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VDI_FolderRedir\billie.bates\Desktop\"/>
    </mc:Choice>
  </mc:AlternateContent>
  <bookViews>
    <workbookView xWindow="0" yWindow="30" windowWidth="18990" windowHeight="5925"/>
  </bookViews>
  <sheets>
    <sheet name="Results" sheetId="1" r:id="rId1"/>
    <sheet name="Chart1" sheetId="4" r:id="rId2"/>
    <sheet name="Chart2" sheetId="5" r:id="rId3"/>
  </sheets>
  <definedNames>
    <definedName name="_xlnm.Print_Area" localSheetId="0">Results!$A$5:$K$19</definedName>
  </definedNames>
  <calcPr calcId="162913"/>
</workbook>
</file>

<file path=xl/calcChain.xml><?xml version="1.0" encoding="utf-8"?>
<calcChain xmlns="http://schemas.openxmlformats.org/spreadsheetml/2006/main">
  <c r="E8" i="1" l="1"/>
  <c r="E9" i="1"/>
  <c r="E13" i="1"/>
  <c r="E14" i="1"/>
  <c r="F14" i="1" s="1"/>
  <c r="E17" i="1"/>
  <c r="E18" i="1"/>
  <c r="F18" i="1" s="1"/>
  <c r="E19" i="1"/>
  <c r="F19" i="1" s="1"/>
  <c r="C21" i="1"/>
  <c r="D21" i="1"/>
  <c r="E21" i="1"/>
  <c r="C22" i="1"/>
  <c r="D22" i="1"/>
  <c r="E22" i="1"/>
  <c r="C23" i="1"/>
  <c r="C24" i="1" s="1"/>
  <c r="D23" i="1"/>
  <c r="D24" i="1" s="1"/>
  <c r="E23" i="1"/>
  <c r="E24" i="1" s="1"/>
  <c r="C27" i="1"/>
  <c r="C28" i="1"/>
  <c r="C29" i="1"/>
  <c r="F9" i="1" l="1"/>
  <c r="C25" i="1" s="1"/>
  <c r="J18" i="1"/>
  <c r="E25" i="1"/>
  <c r="J14" i="1"/>
  <c r="D25" i="1"/>
  <c r="C30" i="1"/>
  <c r="J19" i="1"/>
  <c r="C31" i="1"/>
  <c r="J9" i="1" l="1"/>
</calcChain>
</file>

<file path=xl/sharedStrings.xml><?xml version="1.0" encoding="utf-8"?>
<sst xmlns="http://schemas.openxmlformats.org/spreadsheetml/2006/main" count="45" uniqueCount="30">
  <si>
    <t>Case</t>
  </si>
  <si>
    <t>HVAC-1a</t>
  </si>
  <si>
    <t>HVAC-1b</t>
  </si>
  <si>
    <t>Cool</t>
  </si>
  <si>
    <t>Cool Fan</t>
  </si>
  <si>
    <t>Cool Tot</t>
  </si>
  <si>
    <t>% change</t>
  </si>
  <si>
    <t>---</t>
  </si>
  <si>
    <t>HVAC-2a</t>
  </si>
  <si>
    <t>HVAC-2b</t>
  </si>
  <si>
    <t>HVAC-2c</t>
  </si>
  <si>
    <t>HVAC-2d</t>
  </si>
  <si>
    <t>HVAC-2e</t>
  </si>
  <si>
    <t>Heat</t>
  </si>
  <si>
    <t>Heat Fan</t>
  </si>
  <si>
    <t>Heat Tot</t>
  </si>
  <si>
    <t>Heating tests:</t>
  </si>
  <si>
    <t>Cooling tests:</t>
  </si>
  <si>
    <t>max</t>
  </si>
  <si>
    <t>min</t>
  </si>
  <si>
    <t>Criteria</t>
  </si>
  <si>
    <t>avg</t>
  </si>
  <si>
    <t>Results</t>
  </si>
  <si>
    <t>Software Name:</t>
  </si>
  <si>
    <t>Plot Data:</t>
  </si>
  <si>
    <t>Result</t>
  </si>
  <si>
    <t>User input data fields indicated by pale yellow</t>
  </si>
  <si>
    <t>Test result fields indicated by pale green</t>
  </si>
  <si>
    <t>Pub 001-20 HVAC Test Suite Results:</t>
  </si>
  <si>
    <t>(last updated: 07/20/20)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</si>
</sst>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0" fontId="0" fillId="0" borderId="0" xfId="0" applyFill="1"/>
    <xf numFmtId="10" fontId="0" fillId="0" borderId="0" xfId="0" quotePrefix="1" applyNumberFormat="1" applyFill="1" applyAlignment="1">
      <alignment horizontal="right"/>
    </xf>
    <xf numFmtId="10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4" borderId="1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164" fontId="0" fillId="4" borderId="2" xfId="0" applyNumberFormat="1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5" borderId="1" xfId="0" applyFill="1" applyBorder="1" applyAlignment="1">
      <alignment horizontal="centerContinuous"/>
    </xf>
    <xf numFmtId="0" fontId="0" fillId="5" borderId="2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3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0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09655937846837"/>
          <c:y val="4.5676998368678633E-2"/>
          <c:w val="0.82024415281423158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Results!$C$23:$E$23</c:f>
              <c:numCache>
                <c:formatCode>0.00%</c:formatCode>
                <c:ptCount val="3"/>
                <c:pt idx="0">
                  <c:v>-0.17380000000000001</c:v>
                </c:pt>
                <c:pt idx="1">
                  <c:v>-0.1157</c:v>
                </c:pt>
                <c:pt idx="2">
                  <c:v>-0.14360000000000001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BB-47CA-B9F5-22FF7BBF3720}"/>
            </c:ext>
          </c:extLst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Results!$C$22:$E$22</c:f>
              <c:numCache>
                <c:formatCode>0.00%</c:formatCode>
                <c:ptCount val="3"/>
                <c:pt idx="0">
                  <c:v>-0.23580000000000001</c:v>
                </c:pt>
                <c:pt idx="1">
                  <c:v>-0.13300000000000001</c:v>
                </c:pt>
                <c:pt idx="2">
                  <c:v>-0.44309999999999999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BB-47CA-B9F5-22FF7BBF3720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Results!$C$24:$E$24</c:f>
              <c:numCache>
                <c:formatCode>0.00%</c:formatCode>
                <c:ptCount val="3"/>
                <c:pt idx="0">
                  <c:v>-0.20480000000000001</c:v>
                </c:pt>
                <c:pt idx="1">
                  <c:v>-0.12435</c:v>
                </c:pt>
                <c:pt idx="2">
                  <c:v>-0.29335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9BB-47CA-B9F5-22FF7BBF3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612697672"/>
        <c:axId val="612698456"/>
      </c:lineChart>
      <c:lineChart>
        <c:grouping val="standard"/>
        <c:varyColors val="0"/>
        <c:ser>
          <c:idx val="4"/>
          <c:order val="3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Results!$C$21:$E$21</c:f>
              <c:strCache>
                <c:ptCount val="3"/>
                <c:pt idx="0">
                  <c:v>HVAC-1b</c:v>
                </c:pt>
                <c:pt idx="1">
                  <c:v>HVAC-2b</c:v>
                </c:pt>
                <c:pt idx="2">
                  <c:v>HVAC-2d</c:v>
                </c:pt>
              </c:strCache>
            </c:strRef>
          </c:cat>
          <c:val>
            <c:numRef>
              <c:f>Results!$C$25:$E$25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9BB-47CA-B9F5-22FF7BBF3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99240"/>
        <c:axId val="612700808"/>
      </c:lineChart>
      <c:catAx>
        <c:axId val="61269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698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2698456"/>
        <c:scaling>
          <c:orientation val="minMax"/>
          <c:max val="-0.0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101141924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697672"/>
        <c:crosses val="autoZero"/>
        <c:crossBetween val="between"/>
        <c:majorUnit val="0.04"/>
        <c:minorUnit val="0.01"/>
      </c:valAx>
      <c:catAx>
        <c:axId val="612699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2700808"/>
        <c:crossesAt val="-0.08"/>
        <c:auto val="1"/>
        <c:lblAlgn val="ctr"/>
        <c:lblOffset val="100"/>
        <c:noMultiLvlLbl val="0"/>
      </c:catAx>
      <c:valAx>
        <c:axId val="612700808"/>
        <c:scaling>
          <c:orientation val="minMax"/>
          <c:max val="-0.08"/>
          <c:min val="-0.48000000000000004"/>
        </c:scaling>
        <c:delete val="1"/>
        <c:axPos val="r"/>
        <c:numFmt formatCode="0.00%" sourceLinked="1"/>
        <c:majorTickMark val="out"/>
        <c:minorTickMark val="none"/>
        <c:tickLblPos val="nextTo"/>
        <c:crossAx val="612699240"/>
        <c:crosses val="max"/>
        <c:crossBetween val="between"/>
        <c:majorUnit val="0.0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956714761376249"/>
          <c:y val="0.93474714518760194"/>
          <c:w val="0.26304106548279688"/>
          <c:h val="5.8727569331158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3651498335183129"/>
          <c:y val="4.5676998368678633E-2"/>
          <c:w val="0.80876885389326336"/>
          <c:h val="0.79608482871125608"/>
        </c:manualLayout>
      </c:layout>
      <c:lineChart>
        <c:grouping val="standard"/>
        <c:varyColors val="0"/>
        <c:ser>
          <c:idx val="0"/>
          <c:order val="0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Results!$C$29</c:f>
              <c:numCache>
                <c:formatCode>0.00%</c:formatCode>
                <c:ptCount val="1"/>
                <c:pt idx="0">
                  <c:v>1.1311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9F-45FA-8C84-F073E26CBCF7}"/>
            </c:ext>
          </c:extLst>
        </c:ser>
        <c:ser>
          <c:idx val="1"/>
          <c:order val="1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Results!$C$28</c:f>
              <c:numCache>
                <c:formatCode>0.00%</c:formatCode>
                <c:ptCount val="1"/>
                <c:pt idx="0">
                  <c:v>0.41810000000000003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9F-45FA-8C84-F073E26CBCF7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Results!$C$30</c:f>
              <c:numCache>
                <c:formatCode>0.00%</c:formatCode>
                <c:ptCount val="1"/>
                <c:pt idx="0">
                  <c:v>0.77459999999999996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9F-45FA-8C84-F073E26CB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613132992"/>
        <c:axId val="613133776"/>
      </c:lineChart>
      <c:lineChart>
        <c:grouping val="standard"/>
        <c:varyColors val="0"/>
        <c:ser>
          <c:idx val="4"/>
          <c:order val="3"/>
          <c:tx>
            <c:strRef>
              <c:f>Results!$H$1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Results!$C$27</c:f>
              <c:strCache>
                <c:ptCount val="1"/>
                <c:pt idx="0">
                  <c:v>HVAC-2e</c:v>
                </c:pt>
              </c:strCache>
            </c:strRef>
          </c:cat>
          <c:val>
            <c:numRef>
              <c:f>Results!$C$31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69F-45FA-8C84-F073E26CB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131032"/>
        <c:axId val="613134168"/>
      </c:lineChart>
      <c:catAx>
        <c:axId val="61313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13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133776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80261011419249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132992"/>
        <c:crosses val="autoZero"/>
        <c:crossBetween val="between"/>
        <c:majorUnit val="0.1"/>
        <c:minorUnit val="0.01"/>
      </c:valAx>
      <c:catAx>
        <c:axId val="613131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3134168"/>
        <c:crosses val="autoZero"/>
        <c:auto val="1"/>
        <c:lblAlgn val="ctr"/>
        <c:lblOffset val="100"/>
        <c:noMultiLvlLbl val="0"/>
      </c:catAx>
      <c:valAx>
        <c:axId val="613134168"/>
        <c:scaling>
          <c:orientation val="minMax"/>
          <c:max val="1.2"/>
          <c:min val="0.4"/>
        </c:scaling>
        <c:delete val="1"/>
        <c:axPos val="r"/>
        <c:numFmt formatCode="0.00%" sourceLinked="1"/>
        <c:majorTickMark val="out"/>
        <c:minorTickMark val="none"/>
        <c:tickLblPos val="nextTo"/>
        <c:crossAx val="613131032"/>
        <c:crosses val="max"/>
        <c:crossBetween val="between"/>
        <c:min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289678135405104"/>
          <c:y val="0.93474714518760194"/>
          <c:w val="0.26304106548279688"/>
          <c:h val="5.8727569331158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4" workbookViewId="0"/>
  </sheetViews>
  <sheetProtection algorithmName="SHA-512" hashValue="Gff1/Q2EK4H/o9IXqq/BcTesgIAJM5d5yI50LSNYmQm8xO0oK+H3VVaB9JluF7ZJQe6AksMIQSASM5w19/1bHQ==" saltValue="Gwui3rBxUAW1tgwBhDxF9Q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4" workbookViewId="0"/>
  </sheetViews>
  <sheetProtection algorithmName="SHA-512" hashValue="eNMAZkMYy+B2uMyd5Nh+aZ1tGXqa+yy3XamecmfJbomhyBRcTf4624SL2DsQPKYIGRn8M2K8Ou/23QEqg3QSTw==" saltValue="XyS5/XZBkFOwZpY8hg898g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C8" sqref="C8"/>
    </sheetView>
  </sheetViews>
  <sheetFormatPr defaultRowHeight="12.75" x14ac:dyDescent="0.2"/>
  <cols>
    <col min="1" max="1" width="4.140625" customWidth="1"/>
    <col min="7" max="7" width="3.5703125" customWidth="1"/>
  </cols>
  <sheetData>
    <row r="1" spans="1:10" x14ac:dyDescent="0.2">
      <c r="A1" s="3" t="s">
        <v>28</v>
      </c>
      <c r="G1" s="16" t="s">
        <v>23</v>
      </c>
      <c r="H1" s="30"/>
      <c r="I1" s="31"/>
      <c r="J1" s="32"/>
    </row>
    <row r="2" spans="1:10" x14ac:dyDescent="0.2">
      <c r="A2" s="33" t="s">
        <v>29</v>
      </c>
      <c r="B2" s="33"/>
      <c r="C2" s="33"/>
      <c r="D2" s="33"/>
    </row>
    <row r="3" spans="1:10" x14ac:dyDescent="0.2">
      <c r="A3" s="23" t="s">
        <v>26</v>
      </c>
      <c r="B3" s="24"/>
      <c r="C3" s="25"/>
      <c r="D3" s="24"/>
      <c r="E3" s="26"/>
    </row>
    <row r="4" spans="1:10" x14ac:dyDescent="0.2">
      <c r="A4" s="27" t="s">
        <v>27</v>
      </c>
      <c r="B4" s="28"/>
      <c r="C4" s="29"/>
      <c r="D4" s="27"/>
      <c r="E4" s="29"/>
    </row>
    <row r="5" spans="1:10" x14ac:dyDescent="0.2">
      <c r="A5" s="3" t="s">
        <v>22</v>
      </c>
    </row>
    <row r="6" spans="1:10" x14ac:dyDescent="0.2">
      <c r="A6" t="s">
        <v>17</v>
      </c>
      <c r="H6" t="s">
        <v>20</v>
      </c>
    </row>
    <row r="7" spans="1:10" x14ac:dyDescent="0.2">
      <c r="B7" t="s">
        <v>0</v>
      </c>
      <c r="C7" s="1" t="s">
        <v>3</v>
      </c>
      <c r="D7" s="1" t="s">
        <v>4</v>
      </c>
      <c r="E7" s="1" t="s">
        <v>5</v>
      </c>
      <c r="F7" s="1" t="s">
        <v>6</v>
      </c>
      <c r="G7" s="1"/>
      <c r="H7" s="1" t="s">
        <v>19</v>
      </c>
      <c r="I7" s="1" t="s">
        <v>18</v>
      </c>
    </row>
    <row r="8" spans="1:10" x14ac:dyDescent="0.2">
      <c r="B8" t="s">
        <v>1</v>
      </c>
      <c r="C8" s="17"/>
      <c r="D8" s="18"/>
      <c r="E8">
        <f>SUM(C8:D8)</f>
        <v>0</v>
      </c>
      <c r="F8" s="2" t="s">
        <v>7</v>
      </c>
      <c r="G8" s="2"/>
    </row>
    <row r="9" spans="1:10" x14ac:dyDescent="0.2">
      <c r="B9" t="s">
        <v>2</v>
      </c>
      <c r="C9" s="19"/>
      <c r="D9" s="20"/>
      <c r="E9">
        <f>SUM(C9:D9)</f>
        <v>0</v>
      </c>
      <c r="F9" s="5" t="e">
        <f>(E9-E8)/E8</f>
        <v>#DIV/0!</v>
      </c>
      <c r="G9" s="5"/>
      <c r="H9" s="5">
        <v>-0.23580000000000001</v>
      </c>
      <c r="I9" s="5">
        <v>-0.17380000000000001</v>
      </c>
      <c r="J9" s="14" t="e">
        <f>IF(F9&gt;H9,IF(F9&lt;I9,"pass","fail"),"fail")</f>
        <v>#DIV/0!</v>
      </c>
    </row>
    <row r="10" spans="1:10" x14ac:dyDescent="0.2">
      <c r="F10" s="5"/>
      <c r="G10" s="5"/>
      <c r="H10" s="5"/>
      <c r="I10" s="5"/>
      <c r="J10" s="6"/>
    </row>
    <row r="11" spans="1:10" x14ac:dyDescent="0.2">
      <c r="A11" t="s">
        <v>16</v>
      </c>
      <c r="F11" s="5"/>
      <c r="G11" s="5"/>
      <c r="H11" s="5"/>
      <c r="I11" s="5"/>
      <c r="J11" s="6"/>
    </row>
    <row r="12" spans="1:10" x14ac:dyDescent="0.2">
      <c r="B12" t="s">
        <v>0</v>
      </c>
      <c r="C12" s="1" t="s">
        <v>13</v>
      </c>
      <c r="D12" s="1" t="s">
        <v>14</v>
      </c>
      <c r="E12" s="1" t="s">
        <v>15</v>
      </c>
      <c r="F12" s="7" t="s">
        <v>6</v>
      </c>
      <c r="G12" s="7"/>
      <c r="H12" s="5"/>
      <c r="I12" s="5"/>
      <c r="J12" s="6"/>
    </row>
    <row r="13" spans="1:10" x14ac:dyDescent="0.2">
      <c r="B13" t="s">
        <v>8</v>
      </c>
      <c r="C13" s="17"/>
      <c r="D13" s="18"/>
      <c r="E13" s="4">
        <f>C13/10+D13/293</f>
        <v>0</v>
      </c>
      <c r="F13" s="8" t="s">
        <v>7</v>
      </c>
      <c r="G13" s="8"/>
      <c r="H13" s="5"/>
      <c r="I13" s="5"/>
      <c r="J13" s="6"/>
    </row>
    <row r="14" spans="1:10" x14ac:dyDescent="0.2">
      <c r="B14" t="s">
        <v>9</v>
      </c>
      <c r="C14" s="19"/>
      <c r="D14" s="20"/>
      <c r="E14" s="4">
        <f>C14/10+D14/293</f>
        <v>0</v>
      </c>
      <c r="F14" s="5" t="e">
        <f>(E14-E13)/E13</f>
        <v>#DIV/0!</v>
      </c>
      <c r="G14" s="5"/>
      <c r="H14" s="5">
        <v>-0.13300000000000001</v>
      </c>
      <c r="I14" s="5">
        <v>-0.1157</v>
      </c>
      <c r="J14" s="14" t="e">
        <f>IF(F14&gt;H14,IF(F14&lt;I14,"pass","fail"),"fail")</f>
        <v>#DIV/0!</v>
      </c>
    </row>
    <row r="15" spans="1:10" x14ac:dyDescent="0.2">
      <c r="F15" s="5"/>
      <c r="G15" s="5"/>
      <c r="H15" s="5"/>
      <c r="I15" s="5"/>
      <c r="J15" s="6"/>
    </row>
    <row r="16" spans="1:10" x14ac:dyDescent="0.2">
      <c r="B16" t="s">
        <v>0</v>
      </c>
      <c r="C16" s="1" t="s">
        <v>13</v>
      </c>
      <c r="D16" s="1" t="s">
        <v>14</v>
      </c>
      <c r="E16" s="1" t="s">
        <v>15</v>
      </c>
      <c r="F16" s="7" t="s">
        <v>6</v>
      </c>
      <c r="G16" s="7"/>
      <c r="H16" s="5"/>
      <c r="I16" s="5"/>
      <c r="J16" s="6"/>
    </row>
    <row r="17" spans="1:11" x14ac:dyDescent="0.2">
      <c r="B17" s="9" t="s">
        <v>10</v>
      </c>
      <c r="C17" s="17"/>
      <c r="D17" s="18"/>
      <c r="E17" s="9">
        <f>SUM(C17:D17)</f>
        <v>0</v>
      </c>
      <c r="F17" s="10" t="s">
        <v>7</v>
      </c>
      <c r="G17" s="10"/>
      <c r="H17" s="11"/>
      <c r="I17" s="11"/>
      <c r="J17" s="13"/>
    </row>
    <row r="18" spans="1:11" x14ac:dyDescent="0.2">
      <c r="B18" s="9" t="s">
        <v>11</v>
      </c>
      <c r="C18" s="21"/>
      <c r="D18" s="22"/>
      <c r="E18" s="12">
        <f>SUM(C18:D18)</f>
        <v>0</v>
      </c>
      <c r="F18" s="11" t="e">
        <f>(E18-E17)/E17</f>
        <v>#DIV/0!</v>
      </c>
      <c r="G18" s="11"/>
      <c r="H18" s="11">
        <v>-0.44309999999999999</v>
      </c>
      <c r="I18" s="11">
        <v>-0.14360000000000001</v>
      </c>
      <c r="J18" s="14" t="e">
        <f>IF(F18&gt;H18,IF(F18&lt;I18,"pass","fail"),"fail")</f>
        <v>#DIV/0!</v>
      </c>
    </row>
    <row r="19" spans="1:11" x14ac:dyDescent="0.2">
      <c r="B19" s="9" t="s">
        <v>12</v>
      </c>
      <c r="C19" s="19"/>
      <c r="D19" s="20"/>
      <c r="E19" s="9">
        <f>SUM(C19:D19)</f>
        <v>0</v>
      </c>
      <c r="F19" s="11" t="e">
        <f>(E19-E17)/E17</f>
        <v>#DIV/0!</v>
      </c>
      <c r="G19" s="11"/>
      <c r="H19" s="11">
        <v>0.41810000000000003</v>
      </c>
      <c r="I19" s="11">
        <v>1.1311</v>
      </c>
      <c r="J19" s="14" t="e">
        <f>IF(F19&gt;H19,IF(F19&lt;I19,"pass","fail"),"fail")</f>
        <v>#DIV/0!</v>
      </c>
    </row>
    <row r="21" spans="1:11" x14ac:dyDescent="0.2">
      <c r="A21" s="3" t="s">
        <v>24</v>
      </c>
      <c r="C21" t="str">
        <f>B9</f>
        <v>HVAC-1b</v>
      </c>
      <c r="D21" t="str">
        <f>B14</f>
        <v>HVAC-2b</v>
      </c>
      <c r="E21" t="str">
        <f>B18</f>
        <v>HVAC-2d</v>
      </c>
      <c r="G21" s="3"/>
    </row>
    <row r="22" spans="1:11" x14ac:dyDescent="0.2">
      <c r="B22" t="s">
        <v>19</v>
      </c>
      <c r="C22" s="5">
        <f>H9</f>
        <v>-0.23580000000000001</v>
      </c>
      <c r="D22" s="5">
        <f>H14</f>
        <v>-0.13300000000000001</v>
      </c>
      <c r="E22" s="5">
        <f>H18</f>
        <v>-0.44309999999999999</v>
      </c>
      <c r="I22" s="5"/>
      <c r="J22" s="5"/>
      <c r="K22" s="5"/>
    </row>
    <row r="23" spans="1:11" x14ac:dyDescent="0.2">
      <c r="B23" t="s">
        <v>18</v>
      </c>
      <c r="C23" s="5">
        <f>I9</f>
        <v>-0.17380000000000001</v>
      </c>
      <c r="D23" s="5">
        <f>I14</f>
        <v>-0.1157</v>
      </c>
      <c r="E23" s="5">
        <f>I18</f>
        <v>-0.14360000000000001</v>
      </c>
      <c r="I23" s="5"/>
      <c r="J23" s="5"/>
      <c r="K23" s="5"/>
    </row>
    <row r="24" spans="1:11" x14ac:dyDescent="0.2">
      <c r="B24" t="s">
        <v>21</v>
      </c>
      <c r="C24" s="5">
        <f>(C22+C23)/2</f>
        <v>-0.20480000000000001</v>
      </c>
      <c r="D24" s="5">
        <f>(D22+D23)/2</f>
        <v>-0.12435</v>
      </c>
      <c r="E24" s="5">
        <f>(E22+E23)/2</f>
        <v>-0.29335</v>
      </c>
      <c r="I24" s="5"/>
      <c r="J24" s="5"/>
      <c r="K24" s="5"/>
    </row>
    <row r="25" spans="1:11" x14ac:dyDescent="0.2">
      <c r="B25" t="s">
        <v>25</v>
      </c>
      <c r="C25" s="5" t="e">
        <f>F9</f>
        <v>#DIV/0!</v>
      </c>
      <c r="D25" s="5" t="e">
        <f>F14</f>
        <v>#DIV/0!</v>
      </c>
      <c r="E25" s="5" t="e">
        <f>F18</f>
        <v>#DIV/0!</v>
      </c>
      <c r="I25" s="5"/>
      <c r="J25" s="5"/>
      <c r="K25" s="5"/>
    </row>
    <row r="26" spans="1:11" x14ac:dyDescent="0.2">
      <c r="C26" s="1"/>
      <c r="D26" s="1"/>
      <c r="E26" s="1"/>
      <c r="I26" s="1"/>
      <c r="J26" s="1"/>
      <c r="K26" s="15"/>
    </row>
    <row r="27" spans="1:11" x14ac:dyDescent="0.2">
      <c r="C27" t="str">
        <f>B19</f>
        <v>HVAC-2e</v>
      </c>
    </row>
    <row r="28" spans="1:11" x14ac:dyDescent="0.2">
      <c r="B28" t="s">
        <v>19</v>
      </c>
      <c r="C28" s="5">
        <f>H19</f>
        <v>0.41810000000000003</v>
      </c>
      <c r="I28" s="5"/>
    </row>
    <row r="29" spans="1:11" x14ac:dyDescent="0.2">
      <c r="B29" t="s">
        <v>18</v>
      </c>
      <c r="C29" s="5">
        <f>I19</f>
        <v>1.1311</v>
      </c>
      <c r="I29" s="5"/>
    </row>
    <row r="30" spans="1:11" x14ac:dyDescent="0.2">
      <c r="B30" t="s">
        <v>21</v>
      </c>
      <c r="C30" s="5">
        <f>(C28+C29)/2</f>
        <v>0.77459999999999996</v>
      </c>
      <c r="I30" s="5"/>
    </row>
    <row r="31" spans="1:11" x14ac:dyDescent="0.2">
      <c r="B31" t="s">
        <v>25</v>
      </c>
      <c r="C31" s="5" t="e">
        <f>F19</f>
        <v>#DIV/0!</v>
      </c>
      <c r="I31" s="5"/>
    </row>
    <row r="32" spans="1:11" x14ac:dyDescent="0.2">
      <c r="C32" s="1"/>
      <c r="I32" s="15"/>
    </row>
  </sheetData>
  <sheetProtection algorithmName="SHA-512" hashValue="icRYIoHuGUpPmNljOFd88//5lv7qw2c0PLAvjQwAsjwC/Pdo6136XDLn3NxtF1EFjJjxs2QrIbCO1E/eO6vFJQ==" saltValue="3f/iD3C+XLR8ipnOuGoVdw==" spinCount="100000" sheet="1" objects="1" scenarios="1"/>
  <mergeCells count="2">
    <mergeCell ref="H1:J1"/>
    <mergeCell ref="A2:D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Results</vt:lpstr>
      <vt:lpstr>Chart1</vt:lpstr>
      <vt:lpstr>Chart2</vt:lpstr>
      <vt:lpstr>Results!Print_Area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Bates, Billie (CONTR)</cp:lastModifiedBy>
  <cp:lastPrinted>2006-01-18T21:40:10Z</cp:lastPrinted>
  <dcterms:created xsi:type="dcterms:W3CDTF">2005-12-19T10:32:36Z</dcterms:created>
  <dcterms:modified xsi:type="dcterms:W3CDTF">2020-09-03T17:31:12Z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