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oe\dfsfr\VDI_FolderRedir\billie.bates\Desktop\"/>
    </mc:Choice>
  </mc:AlternateContent>
  <bookViews>
    <workbookView xWindow="0" yWindow="30" windowWidth="18990" windowHeight="5925"/>
  </bookViews>
  <sheets>
    <sheet name="Result_data" sheetId="1" r:id="rId1"/>
    <sheet name="DSE_chart" sheetId="5" r:id="rId2"/>
  </sheets>
  <calcPr calcId="162913"/>
</workbook>
</file>

<file path=xl/calcChain.xml><?xml version="1.0" encoding="utf-8"?>
<calcChain xmlns="http://schemas.openxmlformats.org/spreadsheetml/2006/main">
  <c r="E7" i="1" l="1"/>
  <c r="E8" i="1"/>
  <c r="F16" i="1" s="1"/>
  <c r="K16" i="1" s="1"/>
  <c r="E12" i="1"/>
  <c r="F12" i="1" s="1"/>
  <c r="K12" i="1" s="1"/>
  <c r="E13" i="1"/>
  <c r="E14" i="1"/>
  <c r="F14" i="1" s="1"/>
  <c r="K14" i="1" s="1"/>
  <c r="E15" i="1"/>
  <c r="F15" i="1" s="1"/>
  <c r="K15" i="1" s="1"/>
  <c r="E16" i="1"/>
  <c r="E17" i="1"/>
  <c r="F17" i="1" s="1"/>
  <c r="K17" i="1" s="1"/>
  <c r="F13" i="1" l="1"/>
  <c r="K13" i="1" s="1"/>
</calcChain>
</file>

<file path=xl/sharedStrings.xml><?xml version="1.0" encoding="utf-8"?>
<sst xmlns="http://schemas.openxmlformats.org/spreadsheetml/2006/main" count="33" uniqueCount="28">
  <si>
    <t>% change</t>
  </si>
  <si>
    <t>---</t>
  </si>
  <si>
    <t>HVAC-3a</t>
  </si>
  <si>
    <t>HVAC-3b</t>
  </si>
  <si>
    <t>HVAC-3c</t>
  </si>
  <si>
    <t>HVAC-3d</t>
  </si>
  <si>
    <t>HVAC-3e</t>
  </si>
  <si>
    <t>min</t>
  </si>
  <si>
    <t>max</t>
  </si>
  <si>
    <t>HVAC-3f</t>
  </si>
  <si>
    <t>HVAC-3g</t>
  </si>
  <si>
    <t>HVAC-3h</t>
  </si>
  <si>
    <t>Heat/cool</t>
  </si>
  <si>
    <t>Fan</t>
  </si>
  <si>
    <t>Test Cases</t>
  </si>
  <si>
    <t>Base Cases</t>
  </si>
  <si>
    <t>Total</t>
  </si>
  <si>
    <t>avg</t>
  </si>
  <si>
    <t>Criteria:</t>
  </si>
  <si>
    <t>base for cases 3f - 3h</t>
  </si>
  <si>
    <t>base for cases 3b - 3d</t>
  </si>
  <si>
    <t>Results:</t>
  </si>
  <si>
    <t>User input data fields indicated by pale yellow</t>
  </si>
  <si>
    <t>Test result fields indicated by pale green</t>
  </si>
  <si>
    <t>Pass/Fail</t>
  </si>
  <si>
    <t xml:space="preserve">Software Name: </t>
  </si>
  <si>
    <t>Pub 001-20 DSE Test Suite Results:</t>
  </si>
  <si>
    <t>(last updated: 07/20/20)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</si>
</sst>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64" fontId="0" fillId="0" borderId="0" xfId="0" applyNumberFormat="1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" fontId="0" fillId="0" borderId="0" xfId="0" applyNumberFormat="1" applyFill="1" applyBorder="1"/>
    <xf numFmtId="1" fontId="0" fillId="0" borderId="0" xfId="0" applyNumberFormat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165" fontId="0" fillId="3" borderId="4" xfId="0" applyNumberFormat="1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1" fillId="0" borderId="0" xfId="0" applyFont="1" applyAlignment="1">
      <alignment horizontal="right"/>
    </xf>
    <xf numFmtId="0" fontId="0" fillId="5" borderId="6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center"/>
    </xf>
    <xf numFmtId="10" fontId="0" fillId="0" borderId="0" xfId="0" applyNumberFormat="1"/>
    <xf numFmtId="10" fontId="0" fillId="0" borderId="1" xfId="0" applyNumberFormat="1" applyBorder="1"/>
    <xf numFmtId="0" fontId="0" fillId="5" borderId="3" xfId="0" applyFill="1" applyBorder="1" applyAlignment="1" applyProtection="1">
      <protection locked="0"/>
    </xf>
    <xf numFmtId="0" fontId="0" fillId="5" borderId="4" xfId="0" applyFill="1" applyBorder="1" applyAlignment="1" applyProtection="1">
      <protection locked="0"/>
    </xf>
    <xf numFmtId="0" fontId="0" fillId="5" borderId="5" xfId="0" applyFill="1" applyBorder="1" applyAlignment="1" applyProtection="1">
      <protection locked="0"/>
    </xf>
    <xf numFmtId="0" fontId="2" fillId="0" borderId="12" xfId="0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2319644839067703"/>
          <c:y val="4.5676998368678633E-2"/>
          <c:w val="0.82801329833770776"/>
          <c:h val="0.78955954323001631"/>
        </c:manualLayout>
      </c:layout>
      <c:lineChart>
        <c:grouping val="standard"/>
        <c:varyColors val="0"/>
        <c:ser>
          <c:idx val="0"/>
          <c:order val="0"/>
          <c:tx>
            <c:v>Min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Result_data!$H$12:$H$17</c:f>
              <c:numCache>
                <c:formatCode>0.00%</c:formatCode>
                <c:ptCount val="6"/>
                <c:pt idx="0">
                  <c:v>0.314</c:v>
                </c:pt>
                <c:pt idx="1">
                  <c:v>0.125</c:v>
                </c:pt>
                <c:pt idx="2">
                  <c:v>0.25</c:v>
                </c:pt>
                <c:pt idx="3">
                  <c:v>0.36199999999999999</c:v>
                </c:pt>
                <c:pt idx="4">
                  <c:v>0.16500000000000001</c:v>
                </c:pt>
                <c:pt idx="5">
                  <c:v>0.311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24-4778-9569-9ED985F652E6}"/>
            </c:ext>
          </c:extLst>
        </c:ser>
        <c:ser>
          <c:idx val="1"/>
          <c:order val="1"/>
          <c:tx>
            <c:v>Max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Result_data!$J$12:$J$17</c:f>
              <c:numCache>
                <c:formatCode>0.00%</c:formatCode>
                <c:ptCount val="6"/>
                <c:pt idx="0">
                  <c:v>5.0599999999999999E-2</c:v>
                </c:pt>
                <c:pt idx="1">
                  <c:v>1.9300000000000001E-2</c:v>
                </c:pt>
                <c:pt idx="2">
                  <c:v>4.4900000000000002E-2</c:v>
                </c:pt>
                <c:pt idx="3">
                  <c:v>0.19539999999999999</c:v>
                </c:pt>
                <c:pt idx="4">
                  <c:v>6.2799999999999995E-2</c:v>
                </c:pt>
                <c:pt idx="5">
                  <c:v>0.14760000000000001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24-4778-9569-9ED985F652E6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Result_data!$I$12:$I$17</c:f>
              <c:numCache>
                <c:formatCode>0.00%</c:formatCode>
                <c:ptCount val="6"/>
                <c:pt idx="0">
                  <c:v>0.26400000000000001</c:v>
                </c:pt>
                <c:pt idx="1">
                  <c:v>7.4999999999999997E-2</c:v>
                </c:pt>
                <c:pt idx="2">
                  <c:v>0.2</c:v>
                </c:pt>
                <c:pt idx="3">
                  <c:v>0.312</c:v>
                </c:pt>
                <c:pt idx="4">
                  <c:v>0.115</c:v>
                </c:pt>
                <c:pt idx="5">
                  <c:v>0.26100000000000001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C24-4778-9569-9ED985F65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220395272"/>
        <c:axId val="224318280"/>
      </c:lineChart>
      <c:lineChart>
        <c:grouping val="standard"/>
        <c:varyColors val="0"/>
        <c:ser>
          <c:idx val="3"/>
          <c:order val="3"/>
          <c:tx>
            <c:strRef>
              <c:f>Result_data!$G$1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Result_data!$F$12:$F$17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C24-4778-9569-9ED985F65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801296"/>
        <c:axId val="223357464"/>
      </c:lineChart>
      <c:catAx>
        <c:axId val="220395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318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318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1647634584013050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395272"/>
        <c:crosses val="autoZero"/>
        <c:crossBetween val="between"/>
        <c:majorUnit val="0.1"/>
        <c:minorUnit val="0.02"/>
      </c:valAx>
      <c:catAx>
        <c:axId val="22480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3357464"/>
        <c:crosses val="autoZero"/>
        <c:auto val="1"/>
        <c:lblAlgn val="ctr"/>
        <c:lblOffset val="100"/>
        <c:noMultiLvlLbl val="0"/>
      </c:catAx>
      <c:valAx>
        <c:axId val="223357464"/>
        <c:scaling>
          <c:orientation val="minMax"/>
          <c:max val="0.4"/>
        </c:scaling>
        <c:delete val="1"/>
        <c:axPos val="r"/>
        <c:numFmt formatCode="0.0%" sourceLinked="1"/>
        <c:majorTickMark val="out"/>
        <c:minorTickMark val="none"/>
        <c:tickLblPos val="nextTo"/>
        <c:crossAx val="22480129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80910099889014"/>
          <c:y val="0.94127243066884181"/>
          <c:w val="0.25527192008879024"/>
          <c:h val="5.8727569331158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4" workbookViewId="0"/>
  </sheetViews>
  <sheetProtection algorithmName="SHA-512" hashValue="KMu/0LjlJPm9ipWrvrQB8cog9RgbfBBcmRpwOcBmzrpQ/kVi50upTRqvJldFqeYD/yFwPQoYy0So2HoHfyulCg==" saltValue="htuWBKdoMlQMTkppOCYuug==" spinCount="100000" content="1" objects="1"/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0.667</cdr:x>
      <cdr:y>0.95275</cdr:y>
    </cdr:from>
    <cdr:to>
      <cdr:x>0.676</cdr:x>
      <cdr:y>0.98875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4211" y="5562941"/>
          <a:ext cx="77238" cy="2101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  <cdr:relSizeAnchor xmlns:cdr="http://schemas.openxmlformats.org/drawingml/2006/chartDrawing">
    <cdr:from>
      <cdr:x>0.615</cdr:x>
      <cdr:y>0.06875</cdr:y>
    </cdr:from>
    <cdr:to>
      <cdr:x>0.827</cdr:x>
      <cdr:y>0.11925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7945" y="401419"/>
          <a:ext cx="1819390" cy="294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Attic Cooling Tests</a:t>
          </a:r>
          <a:endParaRPr lang="en-US"/>
        </a:p>
      </cdr:txBody>
    </cdr:sp>
  </cdr:relSizeAnchor>
  <cdr:relSizeAnchor xmlns:cdr="http://schemas.openxmlformats.org/drawingml/2006/chartDrawing">
    <cdr:from>
      <cdr:x>0.18475</cdr:x>
      <cdr:y>0.071</cdr:y>
    </cdr:from>
    <cdr:to>
      <cdr:x>0.4555</cdr:x>
      <cdr:y>0.12</cdr:y>
    </cdr:to>
    <cdr:sp macro="" textlink="">
      <cdr:nvSpPr>
        <cdr:cNvPr id="133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5529" y="414557"/>
          <a:ext cx="2323583" cy="286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Basement Heating Tests</a:t>
          </a:r>
          <a:endParaRPr lang="en-US"/>
        </a:p>
      </cdr:txBody>
    </cdr:sp>
  </cdr:relSizeAnchor>
  <cdr:relSizeAnchor xmlns:cdr="http://schemas.openxmlformats.org/drawingml/2006/chartDrawing">
    <cdr:from>
      <cdr:x>0.518</cdr:x>
      <cdr:y>0.03625</cdr:y>
    </cdr:from>
    <cdr:to>
      <cdr:x>0.518</cdr:x>
      <cdr:y>0.83375</cdr:y>
    </cdr:to>
    <cdr:sp macro="" textlink="">
      <cdr:nvSpPr>
        <cdr:cNvPr id="1331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45489" y="211657"/>
          <a:ext cx="0" cy="46564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G1" sqref="G1:J1"/>
    </sheetView>
  </sheetViews>
  <sheetFormatPr defaultRowHeight="12.75" x14ac:dyDescent="0.2"/>
  <cols>
    <col min="1" max="1" width="3.7109375" customWidth="1"/>
    <col min="7" max="7" width="2.5703125" customWidth="1"/>
    <col min="11" max="11" width="9.85546875" customWidth="1"/>
    <col min="13" max="14" width="10.28515625" bestFit="1" customWidth="1"/>
  </cols>
  <sheetData>
    <row r="1" spans="1:15" x14ac:dyDescent="0.2">
      <c r="A1" s="4" t="s">
        <v>26</v>
      </c>
      <c r="F1" s="20" t="s">
        <v>25</v>
      </c>
      <c r="G1" s="36"/>
      <c r="H1" s="37"/>
      <c r="I1" s="37"/>
      <c r="J1" s="38"/>
    </row>
    <row r="2" spans="1:15" x14ac:dyDescent="0.2">
      <c r="A2" s="39" t="s">
        <v>27</v>
      </c>
      <c r="B2" s="39"/>
      <c r="C2" s="39"/>
      <c r="D2" s="39"/>
      <c r="E2" s="5"/>
      <c r="F2" s="3"/>
    </row>
    <row r="3" spans="1:15" x14ac:dyDescent="0.2">
      <c r="A3" s="13" t="s">
        <v>22</v>
      </c>
      <c r="B3" s="14"/>
      <c r="C3" s="15"/>
      <c r="D3" s="14"/>
      <c r="E3" s="16"/>
      <c r="F3" s="3"/>
    </row>
    <row r="4" spans="1:15" x14ac:dyDescent="0.2">
      <c r="A4" s="17" t="s">
        <v>23</v>
      </c>
      <c r="B4" s="18"/>
      <c r="C4" s="19"/>
      <c r="D4" s="17"/>
      <c r="E4" s="19"/>
      <c r="F4" s="3"/>
    </row>
    <row r="5" spans="1:15" x14ac:dyDescent="0.2">
      <c r="A5" s="28" t="s">
        <v>21</v>
      </c>
      <c r="B5" s="27"/>
      <c r="C5" s="27"/>
      <c r="D5" s="27"/>
      <c r="E5" s="27"/>
      <c r="F5" s="3"/>
    </row>
    <row r="6" spans="1:15" x14ac:dyDescent="0.2">
      <c r="A6" s="29" t="s">
        <v>15</v>
      </c>
      <c r="B6" s="29"/>
      <c r="C6" s="30" t="s">
        <v>12</v>
      </c>
      <c r="D6" s="30" t="s">
        <v>13</v>
      </c>
      <c r="E6" s="30" t="s">
        <v>16</v>
      </c>
      <c r="F6" s="30" t="s">
        <v>0</v>
      </c>
    </row>
    <row r="7" spans="1:15" x14ac:dyDescent="0.2">
      <c r="B7" t="s">
        <v>2</v>
      </c>
      <c r="C7" s="21"/>
      <c r="D7" s="22"/>
      <c r="E7" s="5">
        <f>C7/10+D7/293</f>
        <v>0</v>
      </c>
      <c r="F7" s="2" t="s">
        <v>1</v>
      </c>
      <c r="H7" t="s">
        <v>20</v>
      </c>
    </row>
    <row r="8" spans="1:15" x14ac:dyDescent="0.2">
      <c r="B8" t="s">
        <v>6</v>
      </c>
      <c r="C8" s="23"/>
      <c r="D8" s="24"/>
      <c r="E8">
        <f>SUM(C8:D8)</f>
        <v>0</v>
      </c>
      <c r="F8" s="2" t="s">
        <v>1</v>
      </c>
      <c r="H8" t="s">
        <v>19</v>
      </c>
    </row>
    <row r="9" spans="1:15" x14ac:dyDescent="0.2">
      <c r="F9" s="2"/>
    </row>
    <row r="10" spans="1:15" x14ac:dyDescent="0.2">
      <c r="A10" s="29"/>
      <c r="B10" s="29"/>
      <c r="C10" s="29"/>
      <c r="D10" s="29"/>
      <c r="E10" s="31"/>
      <c r="F10" s="32"/>
      <c r="G10" s="29"/>
      <c r="H10" s="29" t="s">
        <v>18</v>
      </c>
      <c r="I10" s="29"/>
      <c r="J10" s="29"/>
      <c r="K10" s="29"/>
    </row>
    <row r="11" spans="1:15" x14ac:dyDescent="0.2">
      <c r="A11" s="29" t="s">
        <v>14</v>
      </c>
      <c r="B11" s="29"/>
      <c r="C11" s="30" t="s">
        <v>12</v>
      </c>
      <c r="D11" s="30" t="s">
        <v>13</v>
      </c>
      <c r="E11" s="30" t="s">
        <v>16</v>
      </c>
      <c r="F11" s="30" t="s">
        <v>0</v>
      </c>
      <c r="G11" s="29"/>
      <c r="H11" s="30" t="s">
        <v>8</v>
      </c>
      <c r="I11" s="30" t="s">
        <v>17</v>
      </c>
      <c r="J11" s="30" t="s">
        <v>7</v>
      </c>
      <c r="K11" s="33" t="s">
        <v>24</v>
      </c>
      <c r="N11" s="6"/>
    </row>
    <row r="12" spans="1:15" x14ac:dyDescent="0.2">
      <c r="B12" t="s">
        <v>3</v>
      </c>
      <c r="C12" s="21"/>
      <c r="D12" s="22"/>
      <c r="E12" s="5">
        <f>C12/10+D12/293</f>
        <v>0</v>
      </c>
      <c r="F12" s="3" t="e">
        <f>(E12-$E$7)/$E$7</f>
        <v>#DIV/0!</v>
      </c>
      <c r="H12" s="34">
        <v>0.314</v>
      </c>
      <c r="I12" s="34">
        <v>0.26400000000000001</v>
      </c>
      <c r="J12" s="34">
        <v>5.0599999999999999E-2</v>
      </c>
      <c r="K12" s="11" t="e">
        <f t="shared" ref="K12:K17" si="0">IF(F12&gt;J12,IF(F12&lt;=H12,"pass","fail"),"fail")</f>
        <v>#DIV/0!</v>
      </c>
    </row>
    <row r="13" spans="1:15" x14ac:dyDescent="0.2">
      <c r="B13" t="s">
        <v>4</v>
      </c>
      <c r="C13" s="25"/>
      <c r="D13" s="26"/>
      <c r="E13" s="5">
        <f>C13/10+D13/293</f>
        <v>0</v>
      </c>
      <c r="F13" s="3" t="e">
        <f>(E13-$E$7)/$E$7</f>
        <v>#DIV/0!</v>
      </c>
      <c r="H13" s="34">
        <v>0.125</v>
      </c>
      <c r="I13" s="34">
        <v>7.4999999999999997E-2</v>
      </c>
      <c r="J13" s="34">
        <v>1.9300000000000001E-2</v>
      </c>
      <c r="K13" s="11" t="e">
        <f t="shared" si="0"/>
        <v>#DIV/0!</v>
      </c>
      <c r="M13" s="6"/>
    </row>
    <row r="14" spans="1:15" x14ac:dyDescent="0.2">
      <c r="B14" t="s">
        <v>5</v>
      </c>
      <c r="C14" s="25"/>
      <c r="D14" s="26"/>
      <c r="E14" s="5">
        <f>C14/10+D14/293</f>
        <v>0</v>
      </c>
      <c r="F14" s="3" t="e">
        <f>(E14-$E$7)/$E$7</f>
        <v>#DIV/0!</v>
      </c>
      <c r="H14" s="34">
        <v>0.25</v>
      </c>
      <c r="I14" s="34">
        <v>0.2</v>
      </c>
      <c r="J14" s="34">
        <v>4.4900000000000002E-2</v>
      </c>
      <c r="K14" s="12" t="e">
        <f t="shared" si="0"/>
        <v>#DIV/0!</v>
      </c>
      <c r="M14" s="1"/>
      <c r="N14" s="1"/>
      <c r="O14" s="1"/>
    </row>
    <row r="15" spans="1:15" x14ac:dyDescent="0.2">
      <c r="A15" s="7"/>
      <c r="B15" s="7" t="s">
        <v>9</v>
      </c>
      <c r="C15" s="25"/>
      <c r="D15" s="26"/>
      <c r="E15" s="7">
        <f>SUM(C15:D15)</f>
        <v>0</v>
      </c>
      <c r="F15" s="8" t="e">
        <f>(E15-$E$8)/$E$8</f>
        <v>#DIV/0!</v>
      </c>
      <c r="G15" s="7"/>
      <c r="H15" s="35">
        <v>0.36199999999999999</v>
      </c>
      <c r="I15" s="35">
        <v>0.312</v>
      </c>
      <c r="J15" s="35">
        <v>0.19539999999999999</v>
      </c>
      <c r="K15" s="11" t="e">
        <f t="shared" si="0"/>
        <v>#DIV/0!</v>
      </c>
      <c r="M15" s="9"/>
      <c r="N15" s="9"/>
      <c r="O15" s="10"/>
    </row>
    <row r="16" spans="1:15" x14ac:dyDescent="0.2">
      <c r="B16" t="s">
        <v>10</v>
      </c>
      <c r="C16" s="25"/>
      <c r="D16" s="26"/>
      <c r="E16">
        <f>SUM(C16:D16)</f>
        <v>0</v>
      </c>
      <c r="F16" s="3" t="e">
        <f>(E16-$E$8)/$E$8</f>
        <v>#DIV/0!</v>
      </c>
      <c r="H16" s="34">
        <v>0.16500000000000001</v>
      </c>
      <c r="I16" s="34">
        <v>0.115</v>
      </c>
      <c r="J16" s="34">
        <v>6.2799999999999995E-2</v>
      </c>
      <c r="K16" s="11" t="e">
        <f t="shared" si="0"/>
        <v>#DIV/0!</v>
      </c>
      <c r="M16" s="10"/>
      <c r="N16" s="10"/>
      <c r="O16" s="10"/>
    </row>
    <row r="17" spans="2:15" x14ac:dyDescent="0.2">
      <c r="B17" t="s">
        <v>11</v>
      </c>
      <c r="C17" s="23"/>
      <c r="D17" s="24"/>
      <c r="E17">
        <f>SUM(C17:D17)</f>
        <v>0</v>
      </c>
      <c r="F17" s="3" t="e">
        <f>(E17-$E$8)/$E$8</f>
        <v>#DIV/0!</v>
      </c>
      <c r="H17" s="34">
        <v>0.311</v>
      </c>
      <c r="I17" s="34">
        <v>0.26100000000000001</v>
      </c>
      <c r="J17" s="34">
        <v>0.14760000000000001</v>
      </c>
      <c r="K17" s="11" t="e">
        <f t="shared" si="0"/>
        <v>#DIV/0!</v>
      </c>
      <c r="M17" s="10"/>
      <c r="N17" s="10"/>
      <c r="O17" s="10"/>
    </row>
  </sheetData>
  <sheetProtection algorithmName="SHA-512" hashValue="BfHwroYZaVZ1A/x4lY9ZkfP3RaD582NMZ4AooiqZiD2jar2LisgT2MUm5+YWCkQ1+hlOsY/nNgnBaXyJKBEtew==" saltValue="Xcu5FOJW8XpclQiazrZ9ow==" spinCount="100000" sheet="1" objects="1" scenarios="1"/>
  <mergeCells count="2">
    <mergeCell ref="G1:J1"/>
    <mergeCell ref="A2:D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Result_data</vt:lpstr>
      <vt:lpstr>DSE_chart</vt:lpstr>
    </vt:vector>
  </TitlesOfParts>
  <Company>Florida Solar Energy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Bates, Billie (CONTR)</cp:lastModifiedBy>
  <cp:lastPrinted>2006-01-11T16:30:00Z</cp:lastPrinted>
  <dcterms:created xsi:type="dcterms:W3CDTF">2005-12-19T10:32:36Z</dcterms:created>
  <dcterms:modified xsi:type="dcterms:W3CDTF">2020-09-03T17:30:16Z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