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worksheets/sheet1.xml" ContentType="application/vnd.openxmlformats-officedocument.spreadsheetml.workshee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chart5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chartsheets/sheet8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hilip Fairey\Documents\resnet\Pubs\001-20\TestResultsForms\"/>
    </mc:Choice>
  </mc:AlternateContent>
  <workbookProtection workbookAlgorithmName="SHA-512" workbookHashValue="AOkofw9sOwF7uUuL+FoTWBRcL1UeD7LlFG2Eorv7/GnmmAeTUmxIWfLztnlevcqhOEXGikyJf+Idtk4DhpDVMw==" workbookSaltValue="hkTaHvULGwH3fzDJxlJT+w==" workbookSpinCount="100000" lockStructure="1"/>
  <bookViews>
    <workbookView xWindow="120" yWindow="120" windowWidth="14220" windowHeight="8330" tabRatio="796" firstSheet="1" activeTab="1"/>
  </bookViews>
  <sheets>
    <sheet name="Plot_data" sheetId="2" state="hidden" r:id="rId1"/>
    <sheet name="Results" sheetId="1" r:id="rId2"/>
    <sheet name="Chart1" sheetId="4" r:id="rId3"/>
    <sheet name="Chart2" sheetId="5" r:id="rId4"/>
    <sheet name="Chart3" sheetId="6" r:id="rId5"/>
    <sheet name="Chart4" sheetId="7" r:id="rId6"/>
    <sheet name="Chart5" sheetId="8" r:id="rId7"/>
    <sheet name="Chart6" sheetId="9" r:id="rId8"/>
    <sheet name="Chart7" sheetId="10" r:id="rId9"/>
    <sheet name="Chart8" sheetId="11" r:id="rId10"/>
  </sheets>
  <definedNames>
    <definedName name="_xlnm.Print_Area" localSheetId="1">Results!$A$1:$M$36</definedName>
  </definedNames>
  <calcPr calcId="162913"/>
</workbook>
</file>

<file path=xl/calcChain.xml><?xml version="1.0" encoding="utf-8"?>
<calcChain xmlns="http://schemas.openxmlformats.org/spreadsheetml/2006/main">
  <c r="E45" i="2" l="1"/>
  <c r="C39" i="2"/>
  <c r="F33" i="2"/>
  <c r="E33" i="2"/>
  <c r="C33" i="2"/>
  <c r="G27" i="2"/>
  <c r="F27" i="2"/>
  <c r="E27" i="2"/>
  <c r="C27" i="2"/>
  <c r="B27" i="2"/>
  <c r="H21" i="2"/>
  <c r="G21" i="2"/>
  <c r="F21" i="2"/>
  <c r="H15" i="2"/>
  <c r="F15" i="2"/>
  <c r="D15" i="2"/>
  <c r="C15" i="2"/>
  <c r="B15" i="2"/>
  <c r="G9" i="2"/>
  <c r="F9" i="2"/>
  <c r="E9" i="2"/>
  <c r="D9" i="2"/>
  <c r="B9" i="2"/>
  <c r="H3" i="2"/>
  <c r="G3" i="2"/>
  <c r="F3" i="2"/>
  <c r="E3" i="2"/>
  <c r="D3" i="2"/>
  <c r="C3" i="2"/>
  <c r="B3" i="2"/>
  <c r="I3" i="2"/>
  <c r="F45" i="2"/>
  <c r="D45" i="2"/>
  <c r="C45" i="2"/>
  <c r="B45" i="2"/>
  <c r="F39" i="2"/>
  <c r="E39" i="2"/>
  <c r="D39" i="2"/>
  <c r="B39" i="2"/>
  <c r="D33" i="2"/>
  <c r="B33" i="2"/>
  <c r="D27" i="2"/>
  <c r="E21" i="2"/>
  <c r="D21" i="2"/>
  <c r="C21" i="2"/>
  <c r="B21" i="2"/>
  <c r="G15" i="2"/>
  <c r="E15" i="2"/>
  <c r="H9" i="2"/>
  <c r="C9" i="2"/>
  <c r="F46" i="2"/>
  <c r="D22" i="2"/>
  <c r="D46" i="2"/>
  <c r="H16" i="2"/>
  <c r="B47" i="2"/>
  <c r="G17" i="2"/>
  <c r="G16" i="2"/>
  <c r="E17" i="2"/>
  <c r="D41" i="2"/>
  <c r="D16" i="2"/>
  <c r="C16" i="2"/>
  <c r="D10" i="2"/>
  <c r="E35" i="2"/>
  <c r="C11" i="2"/>
  <c r="B10" i="2"/>
  <c r="C35" i="2"/>
  <c r="I4" i="2"/>
  <c r="G29" i="2"/>
  <c r="G4" i="2"/>
  <c r="F28" i="2"/>
  <c r="F5" i="2"/>
  <c r="F4" i="2"/>
  <c r="E28" i="2"/>
  <c r="E4" i="2"/>
  <c r="C29" i="2"/>
  <c r="B4" i="2"/>
  <c r="B7" i="2"/>
  <c r="C7" i="2"/>
  <c r="D7" i="2"/>
  <c r="E7" i="2"/>
  <c r="F7" i="2"/>
  <c r="G7" i="2"/>
  <c r="H7" i="2"/>
  <c r="I7" i="2"/>
  <c r="B13" i="2"/>
  <c r="C13" i="2"/>
  <c r="D13" i="2"/>
  <c r="E13" i="2"/>
  <c r="F13" i="2"/>
  <c r="G13" i="2"/>
  <c r="H13" i="2"/>
  <c r="B31" i="2"/>
  <c r="C31" i="2"/>
  <c r="D31" i="2"/>
  <c r="E31" i="2"/>
  <c r="F31" i="2"/>
  <c r="G31" i="2"/>
  <c r="B37" i="2"/>
  <c r="C37" i="2"/>
  <c r="D37" i="2"/>
  <c r="E37" i="2"/>
  <c r="F37" i="2"/>
  <c r="L8" i="1"/>
  <c r="B19" i="2" s="1"/>
  <c r="L9" i="1"/>
  <c r="C19" i="2" s="1"/>
  <c r="L10" i="1"/>
  <c r="D19" i="2" s="1"/>
  <c r="L11" i="1"/>
  <c r="E19" i="2" s="1"/>
  <c r="L12" i="1"/>
  <c r="F19" i="2" s="1"/>
  <c r="L13" i="1"/>
  <c r="G19" i="2" s="1"/>
  <c r="L14" i="1"/>
  <c r="H19" i="2" s="1"/>
  <c r="L15" i="1"/>
  <c r="B25" i="2" s="1"/>
  <c r="L16" i="1"/>
  <c r="C25" i="2" s="1"/>
  <c r="L17" i="1"/>
  <c r="D25" i="2" s="1"/>
  <c r="L18" i="1"/>
  <c r="E25" i="2" s="1"/>
  <c r="L19" i="1"/>
  <c r="F25" i="2" s="1"/>
  <c r="L20" i="1"/>
  <c r="G25" i="2" s="1"/>
  <c r="L21" i="1"/>
  <c r="H25" i="2" s="1"/>
  <c r="L26" i="1"/>
  <c r="B43" i="2" s="1"/>
  <c r="L27" i="1"/>
  <c r="C43" i="2" s="1"/>
  <c r="L28" i="1"/>
  <c r="D43" i="2" s="1"/>
  <c r="L29" i="1"/>
  <c r="E43" i="2" s="1"/>
  <c r="L30" i="1"/>
  <c r="F43" i="2" s="1"/>
  <c r="L31" i="1"/>
  <c r="B49" i="2" s="1"/>
  <c r="L32" i="1"/>
  <c r="C49" i="2" s="1"/>
  <c r="L33" i="1"/>
  <c r="D49" i="2" s="1"/>
  <c r="L34" i="1"/>
  <c r="E49" i="2" s="1"/>
  <c r="L35" i="1"/>
  <c r="F49" i="2" s="1"/>
  <c r="E41" i="2"/>
  <c r="C17" i="2"/>
  <c r="D17" i="2"/>
  <c r="F17" i="2"/>
  <c r="H17" i="2"/>
  <c r="D23" i="2"/>
  <c r="E5" i="2"/>
  <c r="I5" i="2"/>
  <c r="H18" i="2" l="1"/>
  <c r="F29" i="2"/>
  <c r="F30" i="2" s="1"/>
  <c r="F30" i="1"/>
  <c r="E11" i="2"/>
  <c r="E36" i="2"/>
  <c r="G18" i="2"/>
  <c r="C41" i="2"/>
  <c r="C42" i="2" s="1"/>
  <c r="M27" i="1"/>
  <c r="F6" i="2"/>
  <c r="C23" i="2"/>
  <c r="M16" i="1"/>
  <c r="B5" i="2"/>
  <c r="B6" i="2" s="1"/>
  <c r="E34" i="2"/>
  <c r="B22" i="2"/>
  <c r="E6" i="2"/>
  <c r="E10" i="2"/>
  <c r="E12" i="2" s="1"/>
  <c r="H10" i="2"/>
  <c r="H4" i="2"/>
  <c r="D34" i="2"/>
  <c r="D11" i="2"/>
  <c r="D12" i="2" s="1"/>
  <c r="F23" i="2"/>
  <c r="C28" i="2"/>
  <c r="C10" i="2"/>
  <c r="C12" i="2" s="1"/>
  <c r="G10" i="2"/>
  <c r="F18" i="2"/>
  <c r="E23" i="2"/>
  <c r="C18" i="2"/>
  <c r="B11" i="2"/>
  <c r="B12" i="2" s="1"/>
  <c r="D24" i="2"/>
  <c r="F47" i="2"/>
  <c r="F48" i="2" s="1"/>
  <c r="F34" i="2"/>
  <c r="C40" i="2"/>
  <c r="D40" i="2"/>
  <c r="D42" i="2" s="1"/>
  <c r="F16" i="2"/>
  <c r="I6" i="2"/>
  <c r="B23" i="2"/>
  <c r="G28" i="2"/>
  <c r="G30" i="2" s="1"/>
  <c r="C22" i="2"/>
  <c r="D47" i="2"/>
  <c r="D48" i="2" s="1"/>
  <c r="H5" i="2"/>
  <c r="G5" i="2"/>
  <c r="G6" i="2" s="1"/>
  <c r="E29" i="2"/>
  <c r="E30" i="2" s="1"/>
  <c r="E16" i="2"/>
  <c r="E18" i="2" s="1"/>
  <c r="B28" i="2"/>
  <c r="C46" i="2"/>
  <c r="C30" i="2"/>
  <c r="B16" i="2"/>
  <c r="E40" i="2"/>
  <c r="E42" i="2" s="1"/>
  <c r="M29" i="1"/>
  <c r="M11" i="1"/>
  <c r="M35" i="1"/>
  <c r="M33" i="1"/>
  <c r="M14" i="1"/>
  <c r="M13" i="1"/>
  <c r="D18" i="2"/>
  <c r="F40" i="2"/>
  <c r="B46" i="2"/>
  <c r="B48" i="2" s="1"/>
  <c r="G22" i="2"/>
  <c r="H22" i="2"/>
  <c r="M15" i="1"/>
  <c r="M17" i="1"/>
  <c r="M10" i="1"/>
  <c r="M9" i="1"/>
  <c r="B40" i="2"/>
  <c r="E46" i="2"/>
  <c r="F22" i="2"/>
  <c r="D4" i="2"/>
  <c r="C4" i="2"/>
  <c r="F35" i="1"/>
  <c r="F31" i="1"/>
  <c r="F29" i="1"/>
  <c r="F27" i="1"/>
  <c r="F18" i="1"/>
  <c r="F17" i="1"/>
  <c r="F15" i="1"/>
  <c r="F12" i="1"/>
  <c r="B34" i="2"/>
  <c r="C34" i="2"/>
  <c r="C36" i="2" s="1"/>
  <c r="F19" i="1"/>
  <c r="F16" i="1"/>
  <c r="F14" i="1"/>
  <c r="F13" i="1"/>
  <c r="F11" i="1"/>
  <c r="F8" i="1"/>
  <c r="D28" i="2"/>
  <c r="F10" i="2"/>
  <c r="B24" i="2" l="1"/>
  <c r="F24" i="2"/>
  <c r="C24" i="2"/>
  <c r="M28" i="1"/>
  <c r="H6" i="2"/>
  <c r="M12" i="1"/>
  <c r="M31" i="1"/>
  <c r="F33" i="1"/>
  <c r="M19" i="1"/>
  <c r="H23" i="2"/>
  <c r="H24" i="2" s="1"/>
  <c r="M21" i="1"/>
  <c r="G23" i="2"/>
  <c r="G24" i="2" s="1"/>
  <c r="M20" i="1"/>
  <c r="B41" i="2"/>
  <c r="B42" i="2" s="1"/>
  <c r="M26" i="1"/>
  <c r="E47" i="2"/>
  <c r="E48" i="2" s="1"/>
  <c r="M34" i="1"/>
  <c r="E22" i="2"/>
  <c r="E24" i="2" s="1"/>
  <c r="M18" i="1"/>
  <c r="C47" i="2"/>
  <c r="C48" i="2" s="1"/>
  <c r="M32" i="1"/>
  <c r="F41" i="2"/>
  <c r="F42" i="2" s="1"/>
  <c r="M30" i="1"/>
  <c r="B17" i="2"/>
  <c r="B18" i="2" s="1"/>
  <c r="M8" i="1"/>
  <c r="G11" i="2"/>
  <c r="G12" i="2" s="1"/>
  <c r="F21" i="1"/>
  <c r="F11" i="2"/>
  <c r="F12" i="2" s="1"/>
  <c r="F20" i="1"/>
  <c r="D29" i="2"/>
  <c r="D30" i="2" s="1"/>
  <c r="F28" i="1"/>
  <c r="H11" i="2"/>
  <c r="H12" i="2" s="1"/>
  <c r="F22" i="1"/>
  <c r="D35" i="2"/>
  <c r="D36" i="2" s="1"/>
  <c r="F34" i="1"/>
  <c r="B35" i="2"/>
  <c r="B36" i="2" s="1"/>
  <c r="F32" i="1"/>
  <c r="B29" i="2"/>
  <c r="B30" i="2" s="1"/>
  <c r="F26" i="1"/>
  <c r="D5" i="2"/>
  <c r="D6" i="2" s="1"/>
  <c r="F10" i="1"/>
  <c r="F35" i="2"/>
  <c r="F36" i="2" s="1"/>
  <c r="F36" i="1"/>
  <c r="C5" i="2"/>
  <c r="C6" i="2" s="1"/>
  <c r="F9" i="1"/>
</calcChain>
</file>

<file path=xl/sharedStrings.xml><?xml version="1.0" encoding="utf-8"?>
<sst xmlns="http://schemas.openxmlformats.org/spreadsheetml/2006/main" count="120" uniqueCount="78">
  <si>
    <t>Heating</t>
  </si>
  <si>
    <t>range max</t>
  </si>
  <si>
    <t>range min</t>
  </si>
  <si>
    <t>L100AC</t>
  </si>
  <si>
    <t>L110AC</t>
  </si>
  <si>
    <t>L120AC</t>
  </si>
  <si>
    <t>L130AC</t>
  </si>
  <si>
    <t>L140AC</t>
  </si>
  <si>
    <t>L150AC</t>
  </si>
  <si>
    <t>L155AC</t>
  </si>
  <si>
    <t>L160AC</t>
  </si>
  <si>
    <t>L170AC</t>
  </si>
  <si>
    <t>L200AC</t>
  </si>
  <si>
    <t>L202AC</t>
  </si>
  <si>
    <t>Cooling</t>
  </si>
  <si>
    <t>L100AL</t>
  </si>
  <si>
    <t>L110AL</t>
  </si>
  <si>
    <t>L120AL</t>
  </si>
  <si>
    <t>L130AL</t>
  </si>
  <si>
    <t>L140AL</t>
  </si>
  <si>
    <t>L150AL</t>
  </si>
  <si>
    <t>L155AL</t>
  </si>
  <si>
    <t>L160AL</t>
  </si>
  <si>
    <t>L170AL</t>
  </si>
  <si>
    <t>L200AL</t>
  </si>
  <si>
    <t>L202AL</t>
  </si>
  <si>
    <t>max</t>
  </si>
  <si>
    <t>min</t>
  </si>
  <si>
    <t>avg</t>
  </si>
  <si>
    <t>Chart 2</t>
  </si>
  <si>
    <t>Chart 3</t>
  </si>
  <si>
    <t>Chart 4</t>
  </si>
  <si>
    <t>Chart 5</t>
  </si>
  <si>
    <t>Chart 6</t>
  </si>
  <si>
    <t>Chart 7</t>
  </si>
  <si>
    <t>Chart 8</t>
  </si>
  <si>
    <t>Chart 1</t>
  </si>
  <si>
    <t>pass/fail</t>
  </si>
  <si>
    <t>Chart plot data</t>
  </si>
  <si>
    <t xml:space="preserve">Software Name: </t>
  </si>
  <si>
    <t>Result</t>
  </si>
  <si>
    <t>User input data fields indicated by pale yellow</t>
  </si>
  <si>
    <t>Test result fields indicated by pale green</t>
  </si>
  <si>
    <t>L110AC-L100AC</t>
  </si>
  <si>
    <t>L110AL-L100AL</t>
  </si>
  <si>
    <t>L120AC-L100AC</t>
  </si>
  <si>
    <t>L120AL-L100AL</t>
  </si>
  <si>
    <t>L130AC-L100AC</t>
  </si>
  <si>
    <t>L130AL-L100AL</t>
  </si>
  <si>
    <t>L140AC-L100AC</t>
  </si>
  <si>
    <t>L140AL-L100AL</t>
  </si>
  <si>
    <t>L150AC-L100AC</t>
  </si>
  <si>
    <t>L150AL-L100AL</t>
  </si>
  <si>
    <t>L155AC-L150AC</t>
  </si>
  <si>
    <t>L155AL-L150AL</t>
  </si>
  <si>
    <t>L160AC-L100AC</t>
  </si>
  <si>
    <t>L160AL-L100AL</t>
  </si>
  <si>
    <t>L170AC-L100AC</t>
  </si>
  <si>
    <t>L170AL-L100AL</t>
  </si>
  <si>
    <t>L200AC-L100AC</t>
  </si>
  <si>
    <t>L200AL-L100AL</t>
  </si>
  <si>
    <t>L202AC-L200AC</t>
  </si>
  <si>
    <t>L200AL-L202AL</t>
  </si>
  <si>
    <t>result</t>
  </si>
  <si>
    <t>L302XC</t>
  </si>
  <si>
    <t>L304XC</t>
  </si>
  <si>
    <t>L322XC</t>
  </si>
  <si>
    <t>L324XC</t>
  </si>
  <si>
    <t>L302XC-L100AC</t>
  </si>
  <si>
    <t>L302XC-L304XC</t>
  </si>
  <si>
    <t>L322XC-L100AC</t>
  </si>
  <si>
    <t>L322XC-L324XC</t>
  </si>
  <si>
    <t>Annual Heating Load deltas:  Colorado Springs, CO</t>
  </si>
  <si>
    <t>Annual Cooling Loads:  Las Vegas, NV</t>
  </si>
  <si>
    <t>Annual Heating Loads:  Colorado Springs, CO</t>
  </si>
  <si>
    <t>Annual Cooling Load deltas:  Las Vegas, NV</t>
  </si>
  <si>
    <t>(last updated: 07/20/20)</t>
  </si>
  <si>
    <t>Pub 001-20 Std. 140 Results: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</si>
</sst>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  <fill>
      <patternFill patternType="solid">
        <fgColor indexed="43"/>
        <bgColor indexed="9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2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/>
    <xf numFmtId="2" fontId="0" fillId="0" borderId="0" xfId="0" applyNumberFormat="1" applyFill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0" xfId="0" applyFill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2" fontId="0" fillId="0" borderId="0" xfId="0" applyNumberFormat="1" applyFill="1" applyProtection="1">
      <protection locked="0"/>
    </xf>
    <xf numFmtId="0" fontId="3" fillId="0" borderId="0" xfId="0" applyFont="1" applyAlignment="1">
      <alignment horizontal="center"/>
    </xf>
    <xf numFmtId="0" fontId="0" fillId="0" borderId="0" xfId="0" applyProtection="1"/>
    <xf numFmtId="0" fontId="1" fillId="0" borderId="0" xfId="0" applyFont="1" applyAlignment="1">
      <alignment horizontal="right"/>
    </xf>
    <xf numFmtId="0" fontId="0" fillId="4" borderId="5" xfId="0" applyFill="1" applyBorder="1" applyAlignment="1">
      <alignment horizontal="centerContinuous"/>
    </xf>
    <xf numFmtId="0" fontId="0" fillId="4" borderId="6" xfId="0" applyFill="1" applyBorder="1" applyAlignment="1">
      <alignment horizontal="centerContinuous"/>
    </xf>
    <xf numFmtId="0" fontId="0" fillId="4" borderId="7" xfId="0" applyFill="1" applyBorder="1" applyAlignment="1">
      <alignment horizontal="centerContinuous"/>
    </xf>
    <xf numFmtId="0" fontId="0" fillId="5" borderId="5" xfId="0" applyFill="1" applyBorder="1" applyAlignment="1">
      <alignment horizontal="centerContinuous"/>
    </xf>
    <xf numFmtId="0" fontId="0" fillId="5" borderId="6" xfId="0" applyFill="1" applyBorder="1" applyAlignment="1">
      <alignment horizontal="centerContinuous"/>
    </xf>
    <xf numFmtId="164" fontId="0" fillId="5" borderId="6" xfId="0" applyNumberFormat="1" applyFill="1" applyBorder="1" applyAlignment="1">
      <alignment horizontal="centerContinuous"/>
    </xf>
    <xf numFmtId="0" fontId="0" fillId="5" borderId="7" xfId="0" applyFill="1" applyBorder="1" applyAlignment="1">
      <alignment horizontal="centerContinuous"/>
    </xf>
    <xf numFmtId="0" fontId="0" fillId="0" borderId="0" xfId="0" applyFill="1" applyBorder="1" applyAlignment="1">
      <alignment horizontal="centerContinuous"/>
    </xf>
    <xf numFmtId="2" fontId="0" fillId="0" borderId="0" xfId="0" applyNumberFormat="1" applyAlignment="1">
      <alignment horizontal="right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1" fillId="0" borderId="0" xfId="0" applyFont="1" applyAlignment="1"/>
    <xf numFmtId="0" fontId="0" fillId="0" borderId="0" xfId="0" applyAlignment="1"/>
    <xf numFmtId="0" fontId="2" fillId="0" borderId="1" xfId="0" applyFont="1" applyBorder="1" applyAlignment="1">
      <alignment horizontal="left" inden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5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theme" Target="theme/theme1.xml"/><Relationship Id="rId5" Type="http://schemas.openxmlformats.org/officeDocument/2006/relationships/chartsheet" Target="chartsheets/sheet3.xml"/><Relationship Id="rId15" Type="http://schemas.openxmlformats.org/officeDocument/2006/relationships/customXml" Target="../customXml/item1.xml"/><Relationship Id="rId10" Type="http://schemas.openxmlformats.org/officeDocument/2006/relationships/chartsheet" Target="chartsheets/sheet8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7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Annual Heating Loads:  Colorado Springs, CO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39458734324876"/>
          <c:y val="7.6104313444832983E-2"/>
          <c:w val="0.85059725867599878"/>
          <c:h val="0.78739137153591543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Plot_data!$B$3:$I$3</c:f>
              <c:strCache>
                <c:ptCount val="8"/>
                <c:pt idx="0">
                  <c:v>L100AC</c:v>
                </c:pt>
                <c:pt idx="1">
                  <c:v>L110AC</c:v>
                </c:pt>
                <c:pt idx="2">
                  <c:v>L120AC</c:v>
                </c:pt>
                <c:pt idx="3">
                  <c:v>L130AC</c:v>
                </c:pt>
                <c:pt idx="4">
                  <c:v>L140AC</c:v>
                </c:pt>
                <c:pt idx="5">
                  <c:v>L150AC</c:v>
                </c:pt>
                <c:pt idx="6">
                  <c:v>L155AC</c:v>
                </c:pt>
                <c:pt idx="7">
                  <c:v>L160AC</c:v>
                </c:pt>
              </c:strCache>
            </c:strRef>
          </c:cat>
          <c:val>
            <c:numRef>
              <c:f>Plot_data!$B$5:$I$5</c:f>
              <c:numCache>
                <c:formatCode>0.00</c:formatCode>
                <c:ptCount val="8"/>
                <c:pt idx="0">
                  <c:v>48.35</c:v>
                </c:pt>
                <c:pt idx="1">
                  <c:v>71.88</c:v>
                </c:pt>
                <c:pt idx="2">
                  <c:v>35.979999999999997</c:v>
                </c:pt>
                <c:pt idx="3">
                  <c:v>39.75</c:v>
                </c:pt>
                <c:pt idx="4">
                  <c:v>43.24</c:v>
                </c:pt>
                <c:pt idx="5">
                  <c:v>39.76</c:v>
                </c:pt>
                <c:pt idx="6">
                  <c:v>42.66</c:v>
                </c:pt>
                <c:pt idx="7">
                  <c:v>48.78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0A-442F-99C7-6528021022D3}"/>
            </c:ext>
          </c:extLst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Plot_data!$B$3:$I$3</c:f>
              <c:strCache>
                <c:ptCount val="8"/>
                <c:pt idx="0">
                  <c:v>L100AC</c:v>
                </c:pt>
                <c:pt idx="1">
                  <c:v>L110AC</c:v>
                </c:pt>
                <c:pt idx="2">
                  <c:v>L120AC</c:v>
                </c:pt>
                <c:pt idx="3">
                  <c:v>L130AC</c:v>
                </c:pt>
                <c:pt idx="4">
                  <c:v>L140AC</c:v>
                </c:pt>
                <c:pt idx="5">
                  <c:v>L150AC</c:v>
                </c:pt>
                <c:pt idx="6">
                  <c:v>L155AC</c:v>
                </c:pt>
                <c:pt idx="7">
                  <c:v>L160AC</c:v>
                </c:pt>
              </c:strCache>
            </c:strRef>
          </c:cat>
          <c:val>
            <c:numRef>
              <c:f>Plot_data!$B$4:$I$4</c:f>
              <c:numCache>
                <c:formatCode>0.00</c:formatCode>
                <c:ptCount val="8"/>
                <c:pt idx="0">
                  <c:v>79.48</c:v>
                </c:pt>
                <c:pt idx="1">
                  <c:v>103.99</c:v>
                </c:pt>
                <c:pt idx="2">
                  <c:v>64.3</c:v>
                </c:pt>
                <c:pt idx="3">
                  <c:v>53.98</c:v>
                </c:pt>
                <c:pt idx="4">
                  <c:v>56.48</c:v>
                </c:pt>
                <c:pt idx="5">
                  <c:v>71.33</c:v>
                </c:pt>
                <c:pt idx="6">
                  <c:v>74.180000000000007</c:v>
                </c:pt>
                <c:pt idx="7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0A-442F-99C7-6528021022D3}"/>
            </c:ext>
          </c:extLst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Plot_data!$B$3:$I$3</c:f>
              <c:strCache>
                <c:ptCount val="8"/>
                <c:pt idx="0">
                  <c:v>L100AC</c:v>
                </c:pt>
                <c:pt idx="1">
                  <c:v>L110AC</c:v>
                </c:pt>
                <c:pt idx="2">
                  <c:v>L120AC</c:v>
                </c:pt>
                <c:pt idx="3">
                  <c:v>L130AC</c:v>
                </c:pt>
                <c:pt idx="4">
                  <c:v>L140AC</c:v>
                </c:pt>
                <c:pt idx="5">
                  <c:v>L150AC</c:v>
                </c:pt>
                <c:pt idx="6">
                  <c:v>L155AC</c:v>
                </c:pt>
                <c:pt idx="7">
                  <c:v>L160AC</c:v>
                </c:pt>
              </c:strCache>
            </c:strRef>
          </c:cat>
          <c:val>
            <c:numRef>
              <c:f>Plot_data!$B$6:$I$6</c:f>
              <c:numCache>
                <c:formatCode>0.00</c:formatCode>
                <c:ptCount val="8"/>
                <c:pt idx="0">
                  <c:v>63.915000000000006</c:v>
                </c:pt>
                <c:pt idx="1">
                  <c:v>87.935000000000002</c:v>
                </c:pt>
                <c:pt idx="2">
                  <c:v>50.14</c:v>
                </c:pt>
                <c:pt idx="3">
                  <c:v>46.864999999999995</c:v>
                </c:pt>
                <c:pt idx="4">
                  <c:v>49.86</c:v>
                </c:pt>
                <c:pt idx="5">
                  <c:v>55.545000000000002</c:v>
                </c:pt>
                <c:pt idx="6">
                  <c:v>58.42</c:v>
                </c:pt>
                <c:pt idx="7">
                  <c:v>64.89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0A-442F-99C7-652802102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174334720"/>
        <c:axId val="174336640"/>
      </c:lineChart>
      <c:lineChart>
        <c:grouping val="standard"/>
        <c:varyColors val="0"/>
        <c:ser>
          <c:idx val="3"/>
          <c:order val="3"/>
          <c:tx>
            <c:strRef>
              <c:f>Results!$I$1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Plot_data!$B$3:$I$3</c:f>
              <c:strCache>
                <c:ptCount val="8"/>
                <c:pt idx="0">
                  <c:v>L100AC</c:v>
                </c:pt>
                <c:pt idx="1">
                  <c:v>L110AC</c:v>
                </c:pt>
                <c:pt idx="2">
                  <c:v>L120AC</c:v>
                </c:pt>
                <c:pt idx="3">
                  <c:v>L130AC</c:v>
                </c:pt>
                <c:pt idx="4">
                  <c:v>L140AC</c:v>
                </c:pt>
                <c:pt idx="5">
                  <c:v>L150AC</c:v>
                </c:pt>
                <c:pt idx="6">
                  <c:v>L155AC</c:v>
                </c:pt>
                <c:pt idx="7">
                  <c:v>L160AC</c:v>
                </c:pt>
              </c:strCache>
            </c:strRef>
          </c:cat>
          <c:val>
            <c:numRef>
              <c:f>Plot_data!$B$7:$I$7</c:f>
              <c:numCache>
                <c:formatCode>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50A-442F-99C7-652802102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351104"/>
        <c:axId val="174352640"/>
      </c:lineChart>
      <c:catAx>
        <c:axId val="174334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4336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336640"/>
        <c:scaling>
          <c:orientation val="minMax"/>
          <c:max val="110"/>
          <c:min val="3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/>
                </a:pPr>
                <a:r>
                  <a:rPr lang="en-US" sz="1600" b="1"/>
                  <a:t>MBtu/year</a:t>
                </a:r>
              </a:p>
            </c:rich>
          </c:tx>
          <c:layout>
            <c:manualLayout>
              <c:xMode val="edge"/>
              <c:yMode val="edge"/>
              <c:x val="1.0982910469524643E-2"/>
              <c:y val="0.36577818923107275"/>
            </c:manualLayout>
          </c:layout>
          <c:overlay val="0"/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4334720"/>
        <c:crosses val="autoZero"/>
        <c:crossBetween val="between"/>
        <c:majorUnit val="10"/>
        <c:minorUnit val="2"/>
      </c:valAx>
      <c:catAx>
        <c:axId val="17435110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74352640"/>
        <c:crosses val="max"/>
        <c:auto val="1"/>
        <c:lblAlgn val="ctr"/>
        <c:lblOffset val="100"/>
        <c:noMultiLvlLbl val="0"/>
      </c:catAx>
      <c:valAx>
        <c:axId val="174352640"/>
        <c:scaling>
          <c:orientation val="minMax"/>
          <c:max val="110"/>
          <c:min val="30"/>
        </c:scaling>
        <c:delete val="1"/>
        <c:axPos val="r"/>
        <c:numFmt formatCode="0.00" sourceLinked="1"/>
        <c:majorTickMark val="out"/>
        <c:minorTickMark val="none"/>
        <c:tickLblPos val="nextTo"/>
        <c:crossAx val="174351104"/>
        <c:crosses val="max"/>
        <c:crossBetween val="between"/>
        <c:majorUnit val="10"/>
        <c:min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Annual Heating Loads:  Colorado Springs, CO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42730299667037"/>
          <c:y val="8.045107776652298E-2"/>
          <c:w val="0.83726392534266536"/>
          <c:h val="0.78304460721422553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Plot_data!$B$9:$H$9</c:f>
              <c:strCache>
                <c:ptCount val="7"/>
                <c:pt idx="0">
                  <c:v>L170AC</c:v>
                </c:pt>
                <c:pt idx="1">
                  <c:v>L200AC</c:v>
                </c:pt>
                <c:pt idx="2">
                  <c:v>L202AC</c:v>
                </c:pt>
                <c:pt idx="3">
                  <c:v>L302XC</c:v>
                </c:pt>
                <c:pt idx="4">
                  <c:v>L304XC</c:v>
                </c:pt>
                <c:pt idx="5">
                  <c:v>L322XC</c:v>
                </c:pt>
                <c:pt idx="6">
                  <c:v>L324XC</c:v>
                </c:pt>
              </c:strCache>
            </c:strRef>
          </c:cat>
          <c:val>
            <c:numRef>
              <c:f>Plot_data!$B$11:$H$11</c:f>
              <c:numCache>
                <c:formatCode>0.00</c:formatCode>
                <c:ptCount val="7"/>
                <c:pt idx="0">
                  <c:v>58.11</c:v>
                </c:pt>
                <c:pt idx="1">
                  <c:v>106.41</c:v>
                </c:pt>
                <c:pt idx="2">
                  <c:v>111.32</c:v>
                </c:pt>
                <c:pt idx="3">
                  <c:v>19.2</c:v>
                </c:pt>
                <c:pt idx="4">
                  <c:v>23.51</c:v>
                </c:pt>
                <c:pt idx="5">
                  <c:v>18.71</c:v>
                </c:pt>
                <c:pt idx="6">
                  <c:v>32.71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2C-4600-AEA4-0F2FB94C0F8B}"/>
            </c:ext>
          </c:extLst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Plot_data!$B$9:$H$9</c:f>
              <c:strCache>
                <c:ptCount val="7"/>
                <c:pt idx="0">
                  <c:v>L170AC</c:v>
                </c:pt>
                <c:pt idx="1">
                  <c:v>L200AC</c:v>
                </c:pt>
                <c:pt idx="2">
                  <c:v>L202AC</c:v>
                </c:pt>
                <c:pt idx="3">
                  <c:v>L302XC</c:v>
                </c:pt>
                <c:pt idx="4">
                  <c:v>L304XC</c:v>
                </c:pt>
                <c:pt idx="5">
                  <c:v>L322XC</c:v>
                </c:pt>
                <c:pt idx="6">
                  <c:v>L324XC</c:v>
                </c:pt>
              </c:strCache>
            </c:strRef>
          </c:cat>
          <c:val>
            <c:numRef>
              <c:f>Plot_data!$B$10:$H$10</c:f>
              <c:numCache>
                <c:formatCode>0.00</c:formatCode>
                <c:ptCount val="7"/>
                <c:pt idx="0">
                  <c:v>92.4</c:v>
                </c:pt>
                <c:pt idx="1">
                  <c:v>185.87</c:v>
                </c:pt>
                <c:pt idx="2">
                  <c:v>190.05</c:v>
                </c:pt>
                <c:pt idx="3">
                  <c:v>90.52</c:v>
                </c:pt>
                <c:pt idx="4">
                  <c:v>75.319999999999993</c:v>
                </c:pt>
                <c:pt idx="5">
                  <c:v>118.2</c:v>
                </c:pt>
                <c:pt idx="6">
                  <c:v>80.040000000000006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2C-4600-AEA4-0F2FB94C0F8B}"/>
            </c:ext>
          </c:extLst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Plot_data!$B$9:$H$9</c:f>
              <c:strCache>
                <c:ptCount val="7"/>
                <c:pt idx="0">
                  <c:v>L170AC</c:v>
                </c:pt>
                <c:pt idx="1">
                  <c:v>L200AC</c:v>
                </c:pt>
                <c:pt idx="2">
                  <c:v>L202AC</c:v>
                </c:pt>
                <c:pt idx="3">
                  <c:v>L302XC</c:v>
                </c:pt>
                <c:pt idx="4">
                  <c:v>L304XC</c:v>
                </c:pt>
                <c:pt idx="5">
                  <c:v>L322XC</c:v>
                </c:pt>
                <c:pt idx="6">
                  <c:v>L324XC</c:v>
                </c:pt>
              </c:strCache>
            </c:strRef>
          </c:cat>
          <c:val>
            <c:numRef>
              <c:f>Plot_data!$B$12:$H$12</c:f>
              <c:numCache>
                <c:formatCode>0.00</c:formatCode>
                <c:ptCount val="7"/>
                <c:pt idx="0">
                  <c:v>75.254999999999995</c:v>
                </c:pt>
                <c:pt idx="1">
                  <c:v>146.13999999999999</c:v>
                </c:pt>
                <c:pt idx="2">
                  <c:v>150.685</c:v>
                </c:pt>
                <c:pt idx="3">
                  <c:v>54.86</c:v>
                </c:pt>
                <c:pt idx="4">
                  <c:v>49.414999999999999</c:v>
                </c:pt>
                <c:pt idx="5">
                  <c:v>68.454999999999998</c:v>
                </c:pt>
                <c:pt idx="6">
                  <c:v>56.375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2C-4600-AEA4-0F2FB94C0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174430464"/>
        <c:axId val="174436736"/>
      </c:lineChart>
      <c:lineChart>
        <c:grouping val="standard"/>
        <c:varyColors val="0"/>
        <c:ser>
          <c:idx val="3"/>
          <c:order val="3"/>
          <c:tx>
            <c:strRef>
              <c:f>Results!$I$1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Plot_data!$B$9:$H$9</c:f>
              <c:strCache>
                <c:ptCount val="7"/>
                <c:pt idx="0">
                  <c:v>L170AC</c:v>
                </c:pt>
                <c:pt idx="1">
                  <c:v>L200AC</c:v>
                </c:pt>
                <c:pt idx="2">
                  <c:v>L202AC</c:v>
                </c:pt>
                <c:pt idx="3">
                  <c:v>L302XC</c:v>
                </c:pt>
                <c:pt idx="4">
                  <c:v>L304XC</c:v>
                </c:pt>
                <c:pt idx="5">
                  <c:v>L322XC</c:v>
                </c:pt>
                <c:pt idx="6">
                  <c:v>L324XC</c:v>
                </c:pt>
              </c:strCache>
            </c:strRef>
          </c:cat>
          <c:val>
            <c:numRef>
              <c:f>Plot_data!$B$13:$H$13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2C-4600-AEA4-0F2FB94C0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438656"/>
        <c:axId val="174522368"/>
      </c:lineChart>
      <c:catAx>
        <c:axId val="174430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4436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43673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MBtu/year</a:t>
                </a:r>
              </a:p>
            </c:rich>
          </c:tx>
          <c:layout>
            <c:manualLayout>
              <c:xMode val="edge"/>
              <c:yMode val="edge"/>
              <c:x val="1.2208613988113062E-2"/>
              <c:y val="0.35725936167252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4430464"/>
        <c:crosses val="autoZero"/>
        <c:crossBetween val="between"/>
        <c:majorUnit val="20"/>
        <c:minorUnit val="5"/>
      </c:valAx>
      <c:catAx>
        <c:axId val="17443865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74522368"/>
        <c:crosses val="max"/>
        <c:auto val="1"/>
        <c:lblAlgn val="ctr"/>
        <c:lblOffset val="100"/>
        <c:noMultiLvlLbl val="0"/>
      </c:catAx>
      <c:valAx>
        <c:axId val="174522368"/>
        <c:scaling>
          <c:orientation val="minMax"/>
          <c:max val="200"/>
          <c:min val="0"/>
        </c:scaling>
        <c:delete val="1"/>
        <c:axPos val="r"/>
        <c:numFmt formatCode="0.00" sourceLinked="1"/>
        <c:majorTickMark val="out"/>
        <c:minorTickMark val="none"/>
        <c:tickLblPos val="nextTo"/>
        <c:crossAx val="174438656"/>
        <c:crosses val="max"/>
        <c:crossBetween val="between"/>
        <c:majorUnit val="20"/>
        <c:min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Annual Heating Load Deltas:  Colorado Springs, CO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987791342952276"/>
          <c:y val="8.045107776652298E-2"/>
          <c:w val="0.84130834714848302"/>
          <c:h val="0.7504438748015505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Plot_data!$B$15:$H$15</c:f>
              <c:strCache>
                <c:ptCount val="7"/>
                <c:pt idx="0">
                  <c:v>L110AC-L100AC</c:v>
                </c:pt>
                <c:pt idx="1">
                  <c:v>L120AC-L100AC</c:v>
                </c:pt>
                <c:pt idx="2">
                  <c:v>L130AC-L100AC</c:v>
                </c:pt>
                <c:pt idx="3">
                  <c:v>L140AC-L100AC</c:v>
                </c:pt>
                <c:pt idx="4">
                  <c:v>L150AC-L100AC</c:v>
                </c:pt>
                <c:pt idx="5">
                  <c:v>L155AC-L150AC</c:v>
                </c:pt>
                <c:pt idx="6">
                  <c:v>L160AC-L100AC</c:v>
                </c:pt>
              </c:strCache>
            </c:strRef>
          </c:cat>
          <c:val>
            <c:numRef>
              <c:f>Plot_data!$B$17:$H$17</c:f>
              <c:numCache>
                <c:formatCode>0.00</c:formatCode>
                <c:ptCount val="7"/>
                <c:pt idx="0">
                  <c:v>17.43</c:v>
                </c:pt>
                <c:pt idx="1">
                  <c:v>-18.57</c:v>
                </c:pt>
                <c:pt idx="2">
                  <c:v>-27.5</c:v>
                </c:pt>
                <c:pt idx="3">
                  <c:v>-24.42</c:v>
                </c:pt>
                <c:pt idx="4">
                  <c:v>-12.53</c:v>
                </c:pt>
                <c:pt idx="5">
                  <c:v>-1.54</c:v>
                </c:pt>
                <c:pt idx="6">
                  <c:v>-3.72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D0-4A09-9BA4-E5F0428BE19C}"/>
            </c:ext>
          </c:extLst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Plot_data!$B$15:$H$15</c:f>
              <c:strCache>
                <c:ptCount val="7"/>
                <c:pt idx="0">
                  <c:v>L110AC-L100AC</c:v>
                </c:pt>
                <c:pt idx="1">
                  <c:v>L120AC-L100AC</c:v>
                </c:pt>
                <c:pt idx="2">
                  <c:v>L130AC-L100AC</c:v>
                </c:pt>
                <c:pt idx="3">
                  <c:v>L140AC-L100AC</c:v>
                </c:pt>
                <c:pt idx="4">
                  <c:v>L150AC-L100AC</c:v>
                </c:pt>
                <c:pt idx="5">
                  <c:v>L155AC-L150AC</c:v>
                </c:pt>
                <c:pt idx="6">
                  <c:v>L160AC-L100AC</c:v>
                </c:pt>
              </c:strCache>
            </c:strRef>
          </c:cat>
          <c:val>
            <c:numRef>
              <c:f>Plot_data!$B$16:$H$16</c:f>
              <c:numCache>
                <c:formatCode>0.00</c:formatCode>
                <c:ptCount val="7"/>
                <c:pt idx="0">
                  <c:v>29.68</c:v>
                </c:pt>
                <c:pt idx="1">
                  <c:v>-7.67</c:v>
                </c:pt>
                <c:pt idx="2">
                  <c:v>-5.88</c:v>
                </c:pt>
                <c:pt idx="3">
                  <c:v>0.37</c:v>
                </c:pt>
                <c:pt idx="4">
                  <c:v>-3.02</c:v>
                </c:pt>
                <c:pt idx="5">
                  <c:v>6.88</c:v>
                </c:pt>
                <c:pt idx="6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D0-4A09-9BA4-E5F0428BE19C}"/>
            </c:ext>
          </c:extLst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Plot_data!$B$15:$H$15</c:f>
              <c:strCache>
                <c:ptCount val="7"/>
                <c:pt idx="0">
                  <c:v>L110AC-L100AC</c:v>
                </c:pt>
                <c:pt idx="1">
                  <c:v>L120AC-L100AC</c:v>
                </c:pt>
                <c:pt idx="2">
                  <c:v>L130AC-L100AC</c:v>
                </c:pt>
                <c:pt idx="3">
                  <c:v>L140AC-L100AC</c:v>
                </c:pt>
                <c:pt idx="4">
                  <c:v>L150AC-L100AC</c:v>
                </c:pt>
                <c:pt idx="5">
                  <c:v>L155AC-L150AC</c:v>
                </c:pt>
                <c:pt idx="6">
                  <c:v>L160AC-L100AC</c:v>
                </c:pt>
              </c:strCache>
            </c:strRef>
          </c:cat>
          <c:val>
            <c:numRef>
              <c:f>Plot_data!$B$18:$H$18</c:f>
              <c:numCache>
                <c:formatCode>0.00</c:formatCode>
                <c:ptCount val="7"/>
                <c:pt idx="0">
                  <c:v>23.555</c:v>
                </c:pt>
                <c:pt idx="1">
                  <c:v>-13.120000000000001</c:v>
                </c:pt>
                <c:pt idx="2">
                  <c:v>-16.690000000000001</c:v>
                </c:pt>
                <c:pt idx="3">
                  <c:v>-12.025</c:v>
                </c:pt>
                <c:pt idx="4">
                  <c:v>-7.7749999999999995</c:v>
                </c:pt>
                <c:pt idx="5">
                  <c:v>2.67</c:v>
                </c:pt>
                <c:pt idx="6">
                  <c:v>0.68999999999999972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D0-4A09-9BA4-E5F0428BE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174579712"/>
        <c:axId val="174581632"/>
      </c:lineChart>
      <c:lineChart>
        <c:grouping val="standard"/>
        <c:varyColors val="0"/>
        <c:ser>
          <c:idx val="3"/>
          <c:order val="3"/>
          <c:tx>
            <c:strRef>
              <c:f>Results!$I$1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Plot_data!$B$15:$H$15</c:f>
              <c:strCache>
                <c:ptCount val="7"/>
                <c:pt idx="0">
                  <c:v>L110AC-L100AC</c:v>
                </c:pt>
                <c:pt idx="1">
                  <c:v>L120AC-L100AC</c:v>
                </c:pt>
                <c:pt idx="2">
                  <c:v>L130AC-L100AC</c:v>
                </c:pt>
                <c:pt idx="3">
                  <c:v>L140AC-L100AC</c:v>
                </c:pt>
                <c:pt idx="4">
                  <c:v>L150AC-L100AC</c:v>
                </c:pt>
                <c:pt idx="5">
                  <c:v>L155AC-L150AC</c:v>
                </c:pt>
                <c:pt idx="6">
                  <c:v>L160AC-L100AC</c:v>
                </c:pt>
              </c:strCache>
            </c:strRef>
          </c:cat>
          <c:val>
            <c:numRef>
              <c:f>Plot_data!$B$19:$H$19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BD0-4A09-9BA4-E5F0428BE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653440"/>
        <c:axId val="174654976"/>
      </c:lineChart>
      <c:catAx>
        <c:axId val="174579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4581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581632"/>
        <c:scaling>
          <c:orientation val="minMax"/>
          <c:max val="30"/>
          <c:min val="-3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MBtu/year</a:t>
                </a:r>
              </a:p>
            </c:rich>
          </c:tx>
          <c:layout>
            <c:manualLayout>
              <c:xMode val="edge"/>
              <c:yMode val="edge"/>
              <c:x val="1.2208613988113062E-2"/>
              <c:y val="0.35725936167252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4579712"/>
        <c:crosses val="autoZero"/>
        <c:crossBetween val="between"/>
        <c:majorUnit val="10"/>
        <c:minorUnit val="2"/>
      </c:valAx>
      <c:catAx>
        <c:axId val="174653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4654976"/>
        <c:crosses val="autoZero"/>
        <c:auto val="1"/>
        <c:lblAlgn val="ctr"/>
        <c:lblOffset val="100"/>
        <c:noMultiLvlLbl val="0"/>
      </c:catAx>
      <c:valAx>
        <c:axId val="174654976"/>
        <c:scaling>
          <c:orientation val="minMax"/>
          <c:max val="30"/>
          <c:min val="-30"/>
        </c:scaling>
        <c:delete val="1"/>
        <c:axPos val="r"/>
        <c:numFmt formatCode="0.00" sourceLinked="1"/>
        <c:majorTickMark val="out"/>
        <c:minorTickMark val="none"/>
        <c:tickLblPos val="nextTo"/>
        <c:crossAx val="174653440"/>
        <c:crosses val="max"/>
        <c:crossBetween val="between"/>
        <c:majorUnit val="10"/>
        <c:min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Annual Heating Load Deltas:  Colorado Springs, CO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42730299667037"/>
          <c:y val="7.8277695605677974E-2"/>
          <c:w val="0.83726392534266536"/>
          <c:h val="0.75696402128408558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Plot_data!$B$21:$H$21</c:f>
              <c:strCache>
                <c:ptCount val="7"/>
                <c:pt idx="0">
                  <c:v>L170AC-L100AC</c:v>
                </c:pt>
                <c:pt idx="1">
                  <c:v>L200AC-L100AC</c:v>
                </c:pt>
                <c:pt idx="2">
                  <c:v>L202AC-L200AC</c:v>
                </c:pt>
                <c:pt idx="3">
                  <c:v>L302XC-L100AC</c:v>
                </c:pt>
                <c:pt idx="4">
                  <c:v>L302XC-L304XC</c:v>
                </c:pt>
                <c:pt idx="5">
                  <c:v>L322XC-L100AC</c:v>
                </c:pt>
                <c:pt idx="6">
                  <c:v>L322XC-L324XC</c:v>
                </c:pt>
              </c:strCache>
            </c:strRef>
          </c:cat>
          <c:val>
            <c:numRef>
              <c:f>Plot_data!$B$23:$H$23</c:f>
              <c:numCache>
                <c:formatCode>0.00</c:formatCode>
                <c:ptCount val="7"/>
                <c:pt idx="0">
                  <c:v>7.12</c:v>
                </c:pt>
                <c:pt idx="1">
                  <c:v>56.39</c:v>
                </c:pt>
                <c:pt idx="2">
                  <c:v>-0.51</c:v>
                </c:pt>
                <c:pt idx="3">
                  <c:v>-31.43</c:v>
                </c:pt>
                <c:pt idx="4">
                  <c:v>-4.46</c:v>
                </c:pt>
                <c:pt idx="5">
                  <c:v>-33.54</c:v>
                </c:pt>
                <c:pt idx="6">
                  <c:v>-14.17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26-4A80-8113-4A449264C6C7}"/>
            </c:ext>
          </c:extLst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Plot_data!$B$21:$H$21</c:f>
              <c:strCache>
                <c:ptCount val="7"/>
                <c:pt idx="0">
                  <c:v>L170AC-L100AC</c:v>
                </c:pt>
                <c:pt idx="1">
                  <c:v>L200AC-L100AC</c:v>
                </c:pt>
                <c:pt idx="2">
                  <c:v>L202AC-L200AC</c:v>
                </c:pt>
                <c:pt idx="3">
                  <c:v>L302XC-L100AC</c:v>
                </c:pt>
                <c:pt idx="4">
                  <c:v>L302XC-L304XC</c:v>
                </c:pt>
                <c:pt idx="5">
                  <c:v>L322XC-L100AC</c:v>
                </c:pt>
                <c:pt idx="6">
                  <c:v>L322XC-L324XC</c:v>
                </c:pt>
              </c:strCache>
            </c:strRef>
          </c:cat>
          <c:val>
            <c:numRef>
              <c:f>Plot_data!$B$22:$H$22</c:f>
              <c:numCache>
                <c:formatCode>0.00</c:formatCode>
                <c:ptCount val="7"/>
                <c:pt idx="0">
                  <c:v>17.64</c:v>
                </c:pt>
                <c:pt idx="1">
                  <c:v>107.66</c:v>
                </c:pt>
                <c:pt idx="2">
                  <c:v>11.25</c:v>
                </c:pt>
                <c:pt idx="3">
                  <c:v>14.5</c:v>
                </c:pt>
                <c:pt idx="4">
                  <c:v>17.75</c:v>
                </c:pt>
                <c:pt idx="5">
                  <c:v>39.29</c:v>
                </c:pt>
                <c:pt idx="6">
                  <c:v>38.270000000000003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26-4A80-8113-4A449264C6C7}"/>
            </c:ext>
          </c:extLst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Plot_data!$B$21:$H$21</c:f>
              <c:strCache>
                <c:ptCount val="7"/>
                <c:pt idx="0">
                  <c:v>L170AC-L100AC</c:v>
                </c:pt>
                <c:pt idx="1">
                  <c:v>L200AC-L100AC</c:v>
                </c:pt>
                <c:pt idx="2">
                  <c:v>L202AC-L200AC</c:v>
                </c:pt>
                <c:pt idx="3">
                  <c:v>L302XC-L100AC</c:v>
                </c:pt>
                <c:pt idx="4">
                  <c:v>L302XC-L304XC</c:v>
                </c:pt>
                <c:pt idx="5">
                  <c:v>L322XC-L100AC</c:v>
                </c:pt>
                <c:pt idx="6">
                  <c:v>L322XC-L324XC</c:v>
                </c:pt>
              </c:strCache>
            </c:strRef>
          </c:cat>
          <c:val>
            <c:numRef>
              <c:f>Plot_data!$B$24:$H$24</c:f>
              <c:numCache>
                <c:formatCode>0.00</c:formatCode>
                <c:ptCount val="7"/>
                <c:pt idx="0">
                  <c:v>12.38</c:v>
                </c:pt>
                <c:pt idx="1">
                  <c:v>82.025000000000006</c:v>
                </c:pt>
                <c:pt idx="2">
                  <c:v>5.37</c:v>
                </c:pt>
                <c:pt idx="3">
                  <c:v>-8.4649999999999999</c:v>
                </c:pt>
                <c:pt idx="4">
                  <c:v>6.6449999999999996</c:v>
                </c:pt>
                <c:pt idx="5">
                  <c:v>2.875</c:v>
                </c:pt>
                <c:pt idx="6">
                  <c:v>12.05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26-4A80-8113-4A449264C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174753280"/>
        <c:axId val="174755200"/>
      </c:lineChart>
      <c:lineChart>
        <c:grouping val="standard"/>
        <c:varyColors val="0"/>
        <c:ser>
          <c:idx val="3"/>
          <c:order val="3"/>
          <c:tx>
            <c:strRef>
              <c:f>Results!$I$1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Plot_data!$B$21:$H$21</c:f>
              <c:strCache>
                <c:ptCount val="7"/>
                <c:pt idx="0">
                  <c:v>L170AC-L100AC</c:v>
                </c:pt>
                <c:pt idx="1">
                  <c:v>L200AC-L100AC</c:v>
                </c:pt>
                <c:pt idx="2">
                  <c:v>L202AC-L200AC</c:v>
                </c:pt>
                <c:pt idx="3">
                  <c:v>L302XC-L100AC</c:v>
                </c:pt>
                <c:pt idx="4">
                  <c:v>L302XC-L304XC</c:v>
                </c:pt>
                <c:pt idx="5">
                  <c:v>L322XC-L100AC</c:v>
                </c:pt>
                <c:pt idx="6">
                  <c:v>L322XC-L324XC</c:v>
                </c:pt>
              </c:strCache>
            </c:strRef>
          </c:cat>
          <c:val>
            <c:numRef>
              <c:f>Plot_data!$B$25:$H$25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26-4A80-8113-4A449264C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765568"/>
        <c:axId val="174767104"/>
      </c:lineChart>
      <c:catAx>
        <c:axId val="17475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4755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755200"/>
        <c:scaling>
          <c:orientation val="minMax"/>
          <c:max val="12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MBtu/year</a:t>
                </a:r>
              </a:p>
            </c:rich>
          </c:tx>
          <c:layout>
            <c:manualLayout>
              <c:xMode val="edge"/>
              <c:yMode val="edge"/>
              <c:x val="1.2208613988113062E-2"/>
              <c:y val="0.35725936167252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4753280"/>
        <c:crosses val="autoZero"/>
        <c:crossBetween val="between"/>
        <c:majorUnit val="20"/>
        <c:minorUnit val="5"/>
      </c:valAx>
      <c:catAx>
        <c:axId val="174765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4767104"/>
        <c:crosses val="autoZero"/>
        <c:auto val="1"/>
        <c:lblAlgn val="ctr"/>
        <c:lblOffset val="100"/>
        <c:noMultiLvlLbl val="0"/>
      </c:catAx>
      <c:valAx>
        <c:axId val="174767104"/>
        <c:scaling>
          <c:orientation val="minMax"/>
          <c:max val="120"/>
          <c:min val="-40"/>
        </c:scaling>
        <c:delete val="1"/>
        <c:axPos val="r"/>
        <c:numFmt formatCode="0.00" sourceLinked="1"/>
        <c:majorTickMark val="out"/>
        <c:minorTickMark val="none"/>
        <c:tickLblPos val="nextTo"/>
        <c:crossAx val="174765568"/>
        <c:crosses val="max"/>
        <c:crossBetween val="between"/>
        <c:majorUnit val="20"/>
        <c:min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Annual Cooling Loads:  Las Vegas, NV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210876803551609"/>
          <c:y val="8.2624459927367971E-2"/>
          <c:w val="0.85055808541843003"/>
          <c:h val="0.77217769641000045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Plot_data!$B$27:$G$27</c:f>
              <c:strCache>
                <c:ptCount val="6"/>
                <c:pt idx="0">
                  <c:v>L100AL</c:v>
                </c:pt>
                <c:pt idx="1">
                  <c:v>L110AL</c:v>
                </c:pt>
                <c:pt idx="2">
                  <c:v>L120AL</c:v>
                </c:pt>
                <c:pt idx="3">
                  <c:v>L130AL</c:v>
                </c:pt>
                <c:pt idx="4">
                  <c:v>L140AL</c:v>
                </c:pt>
                <c:pt idx="5">
                  <c:v>L150AL</c:v>
                </c:pt>
              </c:strCache>
            </c:strRef>
          </c:cat>
          <c:val>
            <c:numRef>
              <c:f>Plot_data!$B$29:$G$29</c:f>
              <c:numCache>
                <c:formatCode>0.00</c:formatCode>
                <c:ptCount val="6"/>
                <c:pt idx="0">
                  <c:v>41.47</c:v>
                </c:pt>
                <c:pt idx="1">
                  <c:v>46.8</c:v>
                </c:pt>
                <c:pt idx="2">
                  <c:v>40.08</c:v>
                </c:pt>
                <c:pt idx="3">
                  <c:v>30.98</c:v>
                </c:pt>
                <c:pt idx="4">
                  <c:v>19.52</c:v>
                </c:pt>
                <c:pt idx="5">
                  <c:v>49.46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C3-4734-8141-DF76501D8AD2}"/>
            </c:ext>
          </c:extLst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Plot_data!$B$27:$G$27</c:f>
              <c:strCache>
                <c:ptCount val="6"/>
                <c:pt idx="0">
                  <c:v>L100AL</c:v>
                </c:pt>
                <c:pt idx="1">
                  <c:v>L110AL</c:v>
                </c:pt>
                <c:pt idx="2">
                  <c:v>L120AL</c:v>
                </c:pt>
                <c:pt idx="3">
                  <c:v>L130AL</c:v>
                </c:pt>
                <c:pt idx="4">
                  <c:v>L140AL</c:v>
                </c:pt>
                <c:pt idx="5">
                  <c:v>L150AL</c:v>
                </c:pt>
              </c:strCache>
            </c:strRef>
          </c:cat>
          <c:val>
            <c:numRef>
              <c:f>Plot_data!$B$28:$G$28</c:f>
              <c:numCache>
                <c:formatCode>0.00</c:formatCode>
                <c:ptCount val="6"/>
                <c:pt idx="0">
                  <c:v>64.88</c:v>
                </c:pt>
                <c:pt idx="1">
                  <c:v>68.5</c:v>
                </c:pt>
                <c:pt idx="2">
                  <c:v>60.14</c:v>
                </c:pt>
                <c:pt idx="3">
                  <c:v>45.26</c:v>
                </c:pt>
                <c:pt idx="4">
                  <c:v>30.54</c:v>
                </c:pt>
                <c:pt idx="5">
                  <c:v>82.33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C3-4734-8141-DF76501D8AD2}"/>
            </c:ext>
          </c:extLst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Plot_data!$B$27:$G$27</c:f>
              <c:strCache>
                <c:ptCount val="6"/>
                <c:pt idx="0">
                  <c:v>L100AL</c:v>
                </c:pt>
                <c:pt idx="1">
                  <c:v>L110AL</c:v>
                </c:pt>
                <c:pt idx="2">
                  <c:v>L120AL</c:v>
                </c:pt>
                <c:pt idx="3">
                  <c:v>L130AL</c:v>
                </c:pt>
                <c:pt idx="4">
                  <c:v>L140AL</c:v>
                </c:pt>
                <c:pt idx="5">
                  <c:v>L150AL</c:v>
                </c:pt>
              </c:strCache>
            </c:strRef>
          </c:cat>
          <c:val>
            <c:numRef>
              <c:f>Plot_data!$B$30:$G$30</c:f>
              <c:numCache>
                <c:formatCode>0.00</c:formatCode>
                <c:ptCount val="6"/>
                <c:pt idx="0">
                  <c:v>53.174999999999997</c:v>
                </c:pt>
                <c:pt idx="1">
                  <c:v>57.65</c:v>
                </c:pt>
                <c:pt idx="2">
                  <c:v>50.11</c:v>
                </c:pt>
                <c:pt idx="3">
                  <c:v>38.119999999999997</c:v>
                </c:pt>
                <c:pt idx="4">
                  <c:v>25.03</c:v>
                </c:pt>
                <c:pt idx="5">
                  <c:v>65.894999999999996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C3-4734-8141-DF76501D8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174943232"/>
        <c:axId val="174949504"/>
      </c:lineChart>
      <c:lineChart>
        <c:grouping val="standard"/>
        <c:varyColors val="0"/>
        <c:ser>
          <c:idx val="3"/>
          <c:order val="3"/>
          <c:tx>
            <c:strRef>
              <c:f>Results!$I$1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Plot_data!$B$27:$G$27</c:f>
              <c:strCache>
                <c:ptCount val="6"/>
                <c:pt idx="0">
                  <c:v>L100AL</c:v>
                </c:pt>
                <c:pt idx="1">
                  <c:v>L110AL</c:v>
                </c:pt>
                <c:pt idx="2">
                  <c:v>L120AL</c:v>
                </c:pt>
                <c:pt idx="3">
                  <c:v>L130AL</c:v>
                </c:pt>
                <c:pt idx="4">
                  <c:v>L140AL</c:v>
                </c:pt>
                <c:pt idx="5">
                  <c:v>L150AL</c:v>
                </c:pt>
              </c:strCache>
            </c:strRef>
          </c:cat>
          <c:val>
            <c:numRef>
              <c:f>Plot_data!$B$31:$G$31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C3-4734-8141-DF76501D8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951424"/>
        <c:axId val="174961408"/>
      </c:lineChart>
      <c:catAx>
        <c:axId val="17494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4949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949504"/>
        <c:scaling>
          <c:orientation val="minMax"/>
          <c:max val="90"/>
          <c:min val="1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MBtu/year</a:t>
                </a:r>
              </a:p>
            </c:rich>
          </c:tx>
          <c:layout>
            <c:manualLayout>
              <c:xMode val="edge"/>
              <c:yMode val="edge"/>
              <c:x val="1.2208613988113062E-2"/>
              <c:y val="0.35725936167252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4943232"/>
        <c:crosses val="autoZero"/>
        <c:crossBetween val="between"/>
        <c:majorUnit val="10"/>
        <c:minorUnit val="2"/>
      </c:valAx>
      <c:catAx>
        <c:axId val="174951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4961408"/>
        <c:crosses val="autoZero"/>
        <c:auto val="1"/>
        <c:lblAlgn val="ctr"/>
        <c:lblOffset val="100"/>
        <c:noMultiLvlLbl val="0"/>
      </c:catAx>
      <c:valAx>
        <c:axId val="174961408"/>
        <c:scaling>
          <c:orientation val="minMax"/>
          <c:max val="90"/>
          <c:min val="10"/>
        </c:scaling>
        <c:delete val="1"/>
        <c:axPos val="r"/>
        <c:numFmt formatCode="0.00" sourceLinked="1"/>
        <c:majorTickMark val="out"/>
        <c:minorTickMark val="none"/>
        <c:tickLblPos val="nextTo"/>
        <c:crossAx val="174951424"/>
        <c:crosses val="max"/>
        <c:crossBetween val="between"/>
        <c:majorUnit val="10"/>
        <c:min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Annual Cooling Loads:  Las Vegas, NV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210876803551609"/>
          <c:y val="7.8277695605677974E-2"/>
          <c:w val="0.85203869640946017"/>
          <c:h val="0.78087122505338047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Plot_data!$B$33:$F$33</c:f>
              <c:strCache>
                <c:ptCount val="5"/>
                <c:pt idx="0">
                  <c:v>L155AL</c:v>
                </c:pt>
                <c:pt idx="1">
                  <c:v>L160AL</c:v>
                </c:pt>
                <c:pt idx="2">
                  <c:v>L170AL</c:v>
                </c:pt>
                <c:pt idx="3">
                  <c:v>L200AL</c:v>
                </c:pt>
                <c:pt idx="4">
                  <c:v>L202AL</c:v>
                </c:pt>
              </c:strCache>
            </c:strRef>
          </c:cat>
          <c:val>
            <c:numRef>
              <c:f>Plot_data!$B$35:$F$35</c:f>
              <c:numCache>
                <c:formatCode>0.00</c:formatCode>
                <c:ptCount val="5"/>
                <c:pt idx="0">
                  <c:v>35.58</c:v>
                </c:pt>
                <c:pt idx="1">
                  <c:v>51.26</c:v>
                </c:pt>
                <c:pt idx="2">
                  <c:v>34.049999999999997</c:v>
                </c:pt>
                <c:pt idx="3">
                  <c:v>56.18</c:v>
                </c:pt>
                <c:pt idx="4">
                  <c:v>49.5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02-4B57-B2FF-B6A4670780DE}"/>
            </c:ext>
          </c:extLst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Plot_data!$B$33:$F$33</c:f>
              <c:strCache>
                <c:ptCount val="5"/>
                <c:pt idx="0">
                  <c:v>L155AL</c:v>
                </c:pt>
                <c:pt idx="1">
                  <c:v>L160AL</c:v>
                </c:pt>
                <c:pt idx="2">
                  <c:v>L170AL</c:v>
                </c:pt>
                <c:pt idx="3">
                  <c:v>L200AL</c:v>
                </c:pt>
                <c:pt idx="4">
                  <c:v>L202AL</c:v>
                </c:pt>
              </c:strCache>
            </c:strRef>
          </c:cat>
          <c:val>
            <c:numRef>
              <c:f>Plot_data!$B$34:$F$34</c:f>
              <c:numCache>
                <c:formatCode>0.00</c:formatCode>
                <c:ptCount val="5"/>
                <c:pt idx="0">
                  <c:v>63.06</c:v>
                </c:pt>
                <c:pt idx="1">
                  <c:v>72.989999999999995</c:v>
                </c:pt>
                <c:pt idx="2">
                  <c:v>53.31</c:v>
                </c:pt>
                <c:pt idx="3">
                  <c:v>83.43</c:v>
                </c:pt>
                <c:pt idx="4">
                  <c:v>75.959999999999994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02-4B57-B2FF-B6A4670780DE}"/>
            </c:ext>
          </c:extLst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Plot_data!$B$33:$F$33</c:f>
              <c:strCache>
                <c:ptCount val="5"/>
                <c:pt idx="0">
                  <c:v>L155AL</c:v>
                </c:pt>
                <c:pt idx="1">
                  <c:v>L160AL</c:v>
                </c:pt>
                <c:pt idx="2">
                  <c:v>L170AL</c:v>
                </c:pt>
                <c:pt idx="3">
                  <c:v>L200AL</c:v>
                </c:pt>
                <c:pt idx="4">
                  <c:v>L202AL</c:v>
                </c:pt>
              </c:strCache>
            </c:strRef>
          </c:cat>
          <c:val>
            <c:numRef>
              <c:f>Plot_data!$B$36:$F$36</c:f>
              <c:numCache>
                <c:formatCode>0.00</c:formatCode>
                <c:ptCount val="5"/>
                <c:pt idx="0">
                  <c:v>49.32</c:v>
                </c:pt>
                <c:pt idx="1">
                  <c:v>62.125</c:v>
                </c:pt>
                <c:pt idx="2">
                  <c:v>43.68</c:v>
                </c:pt>
                <c:pt idx="3">
                  <c:v>69.805000000000007</c:v>
                </c:pt>
                <c:pt idx="4">
                  <c:v>62.73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02-4B57-B2FF-B6A467078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175112960"/>
        <c:axId val="175114880"/>
      </c:lineChart>
      <c:lineChart>
        <c:grouping val="standard"/>
        <c:varyColors val="0"/>
        <c:ser>
          <c:idx val="3"/>
          <c:order val="3"/>
          <c:tx>
            <c:strRef>
              <c:f>Results!$I$1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Plot_data!$B$33:$F$33</c:f>
              <c:strCache>
                <c:ptCount val="5"/>
                <c:pt idx="0">
                  <c:v>L155AL</c:v>
                </c:pt>
                <c:pt idx="1">
                  <c:v>L160AL</c:v>
                </c:pt>
                <c:pt idx="2">
                  <c:v>L170AL</c:v>
                </c:pt>
                <c:pt idx="3">
                  <c:v>L200AL</c:v>
                </c:pt>
                <c:pt idx="4">
                  <c:v>L202AL</c:v>
                </c:pt>
              </c:strCache>
            </c:strRef>
          </c:cat>
          <c:val>
            <c:numRef>
              <c:f>Plot_data!$B$37:$F$37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02-4B57-B2FF-B6A467078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121152"/>
        <c:axId val="175122688"/>
      </c:lineChart>
      <c:catAx>
        <c:axId val="175112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511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114880"/>
        <c:scaling>
          <c:orientation val="minMax"/>
          <c:max val="90"/>
          <c:min val="3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MBtu/year</a:t>
                </a:r>
              </a:p>
            </c:rich>
          </c:tx>
          <c:layout>
            <c:manualLayout>
              <c:xMode val="edge"/>
              <c:yMode val="edge"/>
              <c:x val="1.2208613988113062E-2"/>
              <c:y val="0.35725936167252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5112960"/>
        <c:crosses val="autoZero"/>
        <c:crossBetween val="between"/>
        <c:majorUnit val="10"/>
        <c:minorUnit val="2"/>
      </c:valAx>
      <c:catAx>
        <c:axId val="175121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5122688"/>
        <c:crosses val="autoZero"/>
        <c:auto val="1"/>
        <c:lblAlgn val="ctr"/>
        <c:lblOffset val="100"/>
        <c:noMultiLvlLbl val="0"/>
      </c:catAx>
      <c:valAx>
        <c:axId val="175122688"/>
        <c:scaling>
          <c:orientation val="minMax"/>
          <c:max val="90"/>
          <c:min val="30"/>
        </c:scaling>
        <c:delete val="1"/>
        <c:axPos val="r"/>
        <c:numFmt formatCode="0.00" sourceLinked="1"/>
        <c:majorTickMark val="out"/>
        <c:minorTickMark val="none"/>
        <c:tickLblPos val="nextTo"/>
        <c:crossAx val="175121152"/>
        <c:crosses val="max"/>
        <c:crossBetween val="between"/>
        <c:majorUnit val="10"/>
        <c:min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Annual Cooling Load Deltas:  Las Vegas, NV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987791342952276"/>
          <c:y val="7.8277695605677974E-2"/>
          <c:w val="0.85167262408569355"/>
          <c:h val="0.7504438748015505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Plot_data!$B$39:$F$39</c:f>
              <c:strCache>
                <c:ptCount val="5"/>
                <c:pt idx="0">
                  <c:v>L110AL-L100AL</c:v>
                </c:pt>
                <c:pt idx="1">
                  <c:v>L120AL-L100AL</c:v>
                </c:pt>
                <c:pt idx="2">
                  <c:v>L130AL-L100AL</c:v>
                </c:pt>
                <c:pt idx="3">
                  <c:v>L140AL-L100AL</c:v>
                </c:pt>
                <c:pt idx="4">
                  <c:v>L150AL-L100AL</c:v>
                </c:pt>
              </c:strCache>
            </c:strRef>
          </c:cat>
          <c:val>
            <c:numRef>
              <c:f>Plot_data!$B$41:$F$41</c:f>
              <c:numCache>
                <c:formatCode>0.00</c:formatCode>
                <c:ptCount val="5"/>
                <c:pt idx="0">
                  <c:v>-0.98</c:v>
                </c:pt>
                <c:pt idx="1">
                  <c:v>-8.67</c:v>
                </c:pt>
                <c:pt idx="2">
                  <c:v>-24.4</c:v>
                </c:pt>
                <c:pt idx="3">
                  <c:v>-38.68</c:v>
                </c:pt>
                <c:pt idx="4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43-49A9-A03E-4491C231D0B0}"/>
            </c:ext>
          </c:extLst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Plot_data!$B$39:$F$39</c:f>
              <c:strCache>
                <c:ptCount val="5"/>
                <c:pt idx="0">
                  <c:v>L110AL-L100AL</c:v>
                </c:pt>
                <c:pt idx="1">
                  <c:v>L120AL-L100AL</c:v>
                </c:pt>
                <c:pt idx="2">
                  <c:v>L130AL-L100AL</c:v>
                </c:pt>
                <c:pt idx="3">
                  <c:v>L140AL-L100AL</c:v>
                </c:pt>
                <c:pt idx="4">
                  <c:v>L150AL-L100AL</c:v>
                </c:pt>
              </c:strCache>
            </c:strRef>
          </c:cat>
          <c:val>
            <c:numRef>
              <c:f>Plot_data!$B$40:$F$40</c:f>
              <c:numCache>
                <c:formatCode>0.00</c:formatCode>
                <c:ptCount val="5"/>
                <c:pt idx="0">
                  <c:v>7.84</c:v>
                </c:pt>
                <c:pt idx="1">
                  <c:v>0.68</c:v>
                </c:pt>
                <c:pt idx="2">
                  <c:v>-9.69</c:v>
                </c:pt>
                <c:pt idx="3">
                  <c:v>-20.29</c:v>
                </c:pt>
                <c:pt idx="4">
                  <c:v>20.55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43-49A9-A03E-4491C231D0B0}"/>
            </c:ext>
          </c:extLst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Plot_data!$B$39:$F$39</c:f>
              <c:strCache>
                <c:ptCount val="5"/>
                <c:pt idx="0">
                  <c:v>L110AL-L100AL</c:v>
                </c:pt>
                <c:pt idx="1">
                  <c:v>L120AL-L100AL</c:v>
                </c:pt>
                <c:pt idx="2">
                  <c:v>L130AL-L100AL</c:v>
                </c:pt>
                <c:pt idx="3">
                  <c:v>L140AL-L100AL</c:v>
                </c:pt>
                <c:pt idx="4">
                  <c:v>L150AL-L100AL</c:v>
                </c:pt>
              </c:strCache>
            </c:strRef>
          </c:cat>
          <c:val>
            <c:numRef>
              <c:f>Plot_data!$B$42:$F$42</c:f>
              <c:numCache>
                <c:formatCode>0.00</c:formatCode>
                <c:ptCount val="5"/>
                <c:pt idx="0">
                  <c:v>3.4299999999999997</c:v>
                </c:pt>
                <c:pt idx="1">
                  <c:v>-3.9950000000000001</c:v>
                </c:pt>
                <c:pt idx="2">
                  <c:v>-17.044999999999998</c:v>
                </c:pt>
                <c:pt idx="3">
                  <c:v>-29.484999999999999</c:v>
                </c:pt>
                <c:pt idx="4">
                  <c:v>14.025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43-49A9-A03E-4491C231D0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175171840"/>
        <c:axId val="175186304"/>
      </c:lineChart>
      <c:lineChart>
        <c:grouping val="standard"/>
        <c:varyColors val="0"/>
        <c:ser>
          <c:idx val="3"/>
          <c:order val="3"/>
          <c:tx>
            <c:strRef>
              <c:f>Results!$I$1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Plot_data!$B$39:$F$39</c:f>
              <c:strCache>
                <c:ptCount val="5"/>
                <c:pt idx="0">
                  <c:v>L110AL-L100AL</c:v>
                </c:pt>
                <c:pt idx="1">
                  <c:v>L120AL-L100AL</c:v>
                </c:pt>
                <c:pt idx="2">
                  <c:v>L130AL-L100AL</c:v>
                </c:pt>
                <c:pt idx="3">
                  <c:v>L140AL-L100AL</c:v>
                </c:pt>
                <c:pt idx="4">
                  <c:v>L150AL-L100AL</c:v>
                </c:pt>
              </c:strCache>
            </c:strRef>
          </c:cat>
          <c:val>
            <c:numRef>
              <c:f>Plot_data!$B$43:$F$43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43-49A9-A03E-4491C231D0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188224"/>
        <c:axId val="175190016"/>
      </c:lineChart>
      <c:catAx>
        <c:axId val="17517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5186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5186304"/>
        <c:scaling>
          <c:orientation val="minMax"/>
          <c:max val="30"/>
          <c:min val="-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MBtu/year</a:t>
                </a:r>
              </a:p>
            </c:rich>
          </c:tx>
          <c:layout>
            <c:manualLayout>
              <c:xMode val="edge"/>
              <c:yMode val="edge"/>
              <c:x val="1.2208613988113062E-2"/>
              <c:y val="0.35725936167252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5171840"/>
        <c:crosses val="autoZero"/>
        <c:crossBetween val="between"/>
        <c:majorUnit val="10"/>
        <c:minorUnit val="2"/>
      </c:valAx>
      <c:catAx>
        <c:axId val="17518822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75190016"/>
        <c:crosses val="max"/>
        <c:auto val="1"/>
        <c:lblAlgn val="ctr"/>
        <c:lblOffset val="100"/>
        <c:noMultiLvlLbl val="0"/>
      </c:catAx>
      <c:valAx>
        <c:axId val="175190016"/>
        <c:scaling>
          <c:orientation val="minMax"/>
          <c:max val="30"/>
          <c:min val="-40"/>
        </c:scaling>
        <c:delete val="1"/>
        <c:axPos val="r"/>
        <c:numFmt formatCode="0.00" sourceLinked="1"/>
        <c:majorTickMark val="out"/>
        <c:minorTickMark val="none"/>
        <c:tickLblPos val="nextTo"/>
        <c:crossAx val="175188224"/>
        <c:crosses val="max"/>
        <c:crossBetween val="between"/>
        <c:majorUnit val="10"/>
        <c:min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Annual Cooling Load Deltas:  Las Vegas, NV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987791342952276"/>
          <c:y val="8.2624459927367971E-2"/>
          <c:w val="0.85315323507672347"/>
          <c:h val="0.74392372831901554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Plot_data!$B$45:$F$45</c:f>
              <c:strCache>
                <c:ptCount val="5"/>
                <c:pt idx="0">
                  <c:v>L155AL-L150AL</c:v>
                </c:pt>
                <c:pt idx="1">
                  <c:v>L160AL-L100AL</c:v>
                </c:pt>
                <c:pt idx="2">
                  <c:v>L170AL-L100AL</c:v>
                </c:pt>
                <c:pt idx="3">
                  <c:v>L200AL-L100AL</c:v>
                </c:pt>
                <c:pt idx="4">
                  <c:v>L200AL-L202AL</c:v>
                </c:pt>
              </c:strCache>
            </c:strRef>
          </c:cat>
          <c:val>
            <c:numRef>
              <c:f>Plot_data!$B$47:$F$47</c:f>
              <c:numCache>
                <c:formatCode>0.00</c:formatCode>
                <c:ptCount val="5"/>
                <c:pt idx="0">
                  <c:v>-22.29</c:v>
                </c:pt>
                <c:pt idx="1">
                  <c:v>3.88</c:v>
                </c:pt>
                <c:pt idx="2">
                  <c:v>-15.74</c:v>
                </c:pt>
                <c:pt idx="3">
                  <c:v>6.63</c:v>
                </c:pt>
                <c:pt idx="4">
                  <c:v>2.0299999999999998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FE-4842-8731-F19790BC3C32}"/>
            </c:ext>
          </c:extLst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Plot_data!$B$45:$F$45</c:f>
              <c:strCache>
                <c:ptCount val="5"/>
                <c:pt idx="0">
                  <c:v>L155AL-L150AL</c:v>
                </c:pt>
                <c:pt idx="1">
                  <c:v>L160AL-L100AL</c:v>
                </c:pt>
                <c:pt idx="2">
                  <c:v>L170AL-L100AL</c:v>
                </c:pt>
                <c:pt idx="3">
                  <c:v>L200AL-L100AL</c:v>
                </c:pt>
                <c:pt idx="4">
                  <c:v>L200AL-L202AL</c:v>
                </c:pt>
              </c:strCache>
            </c:strRef>
          </c:cat>
          <c:val>
            <c:numRef>
              <c:f>Plot_data!$B$46:$F$46</c:f>
              <c:numCache>
                <c:formatCode>0.00</c:formatCode>
                <c:ptCount val="5"/>
                <c:pt idx="0">
                  <c:v>-9.64</c:v>
                </c:pt>
                <c:pt idx="1">
                  <c:v>12.78</c:v>
                </c:pt>
                <c:pt idx="2">
                  <c:v>-4.83</c:v>
                </c:pt>
                <c:pt idx="3">
                  <c:v>21.39</c:v>
                </c:pt>
                <c:pt idx="4">
                  <c:v>14.86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FE-4842-8731-F19790BC3C32}"/>
            </c:ext>
          </c:extLst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Plot_data!$B$45:$F$45</c:f>
              <c:strCache>
                <c:ptCount val="5"/>
                <c:pt idx="0">
                  <c:v>L155AL-L150AL</c:v>
                </c:pt>
                <c:pt idx="1">
                  <c:v>L160AL-L100AL</c:v>
                </c:pt>
                <c:pt idx="2">
                  <c:v>L170AL-L100AL</c:v>
                </c:pt>
                <c:pt idx="3">
                  <c:v>L200AL-L100AL</c:v>
                </c:pt>
                <c:pt idx="4">
                  <c:v>L200AL-L202AL</c:v>
                </c:pt>
              </c:strCache>
            </c:strRef>
          </c:cat>
          <c:val>
            <c:numRef>
              <c:f>Plot_data!$B$48:$F$48</c:f>
              <c:numCache>
                <c:formatCode>0.00</c:formatCode>
                <c:ptCount val="5"/>
                <c:pt idx="0">
                  <c:v>-15.965</c:v>
                </c:pt>
                <c:pt idx="1">
                  <c:v>8.33</c:v>
                </c:pt>
                <c:pt idx="2">
                  <c:v>-10.285</c:v>
                </c:pt>
                <c:pt idx="3">
                  <c:v>14.01</c:v>
                </c:pt>
                <c:pt idx="4">
                  <c:v>8.4450000000000003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FE-4842-8731-F19790BC3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175279488"/>
        <c:axId val="175298048"/>
      </c:lineChart>
      <c:lineChart>
        <c:grouping val="standard"/>
        <c:varyColors val="0"/>
        <c:ser>
          <c:idx val="3"/>
          <c:order val="3"/>
          <c:tx>
            <c:strRef>
              <c:f>Results!$I$1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Plot_data!$B$45:$F$45</c:f>
              <c:strCache>
                <c:ptCount val="5"/>
                <c:pt idx="0">
                  <c:v>L155AL-L150AL</c:v>
                </c:pt>
                <c:pt idx="1">
                  <c:v>L160AL-L100AL</c:v>
                </c:pt>
                <c:pt idx="2">
                  <c:v>L170AL-L100AL</c:v>
                </c:pt>
                <c:pt idx="3">
                  <c:v>L200AL-L100AL</c:v>
                </c:pt>
                <c:pt idx="4">
                  <c:v>L200AL-L202AL</c:v>
                </c:pt>
              </c:strCache>
            </c:strRef>
          </c:cat>
          <c:val>
            <c:numRef>
              <c:f>Plot_data!$B$49:$F$49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FE-4842-8731-F19790BC3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299968"/>
        <c:axId val="175305856"/>
      </c:lineChart>
      <c:catAx>
        <c:axId val="1752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5298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298048"/>
        <c:scaling>
          <c:orientation val="minMax"/>
          <c:max val="30"/>
          <c:min val="-3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MBtu/year</a:t>
                </a:r>
              </a:p>
            </c:rich>
          </c:tx>
          <c:layout>
            <c:manualLayout>
              <c:xMode val="edge"/>
              <c:yMode val="edge"/>
              <c:x val="1.2208613988113062E-2"/>
              <c:y val="0.35725936167252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5279488"/>
        <c:crosses val="autoZero"/>
        <c:crossBetween val="between"/>
        <c:majorUnit val="10"/>
        <c:minorUnit val="2"/>
      </c:valAx>
      <c:catAx>
        <c:axId val="175299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5305856"/>
        <c:crosses val="autoZero"/>
        <c:auto val="1"/>
        <c:lblAlgn val="ctr"/>
        <c:lblOffset val="100"/>
        <c:noMultiLvlLbl val="0"/>
      </c:catAx>
      <c:valAx>
        <c:axId val="175305856"/>
        <c:scaling>
          <c:orientation val="minMax"/>
          <c:max val="30"/>
          <c:min val="-30"/>
        </c:scaling>
        <c:delete val="1"/>
        <c:axPos val="r"/>
        <c:numFmt formatCode="0.00" sourceLinked="1"/>
        <c:majorTickMark val="out"/>
        <c:minorTickMark val="none"/>
        <c:tickLblPos val="nextTo"/>
        <c:crossAx val="175299968"/>
        <c:crosses val="max"/>
        <c:crossBetween val="between"/>
        <c:majorUnit val="10"/>
        <c:min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3" workbookViewId="0" zoomToFit="1"/>
  </sheetViews>
  <sheetProtection algorithmName="SHA-512" hashValue="9M84MEXe1xwTZKZteZxenen5fRBGWKWYYl9iVxMKkgiBLo/BbLinY8ESR+1Ng/bjsJ80yno1PMj/kzROkca4Mg==" saltValue="LXB6I+5JToN1KS8AK9D5KA==" spinCount="100000" content="1" objects="1"/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63" workbookViewId="0" zoomToFit="1"/>
  </sheetViews>
  <sheetProtection algorithmName="SHA-512" hashValue="A7EhDpLFQkiU+fhg5n5RAXYlGSOiGMYQaa/lJHEIKPOVUroJyWQxNzivLqnyGtXZtjonapxLjMW+6w55gm37AA==" saltValue="8xDR19ijUlU9xvGPzS6pLw==" spinCount="100000" content="1" objects="1"/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63" workbookViewId="0" zoomToFit="1"/>
  </sheetViews>
  <sheetProtection algorithmName="SHA-512" hashValue="ZxKpeiTGdrg1EjnElGteDTd7b5fdAxZYVK2+QT7CW9jM1UqnM7LT70jxxsSHmjRO3nmgHSUQY0tbTqqgXB9SVg==" saltValue="C49e+jnaXcx39qJg4jf+iw==" spinCount="100000" content="1" objects="1"/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63" workbookViewId="0" zoomToFit="1"/>
  </sheetViews>
  <sheetProtection algorithmName="SHA-512" hashValue="rOX8+BYuQ06nH8OywGf9eiacGO/Vys11ABSY5FGiMwofWk+D+ilwPDqvoIf+qeb1FbtqoieBLSeAnIs/x3/4kQ==" saltValue="n3+iSZXxM/mkt9CEhlIeAw==" spinCount="100000" content="1" objects="1"/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63" workbookViewId="0" zoomToFit="1"/>
  </sheetViews>
  <sheetProtection algorithmName="SHA-512" hashValue="qSAqGvd/qAMRcFPjmIuf0PtYx3O8PlDUgfRMDiydxooZqU286ON+2a3XWCAmNrmK5s2+n7UNJ17Lb7aUsQAnfw==" saltValue="JubaKMAiEFv7lGtUIh8dlA==" spinCount="100000" content="1" objects="1"/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63" workbookViewId="0" zoomToFit="1"/>
  </sheetViews>
  <sheetProtection algorithmName="SHA-512" hashValue="MGGazKPNLAWnIDOZ0cxSPvwnc2GtcNweezVWA/DfJjoe31nREIy439RwHYRq0UIh5JxcOG6sIbboHxOvZXkH6Q==" saltValue="MR5agyhirCllM+jgmvSt5Q==" spinCount="100000" content="1" objects="1"/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63" workbookViewId="0" zoomToFit="1"/>
  </sheetViews>
  <sheetProtection algorithmName="SHA-512" hashValue="7V77yq4X060BxKvpqnYlVCSBeNd8LJ3ZFUDjKFKItSRnxSs2O2blJ9tGOAWdfFGplOlj1CCoAUHy6sgH4k9yHQ==" saltValue="OYvpjCHvznxoxGmVGYxoLQ==" spinCount="100000" content="1" objects="1"/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63" workbookViewId="0" zoomToFit="1"/>
  </sheetViews>
  <sheetProtection algorithmName="SHA-512" hashValue="BDmqZ1gHy2uxK7n2UujmJmodsHRwPYcutevdttLfclLe9gMDCVSRXjuXsFaA9CQ+YNRjLLE0UVPWlreoR7mSbA==" saltValue="kA2ttW6ev8dqMWYITembpA==" spinCount="100000" content="1" objects="1"/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7540" cy="582587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7540" cy="582587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77540" cy="582587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77540" cy="582587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77540" cy="582587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77540" cy="582587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77540" cy="582587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77540" cy="582587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B5" sqref="B5"/>
    </sheetView>
  </sheetViews>
  <sheetFormatPr defaultRowHeight="12.5" x14ac:dyDescent="0.25"/>
  <sheetData>
    <row r="1" spans="1:9" ht="13" x14ac:dyDescent="0.3">
      <c r="A1" s="3" t="s">
        <v>38</v>
      </c>
    </row>
    <row r="2" spans="1:9" ht="13" x14ac:dyDescent="0.3">
      <c r="A2" s="3"/>
    </row>
    <row r="3" spans="1:9" x14ac:dyDescent="0.25">
      <c r="A3" t="s">
        <v>36</v>
      </c>
      <c r="B3" s="2" t="str">
        <f>Results!$B8</f>
        <v>L100AC</v>
      </c>
      <c r="C3" s="2" t="str">
        <f>Results!$B9</f>
        <v>L110AC</v>
      </c>
      <c r="D3" s="2" t="str">
        <f>Results!$B10</f>
        <v>L120AC</v>
      </c>
      <c r="E3" s="2" t="str">
        <f>Results!$B11</f>
        <v>L130AC</v>
      </c>
      <c r="F3" s="2" t="str">
        <f>Results!$B12</f>
        <v>L140AC</v>
      </c>
      <c r="G3" s="2" t="str">
        <f>Results!$B13</f>
        <v>L150AC</v>
      </c>
      <c r="H3" s="2" t="str">
        <f>Results!$B14</f>
        <v>L155AC</v>
      </c>
      <c r="I3" s="2" t="str">
        <f>Results!$B15</f>
        <v>L160AC</v>
      </c>
    </row>
    <row r="4" spans="1:9" x14ac:dyDescent="0.25">
      <c r="A4" s="2" t="s">
        <v>26</v>
      </c>
      <c r="B4" s="26">
        <f>Results!$C8</f>
        <v>79.48</v>
      </c>
      <c r="C4" s="26">
        <f>Results!$C9</f>
        <v>103.99</v>
      </c>
      <c r="D4" s="26">
        <f>Results!$C10</f>
        <v>64.3</v>
      </c>
      <c r="E4" s="26">
        <f>Results!$C11</f>
        <v>53.98</v>
      </c>
      <c r="F4" s="26">
        <f>Results!$C12</f>
        <v>56.48</v>
      </c>
      <c r="G4" s="26">
        <f>Results!$C13</f>
        <v>71.33</v>
      </c>
      <c r="H4" s="26">
        <f>Results!$C14</f>
        <v>74.180000000000007</v>
      </c>
      <c r="I4" s="26">
        <f>Results!$C15</f>
        <v>81</v>
      </c>
    </row>
    <row r="5" spans="1:9" x14ac:dyDescent="0.25">
      <c r="A5" s="2" t="s">
        <v>27</v>
      </c>
      <c r="B5" s="26">
        <f>Results!$D8</f>
        <v>48.35</v>
      </c>
      <c r="C5" s="26">
        <f>Results!$D9</f>
        <v>71.88</v>
      </c>
      <c r="D5" s="26">
        <f>Results!$D10</f>
        <v>35.979999999999997</v>
      </c>
      <c r="E5" s="26">
        <f>Results!$D11</f>
        <v>39.75</v>
      </c>
      <c r="F5" s="26">
        <f>Results!$D12</f>
        <v>43.24</v>
      </c>
      <c r="G5" s="26">
        <f>Results!$D13</f>
        <v>39.76</v>
      </c>
      <c r="H5" s="26">
        <f>Results!$D14</f>
        <v>42.66</v>
      </c>
      <c r="I5" s="26">
        <f>Results!$D15</f>
        <v>48.78</v>
      </c>
    </row>
    <row r="6" spans="1:9" x14ac:dyDescent="0.25">
      <c r="A6" s="2" t="s">
        <v>28</v>
      </c>
      <c r="B6" s="1">
        <f>(B4+B5)/2</f>
        <v>63.915000000000006</v>
      </c>
      <c r="C6" s="1">
        <f t="shared" ref="C6:I6" si="0">(C4+C5)/2</f>
        <v>87.935000000000002</v>
      </c>
      <c r="D6" s="1">
        <f t="shared" si="0"/>
        <v>50.14</v>
      </c>
      <c r="E6" s="1">
        <f t="shared" si="0"/>
        <v>46.864999999999995</v>
      </c>
      <c r="F6" s="1">
        <f t="shared" si="0"/>
        <v>49.86</v>
      </c>
      <c r="G6" s="1">
        <f t="shared" si="0"/>
        <v>55.545000000000002</v>
      </c>
      <c r="H6" s="1">
        <f t="shared" si="0"/>
        <v>58.42</v>
      </c>
      <c r="I6" s="1">
        <f t="shared" si="0"/>
        <v>64.89</v>
      </c>
    </row>
    <row r="7" spans="1:9" x14ac:dyDescent="0.25">
      <c r="A7" s="2" t="s">
        <v>63</v>
      </c>
      <c r="B7" s="1">
        <f>Results!E8</f>
        <v>0</v>
      </c>
      <c r="C7" s="1">
        <f>Results!E9</f>
        <v>0</v>
      </c>
      <c r="D7" s="1">
        <f>Results!E10</f>
        <v>0</v>
      </c>
      <c r="E7" s="1">
        <f>Results!E11</f>
        <v>0</v>
      </c>
      <c r="F7" s="1">
        <f>Results!E12</f>
        <v>0</v>
      </c>
      <c r="G7" s="1">
        <f>Results!E13</f>
        <v>0</v>
      </c>
      <c r="H7" s="1">
        <f>Results!E14</f>
        <v>0</v>
      </c>
      <c r="I7" s="1">
        <f>Results!E15</f>
        <v>0</v>
      </c>
    </row>
    <row r="9" spans="1:9" x14ac:dyDescent="0.25">
      <c r="A9" t="s">
        <v>29</v>
      </c>
      <c r="B9" s="2" t="str">
        <f>Results!$B16</f>
        <v>L170AC</v>
      </c>
      <c r="C9" s="2" t="str">
        <f>Results!$B17</f>
        <v>L200AC</v>
      </c>
      <c r="D9" s="2" t="str">
        <f>Results!$B18</f>
        <v>L202AC</v>
      </c>
      <c r="E9" s="2" t="str">
        <f>Results!$B19</f>
        <v>L302XC</v>
      </c>
      <c r="F9" s="2" t="str">
        <f>Results!$B20</f>
        <v>L304XC</v>
      </c>
      <c r="G9" s="2" t="str">
        <f>Results!$B21</f>
        <v>L322XC</v>
      </c>
      <c r="H9" s="2" t="str">
        <f>Results!$B22</f>
        <v>L324XC</v>
      </c>
    </row>
    <row r="10" spans="1:9" x14ac:dyDescent="0.25">
      <c r="A10" s="2" t="s">
        <v>26</v>
      </c>
      <c r="B10" s="26">
        <f>Results!$C16</f>
        <v>92.4</v>
      </c>
      <c r="C10" s="26">
        <f>Results!$C17</f>
        <v>185.87</v>
      </c>
      <c r="D10" s="26">
        <f>Results!$C18</f>
        <v>190.05</v>
      </c>
      <c r="E10" s="26">
        <f>Results!$C19</f>
        <v>90.52</v>
      </c>
      <c r="F10" s="26">
        <f>Results!$C20</f>
        <v>75.319999999999993</v>
      </c>
      <c r="G10" s="26">
        <f>Results!$C21</f>
        <v>118.2</v>
      </c>
      <c r="H10" s="26">
        <f>Results!$C22</f>
        <v>80.040000000000006</v>
      </c>
    </row>
    <row r="11" spans="1:9" x14ac:dyDescent="0.25">
      <c r="A11" s="2" t="s">
        <v>27</v>
      </c>
      <c r="B11" s="26">
        <f>Results!$D16</f>
        <v>58.11</v>
      </c>
      <c r="C11" s="26">
        <f>Results!$D17</f>
        <v>106.41</v>
      </c>
      <c r="D11" s="26">
        <f>Results!$D18</f>
        <v>111.32</v>
      </c>
      <c r="E11" s="26">
        <f>Results!$D19</f>
        <v>19.2</v>
      </c>
      <c r="F11" s="26">
        <f>Results!$D20</f>
        <v>23.51</v>
      </c>
      <c r="G11" s="26">
        <f>Results!$D21</f>
        <v>18.71</v>
      </c>
      <c r="H11" s="26">
        <f>Results!$D22</f>
        <v>32.71</v>
      </c>
    </row>
    <row r="12" spans="1:9" x14ac:dyDescent="0.25">
      <c r="A12" s="2" t="s">
        <v>28</v>
      </c>
      <c r="B12" s="1">
        <f t="shared" ref="B12:H12" si="1">(B10+B11)/2</f>
        <v>75.254999999999995</v>
      </c>
      <c r="C12" s="1">
        <f t="shared" si="1"/>
        <v>146.13999999999999</v>
      </c>
      <c r="D12" s="1">
        <f t="shared" si="1"/>
        <v>150.685</v>
      </c>
      <c r="E12" s="1">
        <f t="shared" si="1"/>
        <v>54.86</v>
      </c>
      <c r="F12" s="1">
        <f t="shared" si="1"/>
        <v>49.414999999999999</v>
      </c>
      <c r="G12" s="1">
        <f t="shared" si="1"/>
        <v>68.454999999999998</v>
      </c>
      <c r="H12" s="1">
        <f t="shared" si="1"/>
        <v>56.375</v>
      </c>
    </row>
    <row r="13" spans="1:9" x14ac:dyDescent="0.25">
      <c r="A13" s="2" t="s">
        <v>63</v>
      </c>
      <c r="B13" s="1">
        <f>Results!E16</f>
        <v>0</v>
      </c>
      <c r="C13" s="1">
        <f>Results!E17</f>
        <v>0</v>
      </c>
      <c r="D13" s="1">
        <f>Results!E18</f>
        <v>0</v>
      </c>
      <c r="E13" s="1">
        <f>Results!E19</f>
        <v>0</v>
      </c>
      <c r="F13" s="1">
        <f>Results!E20</f>
        <v>0</v>
      </c>
      <c r="G13" s="1">
        <f>Results!E21</f>
        <v>0</v>
      </c>
      <c r="H13" s="1">
        <f>Results!E22</f>
        <v>0</v>
      </c>
    </row>
    <row r="15" spans="1:9" x14ac:dyDescent="0.25">
      <c r="A15" t="s">
        <v>30</v>
      </c>
      <c r="B15" s="5" t="str">
        <f>Results!$I8</f>
        <v>L110AC-L100AC</v>
      </c>
      <c r="C15" s="5" t="str">
        <f>Results!$I9</f>
        <v>L120AC-L100AC</v>
      </c>
      <c r="D15" s="5" t="str">
        <f>Results!$I10</f>
        <v>L130AC-L100AC</v>
      </c>
      <c r="E15" s="5" t="str">
        <f>Results!$I11</f>
        <v>L140AC-L100AC</v>
      </c>
      <c r="F15" s="5" t="str">
        <f>Results!$I12</f>
        <v>L150AC-L100AC</v>
      </c>
      <c r="G15" s="5" t="str">
        <f>Results!$I13</f>
        <v>L155AC-L150AC</v>
      </c>
      <c r="H15" s="5" t="str">
        <f>Results!$I14</f>
        <v>L160AC-L100AC</v>
      </c>
    </row>
    <row r="16" spans="1:9" x14ac:dyDescent="0.25">
      <c r="A16" s="2" t="s">
        <v>26</v>
      </c>
      <c r="B16" s="1">
        <f>Results!$J8</f>
        <v>29.68</v>
      </c>
      <c r="C16" s="1">
        <f>Results!$J9</f>
        <v>-7.67</v>
      </c>
      <c r="D16" s="1">
        <f>Results!$J10</f>
        <v>-5.88</v>
      </c>
      <c r="E16" s="1">
        <f>Results!$J11</f>
        <v>0.37</v>
      </c>
      <c r="F16" s="1">
        <f>Results!$J12</f>
        <v>-3.02</v>
      </c>
      <c r="G16" s="1">
        <f>Results!$J13</f>
        <v>6.88</v>
      </c>
      <c r="H16" s="1">
        <f>Results!$J14</f>
        <v>5.0999999999999996</v>
      </c>
    </row>
    <row r="17" spans="1:12" x14ac:dyDescent="0.25">
      <c r="A17" s="2" t="s">
        <v>27</v>
      </c>
      <c r="B17" s="1">
        <f>Results!$K8</f>
        <v>17.43</v>
      </c>
      <c r="C17" s="1">
        <f>Results!$K9</f>
        <v>-18.57</v>
      </c>
      <c r="D17" s="1">
        <f>Results!$K10</f>
        <v>-27.5</v>
      </c>
      <c r="E17" s="1">
        <f>Results!$K11</f>
        <v>-24.42</v>
      </c>
      <c r="F17" s="1">
        <f>Results!$K12</f>
        <v>-12.53</v>
      </c>
      <c r="G17" s="1">
        <f>Results!$K13</f>
        <v>-1.54</v>
      </c>
      <c r="H17" s="1">
        <f>Results!$K14</f>
        <v>-3.72</v>
      </c>
    </row>
    <row r="18" spans="1:12" x14ac:dyDescent="0.25">
      <c r="A18" s="2" t="s">
        <v>28</v>
      </c>
      <c r="B18" s="1">
        <f t="shared" ref="B18:H18" si="2">(B16+B17)/2</f>
        <v>23.555</v>
      </c>
      <c r="C18" s="1">
        <f t="shared" si="2"/>
        <v>-13.120000000000001</v>
      </c>
      <c r="D18" s="1">
        <f t="shared" si="2"/>
        <v>-16.690000000000001</v>
      </c>
      <c r="E18" s="1">
        <f t="shared" si="2"/>
        <v>-12.025</v>
      </c>
      <c r="F18" s="1">
        <f t="shared" si="2"/>
        <v>-7.7749999999999995</v>
      </c>
      <c r="G18" s="1">
        <f t="shared" si="2"/>
        <v>2.67</v>
      </c>
      <c r="H18" s="1">
        <f t="shared" si="2"/>
        <v>0.68999999999999972</v>
      </c>
    </row>
    <row r="19" spans="1:12" x14ac:dyDescent="0.25">
      <c r="A19" s="2" t="s">
        <v>63</v>
      </c>
      <c r="B19" s="1">
        <f>Results!L8</f>
        <v>0</v>
      </c>
      <c r="C19" s="1">
        <f>Results!L9</f>
        <v>0</v>
      </c>
      <c r="D19" s="1">
        <f>Results!L10</f>
        <v>0</v>
      </c>
      <c r="E19" s="1">
        <f>Results!L11</f>
        <v>0</v>
      </c>
      <c r="F19" s="1">
        <f>Results!L12</f>
        <v>0</v>
      </c>
      <c r="G19" s="1">
        <f>Results!L13</f>
        <v>0</v>
      </c>
      <c r="H19" s="1">
        <f>Results!L14</f>
        <v>0</v>
      </c>
    </row>
    <row r="21" spans="1:12" x14ac:dyDescent="0.25">
      <c r="A21" t="s">
        <v>31</v>
      </c>
      <c r="B21" s="5" t="str">
        <f>Results!$I15</f>
        <v>L170AC-L100AC</v>
      </c>
      <c r="C21" s="5" t="str">
        <f>Results!$I16</f>
        <v>L200AC-L100AC</v>
      </c>
      <c r="D21" s="5" t="str">
        <f>Results!$I17</f>
        <v>L202AC-L200AC</v>
      </c>
      <c r="E21" s="5" t="str">
        <f>Results!$I18</f>
        <v>L302XC-L100AC</v>
      </c>
      <c r="F21" s="5" t="str">
        <f>Results!$I19</f>
        <v>L302XC-L304XC</v>
      </c>
      <c r="G21" s="5" t="str">
        <f>Results!$I20</f>
        <v>L322XC-L100AC</v>
      </c>
      <c r="H21" s="5" t="str">
        <f>Results!$I21</f>
        <v>L322XC-L324XC</v>
      </c>
    </row>
    <row r="22" spans="1:12" x14ac:dyDescent="0.25">
      <c r="A22" s="2" t="s">
        <v>26</v>
      </c>
      <c r="B22" s="1">
        <f>Results!$J15</f>
        <v>17.64</v>
      </c>
      <c r="C22" s="1">
        <f>Results!$J16</f>
        <v>107.66</v>
      </c>
      <c r="D22" s="1">
        <f>Results!$J17</f>
        <v>11.25</v>
      </c>
      <c r="E22" s="1">
        <f>Results!$J18</f>
        <v>14.5</v>
      </c>
      <c r="F22" s="1">
        <f>Results!$J19</f>
        <v>17.75</v>
      </c>
      <c r="G22" s="1">
        <f>Results!$J20</f>
        <v>39.29</v>
      </c>
      <c r="H22" s="1">
        <f>Results!$J21</f>
        <v>38.270000000000003</v>
      </c>
    </row>
    <row r="23" spans="1:12" x14ac:dyDescent="0.25">
      <c r="A23" s="2" t="s">
        <v>27</v>
      </c>
      <c r="B23" s="1">
        <f>Results!$K15</f>
        <v>7.12</v>
      </c>
      <c r="C23" s="1">
        <f>Results!$K16</f>
        <v>56.39</v>
      </c>
      <c r="D23" s="1">
        <f>Results!$K17</f>
        <v>-0.51</v>
      </c>
      <c r="E23" s="1">
        <f>Results!$K18</f>
        <v>-31.43</v>
      </c>
      <c r="F23" s="1">
        <f>Results!$K19</f>
        <v>-4.46</v>
      </c>
      <c r="G23" s="1">
        <f>Results!$K20</f>
        <v>-33.54</v>
      </c>
      <c r="H23" s="1">
        <f>Results!$K21</f>
        <v>-14.17</v>
      </c>
    </row>
    <row r="24" spans="1:12" x14ac:dyDescent="0.25">
      <c r="A24" s="2" t="s">
        <v>28</v>
      </c>
      <c r="B24" s="1">
        <f t="shared" ref="B24:H24" si="3">(B22+B23)/2</f>
        <v>12.38</v>
      </c>
      <c r="C24" s="1">
        <f t="shared" si="3"/>
        <v>82.025000000000006</v>
      </c>
      <c r="D24" s="1">
        <f t="shared" si="3"/>
        <v>5.37</v>
      </c>
      <c r="E24" s="1">
        <f t="shared" si="3"/>
        <v>-8.4649999999999999</v>
      </c>
      <c r="F24" s="4">
        <f t="shared" si="3"/>
        <v>6.6449999999999996</v>
      </c>
      <c r="G24" s="1">
        <f t="shared" si="3"/>
        <v>2.875</v>
      </c>
      <c r="H24" s="4">
        <f t="shared" si="3"/>
        <v>12.05</v>
      </c>
    </row>
    <row r="25" spans="1:12" x14ac:dyDescent="0.25">
      <c r="A25" s="2" t="s">
        <v>63</v>
      </c>
      <c r="B25" s="1">
        <f>Results!L15</f>
        <v>0</v>
      </c>
      <c r="C25" s="1">
        <f>Results!L16</f>
        <v>0</v>
      </c>
      <c r="D25" s="1">
        <f>Results!L17</f>
        <v>0</v>
      </c>
      <c r="E25" s="1">
        <f>Results!L18</f>
        <v>0</v>
      </c>
      <c r="F25" s="4">
        <f>Results!L19</f>
        <v>0</v>
      </c>
      <c r="G25" s="1">
        <f>Results!L20</f>
        <v>0</v>
      </c>
      <c r="H25" s="4">
        <f>Results!L21</f>
        <v>0</v>
      </c>
    </row>
    <row r="27" spans="1:12" x14ac:dyDescent="0.25">
      <c r="A27" t="s">
        <v>32</v>
      </c>
      <c r="B27" s="2" t="str">
        <f>Results!$B26</f>
        <v>L100AL</v>
      </c>
      <c r="C27" s="2" t="str">
        <f>Results!$B27</f>
        <v>L110AL</v>
      </c>
      <c r="D27" s="2" t="str">
        <f>Results!$B28</f>
        <v>L120AL</v>
      </c>
      <c r="E27" s="2" t="str">
        <f>Results!$B29</f>
        <v>L130AL</v>
      </c>
      <c r="F27" s="2" t="str">
        <f>Results!$B30</f>
        <v>L140AL</v>
      </c>
      <c r="G27" s="2" t="str">
        <f>Results!$B31</f>
        <v>L150AL</v>
      </c>
    </row>
    <row r="28" spans="1:12" x14ac:dyDescent="0.25">
      <c r="A28" s="2" t="s">
        <v>26</v>
      </c>
      <c r="B28" s="1">
        <f>Results!$C26</f>
        <v>64.88</v>
      </c>
      <c r="C28" s="1">
        <f>Results!$C27</f>
        <v>68.5</v>
      </c>
      <c r="D28" s="1">
        <f>Results!$C28</f>
        <v>60.14</v>
      </c>
      <c r="E28" s="1">
        <f>Results!$C29</f>
        <v>45.26</v>
      </c>
      <c r="F28" s="1">
        <f>Results!$C30</f>
        <v>30.54</v>
      </c>
      <c r="G28" s="1">
        <f>Results!$C31</f>
        <v>82.33</v>
      </c>
    </row>
    <row r="29" spans="1:12" x14ac:dyDescent="0.25">
      <c r="A29" s="2" t="s">
        <v>27</v>
      </c>
      <c r="B29" s="1">
        <f>Results!$D26</f>
        <v>41.47</v>
      </c>
      <c r="C29" s="1">
        <f>Results!$D27</f>
        <v>46.8</v>
      </c>
      <c r="D29" s="1">
        <f>Results!$D28</f>
        <v>40.08</v>
      </c>
      <c r="E29" s="1">
        <f>Results!$D29</f>
        <v>30.98</v>
      </c>
      <c r="F29" s="1">
        <f>Results!$D30</f>
        <v>19.52</v>
      </c>
      <c r="G29" s="1">
        <f>Results!$D31</f>
        <v>49.46</v>
      </c>
    </row>
    <row r="30" spans="1:12" x14ac:dyDescent="0.25">
      <c r="A30" s="2" t="s">
        <v>28</v>
      </c>
      <c r="B30" s="1">
        <f t="shared" ref="B30:G30" si="4">(B28+B29)/2</f>
        <v>53.174999999999997</v>
      </c>
      <c r="C30" s="1">
        <f t="shared" si="4"/>
        <v>57.65</v>
      </c>
      <c r="D30" s="1">
        <f t="shared" si="4"/>
        <v>50.11</v>
      </c>
      <c r="E30" s="1">
        <f t="shared" si="4"/>
        <v>38.119999999999997</v>
      </c>
      <c r="F30" s="1">
        <f t="shared" si="4"/>
        <v>25.03</v>
      </c>
      <c r="G30" s="1">
        <f t="shared" si="4"/>
        <v>65.894999999999996</v>
      </c>
    </row>
    <row r="31" spans="1:12" x14ac:dyDescent="0.25">
      <c r="A31" s="2" t="s">
        <v>63</v>
      </c>
      <c r="B31" s="1">
        <f>Results!E26</f>
        <v>0</v>
      </c>
      <c r="C31" s="1">
        <f>Results!E27</f>
        <v>0</v>
      </c>
      <c r="D31" s="1">
        <f>Results!E28</f>
        <v>0</v>
      </c>
      <c r="E31" s="1">
        <f>Results!E29</f>
        <v>0</v>
      </c>
      <c r="F31" s="1">
        <f>Results!E30</f>
        <v>0</v>
      </c>
      <c r="G31" s="1">
        <f>Results!E31</f>
        <v>0</v>
      </c>
    </row>
    <row r="32" spans="1:12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4"/>
    </row>
    <row r="33" spans="1:12" x14ac:dyDescent="0.25">
      <c r="A33" t="s">
        <v>33</v>
      </c>
      <c r="B33" s="2" t="str">
        <f>Results!$B32</f>
        <v>L155AL</v>
      </c>
      <c r="C33" s="2" t="str">
        <f>Results!$B33</f>
        <v>L160AL</v>
      </c>
      <c r="D33" s="2" t="str">
        <f>Results!$B34</f>
        <v>L170AL</v>
      </c>
      <c r="E33" s="2" t="str">
        <f>Results!$B35</f>
        <v>L200AL</v>
      </c>
      <c r="F33" s="2" t="str">
        <f>Results!$B36</f>
        <v>L202AL</v>
      </c>
      <c r="G33" s="1"/>
      <c r="H33" s="1"/>
      <c r="I33" s="1"/>
      <c r="J33" s="1"/>
      <c r="K33" s="1"/>
      <c r="L33" s="4"/>
    </row>
    <row r="34" spans="1:12" x14ac:dyDescent="0.25">
      <c r="A34" s="2" t="s">
        <v>26</v>
      </c>
      <c r="B34" s="1">
        <f>Results!$C32</f>
        <v>63.06</v>
      </c>
      <c r="C34" s="1">
        <f>Results!$C33</f>
        <v>72.989999999999995</v>
      </c>
      <c r="D34" s="1">
        <f>Results!$C34</f>
        <v>53.31</v>
      </c>
      <c r="E34" s="1">
        <f>Results!$C35</f>
        <v>83.43</v>
      </c>
      <c r="F34" s="1">
        <f>Results!$C36</f>
        <v>75.959999999999994</v>
      </c>
      <c r="G34" s="1"/>
      <c r="H34" s="1"/>
      <c r="I34" s="1"/>
      <c r="J34" s="1"/>
      <c r="K34" s="1"/>
      <c r="L34" s="4"/>
    </row>
    <row r="35" spans="1:12" x14ac:dyDescent="0.25">
      <c r="A35" s="2" t="s">
        <v>27</v>
      </c>
      <c r="B35" s="1">
        <f>Results!$D32</f>
        <v>35.58</v>
      </c>
      <c r="C35" s="1">
        <f>Results!$D33</f>
        <v>51.26</v>
      </c>
      <c r="D35" s="1">
        <f>Results!$D34</f>
        <v>34.049999999999997</v>
      </c>
      <c r="E35" s="1">
        <f>Results!$D35</f>
        <v>56.18</v>
      </c>
      <c r="F35" s="1">
        <f>Results!$D36</f>
        <v>49.5</v>
      </c>
      <c r="G35" s="1"/>
      <c r="H35" s="1"/>
      <c r="I35" s="1"/>
      <c r="J35" s="1"/>
      <c r="K35" s="1"/>
      <c r="L35" s="4"/>
    </row>
    <row r="36" spans="1:12" x14ac:dyDescent="0.25">
      <c r="A36" s="2" t="s">
        <v>28</v>
      </c>
      <c r="B36" s="1">
        <f>(B34+B35)/2</f>
        <v>49.32</v>
      </c>
      <c r="C36" s="1">
        <f>(C34+C35)/2</f>
        <v>62.125</v>
      </c>
      <c r="D36" s="1">
        <f>(D34+D35)/2</f>
        <v>43.68</v>
      </c>
      <c r="E36" s="1">
        <f>(E34+E35)/2</f>
        <v>69.805000000000007</v>
      </c>
      <c r="F36" s="1">
        <f>(F34+F35)/2</f>
        <v>62.73</v>
      </c>
      <c r="G36" s="1"/>
      <c r="H36" s="1"/>
      <c r="I36" s="1"/>
      <c r="J36" s="1"/>
      <c r="K36" s="1"/>
      <c r="L36" s="4"/>
    </row>
    <row r="37" spans="1:12" x14ac:dyDescent="0.25">
      <c r="A37" s="2" t="s">
        <v>63</v>
      </c>
      <c r="B37" s="1">
        <f>Results!E32</f>
        <v>0</v>
      </c>
      <c r="C37" s="1">
        <f>Results!E33</f>
        <v>0</v>
      </c>
      <c r="D37" s="1">
        <f>Results!E34</f>
        <v>0</v>
      </c>
      <c r="E37" s="1">
        <f>Results!E35</f>
        <v>0</v>
      </c>
      <c r="F37" s="4">
        <f>Results!E36</f>
        <v>0</v>
      </c>
      <c r="G37" s="1"/>
      <c r="H37" s="1"/>
      <c r="I37" s="1"/>
      <c r="J37" s="1"/>
      <c r="K37" s="1"/>
      <c r="L37" s="4"/>
    </row>
    <row r="39" spans="1:12" x14ac:dyDescent="0.25">
      <c r="A39" t="s">
        <v>34</v>
      </c>
      <c r="B39" s="2" t="str">
        <f>Results!$I26</f>
        <v>L110AL-L100AL</v>
      </c>
      <c r="C39" s="2" t="str">
        <f>Results!$I27</f>
        <v>L120AL-L100AL</v>
      </c>
      <c r="D39" s="2" t="str">
        <f>Results!$I28</f>
        <v>L130AL-L100AL</v>
      </c>
      <c r="E39" s="2" t="str">
        <f>Results!$I29</f>
        <v>L140AL-L100AL</v>
      </c>
      <c r="F39" s="2" t="str">
        <f>Results!$I30</f>
        <v>L150AL-L100AL</v>
      </c>
    </row>
    <row r="40" spans="1:12" x14ac:dyDescent="0.25">
      <c r="A40" s="2" t="s">
        <v>26</v>
      </c>
      <c r="B40" s="1">
        <f>Results!$J26</f>
        <v>7.84</v>
      </c>
      <c r="C40" s="1">
        <f>Results!$J27</f>
        <v>0.68</v>
      </c>
      <c r="D40" s="1">
        <f>Results!$J28</f>
        <v>-9.69</v>
      </c>
      <c r="E40" s="1">
        <f>Results!$J29</f>
        <v>-20.29</v>
      </c>
      <c r="F40" s="1">
        <f>Results!$J30</f>
        <v>20.55</v>
      </c>
    </row>
    <row r="41" spans="1:12" x14ac:dyDescent="0.25">
      <c r="A41" s="2" t="s">
        <v>27</v>
      </c>
      <c r="B41" s="1">
        <f>Results!$K26</f>
        <v>-0.98</v>
      </c>
      <c r="C41" s="1">
        <f>Results!$K27</f>
        <v>-8.67</v>
      </c>
      <c r="D41" s="1">
        <f>Results!$K28</f>
        <v>-24.4</v>
      </c>
      <c r="E41" s="1">
        <f>Results!$K29</f>
        <v>-38.68</v>
      </c>
      <c r="F41" s="1">
        <f>Results!$K30</f>
        <v>7.5</v>
      </c>
    </row>
    <row r="42" spans="1:12" x14ac:dyDescent="0.25">
      <c r="A42" s="2" t="s">
        <v>28</v>
      </c>
      <c r="B42" s="1">
        <f>(B40+B41)/2</f>
        <v>3.4299999999999997</v>
      </c>
      <c r="C42" s="1">
        <f>(C40+C41)/2</f>
        <v>-3.9950000000000001</v>
      </c>
      <c r="D42" s="1">
        <f>(D40+D41)/2</f>
        <v>-17.044999999999998</v>
      </c>
      <c r="E42" s="1">
        <f>(E40+E41)/2</f>
        <v>-29.484999999999999</v>
      </c>
      <c r="F42" s="1">
        <f>(F40+F41)/2</f>
        <v>14.025</v>
      </c>
    </row>
    <row r="43" spans="1:12" x14ac:dyDescent="0.25">
      <c r="A43" s="2" t="s">
        <v>63</v>
      </c>
      <c r="B43" s="1">
        <f>Results!L26</f>
        <v>0</v>
      </c>
      <c r="C43" s="1">
        <f>Results!L27</f>
        <v>0</v>
      </c>
      <c r="D43" s="1">
        <f>Results!L28</f>
        <v>0</v>
      </c>
      <c r="E43" s="1">
        <f>Results!L29</f>
        <v>0</v>
      </c>
      <c r="F43" s="1">
        <f>Results!L30</f>
        <v>0</v>
      </c>
    </row>
    <row r="45" spans="1:12" x14ac:dyDescent="0.25">
      <c r="A45" t="s">
        <v>35</v>
      </c>
      <c r="B45" s="2" t="str">
        <f>Results!$I31</f>
        <v>L155AL-L150AL</v>
      </c>
      <c r="C45" s="2" t="str">
        <f>Results!$I32</f>
        <v>L160AL-L100AL</v>
      </c>
      <c r="D45" s="2" t="str">
        <f>Results!$I33</f>
        <v>L170AL-L100AL</v>
      </c>
      <c r="E45" s="2" t="str">
        <f>Results!$I34</f>
        <v>L200AL-L100AL</v>
      </c>
      <c r="F45" s="2" t="str">
        <f>Results!$I35</f>
        <v>L200AL-L202AL</v>
      </c>
    </row>
    <row r="46" spans="1:12" x14ac:dyDescent="0.25">
      <c r="A46" s="2" t="s">
        <v>26</v>
      </c>
      <c r="B46" s="1">
        <f>Results!$J31</f>
        <v>-9.64</v>
      </c>
      <c r="C46" s="1">
        <f>Results!$J32</f>
        <v>12.78</v>
      </c>
      <c r="D46" s="1">
        <f>Results!$J33</f>
        <v>-4.83</v>
      </c>
      <c r="E46" s="1">
        <f>Results!$J34</f>
        <v>21.39</v>
      </c>
      <c r="F46" s="1">
        <f>Results!$J35</f>
        <v>14.86</v>
      </c>
    </row>
    <row r="47" spans="1:12" x14ac:dyDescent="0.25">
      <c r="A47" s="2" t="s">
        <v>27</v>
      </c>
      <c r="B47" s="1">
        <f>Results!$K31</f>
        <v>-22.29</v>
      </c>
      <c r="C47" s="1">
        <f>Results!$K32</f>
        <v>3.88</v>
      </c>
      <c r="D47" s="1">
        <f>Results!$K33</f>
        <v>-15.74</v>
      </c>
      <c r="E47" s="1">
        <f>Results!$K34</f>
        <v>6.63</v>
      </c>
      <c r="F47" s="1">
        <f>Results!$K35</f>
        <v>2.0299999999999998</v>
      </c>
    </row>
    <row r="48" spans="1:12" x14ac:dyDescent="0.25">
      <c r="A48" s="2" t="s">
        <v>28</v>
      </c>
      <c r="B48" s="1">
        <f>(B46+B47)/2</f>
        <v>-15.965</v>
      </c>
      <c r="C48" s="1">
        <f>(C46+C47)/2</f>
        <v>8.33</v>
      </c>
      <c r="D48" s="1">
        <f>(D46+D47)/2</f>
        <v>-10.285</v>
      </c>
      <c r="E48" s="1">
        <f>(E46+E47)/2</f>
        <v>14.01</v>
      </c>
      <c r="F48" s="1">
        <f>(F46+F47)/2</f>
        <v>8.4450000000000003</v>
      </c>
    </row>
    <row r="49" spans="1:6" x14ac:dyDescent="0.25">
      <c r="A49" s="2" t="s">
        <v>63</v>
      </c>
      <c r="B49" s="1">
        <f>Results!L31</f>
        <v>0</v>
      </c>
      <c r="C49" s="1">
        <f>Results!L32</f>
        <v>0</v>
      </c>
      <c r="D49" s="1">
        <f>Results!L33</f>
        <v>0</v>
      </c>
      <c r="E49" s="1">
        <f>Results!L34</f>
        <v>0</v>
      </c>
      <c r="F49" s="1">
        <f>Results!L35</f>
        <v>0</v>
      </c>
    </row>
  </sheetData>
  <sheetProtection algorithmName="SHA-512" hashValue="HsbqloMCHG2MMsppMq9fAn73zQSqtDtbRXzsEGu/ecrhQdByzDzlufF2p+JR9R9RI4tPz1K4PGK+VK7ScIAeQA==" saltValue="4sbIk7TaR2Ibm07uD6XU8g==" spinCount="100000" sheet="1" objects="1" scenarios="1"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workbookViewId="0">
      <selection activeCell="I1" sqref="I1:K1"/>
    </sheetView>
  </sheetViews>
  <sheetFormatPr defaultRowHeight="12.5" x14ac:dyDescent="0.25"/>
  <cols>
    <col min="1" max="1" width="2.7265625" customWidth="1"/>
    <col min="6" max="6" width="9.7265625" customWidth="1"/>
    <col min="7" max="7" width="2.26953125" customWidth="1"/>
    <col min="8" max="8" width="2.7265625" customWidth="1"/>
    <col min="9" max="9" width="16.26953125" customWidth="1"/>
    <col min="13" max="13" width="10.54296875" customWidth="1"/>
  </cols>
  <sheetData>
    <row r="1" spans="1:13" ht="13" x14ac:dyDescent="0.3">
      <c r="A1" s="33" t="s">
        <v>77</v>
      </c>
      <c r="B1" s="34"/>
      <c r="C1" s="34"/>
      <c r="D1" s="34"/>
      <c r="E1" s="16"/>
      <c r="G1" s="17" t="s">
        <v>39</v>
      </c>
      <c r="H1" s="17"/>
      <c r="I1" s="30"/>
      <c r="J1" s="31"/>
      <c r="K1" s="32"/>
      <c r="L1" s="6"/>
      <c r="M1" s="15"/>
    </row>
    <row r="2" spans="1:13" x14ac:dyDescent="0.25">
      <c r="A2" s="35" t="s">
        <v>76</v>
      </c>
      <c r="B2" s="35"/>
      <c r="C2" s="35"/>
      <c r="D2" s="35"/>
    </row>
    <row r="3" spans="1:13" x14ac:dyDescent="0.25">
      <c r="A3" s="21" t="s">
        <v>41</v>
      </c>
      <c r="B3" s="22"/>
      <c r="C3" s="23"/>
      <c r="D3" s="22"/>
      <c r="E3" s="24"/>
    </row>
    <row r="4" spans="1:13" x14ac:dyDescent="0.25">
      <c r="A4" s="18" t="s">
        <v>42</v>
      </c>
      <c r="B4" s="19"/>
      <c r="C4" s="20"/>
      <c r="D4" s="18"/>
      <c r="E4" s="20"/>
    </row>
    <row r="5" spans="1:13" x14ac:dyDescent="0.25">
      <c r="A5" s="25"/>
      <c r="B5" s="25"/>
      <c r="C5" s="25"/>
      <c r="D5" s="25"/>
      <c r="E5" s="25"/>
    </row>
    <row r="6" spans="1:13" ht="13" x14ac:dyDescent="0.3">
      <c r="A6" s="3" t="s">
        <v>74</v>
      </c>
      <c r="H6" s="3" t="s">
        <v>72</v>
      </c>
    </row>
    <row r="7" spans="1:13" x14ac:dyDescent="0.25">
      <c r="B7" s="7" t="s">
        <v>0</v>
      </c>
      <c r="C7" s="8" t="s">
        <v>1</v>
      </c>
      <c r="D7" s="8" t="s">
        <v>2</v>
      </c>
      <c r="E7" s="8" t="s">
        <v>40</v>
      </c>
      <c r="F7" s="10" t="s">
        <v>37</v>
      </c>
      <c r="G7" s="6"/>
      <c r="H7" s="6"/>
      <c r="I7" s="7" t="s">
        <v>0</v>
      </c>
      <c r="J7" s="8" t="s">
        <v>1</v>
      </c>
      <c r="K7" s="8" t="s">
        <v>2</v>
      </c>
      <c r="L7" s="8" t="s">
        <v>40</v>
      </c>
      <c r="M7" s="10" t="s">
        <v>37</v>
      </c>
    </row>
    <row r="8" spans="1:13" x14ac:dyDescent="0.25">
      <c r="B8" t="s">
        <v>3</v>
      </c>
      <c r="C8" s="1">
        <v>79.48</v>
      </c>
      <c r="D8" s="1">
        <v>48.35</v>
      </c>
      <c r="E8" s="27"/>
      <c r="F8" s="11" t="str">
        <f>IF(E8&gt;=D8,IF(E8&lt;=C8,"pass","fail"),"fail")</f>
        <v>fail</v>
      </c>
      <c r="G8" s="6"/>
      <c r="H8" s="6"/>
      <c r="I8" t="s">
        <v>43</v>
      </c>
      <c r="J8" s="1">
        <v>29.68</v>
      </c>
      <c r="K8" s="1">
        <v>17.43</v>
      </c>
      <c r="L8" s="1">
        <f>E9-E8</f>
        <v>0</v>
      </c>
      <c r="M8" s="11" t="str">
        <f>IF(L8&gt;=K8,IF(L8&lt;=J8,"pass","fail"),"fail")</f>
        <v>fail</v>
      </c>
    </row>
    <row r="9" spans="1:13" x14ac:dyDescent="0.25">
      <c r="B9" t="s">
        <v>4</v>
      </c>
      <c r="C9" s="1">
        <v>103.99</v>
      </c>
      <c r="D9" s="1">
        <v>71.88</v>
      </c>
      <c r="E9" s="28"/>
      <c r="F9" s="11" t="str">
        <f t="shared" ref="F9:F22" si="0">IF(E9&gt;=D9,IF(E9&lt;=C9,"pass","fail"),"fail")</f>
        <v>fail</v>
      </c>
      <c r="G9" s="6"/>
      <c r="H9" s="6"/>
      <c r="I9" t="s">
        <v>45</v>
      </c>
      <c r="J9" s="1">
        <v>-7.67</v>
      </c>
      <c r="K9" s="1">
        <v>-18.57</v>
      </c>
      <c r="L9" s="1">
        <f>E10-E8</f>
        <v>0</v>
      </c>
      <c r="M9" s="11" t="str">
        <f t="shared" ref="M9:M21" si="1">IF(L9&gt;=K9,IF(L9&lt;=J9,"pass","fail"),"fail")</f>
        <v>fail</v>
      </c>
    </row>
    <row r="10" spans="1:13" x14ac:dyDescent="0.25">
      <c r="B10" t="s">
        <v>5</v>
      </c>
      <c r="C10" s="1">
        <v>64.3</v>
      </c>
      <c r="D10" s="1">
        <v>35.979999999999997</v>
      </c>
      <c r="E10" s="28"/>
      <c r="F10" s="11" t="str">
        <f t="shared" si="0"/>
        <v>fail</v>
      </c>
      <c r="G10" s="6"/>
      <c r="H10" s="6"/>
      <c r="I10" t="s">
        <v>47</v>
      </c>
      <c r="J10" s="1">
        <v>-5.88</v>
      </c>
      <c r="K10" s="1">
        <v>-27.5</v>
      </c>
      <c r="L10" s="1">
        <f>E11-E8</f>
        <v>0</v>
      </c>
      <c r="M10" s="11" t="str">
        <f t="shared" si="1"/>
        <v>fail</v>
      </c>
    </row>
    <row r="11" spans="1:13" x14ac:dyDescent="0.25">
      <c r="B11" t="s">
        <v>6</v>
      </c>
      <c r="C11" s="1">
        <v>53.98</v>
      </c>
      <c r="D11" s="1">
        <v>39.75</v>
      </c>
      <c r="E11" s="28"/>
      <c r="F11" s="11" t="str">
        <f t="shared" si="0"/>
        <v>fail</v>
      </c>
      <c r="G11" s="6"/>
      <c r="H11" s="6"/>
      <c r="I11" t="s">
        <v>49</v>
      </c>
      <c r="J11" s="1">
        <v>0.37</v>
      </c>
      <c r="K11" s="1">
        <v>-24.42</v>
      </c>
      <c r="L11" s="1">
        <f>E12-E8</f>
        <v>0</v>
      </c>
      <c r="M11" s="11" t="str">
        <f t="shared" si="1"/>
        <v>pass</v>
      </c>
    </row>
    <row r="12" spans="1:13" x14ac:dyDescent="0.25">
      <c r="B12" t="s">
        <v>7</v>
      </c>
      <c r="C12" s="1">
        <v>56.48</v>
      </c>
      <c r="D12" s="1">
        <v>43.24</v>
      </c>
      <c r="E12" s="28"/>
      <c r="F12" s="11" t="str">
        <f t="shared" si="0"/>
        <v>fail</v>
      </c>
      <c r="G12" s="6"/>
      <c r="H12" s="6"/>
      <c r="I12" t="s">
        <v>51</v>
      </c>
      <c r="J12" s="1">
        <v>-3.02</v>
      </c>
      <c r="K12" s="1">
        <v>-12.53</v>
      </c>
      <c r="L12" s="1">
        <f>E13-E8</f>
        <v>0</v>
      </c>
      <c r="M12" s="11" t="str">
        <f t="shared" si="1"/>
        <v>fail</v>
      </c>
    </row>
    <row r="13" spans="1:13" x14ac:dyDescent="0.25">
      <c r="B13" t="s">
        <v>8</v>
      </c>
      <c r="C13" s="1">
        <v>71.33</v>
      </c>
      <c r="D13" s="1">
        <v>39.76</v>
      </c>
      <c r="E13" s="28"/>
      <c r="F13" s="11" t="str">
        <f t="shared" si="0"/>
        <v>fail</v>
      </c>
      <c r="G13" s="6"/>
      <c r="H13" s="6"/>
      <c r="I13" t="s">
        <v>53</v>
      </c>
      <c r="J13" s="1">
        <v>6.88</v>
      </c>
      <c r="K13" s="1">
        <v>-1.54</v>
      </c>
      <c r="L13" s="1">
        <f>E14-E13</f>
        <v>0</v>
      </c>
      <c r="M13" s="11" t="str">
        <f t="shared" si="1"/>
        <v>pass</v>
      </c>
    </row>
    <row r="14" spans="1:13" x14ac:dyDescent="0.25">
      <c r="B14" t="s">
        <v>9</v>
      </c>
      <c r="C14" s="1">
        <v>74.180000000000007</v>
      </c>
      <c r="D14" s="1">
        <v>42.66</v>
      </c>
      <c r="E14" s="28"/>
      <c r="F14" s="11" t="str">
        <f t="shared" si="0"/>
        <v>fail</v>
      </c>
      <c r="G14" s="6"/>
      <c r="H14" s="6"/>
      <c r="I14" t="s">
        <v>55</v>
      </c>
      <c r="J14" s="1">
        <v>5.0999999999999996</v>
      </c>
      <c r="K14" s="1">
        <v>-3.72</v>
      </c>
      <c r="L14" s="1">
        <f>E15-E8</f>
        <v>0</v>
      </c>
      <c r="M14" s="11" t="str">
        <f t="shared" si="1"/>
        <v>pass</v>
      </c>
    </row>
    <row r="15" spans="1:13" x14ac:dyDescent="0.25">
      <c r="B15" t="s">
        <v>10</v>
      </c>
      <c r="C15" s="1">
        <v>81</v>
      </c>
      <c r="D15" s="1">
        <v>48.78</v>
      </c>
      <c r="E15" s="28"/>
      <c r="F15" s="11" t="str">
        <f t="shared" si="0"/>
        <v>fail</v>
      </c>
      <c r="G15" s="6"/>
      <c r="H15" s="6"/>
      <c r="I15" t="s">
        <v>57</v>
      </c>
      <c r="J15" s="1">
        <v>17.64</v>
      </c>
      <c r="K15" s="1">
        <v>7.12</v>
      </c>
      <c r="L15" s="1">
        <f>E16-E8</f>
        <v>0</v>
      </c>
      <c r="M15" s="11" t="str">
        <f t="shared" si="1"/>
        <v>fail</v>
      </c>
    </row>
    <row r="16" spans="1:13" x14ac:dyDescent="0.25">
      <c r="B16" t="s">
        <v>11</v>
      </c>
      <c r="C16" s="1">
        <v>92.4</v>
      </c>
      <c r="D16" s="1">
        <v>58.11</v>
      </c>
      <c r="E16" s="28"/>
      <c r="F16" s="11" t="str">
        <f t="shared" si="0"/>
        <v>fail</v>
      </c>
      <c r="G16" s="6"/>
      <c r="H16" s="6"/>
      <c r="I16" t="s">
        <v>59</v>
      </c>
      <c r="J16" s="1">
        <v>107.66</v>
      </c>
      <c r="K16" s="1">
        <v>56.39</v>
      </c>
      <c r="L16" s="1">
        <f>E17-E8</f>
        <v>0</v>
      </c>
      <c r="M16" s="11" t="str">
        <f t="shared" si="1"/>
        <v>fail</v>
      </c>
    </row>
    <row r="17" spans="1:13" x14ac:dyDescent="0.25">
      <c r="B17" t="s">
        <v>12</v>
      </c>
      <c r="C17" s="1">
        <v>185.87</v>
      </c>
      <c r="D17" s="1">
        <v>106.41</v>
      </c>
      <c r="E17" s="28"/>
      <c r="F17" s="11" t="str">
        <f t="shared" si="0"/>
        <v>fail</v>
      </c>
      <c r="G17" s="6"/>
      <c r="H17" s="6"/>
      <c r="I17" t="s">
        <v>61</v>
      </c>
      <c r="J17" s="1">
        <v>11.25</v>
      </c>
      <c r="K17" s="1">
        <v>-0.51</v>
      </c>
      <c r="L17" s="1">
        <f>E18-E17</f>
        <v>0</v>
      </c>
      <c r="M17" s="11" t="str">
        <f t="shared" si="1"/>
        <v>pass</v>
      </c>
    </row>
    <row r="18" spans="1:13" x14ac:dyDescent="0.25">
      <c r="B18" t="s">
        <v>13</v>
      </c>
      <c r="C18" s="1">
        <v>190.05</v>
      </c>
      <c r="D18" s="1">
        <v>111.32</v>
      </c>
      <c r="E18" s="28"/>
      <c r="F18" s="11" t="str">
        <f t="shared" si="0"/>
        <v>fail</v>
      </c>
      <c r="G18" s="6"/>
      <c r="H18" s="6"/>
      <c r="I18" t="s">
        <v>68</v>
      </c>
      <c r="J18" s="1">
        <v>14.5</v>
      </c>
      <c r="K18" s="1">
        <v>-31.43</v>
      </c>
      <c r="L18" s="1">
        <f>E19-E8</f>
        <v>0</v>
      </c>
      <c r="M18" s="11" t="str">
        <f t="shared" si="1"/>
        <v>pass</v>
      </c>
    </row>
    <row r="19" spans="1:13" x14ac:dyDescent="0.25">
      <c r="B19" t="s">
        <v>64</v>
      </c>
      <c r="C19" s="1">
        <v>90.52</v>
      </c>
      <c r="D19" s="1">
        <v>19.2</v>
      </c>
      <c r="E19" s="28"/>
      <c r="F19" s="11" t="str">
        <f t="shared" si="0"/>
        <v>fail</v>
      </c>
      <c r="G19" s="6"/>
      <c r="H19" s="6"/>
      <c r="I19" t="s">
        <v>69</v>
      </c>
      <c r="J19" s="1">
        <v>17.75</v>
      </c>
      <c r="K19" s="1">
        <v>-4.46</v>
      </c>
      <c r="L19" s="4">
        <f>E19-E20</f>
        <v>0</v>
      </c>
      <c r="M19" s="11" t="str">
        <f t="shared" si="1"/>
        <v>pass</v>
      </c>
    </row>
    <row r="20" spans="1:13" x14ac:dyDescent="0.25">
      <c r="B20" t="s">
        <v>65</v>
      </c>
      <c r="C20" s="1">
        <v>75.319999999999993</v>
      </c>
      <c r="D20" s="1">
        <v>23.51</v>
      </c>
      <c r="E20" s="28"/>
      <c r="F20" s="11" t="str">
        <f t="shared" si="0"/>
        <v>fail</v>
      </c>
      <c r="G20" s="6"/>
      <c r="H20" s="6"/>
      <c r="I20" t="s">
        <v>70</v>
      </c>
      <c r="J20" s="1">
        <v>39.29</v>
      </c>
      <c r="K20" s="1">
        <v>-33.54</v>
      </c>
      <c r="L20" s="1">
        <f>E21-E8</f>
        <v>0</v>
      </c>
      <c r="M20" s="11" t="str">
        <f t="shared" si="1"/>
        <v>pass</v>
      </c>
    </row>
    <row r="21" spans="1:13" x14ac:dyDescent="0.25">
      <c r="B21" t="s">
        <v>66</v>
      </c>
      <c r="C21" s="1">
        <v>118.2</v>
      </c>
      <c r="D21" s="1">
        <v>18.71</v>
      </c>
      <c r="E21" s="28"/>
      <c r="F21" s="11" t="str">
        <f t="shared" si="0"/>
        <v>fail</v>
      </c>
      <c r="G21" s="6"/>
      <c r="H21" s="6"/>
      <c r="I21" t="s">
        <v>71</v>
      </c>
      <c r="J21" s="1">
        <v>38.270000000000003</v>
      </c>
      <c r="K21" s="1">
        <v>-14.17</v>
      </c>
      <c r="L21" s="4">
        <f>E21-E22</f>
        <v>0</v>
      </c>
      <c r="M21" s="12" t="str">
        <f t="shared" si="1"/>
        <v>pass</v>
      </c>
    </row>
    <row r="22" spans="1:13" x14ac:dyDescent="0.25">
      <c r="B22" t="s">
        <v>67</v>
      </c>
      <c r="C22" s="1">
        <v>80.040000000000006</v>
      </c>
      <c r="D22" s="1">
        <v>32.71</v>
      </c>
      <c r="E22" s="28"/>
      <c r="F22" s="12" t="str">
        <f t="shared" si="0"/>
        <v>fail</v>
      </c>
      <c r="G22" s="6"/>
      <c r="H22" s="6"/>
    </row>
    <row r="23" spans="1:13" x14ac:dyDescent="0.25">
      <c r="F23" s="6"/>
      <c r="G23" s="6"/>
      <c r="H23" s="6"/>
    </row>
    <row r="24" spans="1:13" ht="13" x14ac:dyDescent="0.3">
      <c r="A24" s="3" t="s">
        <v>73</v>
      </c>
      <c r="F24" s="6"/>
      <c r="G24" s="6"/>
      <c r="H24" s="3" t="s">
        <v>75</v>
      </c>
    </row>
    <row r="25" spans="1:13" x14ac:dyDescent="0.25">
      <c r="B25" s="7" t="s">
        <v>14</v>
      </c>
      <c r="C25" s="8" t="s">
        <v>1</v>
      </c>
      <c r="D25" s="8" t="s">
        <v>2</v>
      </c>
      <c r="E25" s="8" t="s">
        <v>40</v>
      </c>
      <c r="F25" s="10" t="s">
        <v>37</v>
      </c>
      <c r="G25" s="6"/>
      <c r="H25" s="6"/>
      <c r="I25" s="7" t="s">
        <v>14</v>
      </c>
      <c r="J25" s="8" t="s">
        <v>1</v>
      </c>
      <c r="K25" s="8" t="s">
        <v>2</v>
      </c>
      <c r="L25" s="8" t="s">
        <v>40</v>
      </c>
      <c r="M25" s="10" t="s">
        <v>37</v>
      </c>
    </row>
    <row r="26" spans="1:13" x14ac:dyDescent="0.25">
      <c r="B26" s="1" t="s">
        <v>15</v>
      </c>
      <c r="C26" s="1">
        <v>64.88</v>
      </c>
      <c r="D26" s="1">
        <v>41.47</v>
      </c>
      <c r="E26" s="27"/>
      <c r="F26" s="11" t="str">
        <f>IF(E26&gt;=D26,IF(E26&lt;=C26,"pass","fail"),"fail")</f>
        <v>fail</v>
      </c>
      <c r="G26" s="6"/>
      <c r="H26" s="6"/>
      <c r="I26" t="s">
        <v>44</v>
      </c>
      <c r="J26" s="1">
        <v>7.84</v>
      </c>
      <c r="K26" s="1">
        <v>-0.98</v>
      </c>
      <c r="L26" s="1">
        <f>E27-E26</f>
        <v>0</v>
      </c>
      <c r="M26" s="11" t="str">
        <f t="shared" ref="M26:M35" si="2">IF(L26&gt;=K26,IF(L26&lt;=J26,"pass","fail"),"fail")</f>
        <v>pass</v>
      </c>
    </row>
    <row r="27" spans="1:13" x14ac:dyDescent="0.25">
      <c r="B27" s="1" t="s">
        <v>16</v>
      </c>
      <c r="C27" s="1">
        <v>68.5</v>
      </c>
      <c r="D27" s="1">
        <v>46.8</v>
      </c>
      <c r="E27" s="28"/>
      <c r="F27" s="11" t="str">
        <f t="shared" ref="F27:F36" si="3">IF(E27&gt;=D27,IF(E27&lt;=C27,"pass","fail"),"fail")</f>
        <v>fail</v>
      </c>
      <c r="G27" s="6"/>
      <c r="H27" s="6"/>
      <c r="I27" t="s">
        <v>46</v>
      </c>
      <c r="J27" s="1">
        <v>0.68</v>
      </c>
      <c r="K27" s="1">
        <v>-8.67</v>
      </c>
      <c r="L27" s="1">
        <f>E28-E26</f>
        <v>0</v>
      </c>
      <c r="M27" s="11" t="str">
        <f t="shared" si="2"/>
        <v>pass</v>
      </c>
    </row>
    <row r="28" spans="1:13" x14ac:dyDescent="0.25">
      <c r="B28" s="1" t="s">
        <v>17</v>
      </c>
      <c r="C28" s="1">
        <v>60.14</v>
      </c>
      <c r="D28" s="1">
        <v>40.08</v>
      </c>
      <c r="E28" s="29"/>
      <c r="F28" s="13" t="str">
        <f t="shared" si="3"/>
        <v>fail</v>
      </c>
      <c r="G28" s="6"/>
      <c r="H28" s="6"/>
      <c r="I28" t="s">
        <v>48</v>
      </c>
      <c r="J28" s="1">
        <v>-9.69</v>
      </c>
      <c r="K28" s="1">
        <v>-24.4</v>
      </c>
      <c r="L28" s="1">
        <f>E29-E26</f>
        <v>0</v>
      </c>
      <c r="M28" s="11" t="str">
        <f t="shared" si="2"/>
        <v>fail</v>
      </c>
    </row>
    <row r="29" spans="1:13" x14ac:dyDescent="0.25">
      <c r="B29" s="1" t="s">
        <v>18</v>
      </c>
      <c r="C29" s="1">
        <v>45.26</v>
      </c>
      <c r="D29" s="1">
        <v>30.98</v>
      </c>
      <c r="E29" s="28"/>
      <c r="F29" s="11" t="str">
        <f t="shared" si="3"/>
        <v>fail</v>
      </c>
      <c r="G29" s="6"/>
      <c r="H29" s="6"/>
      <c r="I29" t="s">
        <v>50</v>
      </c>
      <c r="J29" s="1">
        <v>-20.29</v>
      </c>
      <c r="K29" s="1">
        <v>-38.68</v>
      </c>
      <c r="L29" s="1">
        <f>E30-E26</f>
        <v>0</v>
      </c>
      <c r="M29" s="11" t="str">
        <f t="shared" si="2"/>
        <v>fail</v>
      </c>
    </row>
    <row r="30" spans="1:13" x14ac:dyDescent="0.25">
      <c r="B30" s="1" t="s">
        <v>19</v>
      </c>
      <c r="C30" s="1">
        <v>30.54</v>
      </c>
      <c r="D30" s="1">
        <v>19.52</v>
      </c>
      <c r="E30" s="28"/>
      <c r="F30" s="11" t="str">
        <f t="shared" si="3"/>
        <v>fail</v>
      </c>
      <c r="G30" s="6"/>
      <c r="H30" s="6"/>
      <c r="I30" t="s">
        <v>52</v>
      </c>
      <c r="J30" s="1">
        <v>20.55</v>
      </c>
      <c r="K30" s="1">
        <v>7.5</v>
      </c>
      <c r="L30" s="1">
        <f>E31-E26</f>
        <v>0</v>
      </c>
      <c r="M30" s="11" t="str">
        <f t="shared" si="2"/>
        <v>fail</v>
      </c>
    </row>
    <row r="31" spans="1:13" x14ac:dyDescent="0.25">
      <c r="B31" s="1" t="s">
        <v>20</v>
      </c>
      <c r="C31" s="1">
        <v>82.33</v>
      </c>
      <c r="D31" s="1">
        <v>49.46</v>
      </c>
      <c r="E31" s="28"/>
      <c r="F31" s="11" t="str">
        <f t="shared" si="3"/>
        <v>fail</v>
      </c>
      <c r="G31" s="6"/>
      <c r="H31" s="6"/>
      <c r="I31" t="s">
        <v>54</v>
      </c>
      <c r="J31" s="1">
        <v>-9.64</v>
      </c>
      <c r="K31" s="1">
        <v>-22.29</v>
      </c>
      <c r="L31" s="1">
        <f>E32-E31</f>
        <v>0</v>
      </c>
      <c r="M31" s="11" t="str">
        <f t="shared" si="2"/>
        <v>fail</v>
      </c>
    </row>
    <row r="32" spans="1:13" x14ac:dyDescent="0.25">
      <c r="B32" s="1" t="s">
        <v>21</v>
      </c>
      <c r="C32" s="1">
        <v>63.06</v>
      </c>
      <c r="D32" s="1">
        <v>35.58</v>
      </c>
      <c r="E32" s="28"/>
      <c r="F32" s="11" t="str">
        <f t="shared" si="3"/>
        <v>fail</v>
      </c>
      <c r="G32" s="6"/>
      <c r="H32" s="6"/>
      <c r="I32" t="s">
        <v>56</v>
      </c>
      <c r="J32" s="1">
        <v>12.78</v>
      </c>
      <c r="K32" s="1">
        <v>3.88</v>
      </c>
      <c r="L32" s="1">
        <f>E33-E26</f>
        <v>0</v>
      </c>
      <c r="M32" s="11" t="str">
        <f t="shared" si="2"/>
        <v>fail</v>
      </c>
    </row>
    <row r="33" spans="2:13" x14ac:dyDescent="0.25">
      <c r="B33" s="1" t="s">
        <v>22</v>
      </c>
      <c r="C33" s="1">
        <v>72.989999999999995</v>
      </c>
      <c r="D33" s="1">
        <v>51.26</v>
      </c>
      <c r="E33" s="28"/>
      <c r="F33" s="11" t="str">
        <f t="shared" si="3"/>
        <v>fail</v>
      </c>
      <c r="G33" s="6"/>
      <c r="H33" s="6"/>
      <c r="I33" t="s">
        <v>58</v>
      </c>
      <c r="J33" s="1">
        <v>-4.83</v>
      </c>
      <c r="K33" s="1">
        <v>-15.74</v>
      </c>
      <c r="L33" s="1">
        <f>E34-E26</f>
        <v>0</v>
      </c>
      <c r="M33" s="11" t="str">
        <f t="shared" si="2"/>
        <v>fail</v>
      </c>
    </row>
    <row r="34" spans="2:13" x14ac:dyDescent="0.25">
      <c r="B34" s="1" t="s">
        <v>23</v>
      </c>
      <c r="C34" s="1">
        <v>53.31</v>
      </c>
      <c r="D34" s="1">
        <v>34.049999999999997</v>
      </c>
      <c r="E34" s="28"/>
      <c r="F34" s="11" t="str">
        <f t="shared" si="3"/>
        <v>fail</v>
      </c>
      <c r="G34" s="6"/>
      <c r="H34" s="6"/>
      <c r="I34" t="s">
        <v>60</v>
      </c>
      <c r="J34" s="1">
        <v>21.39</v>
      </c>
      <c r="K34" s="1">
        <v>6.63</v>
      </c>
      <c r="L34" s="1">
        <f>E35-E26</f>
        <v>0</v>
      </c>
      <c r="M34" s="11" t="str">
        <f t="shared" si="2"/>
        <v>fail</v>
      </c>
    </row>
    <row r="35" spans="2:13" x14ac:dyDescent="0.25">
      <c r="B35" s="1" t="s">
        <v>24</v>
      </c>
      <c r="C35" s="1">
        <v>83.43</v>
      </c>
      <c r="D35" s="1">
        <v>56.18</v>
      </c>
      <c r="E35" s="28"/>
      <c r="F35" s="11" t="str">
        <f t="shared" si="3"/>
        <v>fail</v>
      </c>
      <c r="G35" s="6"/>
      <c r="H35" s="6"/>
      <c r="I35" t="s">
        <v>62</v>
      </c>
      <c r="J35" s="1">
        <v>14.86</v>
      </c>
      <c r="K35" s="1">
        <v>2.0299999999999998</v>
      </c>
      <c r="L35" s="1">
        <f>E35-E36</f>
        <v>0</v>
      </c>
      <c r="M35" s="12" t="str">
        <f t="shared" si="2"/>
        <v>fail</v>
      </c>
    </row>
    <row r="36" spans="2:13" x14ac:dyDescent="0.25">
      <c r="B36" s="1" t="s">
        <v>25</v>
      </c>
      <c r="C36" s="1">
        <v>75.959999999999994</v>
      </c>
      <c r="D36" s="1">
        <v>49.5</v>
      </c>
      <c r="E36" s="28"/>
      <c r="F36" s="12" t="str">
        <f t="shared" si="3"/>
        <v>fail</v>
      </c>
      <c r="G36" s="9"/>
      <c r="H36" s="9"/>
    </row>
    <row r="37" spans="2:13" x14ac:dyDescent="0.25">
      <c r="E37" s="14"/>
    </row>
  </sheetData>
  <sheetProtection algorithmName="SHA-512" hashValue="TyDyXo6emGF5aGgs/t6f8GiFBUrOX2RMiYihU3n1vJ1aeK14qy8X4WSjWpV7rqo2X0EwOZtNuNnJO17PNe288A==" saltValue="amagLXvk5Y8j1Or0/rRHmA==" spinCount="100000" sheet="1" objects="1" scenarios="1"/>
  <mergeCells count="3">
    <mergeCell ref="I1:K1"/>
    <mergeCell ref="A1:D1"/>
    <mergeCell ref="A2:D2"/>
  </mergeCells>
  <phoneticPr fontId="0" type="noConversion"/>
  <pageMargins left="0.75" right="0.75" top="1" bottom="1" header="0.5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EBBCFB58BCF04BAF95C55C6BEC5FEA" ma:contentTypeVersion="12" ma:contentTypeDescription="Create a new document." ma:contentTypeScope="" ma:versionID="3afd11e1cda9a0aa83cbf8cbcaead7cd">
  <xsd:schema xmlns:xsd="http://www.w3.org/2001/XMLSchema" xmlns:xs="http://www.w3.org/2001/XMLSchema" xmlns:p="http://schemas.microsoft.com/office/2006/metadata/properties" xmlns:ns2="3e924f42-02d1-4809-ad80-a81cfd50ee5d" xmlns:ns3="3c2b199b-ae0d-40d1-a25b-4aecafb99e9c" targetNamespace="http://schemas.microsoft.com/office/2006/metadata/properties" ma:root="true" ma:fieldsID="9883a710c2f1cf960c533d23746002c6" ns2:_="" ns3:_="">
    <xsd:import namespace="3e924f42-02d1-4809-ad80-a81cfd50ee5d"/>
    <xsd:import namespace="3c2b199b-ae0d-40d1-a25b-4aecafb99e9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924f42-02d1-4809-ad80-a81cfd50ee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b199b-ae0d-40d1-a25b-4aecafb99e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593CF2A-32B4-4239-B692-34EA2A67BA8F}"/>
</file>

<file path=customXml/itemProps2.xml><?xml version="1.0" encoding="utf-8"?>
<ds:datastoreItem xmlns:ds="http://schemas.openxmlformats.org/officeDocument/2006/customXml" ds:itemID="{E88AEC6F-7BC2-4C89-AF2F-5FE4CEABDC85}"/>
</file>

<file path=customXml/itemProps3.xml><?xml version="1.0" encoding="utf-8"?>
<ds:datastoreItem xmlns:ds="http://schemas.openxmlformats.org/officeDocument/2006/customXml" ds:itemID="{B4BFCA14-4C3F-41F6-9ED8-35F04728E3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Plot_data</vt:lpstr>
      <vt:lpstr>Results</vt:lpstr>
      <vt:lpstr>Chart1</vt:lpstr>
      <vt:lpstr>Chart2</vt:lpstr>
      <vt:lpstr>Chart3</vt:lpstr>
      <vt:lpstr>Chart4</vt:lpstr>
      <vt:lpstr>Chart5</vt:lpstr>
      <vt:lpstr>Chart6</vt:lpstr>
      <vt:lpstr>Chart7</vt:lpstr>
      <vt:lpstr>Chart8</vt:lpstr>
      <vt:lpstr>Results!Print_Area</vt:lpstr>
    </vt:vector>
  </TitlesOfParts>
  <Company>Florida Solar Energy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Fairey</dc:creator>
  <cp:lastModifiedBy>Philip Fairey</cp:lastModifiedBy>
  <cp:lastPrinted>2011-12-06T18:42:17Z</cp:lastPrinted>
  <dcterms:created xsi:type="dcterms:W3CDTF">2006-01-01T11:40:37Z</dcterms:created>
  <dcterms:modified xsi:type="dcterms:W3CDTF">2020-07-20T13:42:43Z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0x0101004FEBBCFB58BCF04BAF95C55C6BEC5FEA</vt:lpwstr>
  </property>
</Properties>
</file>