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C:\Users\ahammer\OneDrive - Navigant Consulting Inc\Documents\"/>
    </mc:Choice>
  </mc:AlternateContent>
  <xr:revisionPtr revIDLastSave="5" documentId="8_{E658360B-70C2-4FCD-96E4-7E1CF58F4AB3}" xr6:coauthVersionLast="36" xr6:coauthVersionMax="36" xr10:uidLastSave="{AD0A5C07-05FB-4FAF-B106-2234908B3962}"/>
  <workbookProtection workbookAlgorithmName="SHA-512" workbookHashValue="Rk9IbP9QvWP7HE7g6KNgK8GemvayGEDNENsME7Nc3BJ0YsXIenrZOcUj/+VJCRBVqn3Iokx1/6Sqk1XXgEVY1Q==" workbookSaltValue="kgS21a6pupVx32S2eABGNQ==" workbookSpinCount="100000" lockStructure="1"/>
  <bookViews>
    <workbookView xWindow="0" yWindow="0" windowWidth="19200" windowHeight="6350" tabRatio="899" xr2:uid="{00000000-000D-0000-FFFF-FFFF00000000}"/>
  </bookViews>
  <sheets>
    <sheet name="Instructions" sheetId="25" r:id="rId1"/>
    <sheet name="General Info &amp; Test Results" sheetId="1" r:id="rId2"/>
    <sheet name="Instrumentation" sheetId="27" r:id="rId3"/>
    <sheet name="Photos" sheetId="16" r:id="rId4"/>
    <sheet name="Inactive or Off Mode Settings" sheetId="20" r:id="rId5"/>
    <sheet name="Setup &amp; Test Cond Inactive-Off" sheetId="31" r:id="rId6"/>
    <sheet name="Off-Cycle Mode Settings" sheetId="34" r:id="rId7"/>
    <sheet name="Setup&amp;Test Cond Off-Cycle Mode" sheetId="35" r:id="rId8"/>
    <sheet name="Data &amp; Calcs Low Power Modes" sheetId="32" r:id="rId9"/>
    <sheet name="Cooling Mode Settings" sheetId="33" r:id="rId10"/>
    <sheet name="Cooling Mode Setup &amp; Conditions" sheetId="6" r:id="rId11"/>
    <sheet name="Data &amp; Calcs Cooling Mode" sheetId="30" r:id="rId12"/>
    <sheet name="Comments" sheetId="29" r:id="rId13"/>
    <sheet name="Report Sign-Off Block" sheetId="24" r:id="rId14"/>
    <sheet name="Drop-Downs" sheetId="37" r:id="rId15"/>
    <sheet name="Version Control" sheetId="23" r:id="rId16"/>
  </sheets>
  <definedNames>
    <definedName name="AECIO">'Data &amp; Calcs Low Power Modes'!$F$54</definedName>
    <definedName name="AECOC">'Data &amp; Calcs Low Power Modes'!$F$55</definedName>
    <definedName name="AECT">'Data &amp; Calcs Low Power Modes'!$F$56</definedName>
    <definedName name="B">'Data &amp; Calcs Cooling Mode'!$F$36</definedName>
    <definedName name="Be">'Data &amp; Calcs Cooling Mode'!#REF!</definedName>
    <definedName name="Bs">'Data &amp; Calcs Cooling Mode'!#REF!</definedName>
    <definedName name="Capacity95">'Data &amp; Calcs Cooling Mode'!$F$46</definedName>
    <definedName name="Cr">'Data &amp; Calcs Cooling Mode'!#REF!</definedName>
    <definedName name="Cr_rounded">'Data &amp; Calcs Cooling Mode'!#REF!</definedName>
    <definedName name="Ct">'Data &amp; Calcs Cooling Mode'!#REF!</definedName>
    <definedName name="d">'Data &amp; Calcs Cooling Mode'!$F$92</definedName>
    <definedName name="Duct_Configuration">'Drop-Downs'!$B$12:$B$13</definedName>
    <definedName name="E">'Data &amp; Calcs Cooling Mode'!#REF!</definedName>
    <definedName name="Ee">'Data &amp; Calcs Cooling Mode'!$F$46</definedName>
    <definedName name="EF">'Data &amp; Calcs Cooling Mode'!#REF!</definedName>
    <definedName name="EF_rounded">'Data &amp; Calcs Cooling Mode'!#REF!</definedName>
    <definedName name="ETLP">'Data &amp; Calcs Low Power Modes'!$F$55</definedName>
    <definedName name="Hc">'Data &amp; Calcs Cooling Mode'!#REF!</definedName>
    <definedName name="Ht">'Data &amp; Calcs Cooling Mode'!$F$35</definedName>
    <definedName name="IEF">'Data &amp; Calcs Cooling Mode'!#REF!</definedName>
    <definedName name="IEF_rounded">'Data &amp; Calcs Cooling Mode'!#REF!</definedName>
    <definedName name="k">'Data &amp; Calcs Low Power Modes'!$F$50</definedName>
    <definedName name="lb_to_kg">'Data &amp; Calcs Cooling Mode'!$F$106</definedName>
    <definedName name="m">'Data &amp; Calcs Cooling Mode'!#REF!</definedName>
    <definedName name="minutes_to_hours">'Data &amp; Calcs Cooling Mode'!$F$106</definedName>
    <definedName name="p">'Data &amp; Calcs Cooling Mode'!$F$32</definedName>
    <definedName name="PIA">'Data &amp; Calcs Low Power Modes'!$F$22</definedName>
    <definedName name="PIO">'Data &amp; Calcs Low Power Modes'!$F$54</definedName>
    <definedName name="POC" localSheetId="8">'Data &amp; Calcs Low Power Modes'!$F$34</definedName>
    <definedName name="pom">'Data &amp; Calcs Low Power Modes'!$F$23</definedName>
    <definedName name="SIO">'Data &amp; Calcs Low Power Modes'!$F$48</definedName>
    <definedName name="SOC">'Data &amp; Calcs Low Power Modes'!$F$49</definedName>
    <definedName name="Tt">'Data &amp; Calcs Cooling Mode'!$F$33</definedName>
    <definedName name="Tw">'Data &amp; Calcs Cooling Mode'!$F$34</definedName>
    <definedName name="w">'Data &amp; Calcs Cooling Mode'!#REF!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 i="37" l="1"/>
  <c r="C7" i="37"/>
  <c r="C6" i="37"/>
  <c r="F55" i="32" l="1"/>
  <c r="F54" i="32"/>
  <c r="F154" i="30" l="1"/>
  <c r="G154" i="30" s="1"/>
  <c r="F153" i="30"/>
  <c r="G153" i="30" s="1"/>
  <c r="F152" i="30"/>
  <c r="G152" i="30" s="1"/>
  <c r="F134" i="30"/>
  <c r="F124" i="30"/>
  <c r="F126" i="30" s="1"/>
  <c r="F123" i="30"/>
  <c r="F127" i="30" s="1"/>
  <c r="F122" i="30"/>
  <c r="F133" i="30" s="1"/>
  <c r="F111" i="30"/>
  <c r="F110" i="30"/>
  <c r="F131" i="30" l="1"/>
  <c r="F135" i="30" s="1"/>
  <c r="F132" i="30"/>
  <c r="F112" i="30"/>
  <c r="F115" i="30"/>
  <c r="F113" i="30"/>
  <c r="F116" i="30"/>
  <c r="F114" i="30"/>
  <c r="F136" i="30"/>
  <c r="F125" i="30"/>
  <c r="F129" i="30" s="1"/>
  <c r="F128" i="30"/>
  <c r="F130" i="30" s="1"/>
  <c r="F56" i="32"/>
  <c r="F117" i="30" l="1"/>
  <c r="F142" i="30"/>
  <c r="F159" i="30" s="1"/>
  <c r="F140" i="30"/>
  <c r="F141" i="30"/>
  <c r="F118" i="30"/>
  <c r="F143" i="30" s="1"/>
  <c r="B8" i="35"/>
  <c r="B7" i="35"/>
  <c r="C6" i="35"/>
  <c r="B6" i="35"/>
  <c r="B5" i="35"/>
  <c r="B4" i="35"/>
  <c r="C3" i="35"/>
  <c r="B3" i="35"/>
  <c r="B2" i="35"/>
  <c r="B8" i="34"/>
  <c r="B7" i="34"/>
  <c r="C6" i="34"/>
  <c r="B6" i="34"/>
  <c r="B5" i="34"/>
  <c r="B4" i="34"/>
  <c r="C3" i="34"/>
  <c r="B3" i="34"/>
  <c r="B2" i="34"/>
  <c r="F158" i="30" l="1"/>
  <c r="G158" i="30" s="1"/>
  <c r="F19" i="1" s="1"/>
  <c r="F147" i="30"/>
  <c r="G147" i="30" s="1"/>
  <c r="F18" i="1" s="1"/>
  <c r="G159" i="30"/>
  <c r="F14" i="1" s="1"/>
  <c r="F148" i="30"/>
  <c r="G148" i="30" s="1"/>
  <c r="F13" i="1" s="1"/>
  <c r="B7" i="25"/>
  <c r="C6" i="25"/>
  <c r="B6" i="25"/>
  <c r="B5" i="25"/>
  <c r="B4" i="25"/>
  <c r="C3" i="25"/>
  <c r="B3" i="25"/>
  <c r="B2" i="25"/>
  <c r="B8" i="1"/>
  <c r="B7" i="1"/>
  <c r="C6" i="1"/>
  <c r="B6" i="1"/>
  <c r="B5" i="1"/>
  <c r="B4" i="1"/>
  <c r="C3" i="1"/>
  <c r="B3" i="1"/>
  <c r="B2" i="1"/>
  <c r="B8" i="27"/>
  <c r="B7" i="27"/>
  <c r="C6" i="27"/>
  <c r="B6" i="27"/>
  <c r="B5" i="27"/>
  <c r="B4" i="27"/>
  <c r="C3" i="27"/>
  <c r="B3" i="27"/>
  <c r="B2" i="27"/>
  <c r="B8" i="16"/>
  <c r="B7" i="16"/>
  <c r="C6" i="16"/>
  <c r="B6" i="16"/>
  <c r="B5" i="16"/>
  <c r="B4" i="16"/>
  <c r="C3" i="16"/>
  <c r="B3" i="16"/>
  <c r="B2" i="16"/>
  <c r="B8" i="20"/>
  <c r="B7" i="20"/>
  <c r="C6" i="20"/>
  <c r="B6" i="20"/>
  <c r="B5" i="20"/>
  <c r="B4" i="20"/>
  <c r="C3" i="20"/>
  <c r="B3" i="20"/>
  <c r="B2" i="20"/>
  <c r="B8" i="31"/>
  <c r="B7" i="31"/>
  <c r="C6" i="31"/>
  <c r="B6" i="31"/>
  <c r="B5" i="31"/>
  <c r="B4" i="31"/>
  <c r="C3" i="31"/>
  <c r="B3" i="31"/>
  <c r="B2" i="31"/>
  <c r="B8" i="32"/>
  <c r="B7" i="32"/>
  <c r="D6" i="32"/>
  <c r="B6" i="32"/>
  <c r="B5" i="32"/>
  <c r="B4" i="32"/>
  <c r="D3" i="32"/>
  <c r="B3" i="32"/>
  <c r="B2" i="32"/>
  <c r="B8" i="33"/>
  <c r="B7" i="33"/>
  <c r="C6" i="33"/>
  <c r="B6" i="33"/>
  <c r="B5" i="33"/>
  <c r="B4" i="33"/>
  <c r="C3" i="33"/>
  <c r="B3" i="33"/>
  <c r="B2" i="33"/>
  <c r="C6" i="6"/>
  <c r="B8" i="6"/>
  <c r="B7" i="6"/>
  <c r="D6" i="30"/>
  <c r="B8" i="30"/>
  <c r="B7" i="30"/>
  <c r="B8" i="29"/>
  <c r="B7" i="29"/>
  <c r="C6" i="29"/>
  <c r="B6" i="29"/>
  <c r="B5" i="29"/>
  <c r="B4" i="29"/>
  <c r="C3" i="29"/>
  <c r="B3" i="29"/>
  <c r="B2" i="29"/>
  <c r="C6" i="24"/>
  <c r="B8" i="24"/>
  <c r="B7" i="24"/>
  <c r="C8" i="23"/>
  <c r="C8" i="37" s="1"/>
  <c r="C7" i="23"/>
  <c r="C7" i="35" s="1"/>
  <c r="C6" i="23"/>
  <c r="C5" i="23"/>
  <c r="C5" i="37" s="1"/>
  <c r="C4" i="23"/>
  <c r="C4" i="37" s="1"/>
  <c r="D8" i="30" l="1"/>
  <c r="C8" i="35"/>
  <c r="C8" i="34"/>
  <c r="C4" i="16"/>
  <c r="C4" i="35"/>
  <c r="C4" i="34"/>
  <c r="C5" i="1"/>
  <c r="C5" i="35"/>
  <c r="C5" i="34"/>
  <c r="C7" i="24"/>
  <c r="C7" i="34"/>
  <c r="C4" i="31"/>
  <c r="C4" i="27"/>
  <c r="C4" i="25"/>
  <c r="D4" i="30"/>
  <c r="C4" i="6"/>
  <c r="D4" i="32"/>
  <c r="C4" i="20"/>
  <c r="C4" i="29"/>
  <c r="C4" i="1"/>
  <c r="D5" i="32"/>
  <c r="C5" i="27"/>
  <c r="C5" i="33"/>
  <c r="C5" i="16"/>
  <c r="C5" i="29"/>
  <c r="C5" i="20"/>
  <c r="C5" i="25"/>
  <c r="C4" i="24"/>
  <c r="C4" i="33"/>
  <c r="C5" i="31"/>
  <c r="C8" i="6"/>
  <c r="C8" i="33"/>
  <c r="C8" i="31"/>
  <c r="C8" i="20"/>
  <c r="C8" i="16"/>
  <c r="C8" i="1"/>
  <c r="D8" i="32"/>
  <c r="C8" i="27"/>
  <c r="C7" i="25"/>
  <c r="C7" i="1"/>
  <c r="C8" i="24"/>
  <c r="C8" i="29"/>
  <c r="C7" i="16"/>
  <c r="C7" i="27"/>
  <c r="C7" i="31"/>
  <c r="C7" i="20"/>
  <c r="C7" i="33"/>
  <c r="D7" i="32"/>
  <c r="C7" i="6"/>
  <c r="D7" i="30"/>
  <c r="C7" i="29"/>
  <c r="B2" i="30" l="1"/>
  <c r="D15" i="24"/>
  <c r="H30" i="1" l="1"/>
  <c r="H29" i="1"/>
  <c r="H28" i="1"/>
  <c r="H27" i="1"/>
  <c r="E30" i="1"/>
  <c r="E29" i="1"/>
  <c r="E28" i="1"/>
  <c r="E27" i="1"/>
  <c r="B6" i="30"/>
  <c r="B5" i="30"/>
  <c r="B4" i="30"/>
  <c r="B3" i="30"/>
  <c r="G28" i="1" l="1"/>
  <c r="G29" i="1"/>
  <c r="G30" i="1"/>
  <c r="G27" i="1"/>
  <c r="D5" i="30" l="1"/>
  <c r="B6" i="6" l="1"/>
  <c r="B5" i="6"/>
  <c r="B4" i="6"/>
  <c r="B3" i="6"/>
  <c r="B2" i="6"/>
  <c r="B6" i="24" l="1"/>
  <c r="B5" i="24"/>
  <c r="B4" i="24"/>
  <c r="B3" i="24"/>
  <c r="B2" i="24"/>
  <c r="D3" i="30"/>
  <c r="C5" i="6" l="1"/>
  <c r="C5" i="24"/>
  <c r="C3" i="6"/>
  <c r="C3" i="24"/>
</calcChain>
</file>

<file path=xl/sharedStrings.xml><?xml version="1.0" encoding="utf-8"?>
<sst xmlns="http://schemas.openxmlformats.org/spreadsheetml/2006/main" count="580" uniqueCount="330">
  <si>
    <t>Lab Name:</t>
  </si>
  <si>
    <t>Product Information</t>
  </si>
  <si>
    <t xml:space="preserve">Manufacturer model number: </t>
  </si>
  <si>
    <t>Condition as received:</t>
  </si>
  <si>
    <t>Settings</t>
  </si>
  <si>
    <t>Step 1</t>
  </si>
  <si>
    <t>Step 2</t>
  </si>
  <si>
    <t>Step 3</t>
  </si>
  <si>
    <t>Step 4</t>
  </si>
  <si>
    <t>Step 5</t>
  </si>
  <si>
    <t>Step 6</t>
  </si>
  <si>
    <t>Step 7</t>
  </si>
  <si>
    <t xml:space="preserve">     Height</t>
  </si>
  <si>
    <t xml:space="preserve">     Width</t>
  </si>
  <si>
    <t xml:space="preserve">     Depth</t>
  </si>
  <si>
    <t>Outer Dimensions (in)</t>
  </si>
  <si>
    <t>Table of Contents</t>
  </si>
  <si>
    <t>Date of Manufacture (if available):</t>
  </si>
  <si>
    <t>Variable</t>
  </si>
  <si>
    <t>Photos</t>
  </si>
  <si>
    <t xml:space="preserve">Lab  Information </t>
  </si>
  <si>
    <t>Input cell</t>
  </si>
  <si>
    <t>Title Block</t>
  </si>
  <si>
    <t>File Name:</t>
  </si>
  <si>
    <t>Tab Name:</t>
  </si>
  <si>
    <t>Version Number:</t>
  </si>
  <si>
    <t xml:space="preserve">Test Completion Date: </t>
  </si>
  <si>
    <t>Revisions List</t>
  </si>
  <si>
    <t>Version</t>
  </si>
  <si>
    <t>Date</t>
  </si>
  <si>
    <t>Role</t>
  </si>
  <si>
    <t>Entity</t>
  </si>
  <si>
    <t>Test Completion</t>
  </si>
  <si>
    <t>Reference Test Procedure</t>
  </si>
  <si>
    <t>Tab</t>
  </si>
  <si>
    <t>Contents</t>
  </si>
  <si>
    <t>General Info &amp; Test Results</t>
  </si>
  <si>
    <t>Units</t>
  </si>
  <si>
    <t>Lab Location:</t>
  </si>
  <si>
    <t>Date Test Started:</t>
  </si>
  <si>
    <t>Date Test Finished:</t>
  </si>
  <si>
    <t>Accuracy</t>
  </si>
  <si>
    <t>Date of Last Calibration</t>
  </si>
  <si>
    <t>Deadline for Next Calibration</t>
  </si>
  <si>
    <t>Date Product Received:</t>
  </si>
  <si>
    <t xml:space="preserve">Brand: </t>
  </si>
  <si>
    <t xml:space="preserve">Manufacturer: </t>
  </si>
  <si>
    <t xml:space="preserve">Serial number: </t>
  </si>
  <si>
    <t>Report Sign-Off Block</t>
  </si>
  <si>
    <t>Version Control</t>
  </si>
  <si>
    <t>[MM/DD/YYYY]</t>
  </si>
  <si>
    <t>Instructions</t>
  </si>
  <si>
    <t>Test Information</t>
  </si>
  <si>
    <t>Model #</t>
  </si>
  <si>
    <t>Brand</t>
  </si>
  <si>
    <t>Result</t>
  </si>
  <si>
    <t>Comments</t>
  </si>
  <si>
    <t>Instrument Type</t>
  </si>
  <si>
    <t>Back to Instructions tab</t>
  </si>
  <si>
    <t>Setting 1:</t>
  </si>
  <si>
    <t>Setting 2:</t>
  </si>
  <si>
    <t>Setting 3:</t>
  </si>
  <si>
    <t>Setting 4:</t>
  </si>
  <si>
    <t>Setting 5:</t>
  </si>
  <si>
    <t>Report Sign-off Block</t>
  </si>
  <si>
    <t>LEGEND</t>
  </si>
  <si>
    <t>STEP:</t>
  </si>
  <si>
    <t>FILL IN INPUT CELLS IN THIS TAB:</t>
  </si>
  <si>
    <t>Setup (This table should include instrumentation, sensors, and all equipment used during testing)</t>
  </si>
  <si>
    <r>
      <rPr>
        <b/>
        <i/>
        <sz val="11"/>
        <color rgb="FFFF0000"/>
        <rFont val="Palatino Linotype"/>
        <family val="1"/>
      </rPr>
      <t>NOTE: This is only a copy</t>
    </r>
    <r>
      <rPr>
        <i/>
        <sz val="11"/>
        <color rgb="FFFF0000"/>
        <rFont val="Palatino Linotype"/>
        <family val="1"/>
      </rPr>
      <t>; sign off is done in the Report Sign-Off Block tab</t>
    </r>
  </si>
  <si>
    <t>Template Completion</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</si>
  <si>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</si>
  <si>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</si>
  <si>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 xml:space="preserve">Test Report Sign-Off Block </t>
  </si>
  <si>
    <t>Instructions for Completing this Template</t>
  </si>
  <si>
    <t xml:space="preserve">Latest Template Revision: </t>
  </si>
  <si>
    <t>Test Data Inputs</t>
  </si>
  <si>
    <t>Measurement</t>
  </si>
  <si>
    <t>[°F]</t>
  </si>
  <si>
    <t>Notes/Comments: (Please clarify any pertinent details, unusual events, etc.)</t>
  </si>
  <si>
    <t>Calculations</t>
  </si>
  <si>
    <t>Constants used in Calculations</t>
  </si>
  <si>
    <t>Resolution</t>
  </si>
  <si>
    <t>Test Condition</t>
  </si>
  <si>
    <t>Unit</t>
  </si>
  <si>
    <t>[ft]</t>
  </si>
  <si>
    <t>Describe method used to collect condensate:</t>
  </si>
  <si>
    <t>Setting Type</t>
  </si>
  <si>
    <t>Setting Selection</t>
  </si>
  <si>
    <t>Setting #</t>
  </si>
  <si>
    <t>Setting 6:</t>
  </si>
  <si>
    <t>Setting 7:</t>
  </si>
  <si>
    <t>Setting 8:</t>
  </si>
  <si>
    <t>Setting 9:</t>
  </si>
  <si>
    <t>Setting 10:</t>
  </si>
  <si>
    <t>4. Standard Test Voltage</t>
  </si>
  <si>
    <t>[V]</t>
  </si>
  <si>
    <t>Standard test voltage:</t>
  </si>
  <si>
    <t>Constant</t>
  </si>
  <si>
    <t>Duration of test period (p):</t>
  </si>
  <si>
    <t>Instrumentation</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</si>
  <si>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</si>
  <si>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</si>
  <si>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1. Nameplate showing model number and serial number (if applicable)</t>
  </si>
  <si>
    <t>2. FTC EnergyGuide label (if present)</t>
  </si>
  <si>
    <t>3. Photos of test unit from all sides</t>
  </si>
  <si>
    <t>6. Exact placement of all sensors on, in, or around the device</t>
  </si>
  <si>
    <t>7. Control Panel Settings</t>
  </si>
  <si>
    <t>8. Additional photos (if necessary)</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</si>
  <si>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</si>
  <si>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Reviewed by Test Lab</t>
  </si>
  <si>
    <t>[Test Lab Name]</t>
  </si>
  <si>
    <t>Instructions and table of contents</t>
  </si>
  <si>
    <t>Lab information, product information and test results</t>
  </si>
  <si>
    <t>Instrumentation requirements</t>
  </si>
  <si>
    <t>Inputs for photographs</t>
  </si>
  <si>
    <t>Measurement inputs and automated calculations</t>
  </si>
  <si>
    <t>Inputs for report template user to provide comments</t>
  </si>
  <si>
    <t>Report review history</t>
  </si>
  <si>
    <t>Revision history</t>
  </si>
  <si>
    <t>1. Unit Installation</t>
  </si>
  <si>
    <t xml:space="preserve">2. Electrical Energy Supply </t>
  </si>
  <si>
    <t>Standard test frequency:</t>
  </si>
  <si>
    <t>[Hz]</t>
  </si>
  <si>
    <t>3. Test Room Conditions</t>
  </si>
  <si>
    <t>Maintain the test room ambient air temperature conditions as specified in Section 4, Paragraph 4.2 of IEC 62301.</t>
  </si>
  <si>
    <t>Ambient Test Room Temperature</t>
  </si>
  <si>
    <t>[C]</t>
  </si>
  <si>
    <t>Test Data</t>
  </si>
  <si>
    <t>Inactive/Off Mode</t>
  </si>
  <si>
    <t>[W]</t>
  </si>
  <si>
    <t>Off-Cycle Mode</t>
  </si>
  <si>
    <t>[hours]</t>
  </si>
  <si>
    <t>Conversion factor for watt-hours to kilowatt-hours</t>
  </si>
  <si>
    <t>[kWh/Wh]</t>
  </si>
  <si>
    <t>Step 8</t>
  </si>
  <si>
    <t>Step 9</t>
  </si>
  <si>
    <t>Step 10</t>
  </si>
  <si>
    <t>Step 11</t>
  </si>
  <si>
    <t>Tabs</t>
  </si>
  <si>
    <t>Tabs with input cells</t>
  </si>
  <si>
    <t>Cells</t>
  </si>
  <si>
    <t>Auto-populated cell</t>
  </si>
  <si>
    <t>Provided data</t>
  </si>
  <si>
    <t>Test Report Template Name:</t>
  </si>
  <si>
    <t>Calculated Result (unrounded)</t>
  </si>
  <si>
    <t>Calculated Result
(unrounded)</t>
  </si>
  <si>
    <t>[F]</t>
  </si>
  <si>
    <t>Step 12</t>
  </si>
  <si>
    <t>Step 13</t>
  </si>
  <si>
    <t>Inactive or Off Mode Settings</t>
  </si>
  <si>
    <t>Data &amp; Calcs Low Power Modes</t>
  </si>
  <si>
    <t>Setup &amp; Test Cond Inactive-Off</t>
  </si>
  <si>
    <t>Off-Cycle Mode Settings</t>
  </si>
  <si>
    <t>Setup&amp;Test Cond Off-Cycle Mode</t>
  </si>
  <si>
    <t>Input for inactive mode or off mode test settings</t>
  </si>
  <si>
    <t>Setup and test condition requirements for inactive mode or off mode test</t>
  </si>
  <si>
    <t>Input for off-cycle mode test settings</t>
  </si>
  <si>
    <t>Setup and test condition requirements for off-cycle mode test</t>
  </si>
  <si>
    <t>Measurement inputs and automated calculations for low power mode tests (inactive, off, and off-cycle modes)</t>
  </si>
  <si>
    <t>Portable Air Conditioners</t>
  </si>
  <si>
    <t>Appendix CC to Subpart B of Part 430-Uniform Test Method for Measuring the Energy Consumption of Portable Air Conditioners [81 FR 35265, June 1, 2016, as amended at 81 FR 70923, Oct. 14, 2016]</t>
  </si>
  <si>
    <t>Seasonally Adjusted Capacity (SACC)</t>
  </si>
  <si>
    <t>Btu/hr</t>
  </si>
  <si>
    <t>Combined Energy Efficiency Ratio (CEER)</t>
  </si>
  <si>
    <t>Btu/W-hr</t>
  </si>
  <si>
    <t>Duct Configuration (Single or Dual):</t>
  </si>
  <si>
    <t>For the standby mode and off mode testing, install the portable air conditioner in accordance with Section 5, Paragraph 5.2 of IEC 62301 (incorporated by reference; see §430.3), disregarding the provisions regarding batteries and the determination, classification, and testing of relevant modes.</t>
  </si>
  <si>
    <t>For the standby mode and off mode testing, maintain the input standard voltage at 115 V ±1 percent. Maintain the electrical supply at the rated frequency ±1 percent. Maintain the electrical supply voltage waveform indicated in Section 4, Paragraph 4.3.2 of IEC 62301. The wattmeter used to measure standby mode and off mode power consumption must meet the requirements specified in Section 4, Paragraph 4.4 of IEC 62301.</t>
  </si>
  <si>
    <t>Maintain the setup and installation from cooling mode testing, in accordance with section 3.1.1 and subsuquent subsections in appendix CC.</t>
  </si>
  <si>
    <t>Maintain the test room ambient air temperature conditions from cooling mode testing.</t>
  </si>
  <si>
    <t>Maintain the input standard voltage at 115 V ±1 percent. Maintain the electrical supply at the rated frequency ±1 percent. The wattmeter used to measure off-cycle mode power consumption must meet the requirements specified in Section 4, Paragraph 4.4 of IEC 62301.</t>
  </si>
  <si>
    <t>Ambient Test Room Temperature (dry-bulb)</t>
  </si>
  <si>
    <t>Ambient Test Room Temperature (wet-bulb)</t>
  </si>
  <si>
    <t>Follow the test procedure specified in Section 5, Paragraph 5.3.2 of IEC 62301 for testing in each possible mode as described in sections 4.3.1 and 4.3.2 of appendix CC.</t>
  </si>
  <si>
    <t>Establish the testing conditions set forth in section 3.2 of appendix CC, ensuring that the portable air conditioner does not enter any active modes during the test. For portable air conditioners that take some time to enter a stable state from a higher power state as discussed in Section 5, Paragraph 5.1, Note 1 of IEC 62301, allow sufficient time for the portable air conditioner to reach the lowest power state before proceeding with the test measurement.</t>
  </si>
  <si>
    <r>
      <t>Off Mode Power (P</t>
    </r>
    <r>
      <rPr>
        <vertAlign val="subscript"/>
        <sz val="11"/>
        <rFont val="Palatino Linotype"/>
        <family val="1"/>
      </rPr>
      <t>om</t>
    </r>
    <r>
      <rPr>
        <sz val="11"/>
        <rFont val="Palatino Linotype"/>
        <family val="1"/>
      </rPr>
      <t>):</t>
    </r>
  </si>
  <si>
    <r>
      <t>Inactive Mode Power (P</t>
    </r>
    <r>
      <rPr>
        <vertAlign val="subscript"/>
        <sz val="11"/>
        <rFont val="Palatino Linotype"/>
        <family val="1"/>
      </rPr>
      <t>ia</t>
    </r>
    <r>
      <rPr>
        <sz val="11"/>
        <rFont val="Palatino Linotype"/>
        <family val="1"/>
      </rPr>
      <t>):</t>
    </r>
  </si>
  <si>
    <t>Prior to Start of Inactive/Off Mode Test</t>
  </si>
  <si>
    <t>Start of Inactive/Off Mode Test</t>
  </si>
  <si>
    <t>Start of the Off-Cycle Mode Test</t>
  </si>
  <si>
    <t>Prior to Start of the Off-Cycle Mode Test</t>
  </si>
  <si>
    <t xml:space="preserve">Establish the test conditions specified in section 3.1.1 of appendix CC for off-cycle mode and use the wattmeter specified in section 3.2.3 of appendix CC (but do not use the duct measurements in section 3.1.1.6). </t>
  </si>
  <si>
    <t>Begin the off-cycle mode test period 5 minutes following the cooling mode test period. Adjust the setpoint higher than the ambient temperature to ensure the product will not enter cooling mode and begin the test 5 minutes after the compressor cycles off due to the change in setpoint. Do not change any other control settings between the end of the cooling mode test period and the start of the off-cycle mode test period.</t>
  </si>
  <si>
    <r>
      <t>The off-cycle mode test period must be 2 hours in duration, during which period, record the power consumption at the same intervals as recorded for cooling mode testing. Measure and record the average off-cycle mode power of the portable air conditioner, P</t>
    </r>
    <r>
      <rPr>
        <i/>
        <vertAlign val="subscript"/>
        <sz val="11"/>
        <color theme="1"/>
        <rFont val="Palatino Linotype"/>
        <family val="1"/>
      </rPr>
      <t>oc</t>
    </r>
    <r>
      <rPr>
        <i/>
        <sz val="11"/>
        <color theme="1"/>
        <rFont val="Palatino Linotype"/>
        <family val="1"/>
      </rPr>
      <t>, in watts.</t>
    </r>
  </si>
  <si>
    <r>
      <t>If the portable air conditioner has an inactive mode, as defined in section 2.6 of appendix CC, but not an off mode, as defined in section 2.8 of appendix CC, measure and record the average inactive mode power of the portable air conditioner, P</t>
    </r>
    <r>
      <rPr>
        <i/>
        <vertAlign val="subscript"/>
        <sz val="11"/>
        <color theme="1"/>
        <rFont val="Palatino Linotype"/>
        <family val="1"/>
      </rPr>
      <t>ia</t>
    </r>
    <r>
      <rPr>
        <i/>
        <sz val="11"/>
        <color theme="1"/>
        <rFont val="Palatino Linotype"/>
        <family val="1"/>
      </rPr>
      <t>, in watts. If the portable air conditioner has an off mode, as defined in section 2.8 of appendix CC, measure and record the average off mode power of the portable air conditioner, P</t>
    </r>
    <r>
      <rPr>
        <i/>
        <vertAlign val="subscript"/>
        <sz val="11"/>
        <color theme="1"/>
        <rFont val="Palatino Linotype"/>
        <family val="1"/>
      </rPr>
      <t>om</t>
    </r>
    <r>
      <rPr>
        <i/>
        <sz val="11"/>
        <color theme="1"/>
        <rFont val="Palatino Linotype"/>
        <family val="1"/>
      </rPr>
      <t>, in watts.</t>
    </r>
  </si>
  <si>
    <r>
      <t>Average Off-cycle Mode Power (P</t>
    </r>
    <r>
      <rPr>
        <vertAlign val="subscript"/>
        <sz val="11"/>
        <rFont val="Palatino Linotype"/>
        <family val="1"/>
      </rPr>
      <t>oc</t>
    </r>
    <r>
      <rPr>
        <sz val="11"/>
        <rFont val="Palatino Linotype"/>
        <family val="1"/>
      </rPr>
      <t>)</t>
    </r>
  </si>
  <si>
    <r>
      <t>Portable air conditioner inactive mode or off mode annual hours (t</t>
    </r>
    <r>
      <rPr>
        <vertAlign val="subscript"/>
        <sz val="11"/>
        <color theme="1"/>
        <rFont val="Palatino Linotype"/>
        <family val="1"/>
      </rPr>
      <t>ia</t>
    </r>
    <r>
      <rPr>
        <sz val="11"/>
        <color theme="1"/>
        <rFont val="Palatino Linotype"/>
        <family val="1"/>
      </rPr>
      <t xml:space="preserve"> or t</t>
    </r>
    <r>
      <rPr>
        <vertAlign val="subscript"/>
        <sz val="11"/>
        <color theme="1"/>
        <rFont val="Palatino Linotype"/>
        <family val="1"/>
      </rPr>
      <t>om</t>
    </r>
    <r>
      <rPr>
        <sz val="11"/>
        <color theme="1"/>
        <rFont val="Palatino Linotype"/>
        <family val="1"/>
      </rPr>
      <t>)</t>
    </r>
  </si>
  <si>
    <r>
      <t>Portable air conditioner off-cycle mode annual hours (t</t>
    </r>
    <r>
      <rPr>
        <vertAlign val="subscript"/>
        <sz val="11"/>
        <color theme="1"/>
        <rFont val="Palatino Linotype"/>
        <family val="1"/>
      </rPr>
      <t>oc</t>
    </r>
    <r>
      <rPr>
        <sz val="11"/>
        <color theme="1"/>
        <rFont val="Palatino Linotype"/>
        <family val="1"/>
      </rPr>
      <t>)</t>
    </r>
  </si>
  <si>
    <t>Annual Energy Consumption</t>
  </si>
  <si>
    <r>
      <t>Off-cycle mode annual energy consumption (AEC</t>
    </r>
    <r>
      <rPr>
        <vertAlign val="subscript"/>
        <sz val="11"/>
        <color theme="1"/>
        <rFont val="Palatino Linotype"/>
        <family val="1"/>
      </rPr>
      <t>oc</t>
    </r>
    <r>
      <rPr>
        <sz val="11"/>
        <color theme="1"/>
        <rFont val="Palatino Linotype"/>
        <family val="1"/>
      </rPr>
      <t>)</t>
    </r>
  </si>
  <si>
    <r>
      <t>Total annual energy consumption in all modes except cooling (AEC</t>
    </r>
    <r>
      <rPr>
        <vertAlign val="subscript"/>
        <sz val="11"/>
        <color theme="1"/>
        <rFont val="Palatino Linotype"/>
        <family val="1"/>
      </rPr>
      <t>T</t>
    </r>
    <r>
      <rPr>
        <sz val="11"/>
        <color theme="1"/>
        <rFont val="Palatino Linotype"/>
        <family val="1"/>
      </rPr>
      <t>)</t>
    </r>
  </si>
  <si>
    <t>Cooling Mode Settings</t>
  </si>
  <si>
    <t>Data &amp; Calcs Cooling Mode</t>
  </si>
  <si>
    <t>Cooling Mode Setup &amp; Conditions</t>
  </si>
  <si>
    <t>4. Evaporator-side duct and instrumentation setup (with and without insulation)</t>
  </si>
  <si>
    <t>5. Condenser-side duct and instrumentation setup (with and without insulation)</t>
  </si>
  <si>
    <t>1. General Instruction for Cooling Mode Test</t>
  </si>
  <si>
    <t>The test apparatus and instructions for testing portable air conditioners in cooling mode must conform to the requirements specified in Section 4, “Definitions” and Section 7, “Tests,” of ANSI/AHAM PAC-1-2015, except as otherwise specified in appendix CC. Where applicable, measure duct heat transfer and infiltration air heat transfer according to section 4.1.1.1 and section 4.1.1.2 of appendix CC, respectively.</t>
  </si>
  <si>
    <t>2. Duct Setup</t>
  </si>
  <si>
    <t>Use ducting components provided by the manufacturer, including, where provided by the manufacturer, ducts, connectors for attaching the duct(s) to the test unit, sealing, insulation, and window mounting fixtures. Do not apply additional sealing or insulation. Following installation of any insulation and sealing provided by the manufacturer. Then adhere four equally spaced thermocouples per duct to the outer surface of the entire length of the duct. Measure the surface temperatures of each duct. Temperature measurements must have an error no greater than ±0.5  °F over the range being measured.</t>
  </si>
  <si>
    <t>3. Positioning of Test Unit</t>
  </si>
  <si>
    <t>There shall be no less than 3 feet between any test chamber wall surface and any surface on the portable air conditioner, except the surface or surfaces of the portable air conditioner that include a duct attachment. The distance between the test chamber wall and a surface with one or more duct attachments is prescribed by the test setup requirements in Section 7.3.7 of ANSI/AHAM PAC-1-2015.</t>
  </si>
  <si>
    <t>Distance from test unit surface with duct attachments to closest wall or partition:</t>
  </si>
  <si>
    <t>If the unit has an auto-evaporative feature, keep any provided drain plug installed as shipped and do not provide other means of condensate removal. If the internal condensate collection bucket fills during the test, halt the test, remove the drain plug, install a gravity drain line, and start the test from the beginning. If no auto-evaporative feature is available, remove the drain plug and install a gravity drain line. If no auto-evaporative feature or gravity drain is available and a condensate pump is included, or if the manufacturer specifies the use of an included condensate pump during cooling mode operation, then test the portable air conditioner with the condensate pump enabled. For units tested with a condensate pump, apply the provisions in Section 7.1.2 of ANSI/AHAM PAC-1-2015 (incorporated by reference; see §430.3) if the pump cycles on and off.</t>
  </si>
  <si>
    <t>Maintain the input standard voltage at 115 V ±1 percent. Test at the rated frequency, maintained within ±1 percent.</t>
  </si>
  <si>
    <t>Set the controls to the lowest available temperature setpoint for cooling mode. If the portable air conditioner has a user-adjustable fan speed, select the maximum fan speed setting. If the portable air conditioner has an automatic louver oscillation feature, disable that feature throughout testing. If the louver oscillation feature is included but there is no option to disable it, test with the louver oscillation enabled. If the portable air conditioner has adjustable louvers, position the louvers parallel with the air flow to maximize air flow and minimize static pressure loss.</t>
  </si>
  <si>
    <t>5. Condensate Removal</t>
  </si>
  <si>
    <t>General Instruction</t>
  </si>
  <si>
    <r>
      <t>Measure the indoor room cooling capacity and overall power input in cooling mode in accordance with Section 7.1.b and 7.1.c of ANSI/AHAM PAC-1-2015, respectively. Determine the test duration in accordance with Section 8.7 of ASHRAE Standard 37-2009. Apply the test conditions for single-duct and dual-duct portable air conditioners presented in Table 1, below, instead of the test conditions in Table 3 of ANSI/AHAM PAC-1-2015. For single-duct units, measure the indoor room cooling capacity, Capacity</t>
    </r>
    <r>
      <rPr>
        <i/>
        <vertAlign val="subscript"/>
        <sz val="11"/>
        <color theme="1"/>
        <rFont val="Palatino Linotype"/>
        <family val="1"/>
      </rPr>
      <t>SD</t>
    </r>
    <r>
      <rPr>
        <i/>
        <sz val="11"/>
        <color theme="1"/>
        <rFont val="Palatino Linotype"/>
        <family val="1"/>
      </rPr>
      <t>, and overall power input in cooling mode, P</t>
    </r>
    <r>
      <rPr>
        <i/>
        <vertAlign val="subscript"/>
        <sz val="11"/>
        <color theme="1"/>
        <rFont val="Palatino Linotype"/>
        <family val="1"/>
      </rPr>
      <t>SD</t>
    </r>
    <r>
      <rPr>
        <i/>
        <sz val="11"/>
        <color theme="1"/>
        <rFont val="Palatino Linotype"/>
        <family val="1"/>
      </rPr>
      <t>, in accordance with the ambient conditions for test configuration 5, presented in Table 1, below. For dual-duct units, measure the indoor room cooling capacity and overall power input in accordance with ambient conditions for test configuration 3, condition A (Capacity</t>
    </r>
    <r>
      <rPr>
        <i/>
        <vertAlign val="subscript"/>
        <sz val="11"/>
        <color theme="1"/>
        <rFont val="Palatino Linotype"/>
        <family val="1"/>
      </rPr>
      <t>95</t>
    </r>
    <r>
      <rPr>
        <i/>
        <sz val="11"/>
        <color theme="1"/>
        <rFont val="Palatino Linotype"/>
        <family val="1"/>
      </rPr>
      <t>, P</t>
    </r>
    <r>
      <rPr>
        <i/>
        <vertAlign val="subscript"/>
        <sz val="11"/>
        <color theme="1"/>
        <rFont val="Palatino Linotype"/>
        <family val="1"/>
      </rPr>
      <t>95</t>
    </r>
    <r>
      <rPr>
        <i/>
        <sz val="11"/>
        <color theme="1"/>
        <rFont val="Palatino Linotype"/>
        <family val="1"/>
      </rPr>
      <t>), and then measure the indoor room cooling capacity and overall power input a second time in accordance with the ambient conditions for test configuration 3, condition B (Capacity</t>
    </r>
    <r>
      <rPr>
        <i/>
        <vertAlign val="subscript"/>
        <sz val="11"/>
        <color theme="1"/>
        <rFont val="Palatino Linotype"/>
        <family val="1"/>
      </rPr>
      <t>83</t>
    </r>
    <r>
      <rPr>
        <i/>
        <sz val="11"/>
        <color theme="1"/>
        <rFont val="Palatino Linotype"/>
        <family val="1"/>
      </rPr>
      <t>, P</t>
    </r>
    <r>
      <rPr>
        <i/>
        <vertAlign val="subscript"/>
        <sz val="11"/>
        <color theme="1"/>
        <rFont val="Palatino Linotype"/>
        <family val="1"/>
      </rPr>
      <t>83</t>
    </r>
    <r>
      <rPr>
        <i/>
        <sz val="11"/>
        <color theme="1"/>
        <rFont val="Palatino Linotype"/>
        <family val="1"/>
      </rPr>
      <t>), presented in Table 1 below.</t>
    </r>
  </si>
  <si>
    <t>Test Configuration</t>
  </si>
  <si>
    <t>3 (Dual-Duct, Condition A)</t>
  </si>
  <si>
    <t>3 (Dual-Duct, Condition B)</t>
  </si>
  <si>
    <t>5 (Single-Duct)</t>
  </si>
  <si>
    <t>Dry bulb</t>
  </si>
  <si>
    <t>Wet bulb</t>
  </si>
  <si>
    <t xml:space="preserve"> Evaporator inlet air, °F (°C)</t>
  </si>
  <si>
    <t>Condenser inlet air, °F (°C)</t>
  </si>
  <si>
    <t>Table 1</t>
  </si>
  <si>
    <t>80 (26.7)</t>
  </si>
  <si>
    <t>67 (19.4)</t>
  </si>
  <si>
    <t>95 (35.0)</t>
  </si>
  <si>
    <t>83 (28.3)</t>
  </si>
  <si>
    <t>75 (23.9)</t>
  </si>
  <si>
    <t>67.5 (19.7)</t>
  </si>
  <si>
    <t>[min]</t>
  </si>
  <si>
    <t>Average condenser inlet wet-bulb temperature:</t>
  </si>
  <si>
    <t>Average condenser inlet dry-bulb temperature:</t>
  </si>
  <si>
    <t>Average evaporator inlet dry-bulb temperature:</t>
  </si>
  <si>
    <t>Average evaporator inlet wet-bulb temperature:</t>
  </si>
  <si>
    <t>Configuration 3 Test Data (Dual-Duct) - Condition A</t>
  </si>
  <si>
    <t>Average power during test period:</t>
  </si>
  <si>
    <t>Measured average cooling capacity during test period:</t>
  </si>
  <si>
    <t>[Btu/h]</t>
  </si>
  <si>
    <t>Configuration 3 Test Data (Dual-Duct) - Condition B</t>
  </si>
  <si>
    <t>Duct Dimensions and Surface Area</t>
  </si>
  <si>
    <t>Duct Heat Transfer</t>
  </si>
  <si>
    <t>Infiltration Air Heat Transfer</t>
  </si>
  <si>
    <t>Adjusted Cooling Capacity</t>
  </si>
  <si>
    <t>Seasonally Adjusted Cooling Capacity</t>
  </si>
  <si>
    <t>Combined Energy Efficiency Ratio</t>
  </si>
  <si>
    <t>Configuration 5 Test Data (Single-Duct)</t>
  </si>
  <si>
    <t>Convection coefficient</t>
  </si>
  <si>
    <t>Average condenser inlet surface temperature:</t>
  </si>
  <si>
    <t>Average condenser exhaust surface temperature:</t>
  </si>
  <si>
    <t>Average volumetric flowrate of condenser inlet air:</t>
  </si>
  <si>
    <t>[cfm]</t>
  </si>
  <si>
    <t>Average density of condenser outlet air:</t>
  </si>
  <si>
    <t>[lbm/ft^3]</t>
  </si>
  <si>
    <t>[lbw/lbda]</t>
  </si>
  <si>
    <t>Average volumetric flowrate of condenser outlet air:</t>
  </si>
  <si>
    <t>Average density of condenser inlet air:</t>
  </si>
  <si>
    <t>Average humidity ratio of condenser inlet air:</t>
  </si>
  <si>
    <t>Average humidity ratio of condenser outlet air:</t>
  </si>
  <si>
    <t>Dry air mass flow rate for single-duct configuration:</t>
  </si>
  <si>
    <t>[lb/m]</t>
  </si>
  <si>
    <t>Heat transfer from duct to conditioned space (single-duct configuration)</t>
  </si>
  <si>
    <t>Dry air specific heat</t>
  </si>
  <si>
    <t>Water vapor specific heat</t>
  </si>
  <si>
    <t>Indoor chamber dry-bulb temperature</t>
  </si>
  <si>
    <t>[Btu/hr-ft^2-F]</t>
  </si>
  <si>
    <t>[Btu/lb,-F]</t>
  </si>
  <si>
    <t>Infiltration air dry-bulb temperature, 95F condition:</t>
  </si>
  <si>
    <t>Infiltration air dry-bulb temperature, 83F condition:</t>
  </si>
  <si>
    <t>Infiltration air humidity ratio, 95F condition:</t>
  </si>
  <si>
    <t>Infiltration air humidity ratio, 83F condition:</t>
  </si>
  <si>
    <t>Indoor chamber humidity ratio:</t>
  </si>
  <si>
    <t>Conversion factor from minutes to hours:</t>
  </si>
  <si>
    <t>[min/hr]</t>
  </si>
  <si>
    <t>[ft^2]</t>
  </si>
  <si>
    <t>Latent heat of vaporization for water vapor</t>
  </si>
  <si>
    <t>Weighting factor for 83F test condition:</t>
  </si>
  <si>
    <t>Weighting factor for 95F test condition:</t>
  </si>
  <si>
    <t>Conversion factor for watt-hours to kilowatt-hours:</t>
  </si>
  <si>
    <t>Adjusted cooling capacity, 95F outdoor condition for single-duct configuration:</t>
  </si>
  <si>
    <t>Adjusted cooling capacity, 83F outdoor condition for single-duct configuration:</t>
  </si>
  <si>
    <t>Adjusted cooling capacity, 83F outdoor condition for dual-duct configuration:</t>
  </si>
  <si>
    <t>Adjusted cooling capacity, 95F outdoor condition for dual-duct configuration:</t>
  </si>
  <si>
    <t>Dual-duct cooling mode annual energy consumption, 95F condition:</t>
  </si>
  <si>
    <t>Dual-duct cooling mode annual energy consumption, 83F condition:</t>
  </si>
  <si>
    <t>Combined energy efficiency ratio, single-duct configuration:</t>
  </si>
  <si>
    <t>Combined energy efficiency ratio, dual-duct configuration:</t>
  </si>
  <si>
    <t>Single-duct cooling mode annual energy consumption:</t>
  </si>
  <si>
    <t>[kWh/year]</t>
  </si>
  <si>
    <t>[Btu/Wh]</t>
  </si>
  <si>
    <t>Heat transfer from condenser exhaust to conditioned space, 95F condition (dual-duct configuration)</t>
  </si>
  <si>
    <t>Heat transfer from condenser inlet to conditioned space, 95F condition (dual-duct configuration)</t>
  </si>
  <si>
    <t>Heat transfer from condenser exhaust to conditioned space, 83F condition (dual-duct configuration)</t>
  </si>
  <si>
    <t>Heat transfer from condenser inlet to conditioned space, 83F condition (dual-duct configuration)</t>
  </si>
  <si>
    <t>Condenser exhaust duct surface area</t>
  </si>
  <si>
    <t>Condenser exhaust duct outer diameter, including any manufacturer-supplied insulation:</t>
  </si>
  <si>
    <t>Condenser exhaust duct extended length:</t>
  </si>
  <si>
    <t>Dry air mass flow rate for dual-duct configuration, 95F outdoor condition:</t>
  </si>
  <si>
    <t>Dry air mass flow rate for dual-duct configuration, 83F outdoor condition:</t>
  </si>
  <si>
    <t>Sensible infiltration air heat contribution at 95F outdoor condition, dual-duct configuration:</t>
  </si>
  <si>
    <t>Sensible infiltration air heat contribution at 83F outdoor condition, dual-duct configuration:</t>
  </si>
  <si>
    <t>Latent infiltration air heat contribution at 95F outdoor condition, dual-duct configuration:</t>
  </si>
  <si>
    <t>Latent infiltration air heat contribution at 83F outdoor condition, dual-duct configuration:</t>
  </si>
  <si>
    <t>Total infiltration air heat contribution at 95F outdoor condition, dual-duct configuration:</t>
  </si>
  <si>
    <t>Total infiltration air heat contribution at 83F outdoor condition, dual-duct configuration:</t>
  </si>
  <si>
    <t>Sensible infiltration air heat contribution at 95F outdoor condition, single-duct configuration:</t>
  </si>
  <si>
    <t>Sensible infiltration air heat contribution at 83F outdoor condition, single-duct configuration:</t>
  </si>
  <si>
    <t>Latent infiltration air heat contribution at 95F outdoor condition, single-duct configuration:</t>
  </si>
  <si>
    <t>Latent infiltration air heat contribution at 83F outdoor condition, single-duct configuration:</t>
  </si>
  <si>
    <t>Total infiltration air heat contribution at 95F outdoor condition, single-duct configuration:</t>
  </si>
  <si>
    <t>Total infiltration air heat contribution at 83F outdoor condition, single-duct configuration:</t>
  </si>
  <si>
    <t>Total heat transferred from ducts to conditions space, 95F condition (dual-duct configuration)</t>
  </si>
  <si>
    <t>Total heat transferred from ducts to conditions space, 83F condition (dual-duct configuration)</t>
  </si>
  <si>
    <t>Seasonally Adjusted Cooling Capacity, Single-Duct Configuration:</t>
  </si>
  <si>
    <t>Seasonally Adjusted Cooling Capacity, Dual-Duct Configuration:</t>
  </si>
  <si>
    <t>Cooling mode annual operating hours:</t>
  </si>
  <si>
    <t>Measured</t>
  </si>
  <si>
    <t>Condenser inlet duct outer diameter, including any manufacturer-supplied insulation:</t>
  </si>
  <si>
    <t>Condenser inlet duct extended length:</t>
  </si>
  <si>
    <t>Test Results: Dual-Duct Configuration</t>
  </si>
  <si>
    <t>Test Results: Single-Duct Configuration</t>
  </si>
  <si>
    <t>Maximum</t>
  </si>
  <si>
    <t>Minimum</t>
  </si>
  <si>
    <r>
      <t>Inactive mode or off mode annual energy consumption (AEC</t>
    </r>
    <r>
      <rPr>
        <vertAlign val="subscript"/>
        <sz val="11"/>
        <color theme="1"/>
        <rFont val="Palatino Linotype"/>
        <family val="1"/>
      </rPr>
      <t>ia</t>
    </r>
    <r>
      <rPr>
        <sz val="11"/>
        <color theme="1"/>
        <rFont val="Palatino Linotype"/>
        <family val="1"/>
      </rPr>
      <t xml:space="preserve"> or AEC</t>
    </r>
    <r>
      <rPr>
        <vertAlign val="subscript"/>
        <sz val="11"/>
        <color theme="1"/>
        <rFont val="Palatino Linotype"/>
        <family val="1"/>
      </rPr>
      <t>om</t>
    </r>
    <r>
      <rPr>
        <sz val="11"/>
        <color theme="1"/>
        <rFont val="Palatino Linotype"/>
        <family val="1"/>
      </rPr>
      <t>)</t>
    </r>
  </si>
  <si>
    <t>Distance from test unit surface without duct attachment to closest wall or partition:</t>
  </si>
  <si>
    <t>Condenser inlet duct surface area</t>
  </si>
  <si>
    <t>Input for cooling mode test settings</t>
  </si>
  <si>
    <t>Setup and test condition requirements for cooling mode</t>
  </si>
  <si>
    <t>v1.0</t>
  </si>
  <si>
    <t>Duct Configuration (Single or Dual)</t>
  </si>
  <si>
    <t>Single-Duct</t>
  </si>
  <si>
    <t>Dual-Duct</t>
  </si>
  <si>
    <t>Drop-Downs</t>
  </si>
  <si>
    <t>Used for drop-down lists; summary of drop-down options</t>
  </si>
  <si>
    <t>Calculated Result
(rounded per reporting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</si>
</sst>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
    <numFmt numFmtId="167" formatCode="0.00000"/>
  </numFmts>
  <fonts count="43"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sz val="11"/>
      <color rgb="FF0070C0"/>
      <name val="Palatino Linotype"/>
      <family val="1"/>
    </font>
    <font>
      <i/>
      <sz val="11"/>
      <color theme="1"/>
      <name val="Palatino Linotype"/>
      <family val="1"/>
    </font>
    <font>
      <b/>
      <sz val="14"/>
      <color theme="1"/>
      <name val="Palatino Linotype"/>
      <family val="1"/>
    </font>
    <font>
      <sz val="11"/>
      <color rgb="FF000000"/>
      <name val="Palatino Linotype"/>
      <family val="2"/>
    </font>
    <font>
      <b/>
      <sz val="11"/>
      <color theme="1"/>
      <name val="Palatino Linotype"/>
      <family val="2"/>
    </font>
    <font>
      <b/>
      <i/>
      <sz val="11"/>
      <color rgb="FFFF0000"/>
      <name val="Palatino Linotype"/>
      <family val="1"/>
    </font>
    <font>
      <b/>
      <sz val="14"/>
      <name val="Palatino Linotype"/>
      <family val="1"/>
    </font>
    <font>
      <b/>
      <sz val="12"/>
      <name val="Palatino Linotype"/>
      <family val="1"/>
    </font>
    <font>
      <b/>
      <sz val="11"/>
      <color theme="0"/>
      <name val="Palatino Linotype"/>
      <family val="1"/>
    </font>
    <font>
      <sz val="12"/>
      <color theme="1"/>
      <name val="Palatino Linotype"/>
      <family val="1"/>
    </font>
    <font>
      <b/>
      <sz val="12"/>
      <color theme="1"/>
      <name val="Palatino Linotype"/>
      <family val="1"/>
    </font>
    <font>
      <sz val="11"/>
      <color theme="1"/>
      <name val="Calibri"/>
      <family val="2"/>
    </font>
    <font>
      <sz val="11"/>
      <color theme="0"/>
      <name val="Palatino Linotype"/>
      <family val="2"/>
    </font>
    <font>
      <sz val="11"/>
      <color rgb="FF9C6500"/>
      <name val="Palatino Linotype"/>
      <family val="2"/>
    </font>
    <font>
      <sz val="11"/>
      <color rgb="FFFF0000"/>
      <name val="Calibri"/>
      <family val="2"/>
      <scheme val="minor"/>
    </font>
    <font>
      <vertAlign val="subscript"/>
      <sz val="11"/>
      <name val="Palatino Linotype"/>
      <family val="1"/>
    </font>
    <font>
      <i/>
      <vertAlign val="subscript"/>
      <sz val="11"/>
      <color theme="1"/>
      <name val="Palatino Linotype"/>
      <family val="1"/>
    </font>
    <font>
      <vertAlign val="subscript"/>
      <sz val="11"/>
      <color theme="1"/>
      <name val="Palatino Linotype"/>
      <family val="1"/>
    </font>
  </fonts>
  <fills count="23">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lightUp">
        <fgColor auto="1"/>
        <bgColor rgb="FFD8D8D8"/>
      </patternFill>
    </fill>
    <fill>
      <patternFill patternType="solid">
        <fgColor rgb="FFFFFFCC"/>
        <bgColor indexed="64"/>
      </patternFill>
    </fill>
    <fill>
      <patternFill patternType="solid">
        <fgColor rgb="FFFFEB9C"/>
      </patternFill>
    </fill>
    <fill>
      <patternFill patternType="solid">
        <fgColor theme="4" tint="0.39997558519241921"/>
        <bgColor indexed="65"/>
      </patternFill>
    </fill>
    <fill>
      <patternFill patternType="solid">
        <fgColor theme="5" tint="0.79998168889431442"/>
        <bgColor indexed="65"/>
      </patternFill>
    </fill>
    <fill>
      <patternFill patternType="solid">
        <fgColor theme="0" tint="-0.249977111117893"/>
        <bgColor indexed="64"/>
      </patternFill>
    </fill>
    <fill>
      <patternFill patternType="solid">
        <fgColor rgb="FF99CCFF"/>
        <bgColor theme="3" tint="0.59996337778862885"/>
      </patternFill>
    </fill>
    <fill>
      <patternFill patternType="solid">
        <fgColor rgb="FF0070C0"/>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bottom style="thin">
        <color indexed="64"/>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top/>
      <bottom style="thin">
        <color theme="0" tint="-0.24994659260841701"/>
      </bottom>
      <diagonal/>
    </border>
    <border>
      <left style="thin">
        <color indexed="64"/>
      </left>
      <right style="medium">
        <color indexed="64"/>
      </right>
      <top/>
      <bottom style="thin">
        <color theme="0" tint="-0.24994659260841701"/>
      </bottom>
      <diagonal/>
    </border>
    <border>
      <left/>
      <right style="medium">
        <color indexed="64"/>
      </right>
      <top style="thin">
        <color indexed="64"/>
      </top>
      <bottom style="thin">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right/>
      <top style="thin">
        <color theme="0" tint="-0.24994659260841701"/>
      </top>
      <bottom style="thin">
        <color theme="0" tint="-0.24994659260841701"/>
      </bottom>
      <diagonal/>
    </border>
    <border>
      <left/>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thin">
        <color indexed="64"/>
      </right>
      <top style="thin">
        <color indexed="64"/>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top style="medium">
        <color indexed="64"/>
      </top>
      <bottom style="thin">
        <color theme="0" tint="-0.249977111117893"/>
      </bottom>
      <diagonal/>
    </border>
    <border>
      <left/>
      <right style="thin">
        <color theme="0" tint="-0.249977111117893"/>
      </right>
      <top style="medium">
        <color indexed="64"/>
      </top>
      <bottom style="thin">
        <color theme="0" tint="-0.249977111117893"/>
      </bottom>
      <diagonal/>
    </border>
    <border>
      <left/>
      <right/>
      <top/>
      <bottom style="thin">
        <color theme="0" tint="-0.249977111117893"/>
      </bottom>
      <diagonal/>
    </border>
    <border>
      <left/>
      <right style="medium">
        <color indexed="64"/>
      </right>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thin">
        <color theme="0" tint="-0.249977111117893"/>
      </right>
      <top/>
      <bottom style="medium">
        <color indexed="64"/>
      </bottom>
      <diagonal/>
    </border>
    <border>
      <left/>
      <right/>
      <top style="thin">
        <color theme="0" tint="-0.14996795556505021"/>
      </top>
      <bottom style="thin">
        <color theme="0" tint="-0.14996795556505021"/>
      </bottom>
      <diagonal/>
    </border>
    <border>
      <left style="medium">
        <color indexed="64"/>
      </left>
      <right/>
      <top style="thin">
        <color theme="0" tint="-0.249977111117893"/>
      </top>
      <bottom style="medium">
        <color indexed="64"/>
      </bottom>
      <diagonal/>
    </border>
    <border>
      <left/>
      <right/>
      <top style="thin">
        <color theme="0" tint="-0.249977111117893"/>
      </top>
      <bottom style="medium">
        <color indexed="64"/>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bottom style="thin">
        <color theme="0" tint="-0.249977111117893"/>
      </bottom>
      <diagonal/>
    </border>
    <border>
      <left/>
      <right/>
      <top style="thin">
        <color theme="0" tint="-0.14996795556505021"/>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theme="0" tint="-0.24994659260841701"/>
      </top>
      <bottom/>
      <diagonal/>
    </border>
    <border>
      <left style="thin">
        <color indexed="64"/>
      </left>
      <right style="medium">
        <color indexed="64"/>
      </right>
      <top style="thin">
        <color theme="0" tint="-0.24994659260841701"/>
      </top>
      <bottom/>
      <diagonal/>
    </border>
    <border>
      <left/>
      <right style="thin">
        <color indexed="64"/>
      </right>
      <top style="medium">
        <color indexed="64"/>
      </top>
      <bottom style="thin">
        <color indexed="64"/>
      </bottom>
      <diagonal/>
    </border>
    <border>
      <left/>
      <right style="medium">
        <color indexed="64"/>
      </right>
      <top style="thin">
        <color theme="0" tint="-0.14996795556505021"/>
      </top>
      <bottom style="thin">
        <color theme="0" tint="-0.14996795556505021"/>
      </bottom>
      <diagonal/>
    </border>
    <border>
      <left/>
      <right style="medium">
        <color indexed="64"/>
      </right>
      <top style="thin">
        <color theme="0" tint="-0.14996795556505021"/>
      </top>
      <bottom style="medium">
        <color indexed="64"/>
      </bottom>
      <diagonal/>
    </border>
    <border>
      <left/>
      <right style="thin">
        <color indexed="64"/>
      </right>
      <top style="thin">
        <color indexed="64"/>
      </top>
      <bottom/>
      <diagonal/>
    </border>
    <border>
      <left/>
      <right style="medium">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theme="0" tint="-0.249977111117893"/>
      </top>
      <bottom/>
      <diagonal/>
    </border>
    <border>
      <left/>
      <right/>
      <top style="thin">
        <color theme="0" tint="-0.249977111117893"/>
      </top>
      <bottom/>
      <diagonal/>
    </border>
    <border>
      <left style="medium">
        <color indexed="64"/>
      </left>
      <right/>
      <top style="thin">
        <color theme="0" tint="-0.14996795556505021"/>
      </top>
      <bottom/>
      <diagonal/>
    </border>
    <border>
      <left/>
      <right/>
      <top style="thin">
        <color theme="0" tint="-0.14996795556505021"/>
      </top>
      <bottom/>
      <diagonal/>
    </border>
    <border>
      <left/>
      <right style="thin">
        <color indexed="64"/>
      </right>
      <top style="thin">
        <color theme="0" tint="-0.249977111117893"/>
      </top>
      <bottom style="medium">
        <color indexed="64"/>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indexed="64"/>
      </left>
      <right/>
      <top style="thin">
        <color indexed="64"/>
      </top>
      <bottom/>
      <diagonal/>
    </border>
  </borders>
  <cellStyleXfs count="2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5" fillId="4" borderId="0" applyNumberFormat="0" applyBorder="0" applyAlignment="0" applyProtection="0"/>
    <xf numFmtId="0" fontId="6" fillId="0" borderId="0"/>
    <xf numFmtId="0" fontId="7" fillId="6" borderId="0" applyNumberFormat="0" applyBorder="0" applyProtection="0">
      <alignment horizontal="left" vertical="center"/>
    </xf>
    <xf numFmtId="0" fontId="11" fillId="7" borderId="1">
      <alignment horizontal="center" vertical="center"/>
    </xf>
    <xf numFmtId="0" fontId="12" fillId="8" borderId="1" applyNumberFormat="0" applyAlignment="0" applyProtection="0"/>
    <xf numFmtId="0" fontId="8" fillId="0" borderId="1">
      <alignment horizontal="center"/>
    </xf>
    <xf numFmtId="0" fontId="13" fillId="9" borderId="0" applyNumberFormat="0" applyAlignment="0" applyProtection="0"/>
    <xf numFmtId="0" fontId="8" fillId="0" borderId="1">
      <alignment horizontal="center" vertical="center"/>
    </xf>
    <xf numFmtId="0" fontId="14" fillId="10" borderId="1" applyNumberFormat="0" applyProtection="0">
      <alignment horizontal="center" vertical="center"/>
    </xf>
    <xf numFmtId="0" fontId="15" fillId="11" borderId="1" applyNumberFormat="0" applyProtection="0">
      <alignment horizontal="center" vertical="center"/>
    </xf>
    <xf numFmtId="0" fontId="16" fillId="5" borderId="0"/>
    <xf numFmtId="0" fontId="10" fillId="0" borderId="0"/>
    <xf numFmtId="0" fontId="10" fillId="0" borderId="19">
      <alignment horizontal="center" vertical="center" wrapText="1"/>
    </xf>
    <xf numFmtId="0" fontId="12" fillId="10"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0" fontId="6" fillId="0" borderId="0"/>
    <xf numFmtId="0" fontId="4" fillId="19" borderId="0" applyNumberFormat="0" applyBorder="0" applyAlignment="0" applyProtection="0"/>
    <xf numFmtId="0" fontId="37" fillId="18" borderId="0" applyNumberFormat="0" applyBorder="0" applyAlignment="0" applyProtection="0"/>
    <xf numFmtId="0" fontId="38" fillId="17" borderId="0" applyNumberFormat="0" applyBorder="0" applyAlignment="0" applyProtection="0"/>
  </cellStyleXfs>
  <cellXfs count="513">
    <xf numFmtId="0" fontId="0" fillId="0" borderId="0" xfId="0"/>
    <xf numFmtId="0" fontId="6" fillId="0" borderId="0" xfId="6"/>
    <xf numFmtId="0" fontId="6" fillId="0" borderId="10" xfId="6" applyBorder="1"/>
    <xf numFmtId="0" fontId="8" fillId="0" borderId="6" xfId="0" applyFont="1" applyBorder="1"/>
    <xf numFmtId="0" fontId="8" fillId="0" borderId="0" xfId="0" applyFont="1"/>
    <xf numFmtId="0" fontId="8" fillId="0" borderId="10" xfId="0" applyFont="1" applyBorder="1"/>
    <xf numFmtId="0" fontId="8" fillId="0" borderId="0" xfId="0" applyFont="1" applyBorder="1"/>
    <xf numFmtId="0" fontId="21" fillId="0" borderId="0" xfId="1" applyFont="1" applyAlignment="1" applyProtection="1">
      <protection locked="0"/>
    </xf>
    <xf numFmtId="0" fontId="22" fillId="6" borderId="7" xfId="7" applyFont="1" applyBorder="1" applyAlignment="1">
      <alignment vertical="center"/>
    </xf>
    <xf numFmtId="0" fontId="22" fillId="6" borderId="8" xfId="7" applyFont="1" applyBorder="1" applyAlignment="1">
      <alignment vertical="center"/>
    </xf>
    <xf numFmtId="0" fontId="22" fillId="6" borderId="9" xfId="7" applyFont="1" applyBorder="1" applyAlignment="1">
      <alignment vertical="center"/>
    </xf>
    <xf numFmtId="0" fontId="8" fillId="0" borderId="6" xfId="0" applyFont="1" applyBorder="1" applyAlignment="1">
      <alignment wrapText="1"/>
    </xf>
    <xf numFmtId="0" fontId="8" fillId="0" borderId="0" xfId="0" applyFont="1" applyBorder="1" applyAlignment="1">
      <alignment wrapText="1"/>
    </xf>
    <xf numFmtId="0" fontId="8" fillId="0" borderId="10" xfId="0" applyFont="1" applyBorder="1" applyAlignment="1">
      <alignment wrapText="1"/>
    </xf>
    <xf numFmtId="14" fontId="6" fillId="0" borderId="0" xfId="6" applyNumberFormat="1" applyFont="1"/>
    <xf numFmtId="0" fontId="6" fillId="0" borderId="0" xfId="6" applyFont="1"/>
    <xf numFmtId="0" fontId="6" fillId="0" borderId="0" xfId="6" applyFont="1" applyAlignment="1">
      <alignment horizontal="center"/>
    </xf>
    <xf numFmtId="0" fontId="6" fillId="0" borderId="0" xfId="6" applyNumberFormat="1" applyFont="1"/>
    <xf numFmtId="0" fontId="8" fillId="5" borderId="0" xfId="0" applyFont="1" applyFill="1"/>
    <xf numFmtId="0" fontId="6" fillId="5" borderId="0" xfId="6" applyFont="1" applyFill="1"/>
    <xf numFmtId="0" fontId="6" fillId="5" borderId="0" xfId="6" applyNumberFormat="1" applyFont="1" applyFill="1"/>
    <xf numFmtId="14" fontId="6" fillId="5" borderId="0" xfId="6" applyNumberFormat="1" applyFont="1" applyFill="1"/>
    <xf numFmtId="0" fontId="6" fillId="5" borderId="0" xfId="6" applyFill="1"/>
    <xf numFmtId="0" fontId="22" fillId="2" borderId="0" xfId="7" applyFont="1" applyFill="1" applyBorder="1" applyAlignment="1">
      <alignment horizontal="left" vertical="top"/>
    </xf>
    <xf numFmtId="0" fontId="22" fillId="2" borderId="0" xfId="7" applyFont="1" applyFill="1" applyBorder="1" applyAlignment="1">
      <alignment vertical="center"/>
    </xf>
    <xf numFmtId="0" fontId="22" fillId="6" borderId="29" xfId="7" applyFont="1" applyBorder="1" applyAlignment="1">
      <alignment horizontal="left" vertical="center"/>
    </xf>
    <xf numFmtId="0" fontId="22" fillId="6" borderId="31" xfId="7" applyFont="1" applyBorder="1" applyAlignment="1">
      <alignment horizontal="left" vertical="center"/>
    </xf>
    <xf numFmtId="0" fontId="22" fillId="6" borderId="29" xfId="7" applyFont="1" applyBorder="1" applyAlignment="1">
      <alignment vertical="center"/>
    </xf>
    <xf numFmtId="0" fontId="22" fillId="6" borderId="30" xfId="7" applyFont="1" applyBorder="1" applyAlignment="1">
      <alignment vertical="center"/>
    </xf>
    <xf numFmtId="0" fontId="22" fillId="6" borderId="31" xfId="7" applyFont="1" applyBorder="1" applyAlignment="1">
      <alignment vertical="center"/>
    </xf>
    <xf numFmtId="0" fontId="7" fillId="6" borderId="7" xfId="7" applyFont="1" applyBorder="1">
      <alignment horizontal="left" vertical="center"/>
    </xf>
    <xf numFmtId="0" fontId="7" fillId="6" borderId="9" xfId="7" applyFont="1" applyBorder="1">
      <alignment horizontal="left" vertical="center"/>
    </xf>
    <xf numFmtId="0" fontId="29" fillId="0" borderId="20" xfId="6" applyFont="1" applyBorder="1" applyAlignment="1">
      <alignment horizontal="center"/>
    </xf>
    <xf numFmtId="0" fontId="29" fillId="0" borderId="21" xfId="6" applyFont="1" applyBorder="1" applyAlignment="1">
      <alignment horizontal="center"/>
    </xf>
    <xf numFmtId="0" fontId="8" fillId="0" borderId="36" xfId="6" applyFont="1" applyBorder="1"/>
    <xf numFmtId="0" fontId="8" fillId="0" borderId="41" xfId="6" applyFont="1" applyBorder="1"/>
    <xf numFmtId="0" fontId="8" fillId="0" borderId="39" xfId="6" applyFont="1" applyBorder="1"/>
    <xf numFmtId="0" fontId="17" fillId="0" borderId="36" xfId="6" applyFont="1" applyBorder="1" applyAlignment="1">
      <alignment vertical="center"/>
    </xf>
    <xf numFmtId="0" fontId="17" fillId="0" borderId="39" xfId="6" applyFont="1" applyBorder="1" applyAlignment="1">
      <alignment vertical="center"/>
    </xf>
    <xf numFmtId="0" fontId="22" fillId="0" borderId="0" xfId="7" applyFont="1" applyFill="1" applyBorder="1" applyAlignment="1">
      <alignment vertical="center"/>
    </xf>
    <xf numFmtId="14" fontId="8" fillId="0" borderId="56" xfId="6" applyNumberFormat="1" applyFont="1" applyBorder="1" applyAlignment="1">
      <alignment horizontal="left"/>
    </xf>
    <xf numFmtId="14" fontId="8" fillId="0" borderId="57" xfId="6" applyNumberFormat="1" applyFont="1" applyBorder="1" applyAlignment="1">
      <alignment horizontal="left"/>
    </xf>
    <xf numFmtId="0" fontId="8" fillId="0" borderId="0" xfId="0" applyFont="1" applyAlignment="1">
      <alignment vertical="center"/>
    </xf>
    <xf numFmtId="0" fontId="8" fillId="5" borderId="0" xfId="0" applyFont="1" applyFill="1" applyAlignment="1">
      <alignment vertical="center"/>
    </xf>
    <xf numFmtId="0" fontId="23" fillId="0" borderId="0" xfId="1" applyFont="1" applyAlignment="1" applyProtection="1">
      <alignment vertical="center"/>
      <protection locked="0"/>
    </xf>
    <xf numFmtId="0" fontId="8" fillId="0" borderId="41" xfId="6" applyFont="1" applyBorder="1" applyAlignment="1">
      <alignment vertical="center"/>
    </xf>
    <xf numFmtId="0" fontId="8" fillId="0" borderId="36" xfId="6" applyNumberFormat="1" applyFont="1" applyBorder="1" applyAlignment="1">
      <alignment vertical="center"/>
    </xf>
    <xf numFmtId="0" fontId="8" fillId="0" borderId="36" xfId="6" applyFont="1" applyBorder="1" applyAlignment="1">
      <alignment vertical="center"/>
    </xf>
    <xf numFmtId="0" fontId="22" fillId="6" borderId="30" xfId="7" quotePrefix="1" applyFont="1" applyBorder="1" applyAlignment="1">
      <alignment horizontal="left" vertical="center"/>
    </xf>
    <xf numFmtId="0" fontId="8" fillId="0" borderId="39" xfId="6" applyFont="1" applyBorder="1" applyAlignment="1">
      <alignment vertical="center"/>
    </xf>
    <xf numFmtId="0" fontId="10" fillId="0" borderId="46" xfId="17" applyFont="1" applyBorder="1" applyAlignment="1">
      <alignment horizontal="center" vertical="center" wrapText="1"/>
    </xf>
    <xf numFmtId="0" fontId="10" fillId="0" borderId="4" xfId="17" applyFont="1" applyBorder="1" applyAlignment="1">
      <alignment horizontal="center" vertical="center" wrapText="1"/>
    </xf>
    <xf numFmtId="0" fontId="10" fillId="0" borderId="35" xfId="17" applyFont="1" applyBorder="1" applyAlignment="1">
      <alignment horizontal="center" vertical="center" wrapText="1"/>
    </xf>
    <xf numFmtId="0" fontId="8" fillId="0" borderId="0" xfId="0" applyFont="1" applyBorder="1" applyAlignment="1">
      <alignment vertical="center"/>
    </xf>
    <xf numFmtId="0" fontId="8" fillId="0" borderId="48" xfId="6" applyFont="1" applyBorder="1" applyAlignment="1">
      <alignment vertical="center"/>
    </xf>
    <xf numFmtId="0" fontId="8" fillId="0" borderId="49" xfId="6" applyFont="1" applyBorder="1" applyAlignment="1">
      <alignment vertical="center"/>
    </xf>
    <xf numFmtId="0" fontId="8" fillId="0" borderId="0" xfId="6" applyFont="1" applyBorder="1" applyAlignment="1">
      <alignment vertical="center"/>
    </xf>
    <xf numFmtId="0" fontId="24" fillId="0" borderId="0" xfId="6" applyFont="1" applyBorder="1" applyAlignment="1">
      <alignment vertical="center"/>
    </xf>
    <xf numFmtId="0" fontId="26" fillId="0" borderId="36" xfId="6" applyFont="1" applyBorder="1" applyAlignment="1">
      <alignment vertical="center"/>
    </xf>
    <xf numFmtId="0" fontId="8" fillId="0" borderId="43" xfId="0" applyFont="1" applyFill="1" applyBorder="1" applyAlignment="1">
      <alignment horizontal="left" vertical="center"/>
    </xf>
    <xf numFmtId="0" fontId="17" fillId="0" borderId="0" xfId="6" applyFont="1" applyAlignment="1">
      <alignment vertical="center"/>
    </xf>
    <xf numFmtId="0" fontId="17" fillId="5" borderId="0" xfId="6" applyFont="1" applyFill="1" applyAlignment="1">
      <alignment vertical="center"/>
    </xf>
    <xf numFmtId="0" fontId="8" fillId="0" borderId="0" xfId="6" applyFont="1" applyAlignment="1">
      <alignment vertical="center"/>
    </xf>
    <xf numFmtId="0" fontId="8" fillId="5" borderId="0" xfId="6" applyFont="1" applyFill="1" applyAlignment="1">
      <alignment vertical="center"/>
    </xf>
    <xf numFmtId="0" fontId="10" fillId="0" borderId="29" xfId="6" applyFont="1" applyBorder="1" applyAlignment="1">
      <alignment horizontal="center" vertical="center"/>
    </xf>
    <xf numFmtId="0" fontId="10" fillId="0" borderId="21" xfId="6" applyFont="1" applyBorder="1" applyAlignment="1">
      <alignment horizontal="center" vertical="center"/>
    </xf>
    <xf numFmtId="0" fontId="8" fillId="0" borderId="42" xfId="6" applyFont="1" applyBorder="1" applyAlignment="1">
      <alignment vertical="center"/>
    </xf>
    <xf numFmtId="0" fontId="8" fillId="0" borderId="38" xfId="6" applyFont="1" applyBorder="1" applyAlignment="1">
      <alignment vertical="center"/>
    </xf>
    <xf numFmtId="0" fontId="17" fillId="0" borderId="40" xfId="6" applyFont="1" applyBorder="1" applyAlignment="1">
      <alignment vertical="center"/>
    </xf>
    <xf numFmtId="0" fontId="17" fillId="0" borderId="0" xfId="6" applyFont="1" applyBorder="1" applyAlignment="1">
      <alignment vertical="center"/>
    </xf>
    <xf numFmtId="0" fontId="10" fillId="0" borderId="46" xfId="6" applyFont="1" applyFill="1" applyBorder="1" applyAlignment="1">
      <alignment horizontal="center" vertical="center"/>
    </xf>
    <xf numFmtId="0" fontId="10" fillId="0" borderId="4" xfId="6" applyFont="1" applyFill="1" applyBorder="1" applyAlignment="1">
      <alignment horizontal="center" vertical="center"/>
    </xf>
    <xf numFmtId="0" fontId="10" fillId="0" borderId="4" xfId="6" applyFont="1" applyBorder="1" applyAlignment="1">
      <alignment horizontal="center" vertical="center"/>
    </xf>
    <xf numFmtId="0" fontId="10" fillId="0" borderId="35" xfId="6" applyFont="1" applyFill="1" applyBorder="1" applyAlignment="1">
      <alignment horizontal="center" vertical="center"/>
    </xf>
    <xf numFmtId="0" fontId="25" fillId="0" borderId="0" xfId="0" applyFont="1" applyAlignment="1">
      <alignment vertical="center"/>
    </xf>
    <xf numFmtId="0" fontId="8" fillId="0" borderId="0" xfId="0" applyFont="1" applyFill="1" applyBorder="1" applyAlignment="1">
      <alignment vertical="center"/>
    </xf>
    <xf numFmtId="0" fontId="8" fillId="0" borderId="0" xfId="0" quotePrefix="1" applyFont="1" applyAlignment="1">
      <alignment vertical="center"/>
    </xf>
    <xf numFmtId="0" fontId="8" fillId="5" borderId="0" xfId="0" quotePrefix="1" applyFont="1" applyFill="1" applyAlignment="1">
      <alignment vertical="center"/>
    </xf>
    <xf numFmtId="0" fontId="26" fillId="0" borderId="0" xfId="0" applyFont="1" applyFill="1" applyBorder="1" applyAlignment="1">
      <alignment vertical="center" wrapText="1"/>
    </xf>
    <xf numFmtId="0" fontId="26" fillId="2" borderId="0" xfId="0" applyFont="1" applyFill="1" applyBorder="1" applyAlignment="1">
      <alignment vertical="center" wrapText="1"/>
    </xf>
    <xf numFmtId="0" fontId="26" fillId="0" borderId="0"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8" fillId="0" borderId="48" xfId="0" applyFont="1" applyBorder="1" applyAlignment="1">
      <alignment vertical="center"/>
    </xf>
    <xf numFmtId="0" fontId="8" fillId="2" borderId="0" xfId="0" applyFont="1" applyFill="1" applyBorder="1" applyAlignment="1">
      <alignment vertical="center"/>
    </xf>
    <xf numFmtId="0" fontId="8" fillId="0" borderId="0" xfId="0" applyFont="1" applyAlignment="1">
      <alignment vertical="center" wrapText="1"/>
    </xf>
    <xf numFmtId="0" fontId="8" fillId="5" borderId="0" xfId="0" applyFont="1" applyFill="1" applyAlignment="1">
      <alignment vertical="center" wrapText="1"/>
    </xf>
    <xf numFmtId="0" fontId="8" fillId="0" borderId="0" xfId="0" applyFont="1" applyBorder="1" applyAlignment="1">
      <alignment vertical="center" wrapText="1"/>
    </xf>
    <xf numFmtId="0" fontId="8" fillId="5" borderId="0" xfId="0" applyFont="1" applyFill="1" applyBorder="1" applyAlignment="1">
      <alignment vertical="center" wrapText="1"/>
    </xf>
    <xf numFmtId="0" fontId="8" fillId="0" borderId="49" xfId="0" applyFont="1" applyBorder="1" applyAlignment="1">
      <alignment vertical="center"/>
    </xf>
    <xf numFmtId="0" fontId="26" fillId="5" borderId="0" xfId="0" applyFont="1" applyFill="1" applyAlignment="1">
      <alignment vertical="center"/>
    </xf>
    <xf numFmtId="0" fontId="6" fillId="0" borderId="36" xfId="6" applyNumberFormat="1" applyBorder="1"/>
    <xf numFmtId="0" fontId="9" fillId="0" borderId="59" xfId="6" applyFont="1" applyBorder="1" applyAlignment="1">
      <alignment horizontal="left"/>
    </xf>
    <xf numFmtId="0" fontId="6" fillId="0" borderId="41" xfId="6" applyFont="1" applyBorder="1"/>
    <xf numFmtId="0" fontId="6" fillId="0" borderId="36" xfId="6" applyFont="1" applyBorder="1"/>
    <xf numFmtId="0" fontId="6" fillId="0" borderId="36" xfId="6" applyNumberFormat="1" applyFont="1" applyBorder="1"/>
    <xf numFmtId="0" fontId="28" fillId="0" borderId="56" xfId="6" applyFont="1" applyBorder="1" applyAlignment="1">
      <alignment horizontal="left"/>
    </xf>
    <xf numFmtId="14" fontId="6" fillId="0" borderId="56" xfId="6" applyNumberFormat="1" applyFont="1" applyBorder="1" applyAlignment="1">
      <alignment horizontal="left"/>
    </xf>
    <xf numFmtId="0" fontId="28" fillId="0" borderId="59" xfId="6" applyFont="1" applyBorder="1" applyAlignment="1">
      <alignment horizontal="left"/>
    </xf>
    <xf numFmtId="0" fontId="6" fillId="0" borderId="39" xfId="6" applyFont="1" applyBorder="1"/>
    <xf numFmtId="14" fontId="6" fillId="0" borderId="57" xfId="6" applyNumberFormat="1" applyFont="1" applyBorder="1" applyAlignment="1">
      <alignment horizontal="left"/>
    </xf>
    <xf numFmtId="0" fontId="6" fillId="0" borderId="48" xfId="6" applyNumberFormat="1" applyFont="1" applyBorder="1" applyAlignment="1">
      <alignment horizontal="center" wrapText="1"/>
    </xf>
    <xf numFmtId="14" fontId="6" fillId="0" borderId="38" xfId="6" applyNumberFormat="1" applyFont="1" applyBorder="1" applyAlignment="1">
      <alignment horizontal="center" wrapText="1"/>
    </xf>
    <xf numFmtId="165" fontId="12" fillId="0" borderId="48" xfId="6" applyNumberFormat="1" applyFont="1" applyBorder="1" applyAlignment="1">
      <alignment horizontal="center" wrapText="1"/>
    </xf>
    <xf numFmtId="0" fontId="6" fillId="0" borderId="49" xfId="6" applyNumberFormat="1" applyFont="1" applyBorder="1" applyAlignment="1">
      <alignment horizontal="center" wrapText="1"/>
    </xf>
    <xf numFmtId="14" fontId="6" fillId="0" borderId="40" xfId="6" applyNumberFormat="1" applyFont="1" applyBorder="1" applyAlignment="1">
      <alignment horizontal="center" wrapText="1"/>
    </xf>
    <xf numFmtId="0" fontId="6" fillId="0" borderId="47" xfId="6" applyNumberFormat="1" applyFont="1" applyBorder="1" applyAlignment="1">
      <alignment horizontal="center" wrapText="1"/>
    </xf>
    <xf numFmtId="14" fontId="6" fillId="0" borderId="42" xfId="6" applyNumberFormat="1" applyFont="1" applyBorder="1" applyAlignment="1">
      <alignment horizontal="center" wrapText="1"/>
    </xf>
    <xf numFmtId="0" fontId="22" fillId="6" borderId="29" xfId="7" applyFont="1" applyBorder="1" applyAlignment="1">
      <alignment horizontal="left" vertical="center"/>
    </xf>
    <xf numFmtId="0" fontId="22" fillId="6" borderId="31" xfId="7" applyFont="1" applyBorder="1" applyAlignment="1">
      <alignment horizontal="left" vertical="center"/>
    </xf>
    <xf numFmtId="0" fontId="31" fillId="2" borderId="6" xfId="7" applyFont="1" applyFill="1" applyBorder="1" applyAlignment="1">
      <alignment horizontal="center" vertical="center"/>
    </xf>
    <xf numFmtId="0" fontId="31" fillId="2" borderId="28" xfId="7" applyFont="1" applyFill="1" applyBorder="1" applyAlignment="1">
      <alignment horizontal="center" vertical="center"/>
    </xf>
    <xf numFmtId="14" fontId="11" fillId="13" borderId="1" xfId="18" applyNumberFormat="1" applyFont="1" applyFill="1" applyBorder="1" applyProtection="1">
      <alignment horizontal="center" vertical="center"/>
    </xf>
    <xf numFmtId="0" fontId="11" fillId="13" borderId="18" xfId="18" applyFont="1" applyFill="1" applyBorder="1" applyAlignment="1" applyProtection="1">
      <alignment horizontal="left" vertical="center"/>
    </xf>
    <xf numFmtId="0" fontId="11" fillId="13" borderId="17" xfId="18" applyFont="1" applyFill="1" applyBorder="1" applyAlignment="1" applyProtection="1">
      <alignment horizontal="left" vertical="center"/>
    </xf>
    <xf numFmtId="0" fontId="17" fillId="12" borderId="15" xfId="18" applyFont="1" applyFill="1" applyBorder="1" applyAlignment="1" applyProtection="1">
      <alignment horizontal="left" vertical="center"/>
      <protection locked="0"/>
    </xf>
    <xf numFmtId="0" fontId="17" fillId="12" borderId="18" xfId="18" applyFont="1" applyFill="1" applyBorder="1" applyAlignment="1" applyProtection="1">
      <alignment horizontal="left" vertical="center"/>
      <protection locked="0"/>
    </xf>
    <xf numFmtId="14" fontId="17" fillId="12" borderId="1" xfId="18" applyNumberFormat="1" applyFont="1" applyFill="1" applyBorder="1" applyProtection="1">
      <alignment horizontal="center" vertical="center"/>
      <protection locked="0"/>
    </xf>
    <xf numFmtId="0" fontId="17" fillId="12" borderId="18" xfId="18" applyFont="1" applyFill="1" applyBorder="1" applyAlignment="1" applyProtection="1">
      <alignment horizontal="center" vertical="center"/>
      <protection locked="0"/>
    </xf>
    <xf numFmtId="0" fontId="17" fillId="12" borderId="17" xfId="18" applyFont="1" applyFill="1" applyBorder="1" applyAlignment="1" applyProtection="1">
      <alignment horizontal="center" vertical="center"/>
      <protection locked="0"/>
    </xf>
    <xf numFmtId="0" fontId="17" fillId="12" borderId="1" xfId="18" applyFont="1" applyFill="1" applyBorder="1" applyAlignment="1" applyProtection="1">
      <alignment horizontal="left" vertical="center"/>
      <protection locked="0"/>
    </xf>
    <xf numFmtId="0" fontId="17" fillId="12" borderId="16" xfId="18" applyFont="1" applyFill="1" applyBorder="1" applyAlignment="1" applyProtection="1">
      <alignment horizontal="left" vertical="center"/>
      <protection locked="0"/>
    </xf>
    <xf numFmtId="0" fontId="17" fillId="12" borderId="23" xfId="18" applyFont="1" applyFill="1" applyBorder="1" applyAlignment="1" applyProtection="1">
      <alignment horizontal="left" vertical="center"/>
      <protection locked="0"/>
    </xf>
    <xf numFmtId="0" fontId="17" fillId="12" borderId="17" xfId="18" applyFont="1" applyFill="1" applyBorder="1" applyAlignment="1" applyProtection="1">
      <alignment horizontal="left" vertical="center"/>
      <protection locked="0"/>
    </xf>
    <xf numFmtId="0" fontId="34" fillId="2" borderId="0" xfId="0" applyFont="1" applyFill="1" applyProtection="1"/>
    <xf numFmtId="0" fontId="0" fillId="5" borderId="0" xfId="0" applyFill="1" applyProtection="1"/>
    <xf numFmtId="0" fontId="8" fillId="2" borderId="6" xfId="0" applyFont="1" applyFill="1" applyBorder="1" applyProtection="1"/>
    <xf numFmtId="0" fontId="8" fillId="2" borderId="0" xfId="0" applyFont="1" applyFill="1" applyBorder="1" applyProtection="1"/>
    <xf numFmtId="0" fontId="8" fillId="2" borderId="10" xfId="0" applyFont="1" applyFill="1" applyBorder="1" applyProtection="1"/>
    <xf numFmtId="0" fontId="35" fillId="2" borderId="0" xfId="0" applyFont="1" applyFill="1" applyProtection="1"/>
    <xf numFmtId="0" fontId="10" fillId="2" borderId="6" xfId="0" applyFont="1" applyFill="1" applyBorder="1" applyProtection="1"/>
    <xf numFmtId="0" fontId="8" fillId="0" borderId="10" xfId="0" applyFont="1" applyFill="1" applyBorder="1" applyProtection="1"/>
    <xf numFmtId="0" fontId="34" fillId="5" borderId="0" xfId="0" applyFont="1" applyFill="1" applyBorder="1" applyProtection="1"/>
    <xf numFmtId="0" fontId="10" fillId="2" borderId="0" xfId="0" applyFont="1" applyFill="1" applyBorder="1" applyAlignment="1" applyProtection="1">
      <alignment horizontal="center" vertical="center"/>
    </xf>
    <xf numFmtId="0" fontId="36" fillId="0" borderId="10" xfId="0" applyFont="1" applyFill="1" applyBorder="1" applyProtection="1"/>
    <xf numFmtId="0" fontId="17" fillId="0" borderId="33" xfId="0" applyFont="1" applyBorder="1" applyAlignment="1" applyProtection="1">
      <alignment horizontal="left" vertical="center"/>
    </xf>
    <xf numFmtId="0" fontId="17" fillId="0" borderId="69" xfId="0" applyFont="1" applyBorder="1" applyAlignment="1" applyProtection="1">
      <alignment horizontal="left" vertical="center"/>
    </xf>
    <xf numFmtId="0" fontId="0" fillId="0" borderId="10" xfId="0" applyFont="1" applyFill="1" applyBorder="1" applyProtection="1"/>
    <xf numFmtId="0" fontId="8" fillId="2" borderId="11" xfId="0" applyFont="1" applyFill="1" applyBorder="1" applyProtection="1"/>
    <xf numFmtId="0" fontId="8" fillId="2" borderId="12" xfId="0" applyFont="1" applyFill="1" applyBorder="1" applyProtection="1"/>
    <xf numFmtId="0" fontId="8" fillId="2" borderId="13" xfId="0" applyFont="1" applyFill="1" applyBorder="1" applyProtection="1"/>
    <xf numFmtId="0" fontId="8" fillId="0" borderId="10" xfId="0" applyNumberFormat="1" applyFont="1" applyFill="1" applyBorder="1" applyAlignment="1" applyProtection="1">
      <alignment horizontal="left"/>
    </xf>
    <xf numFmtId="0" fontId="8" fillId="0" borderId="10" xfId="0" applyNumberFormat="1" applyFont="1" applyFill="1" applyBorder="1" applyAlignment="1" applyProtection="1">
      <alignment horizontal="center"/>
    </xf>
    <xf numFmtId="0" fontId="8" fillId="0" borderId="0" xfId="0" applyNumberFormat="1" applyFont="1" applyFill="1" applyBorder="1" applyAlignment="1" applyProtection="1">
      <alignment horizontal="center"/>
    </xf>
    <xf numFmtId="0" fontId="8" fillId="2" borderId="0" xfId="0" applyFont="1" applyFill="1" applyProtection="1"/>
    <xf numFmtId="0" fontId="8" fillId="2" borderId="0" xfId="0" applyFont="1" applyFill="1" applyBorder="1" applyAlignment="1" applyProtection="1">
      <alignment vertical="top"/>
    </xf>
    <xf numFmtId="0" fontId="8" fillId="0" borderId="13" xfId="0" applyFont="1" applyFill="1" applyBorder="1" applyProtection="1"/>
    <xf numFmtId="0" fontId="34" fillId="5" borderId="0" xfId="0" applyFont="1" applyFill="1" applyProtection="1"/>
    <xf numFmtId="0" fontId="34" fillId="2" borderId="0" xfId="0" applyFont="1" applyFill="1"/>
    <xf numFmtId="0" fontId="8" fillId="0" borderId="47" xfId="0" applyFont="1" applyBorder="1" applyAlignment="1">
      <alignment vertical="center"/>
    </xf>
    <xf numFmtId="0" fontId="10" fillId="0" borderId="46" xfId="0" applyFont="1" applyBorder="1" applyAlignment="1">
      <alignment horizontal="center" vertical="center" wrapText="1"/>
    </xf>
    <xf numFmtId="0" fontId="10" fillId="2" borderId="10" xfId="0" applyFont="1" applyFill="1" applyBorder="1" applyAlignment="1" applyProtection="1">
      <alignment horizontal="center" wrapText="1"/>
    </xf>
    <xf numFmtId="0" fontId="8" fillId="2" borderId="10" xfId="0" applyFont="1" applyFill="1" applyBorder="1" applyAlignment="1" applyProtection="1">
      <alignment horizontal="left" wrapText="1"/>
    </xf>
    <xf numFmtId="0" fontId="8" fillId="0" borderId="0" xfId="0" applyFont="1" applyFill="1" applyBorder="1" applyProtection="1"/>
    <xf numFmtId="0" fontId="36" fillId="0" borderId="0" xfId="0" applyFont="1" applyFill="1" applyBorder="1" applyProtection="1"/>
    <xf numFmtId="0" fontId="0" fillId="0" borderId="0" xfId="0" applyFont="1" applyFill="1" applyBorder="1" applyProtection="1"/>
    <xf numFmtId="0" fontId="34" fillId="0" borderId="0" xfId="0" applyFont="1" applyFill="1" applyProtection="1"/>
    <xf numFmtId="0" fontId="10" fillId="0" borderId="0" xfId="0" applyFont="1" applyFill="1" applyBorder="1" applyAlignment="1" applyProtection="1">
      <alignment horizontal="left"/>
    </xf>
    <xf numFmtId="0" fontId="8" fillId="0" borderId="0" xfId="0" applyFont="1" applyFill="1" applyProtection="1"/>
    <xf numFmtId="0" fontId="8" fillId="0" borderId="0" xfId="0" applyFont="1" applyFill="1" applyBorder="1" applyAlignment="1" applyProtection="1">
      <alignment vertical="top"/>
    </xf>
    <xf numFmtId="0" fontId="34" fillId="0" borderId="0" xfId="0" applyFont="1" applyFill="1"/>
    <xf numFmtId="0" fontId="8" fillId="0" borderId="36" xfId="6" applyFont="1" applyFill="1" applyBorder="1" applyAlignment="1">
      <alignment vertical="center"/>
    </xf>
    <xf numFmtId="0" fontId="8" fillId="0" borderId="38" xfId="6" applyFont="1" applyFill="1" applyBorder="1" applyAlignment="1">
      <alignment vertical="center"/>
    </xf>
    <xf numFmtId="0" fontId="8" fillId="21" borderId="1" xfId="0" applyNumberFormat="1" applyFont="1" applyFill="1" applyBorder="1" applyAlignment="1" applyProtection="1">
      <alignment horizontal="center"/>
      <protection locked="0"/>
    </xf>
    <xf numFmtId="0" fontId="8" fillId="0" borderId="0" xfId="4" applyNumberFormat="1" applyFont="1" applyFill="1" applyBorder="1" applyAlignment="1" applyProtection="1">
      <alignment horizontal="left" vertical="top" wrapText="1"/>
    </xf>
    <xf numFmtId="0" fontId="17" fillId="0" borderId="34" xfId="0" applyFont="1" applyBorder="1" applyAlignment="1" applyProtection="1">
      <alignment horizontal="left" vertical="center"/>
    </xf>
    <xf numFmtId="0" fontId="8" fillId="0" borderId="13" xfId="0" applyNumberFormat="1" applyFont="1" applyFill="1" applyBorder="1" applyAlignment="1" applyProtection="1">
      <alignment horizontal="left"/>
    </xf>
    <xf numFmtId="0" fontId="17" fillId="0" borderId="80" xfId="0" applyFont="1" applyBorder="1" applyAlignment="1" applyProtection="1">
      <alignment horizontal="left" vertical="center"/>
    </xf>
    <xf numFmtId="0" fontId="8" fillId="2" borderId="13" xfId="0" applyFont="1" applyFill="1" applyBorder="1" applyAlignment="1" applyProtection="1">
      <alignment horizontal="left" wrapText="1"/>
    </xf>
    <xf numFmtId="14" fontId="11" fillId="13" borderId="23" xfId="18" applyNumberFormat="1" applyFont="1" applyFill="1" applyBorder="1" applyProtection="1">
      <alignment horizontal="center" vertical="center"/>
    </xf>
    <xf numFmtId="14" fontId="11" fillId="13" borderId="4" xfId="18" applyNumberFormat="1" applyFont="1" applyFill="1" applyBorder="1" applyProtection="1">
      <alignment horizontal="center" vertical="center"/>
    </xf>
    <xf numFmtId="0" fontId="11" fillId="13" borderId="35" xfId="18" applyFont="1" applyFill="1" applyBorder="1" applyAlignment="1" applyProtection="1">
      <alignment horizontal="left" vertical="center"/>
    </xf>
    <xf numFmtId="0" fontId="10" fillId="0" borderId="85" xfId="21" applyFont="1" applyBorder="1" applyAlignment="1" applyProtection="1">
      <alignment horizontal="center"/>
    </xf>
    <xf numFmtId="0" fontId="10" fillId="0" borderId="21" xfId="21" applyFont="1" applyBorder="1" applyAlignment="1" applyProtection="1">
      <alignment horizontal="center"/>
    </xf>
    <xf numFmtId="14" fontId="17" fillId="12" borderId="23" xfId="18" applyNumberFormat="1" applyFont="1" applyFill="1" applyBorder="1" applyProtection="1">
      <alignment horizontal="center" vertical="center"/>
      <protection locked="0"/>
    </xf>
    <xf numFmtId="0" fontId="17" fillId="12" borderId="35" xfId="18" applyFont="1" applyFill="1" applyBorder="1" applyAlignment="1" applyProtection="1">
      <alignment horizontal="left" vertical="center"/>
      <protection locked="0"/>
    </xf>
    <xf numFmtId="165" fontId="12" fillId="0" borderId="91" xfId="6" applyNumberFormat="1" applyFont="1" applyBorder="1" applyAlignment="1">
      <alignment horizontal="center" wrapText="1"/>
    </xf>
    <xf numFmtId="14" fontId="6" fillId="0" borderId="92" xfId="6" applyNumberFormat="1" applyFont="1" applyBorder="1" applyAlignment="1">
      <alignment horizontal="center" wrapText="1"/>
    </xf>
    <xf numFmtId="0" fontId="9" fillId="0" borderId="0" xfId="6" applyFont="1" applyBorder="1" applyAlignment="1">
      <alignment vertical="center"/>
    </xf>
    <xf numFmtId="0" fontId="22" fillId="0" borderId="0" xfId="7" applyFont="1" applyFill="1" applyBorder="1" applyAlignment="1">
      <alignment horizontal="left" vertical="center"/>
    </xf>
    <xf numFmtId="0" fontId="26" fillId="0" borderId="0" xfId="0" applyFont="1" applyFill="1" applyBorder="1" applyAlignment="1" applyProtection="1">
      <alignment horizontal="left" vertical="center" wrapText="1"/>
    </xf>
    <xf numFmtId="0" fontId="0" fillId="0" borderId="7" xfId="0" applyBorder="1" applyAlignment="1">
      <alignment vertical="center"/>
    </xf>
    <xf numFmtId="0" fontId="8" fillId="2" borderId="8" xfId="0" applyFont="1" applyFill="1" applyBorder="1" applyProtection="1"/>
    <xf numFmtId="0" fontId="10" fillId="2" borderId="8" xfId="0" applyFont="1" applyFill="1" applyBorder="1" applyAlignment="1" applyProtection="1">
      <alignment horizontal="center" vertical="center"/>
    </xf>
    <xf numFmtId="0" fontId="10" fillId="2" borderId="9" xfId="0" applyFont="1" applyFill="1" applyBorder="1" applyAlignment="1" applyProtection="1">
      <alignment horizontal="center" wrapText="1"/>
    </xf>
    <xf numFmtId="0" fontId="8" fillId="2" borderId="18" xfId="0" applyFont="1" applyFill="1" applyBorder="1" applyAlignment="1" applyProtection="1">
      <alignment horizontal="left" wrapText="1"/>
    </xf>
    <xf numFmtId="0" fontId="8" fillId="2" borderId="17" xfId="0" applyFont="1" applyFill="1" applyBorder="1" applyAlignment="1" applyProtection="1">
      <alignment horizontal="left" wrapText="1"/>
    </xf>
    <xf numFmtId="0" fontId="10" fillId="0" borderId="29" xfId="21" applyFont="1" applyBorder="1" applyAlignment="1" applyProtection="1"/>
    <xf numFmtId="0" fontId="10" fillId="0" borderId="84" xfId="21" applyFont="1" applyBorder="1" applyAlignment="1" applyProtection="1"/>
    <xf numFmtId="0" fontId="11" fillId="13" borderId="22" xfId="18" applyFont="1" applyFill="1" applyBorder="1" applyAlignment="1" applyProtection="1">
      <alignment vertical="center"/>
    </xf>
    <xf numFmtId="0" fontId="11" fillId="13" borderId="93" xfId="18" applyFont="1" applyFill="1" applyBorder="1" applyAlignment="1" applyProtection="1">
      <alignment vertical="center"/>
    </xf>
    <xf numFmtId="0" fontId="11" fillId="13" borderId="81" xfId="18" applyFont="1" applyFill="1" applyBorder="1" applyAlignment="1" applyProtection="1">
      <alignment vertical="center"/>
    </xf>
    <xf numFmtId="0" fontId="11" fillId="13" borderId="5" xfId="18" applyFont="1" applyFill="1" applyBorder="1" applyAlignment="1" applyProtection="1">
      <alignment vertical="center"/>
    </xf>
    <xf numFmtId="0" fontId="11" fillId="13" borderId="82" xfId="18" applyFont="1" applyFill="1" applyBorder="1" applyAlignment="1" applyProtection="1">
      <alignment vertical="center"/>
    </xf>
    <xf numFmtId="0" fontId="11" fillId="13" borderId="58" xfId="18" applyFont="1" applyFill="1" applyBorder="1" applyAlignment="1" applyProtection="1">
      <alignment vertical="center"/>
    </xf>
    <xf numFmtId="0" fontId="21" fillId="0" borderId="94" xfId="1" applyFont="1" applyBorder="1" applyAlignment="1" applyProtection="1">
      <alignment vertical="center"/>
      <protection locked="0"/>
    </xf>
    <xf numFmtId="0" fontId="21" fillId="0" borderId="95" xfId="1" applyFont="1" applyBorder="1" applyAlignment="1" applyProtection="1">
      <alignment vertical="center"/>
      <protection locked="0"/>
    </xf>
    <xf numFmtId="0" fontId="8" fillId="0" borderId="91" xfId="6" applyFont="1" applyBorder="1" applyAlignment="1">
      <alignment vertical="center"/>
    </xf>
    <xf numFmtId="0" fontId="8" fillId="0" borderId="97" xfId="0" applyFont="1" applyBorder="1" applyAlignment="1">
      <alignment horizontal="center" vertical="center"/>
    </xf>
    <xf numFmtId="0" fontId="8" fillId="0" borderId="16" xfId="6" applyFont="1" applyBorder="1" applyAlignment="1">
      <alignment vertical="center"/>
    </xf>
    <xf numFmtId="0" fontId="8" fillId="0" borderId="17" xfId="0" applyFont="1" applyBorder="1" applyAlignment="1">
      <alignment horizontal="center" vertical="center"/>
    </xf>
    <xf numFmtId="164" fontId="8" fillId="12" borderId="10" xfId="4" applyNumberFormat="1" applyFont="1" applyFill="1" applyBorder="1" applyAlignment="1" applyProtection="1">
      <alignment horizontal="center" vertical="center"/>
    </xf>
    <xf numFmtId="0" fontId="11" fillId="13" borderId="10" xfId="5" applyFont="1" applyFill="1" applyBorder="1" applyAlignment="1" applyProtection="1">
      <alignment horizontal="center" vertical="center"/>
    </xf>
    <xf numFmtId="0" fontId="17" fillId="0" borderId="10" xfId="6" applyFont="1" applyFill="1" applyBorder="1" applyAlignment="1" applyProtection="1">
      <alignment horizontal="center" vertical="center"/>
    </xf>
    <xf numFmtId="0" fontId="27" fillId="15" borderId="13" xfId="0" applyFont="1" applyFill="1" applyBorder="1" applyAlignment="1" applyProtection="1">
      <alignment horizontal="center" vertical="center"/>
    </xf>
    <xf numFmtId="0" fontId="10" fillId="20" borderId="98" xfId="0" applyFont="1" applyFill="1" applyBorder="1" applyAlignment="1">
      <alignment horizontal="center" vertical="center"/>
    </xf>
    <xf numFmtId="0" fontId="22" fillId="2" borderId="7" xfId="7" applyFont="1" applyFill="1" applyBorder="1" applyAlignment="1">
      <alignment horizontal="left" vertical="center"/>
    </xf>
    <xf numFmtId="0" fontId="22" fillId="2" borderId="101" xfId="7" applyFont="1" applyFill="1" applyBorder="1" applyAlignment="1">
      <alignment horizontal="left" vertical="center"/>
    </xf>
    <xf numFmtId="0" fontId="22" fillId="2" borderId="11" xfId="7" applyFont="1" applyFill="1" applyBorder="1" applyAlignment="1">
      <alignment horizontal="left" vertical="center"/>
    </xf>
    <xf numFmtId="0" fontId="22" fillId="2" borderId="102" xfId="7" applyFont="1" applyFill="1" applyBorder="1" applyAlignment="1">
      <alignment horizontal="left" vertical="center"/>
    </xf>
    <xf numFmtId="0" fontId="17" fillId="0" borderId="79" xfId="6" applyFont="1" applyBorder="1" applyAlignment="1">
      <alignment vertical="center"/>
    </xf>
    <xf numFmtId="0" fontId="17" fillId="0" borderId="72" xfId="6" applyFont="1" applyBorder="1" applyAlignment="1">
      <alignment vertical="center"/>
    </xf>
    <xf numFmtId="0" fontId="17" fillId="0" borderId="75" xfId="6" applyFont="1" applyFill="1" applyBorder="1" applyAlignment="1">
      <alignment vertical="center"/>
    </xf>
    <xf numFmtId="14" fontId="17" fillId="12" borderId="18" xfId="18" applyNumberFormat="1" applyFont="1" applyFill="1" applyBorder="1" applyAlignment="1" applyProtection="1">
      <alignment horizontal="center" vertical="center"/>
      <protection locked="0"/>
    </xf>
    <xf numFmtId="14" fontId="17" fillId="12" borderId="17" xfId="18" applyNumberFormat="1" applyFont="1" applyFill="1" applyBorder="1" applyAlignment="1" applyProtection="1">
      <alignment horizontal="center" vertical="center"/>
      <protection locked="0"/>
    </xf>
    <xf numFmtId="0" fontId="6" fillId="0" borderId="56" xfId="6" applyNumberFormat="1" applyFont="1" applyBorder="1" applyAlignment="1">
      <alignment horizontal="left"/>
    </xf>
    <xf numFmtId="0" fontId="6" fillId="0" borderId="103" xfId="6" applyFont="1" applyBorder="1" applyAlignment="1">
      <alignment horizontal="left" vertical="center"/>
    </xf>
    <xf numFmtId="0" fontId="6" fillId="0" borderId="104" xfId="6" applyNumberFormat="1" applyFont="1" applyBorder="1" applyAlignment="1">
      <alignment horizontal="left" vertical="center" wrapText="1"/>
    </xf>
    <xf numFmtId="0" fontId="8" fillId="0" borderId="56" xfId="6" applyNumberFormat="1" applyFont="1" applyBorder="1" applyAlignment="1">
      <alignment horizontal="left"/>
    </xf>
    <xf numFmtId="0" fontId="8" fillId="0" borderId="56" xfId="6" applyNumberFormat="1" applyFont="1" applyBorder="1" applyAlignment="1">
      <alignment horizontal="left" vertical="center" wrapText="1"/>
    </xf>
    <xf numFmtId="0" fontId="8" fillId="0" borderId="57" xfId="6" applyNumberFormat="1" applyFont="1" applyBorder="1" applyAlignment="1">
      <alignment horizontal="left" vertical="center" wrapText="1"/>
    </xf>
    <xf numFmtId="0" fontId="33" fillId="13" borderId="96" xfId="14" quotePrefix="1" applyNumberFormat="1" applyFont="1" applyFill="1" applyBorder="1" applyAlignment="1">
      <alignment vertical="center"/>
    </xf>
    <xf numFmtId="0" fontId="8" fillId="2" borderId="18" xfId="0" applyFont="1" applyFill="1" applyBorder="1" applyProtection="1"/>
    <xf numFmtId="164" fontId="17" fillId="0" borderId="23" xfId="24" applyNumberFormat="1" applyFont="1" applyFill="1" applyBorder="1" applyAlignment="1" applyProtection="1">
      <alignment horizontal="center"/>
    </xf>
    <xf numFmtId="0" fontId="8" fillId="2" borderId="17" xfId="0" applyFont="1" applyFill="1" applyBorder="1" applyProtection="1"/>
    <xf numFmtId="0" fontId="10" fillId="2" borderId="4" xfId="0" applyFont="1" applyFill="1" applyBorder="1" applyAlignment="1" applyProtection="1">
      <alignment horizontal="center" vertical="center" wrapText="1"/>
    </xf>
    <xf numFmtId="0" fontId="11" fillId="13" borderId="1" xfId="0" applyNumberFormat="1" applyFont="1" applyFill="1" applyBorder="1" applyAlignment="1" applyProtection="1">
      <alignment horizontal="center"/>
    </xf>
    <xf numFmtId="0" fontId="11" fillId="13" borderId="23" xfId="0" applyNumberFormat="1" applyFont="1" applyFill="1" applyBorder="1" applyAlignment="1" applyProtection="1">
      <alignment horizontal="center"/>
    </xf>
    <xf numFmtId="0" fontId="8" fillId="12" borderId="1" xfId="0" applyNumberFormat="1" applyFont="1" applyFill="1" applyBorder="1" applyAlignment="1" applyProtection="1">
      <alignment horizontal="center"/>
      <protection locked="0"/>
    </xf>
    <xf numFmtId="0" fontId="8" fillId="12" borderId="23" xfId="0" applyNumberFormat="1" applyFont="1" applyFill="1" applyBorder="1" applyAlignment="1" applyProtection="1">
      <alignment horizontal="center"/>
      <protection locked="0"/>
    </xf>
    <xf numFmtId="0" fontId="34" fillId="2" borderId="11" xfId="0" applyFont="1" applyFill="1" applyBorder="1" applyProtection="1"/>
    <xf numFmtId="0" fontId="34" fillId="2" borderId="12" xfId="0" applyFont="1" applyFill="1" applyBorder="1" applyProtection="1"/>
    <xf numFmtId="0" fontId="34" fillId="2" borderId="13" xfId="0" applyFont="1" applyFill="1" applyBorder="1" applyProtection="1"/>
    <xf numFmtId="0" fontId="34" fillId="2" borderId="0" xfId="0" applyFont="1" applyFill="1" applyBorder="1" applyProtection="1"/>
    <xf numFmtId="0" fontId="11" fillId="0" borderId="0" xfId="18" applyFont="1" applyFill="1" applyBorder="1" applyAlignment="1" applyProtection="1">
      <alignment vertical="center"/>
    </xf>
    <xf numFmtId="14" fontId="11" fillId="0" borderId="0" xfId="18" applyNumberFormat="1" applyFont="1" applyFill="1" applyBorder="1" applyProtection="1">
      <alignment horizontal="center" vertical="center"/>
    </xf>
    <xf numFmtId="0" fontId="11" fillId="0" borderId="0" xfId="18" applyFont="1" applyFill="1" applyBorder="1" applyAlignment="1" applyProtection="1">
      <alignment horizontal="left" vertical="center"/>
    </xf>
    <xf numFmtId="0" fontId="8" fillId="2" borderId="15" xfId="0" applyFont="1" applyFill="1" applyBorder="1" applyAlignment="1" applyProtection="1">
      <alignment horizontal="left"/>
    </xf>
    <xf numFmtId="0" fontId="8" fillId="2" borderId="16" xfId="0" applyFont="1" applyFill="1" applyBorder="1" applyAlignment="1" applyProtection="1">
      <alignment horizontal="left"/>
    </xf>
    <xf numFmtId="1" fontId="17" fillId="0" borderId="1" xfId="24" applyNumberFormat="1" applyFont="1" applyFill="1" applyBorder="1" applyAlignment="1" applyProtection="1">
      <alignment horizontal="center"/>
    </xf>
    <xf numFmtId="0" fontId="8" fillId="2" borderId="1" xfId="0" applyFont="1" applyFill="1" applyBorder="1" applyAlignment="1" applyProtection="1">
      <alignment horizontal="center"/>
    </xf>
    <xf numFmtId="0" fontId="10" fillId="2" borderId="1" xfId="0" applyFont="1" applyFill="1" applyBorder="1" applyAlignment="1" applyProtection="1">
      <alignment horizontal="center"/>
    </xf>
    <xf numFmtId="0" fontId="10" fillId="2" borderId="15" xfId="0" applyFont="1" applyFill="1" applyBorder="1" applyAlignment="1" applyProtection="1">
      <alignment horizontal="left"/>
    </xf>
    <xf numFmtId="0" fontId="10" fillId="2" borderId="18" xfId="0" applyFont="1" applyFill="1" applyBorder="1" applyAlignment="1" applyProtection="1">
      <alignment horizontal="center"/>
    </xf>
    <xf numFmtId="0" fontId="8" fillId="2" borderId="18" xfId="0" applyFont="1" applyFill="1" applyBorder="1" applyAlignment="1" applyProtection="1">
      <alignment horizontal="center"/>
    </xf>
    <xf numFmtId="0" fontId="8" fillId="2" borderId="23" xfId="0" applyFont="1" applyFill="1" applyBorder="1" applyAlignment="1" applyProtection="1">
      <alignment horizontal="center"/>
    </xf>
    <xf numFmtId="0" fontId="8" fillId="2" borderId="17" xfId="0" applyFont="1" applyFill="1" applyBorder="1" applyAlignment="1" applyProtection="1">
      <alignment horizontal="center"/>
    </xf>
    <xf numFmtId="0" fontId="8" fillId="2" borderId="86" xfId="0" applyFont="1" applyFill="1" applyBorder="1" applyAlignment="1" applyProtection="1">
      <alignment horizontal="center"/>
    </xf>
    <xf numFmtId="0" fontId="39" fillId="0" borderId="0" xfId="0" applyFont="1"/>
    <xf numFmtId="0" fontId="8" fillId="2" borderId="11" xfId="0" applyFont="1" applyFill="1" applyBorder="1" applyAlignment="1" applyProtection="1">
      <alignment horizontal="left"/>
    </xf>
    <xf numFmtId="0" fontId="8" fillId="2" borderId="12" xfId="0" applyFont="1" applyFill="1" applyBorder="1" applyAlignment="1" applyProtection="1">
      <alignment horizontal="center"/>
    </xf>
    <xf numFmtId="0" fontId="8" fillId="2" borderId="13" xfId="0" applyFont="1" applyFill="1" applyBorder="1" applyAlignment="1" applyProtection="1">
      <alignment horizontal="center"/>
    </xf>
    <xf numFmtId="0" fontId="8" fillId="2" borderId="107" xfId="0" applyFont="1" applyFill="1" applyBorder="1" applyAlignment="1" applyProtection="1">
      <alignment horizontal="left"/>
    </xf>
    <xf numFmtId="0" fontId="8" fillId="2" borderId="108" xfId="0" applyFont="1" applyFill="1" applyBorder="1" applyAlignment="1" applyProtection="1">
      <alignment horizontal="left"/>
    </xf>
    <xf numFmtId="0" fontId="17" fillId="0" borderId="109" xfId="0" applyFont="1" applyBorder="1" applyAlignment="1" applyProtection="1">
      <alignment horizontal="left" vertical="center"/>
    </xf>
    <xf numFmtId="0" fontId="17" fillId="0" borderId="110" xfId="0" applyFont="1" applyBorder="1" applyAlignment="1" applyProtection="1">
      <alignment horizontal="left" vertical="center"/>
    </xf>
    <xf numFmtId="0" fontId="8" fillId="12" borderId="89" xfId="0" applyNumberFormat="1" applyFont="1" applyFill="1" applyBorder="1" applyAlignment="1" applyProtection="1">
      <alignment horizontal="center"/>
      <protection locked="0"/>
    </xf>
    <xf numFmtId="0" fontId="8" fillId="21" borderId="23" xfId="0" applyNumberFormat="1" applyFont="1" applyFill="1" applyBorder="1" applyAlignment="1" applyProtection="1">
      <alignment horizontal="center"/>
      <protection locked="0"/>
    </xf>
    <xf numFmtId="0" fontId="8" fillId="2" borderId="7" xfId="0" applyFont="1" applyFill="1" applyBorder="1" applyProtection="1"/>
    <xf numFmtId="0" fontId="8" fillId="2" borderId="9" xfId="0" applyFont="1" applyFill="1" applyBorder="1" applyProtection="1"/>
    <xf numFmtId="0" fontId="16" fillId="0" borderId="0" xfId="0" applyFont="1" applyAlignment="1">
      <alignment vertical="center"/>
    </xf>
    <xf numFmtId="0" fontId="8" fillId="0" borderId="0" xfId="6" applyFont="1" applyBorder="1"/>
    <xf numFmtId="14" fontId="8" fillId="0" borderId="0" xfId="6" applyNumberFormat="1" applyFont="1" applyBorder="1" applyAlignment="1">
      <alignment horizontal="left"/>
    </xf>
    <xf numFmtId="0" fontId="10" fillId="2" borderId="8" xfId="0" applyFont="1" applyFill="1" applyBorder="1" applyAlignment="1" applyProtection="1">
      <alignment horizontal="center" vertical="center"/>
    </xf>
    <xf numFmtId="0" fontId="8" fillId="2" borderId="12" xfId="0" applyFont="1" applyFill="1" applyBorder="1" applyAlignment="1" applyProtection="1">
      <alignment horizontal="left"/>
    </xf>
    <xf numFmtId="0" fontId="22" fillId="6" borderId="29" xfId="7" applyFont="1" applyBorder="1" applyAlignment="1">
      <alignment horizontal="left" vertical="center"/>
    </xf>
    <xf numFmtId="0" fontId="22" fillId="6" borderId="31" xfId="7" applyFont="1" applyBorder="1" applyAlignment="1">
      <alignment horizontal="left" vertical="center"/>
    </xf>
    <xf numFmtId="0" fontId="17" fillId="12" borderId="14" xfId="18" applyFont="1" applyFill="1" applyBorder="1" applyAlignment="1" applyProtection="1">
      <alignment horizontal="center" vertical="center"/>
      <protection locked="0"/>
    </xf>
    <xf numFmtId="0" fontId="20" fillId="12" borderId="43" xfId="18" applyFont="1" applyFill="1" applyBorder="1" applyAlignment="1" applyProtection="1">
      <alignment horizontal="center" vertical="center"/>
      <protection locked="0"/>
    </xf>
    <xf numFmtId="0" fontId="20" fillId="12" borderId="32" xfId="18" applyFont="1" applyFill="1" applyBorder="1" applyAlignment="1" applyProtection="1">
      <alignment horizontal="center" vertical="center"/>
      <protection locked="0"/>
    </xf>
    <xf numFmtId="0" fontId="11" fillId="13" borderId="106" xfId="0" applyNumberFormat="1" applyFont="1" applyFill="1" applyBorder="1" applyAlignment="1" applyProtection="1">
      <alignment horizontal="center"/>
    </xf>
    <xf numFmtId="0" fontId="11" fillId="13" borderId="78" xfId="0" applyNumberFormat="1" applyFont="1" applyFill="1" applyBorder="1" applyAlignment="1" applyProtection="1">
      <alignment horizontal="center"/>
    </xf>
    <xf numFmtId="0" fontId="0" fillId="2" borderId="0" xfId="0" applyFill="1"/>
    <xf numFmtId="0" fontId="0" fillId="5" borderId="0" xfId="0" applyFill="1"/>
    <xf numFmtId="0" fontId="22" fillId="6" borderId="29" xfId="7" applyFont="1" applyBorder="1" applyAlignment="1" applyProtection="1">
      <alignment horizontal="left" vertical="center"/>
    </xf>
    <xf numFmtId="0" fontId="22" fillId="6" borderId="30" xfId="7" applyFont="1" applyBorder="1" applyAlignment="1" applyProtection="1">
      <alignment horizontal="left" vertical="center"/>
    </xf>
    <xf numFmtId="0" fontId="22" fillId="6" borderId="31" xfId="7" applyFont="1" applyBorder="1" applyAlignment="1" applyProtection="1">
      <alignment horizontal="left" vertical="center"/>
    </xf>
    <xf numFmtId="0" fontId="10" fillId="2" borderId="105" xfId="0" applyFont="1" applyFill="1" applyBorder="1" applyAlignment="1" applyProtection="1">
      <alignment horizontal="center" vertical="center" wrapText="1"/>
    </xf>
    <xf numFmtId="0" fontId="6" fillId="2" borderId="41" xfId="6" applyFont="1" applyFill="1" applyBorder="1"/>
    <xf numFmtId="0" fontId="28" fillId="2" borderId="59" xfId="6" applyFont="1" applyFill="1" applyBorder="1" applyAlignment="1">
      <alignment horizontal="left"/>
    </xf>
    <xf numFmtId="0" fontId="6" fillId="2" borderId="36" xfId="6" applyFont="1" applyFill="1" applyBorder="1"/>
    <xf numFmtId="14" fontId="6" fillId="2" borderId="56" xfId="6" applyNumberFormat="1" applyFont="1" applyFill="1" applyBorder="1" applyAlignment="1">
      <alignment horizontal="left"/>
    </xf>
    <xf numFmtId="0" fontId="6" fillId="2" borderId="36" xfId="6" applyNumberFormat="1" applyFont="1" applyFill="1" applyBorder="1"/>
    <xf numFmtId="0" fontId="28" fillId="2" borderId="56" xfId="6" applyFont="1" applyFill="1" applyBorder="1" applyAlignment="1">
      <alignment horizontal="left"/>
    </xf>
    <xf numFmtId="0" fontId="6" fillId="2" borderId="103" xfId="6" applyFont="1" applyFill="1" applyBorder="1" applyAlignment="1">
      <alignment horizontal="left" vertical="center"/>
    </xf>
    <xf numFmtId="0" fontId="6" fillId="2" borderId="104" xfId="6" applyNumberFormat="1" applyFont="1" applyFill="1" applyBorder="1" applyAlignment="1">
      <alignment horizontal="left" vertical="center" wrapText="1"/>
    </xf>
    <xf numFmtId="0" fontId="6" fillId="2" borderId="39" xfId="6" applyFont="1" applyFill="1" applyBorder="1"/>
    <xf numFmtId="14" fontId="6" fillId="2" borderId="57" xfId="6" applyNumberFormat="1" applyFont="1" applyFill="1" applyBorder="1" applyAlignment="1">
      <alignment horizontal="left"/>
    </xf>
    <xf numFmtId="0" fontId="8" fillId="2" borderId="0" xfId="21" applyFont="1" applyFill="1" applyBorder="1"/>
    <xf numFmtId="14" fontId="8" fillId="2" borderId="0" xfId="21" applyNumberFormat="1" applyFont="1" applyFill="1" applyBorder="1" applyAlignment="1">
      <alignment horizontal="left"/>
    </xf>
    <xf numFmtId="0" fontId="8" fillId="2" borderId="0" xfId="0" applyFont="1" applyFill="1"/>
    <xf numFmtId="0" fontId="8" fillId="2" borderId="0" xfId="0" applyFont="1" applyFill="1" applyBorder="1"/>
    <xf numFmtId="0" fontId="8" fillId="2" borderId="89" xfId="0" applyFont="1" applyFill="1" applyBorder="1"/>
    <xf numFmtId="0" fontId="8" fillId="2" borderId="4" xfId="0" applyFont="1" applyFill="1" applyBorder="1"/>
    <xf numFmtId="0" fontId="17" fillId="0" borderId="112" xfId="0" applyFont="1" applyFill="1" applyBorder="1" applyProtection="1"/>
    <xf numFmtId="0" fontId="17" fillId="0" borderId="56" xfId="21" applyFont="1" applyBorder="1" applyProtection="1"/>
    <xf numFmtId="0" fontId="11" fillId="22" borderId="27" xfId="6" applyFont="1" applyFill="1" applyBorder="1" applyAlignment="1" applyProtection="1">
      <alignment horizontal="center" vertical="center"/>
    </xf>
    <xf numFmtId="165" fontId="33" fillId="13" borderId="23" xfId="14" quotePrefix="1" applyNumberFormat="1" applyFont="1" applyFill="1" applyBorder="1" applyAlignment="1">
      <alignment horizontal="right" vertical="center"/>
    </xf>
    <xf numFmtId="165" fontId="33" fillId="13" borderId="23" xfId="14" quotePrefix="1" applyNumberFormat="1" applyFont="1" applyFill="1" applyBorder="1" applyAlignment="1">
      <alignment vertical="center"/>
    </xf>
    <xf numFmtId="165" fontId="11" fillId="13" borderId="78" xfId="0" applyNumberFormat="1" applyFont="1" applyFill="1" applyBorder="1" applyAlignment="1" applyProtection="1">
      <alignment horizontal="center"/>
    </xf>
    <xf numFmtId="165" fontId="11" fillId="13" borderId="106" xfId="0" applyNumberFormat="1" applyFont="1" applyFill="1" applyBorder="1" applyAlignment="1" applyProtection="1">
      <alignment horizontal="center"/>
    </xf>
    <xf numFmtId="0" fontId="11" fillId="13" borderId="78" xfId="0" applyNumberFormat="1" applyFont="1" applyFill="1" applyBorder="1" applyAlignment="1" applyProtection="1">
      <alignment horizontal="center"/>
    </xf>
    <xf numFmtId="0" fontId="7" fillId="6" borderId="29" xfId="7" applyBorder="1" applyAlignment="1">
      <alignment horizontal="left" vertical="center"/>
    </xf>
    <xf numFmtId="0" fontId="7" fillId="6" borderId="31" xfId="7" applyBorder="1" applyAlignment="1">
      <alignment horizontal="left" vertical="center"/>
    </xf>
    <xf numFmtId="0" fontId="21" fillId="0" borderId="29" xfId="1" applyFont="1" applyBorder="1" applyAlignment="1" applyProtection="1">
      <alignment horizontal="left" vertical="center" wrapText="1"/>
      <protection locked="0"/>
    </xf>
    <xf numFmtId="0" fontId="21" fillId="0" borderId="31" xfId="1" applyFont="1" applyBorder="1" applyAlignment="1" applyProtection="1">
      <alignment horizontal="left" vertical="center" wrapText="1"/>
      <protection locked="0"/>
    </xf>
    <xf numFmtId="0" fontId="17" fillId="14" borderId="7" xfId="7" applyFont="1" applyFill="1" applyBorder="1" applyAlignment="1">
      <alignment horizontal="left" vertical="center" wrapText="1"/>
    </xf>
    <xf numFmtId="0" fontId="17" fillId="14" borderId="9" xfId="7" applyFont="1" applyFill="1" applyBorder="1" applyAlignment="1">
      <alignment horizontal="left" vertical="center" wrapText="1"/>
    </xf>
    <xf numFmtId="0" fontId="17" fillId="14" borderId="6" xfId="7" applyFont="1" applyFill="1" applyBorder="1" applyAlignment="1">
      <alignment horizontal="left" vertical="center" wrapText="1"/>
    </xf>
    <xf numFmtId="0" fontId="17" fillId="14" borderId="10" xfId="7" applyFont="1" applyFill="1" applyBorder="1" applyAlignment="1">
      <alignment horizontal="left" vertical="center" wrapText="1"/>
    </xf>
    <xf numFmtId="0" fontId="17" fillId="14" borderId="11" xfId="7" applyFont="1" applyFill="1" applyBorder="1" applyAlignment="1">
      <alignment horizontal="left" vertical="center" wrapText="1"/>
    </xf>
    <xf numFmtId="0" fontId="17" fillId="14" borderId="13" xfId="7" applyFont="1" applyFill="1" applyBorder="1" applyAlignment="1">
      <alignment horizontal="left" vertical="center" wrapText="1"/>
    </xf>
    <xf numFmtId="0" fontId="17" fillId="14" borderId="7" xfId="7" applyFont="1" applyFill="1" applyBorder="1" applyAlignment="1" applyProtection="1">
      <alignment horizontal="left" vertical="center" wrapText="1"/>
    </xf>
    <xf numFmtId="0" fontId="17" fillId="14" borderId="9" xfId="7" applyFont="1" applyFill="1" applyBorder="1" applyAlignment="1" applyProtection="1">
      <alignment horizontal="left" vertical="center" wrapText="1"/>
    </xf>
    <xf numFmtId="0" fontId="17" fillId="14" borderId="11" xfId="7" applyFont="1" applyFill="1" applyBorder="1" applyAlignment="1" applyProtection="1">
      <alignment horizontal="left" vertical="center" wrapText="1"/>
    </xf>
    <xf numFmtId="0" fontId="17" fillId="14" borderId="13" xfId="7" applyFont="1" applyFill="1" applyBorder="1" applyAlignment="1" applyProtection="1">
      <alignment horizontal="left" vertical="center" wrapText="1"/>
    </xf>
    <xf numFmtId="0" fontId="10" fillId="20" borderId="29" xfId="0" applyFont="1" applyFill="1" applyBorder="1" applyAlignment="1">
      <alignment horizontal="center"/>
    </xf>
    <xf numFmtId="0" fontId="10" fillId="20" borderId="31" xfId="0" applyFont="1" applyFill="1" applyBorder="1" applyAlignment="1">
      <alignment horizontal="center"/>
    </xf>
    <xf numFmtId="0" fontId="10" fillId="20" borderId="99" xfId="0" applyFont="1" applyFill="1" applyBorder="1" applyAlignment="1">
      <alignment horizontal="center" vertical="center"/>
    </xf>
    <xf numFmtId="0" fontId="10" fillId="20" borderId="100" xfId="0" applyFont="1" applyFill="1" applyBorder="1" applyAlignment="1">
      <alignment horizontal="center" vertical="center"/>
    </xf>
    <xf numFmtId="0" fontId="32" fillId="6" borderId="29" xfId="7" applyFont="1" applyBorder="1" applyAlignment="1">
      <alignment horizontal="left" vertical="center"/>
    </xf>
    <xf numFmtId="0" fontId="32" fillId="6" borderId="31" xfId="7" applyFont="1" applyBorder="1" applyAlignment="1">
      <alignment horizontal="left" vertical="center"/>
    </xf>
    <xf numFmtId="0" fontId="22" fillId="16" borderId="7" xfId="7" applyFont="1" applyFill="1" applyBorder="1" applyAlignment="1" applyProtection="1">
      <alignment horizontal="left" vertical="center" wrapText="1"/>
    </xf>
    <xf numFmtId="0" fontId="22" fillId="16" borderId="8" xfId="7" applyFont="1" applyFill="1" applyBorder="1" applyAlignment="1" applyProtection="1">
      <alignment horizontal="left" vertical="center" wrapText="1"/>
    </xf>
    <xf numFmtId="0" fontId="22" fillId="16" borderId="9" xfId="7" applyFont="1" applyFill="1" applyBorder="1" applyAlignment="1" applyProtection="1">
      <alignment horizontal="left" vertical="center" wrapText="1"/>
    </xf>
    <xf numFmtId="0" fontId="22" fillId="16" borderId="6" xfId="7" applyFont="1" applyFill="1" applyBorder="1" applyAlignment="1" applyProtection="1">
      <alignment horizontal="left" vertical="center" wrapText="1"/>
    </xf>
    <xf numFmtId="0" fontId="22" fillId="16" borderId="0" xfId="7" applyFont="1" applyFill="1" applyBorder="1" applyAlignment="1" applyProtection="1">
      <alignment horizontal="left" vertical="center" wrapText="1"/>
    </xf>
    <xf numFmtId="0" fontId="22" fillId="16" borderId="10" xfId="7" applyFont="1" applyFill="1" applyBorder="1" applyAlignment="1" applyProtection="1">
      <alignment horizontal="left" vertical="center" wrapText="1"/>
    </xf>
    <xf numFmtId="0" fontId="22" fillId="16" borderId="11" xfId="7" applyFont="1" applyFill="1" applyBorder="1" applyAlignment="1" applyProtection="1">
      <alignment horizontal="left" vertical="center" wrapText="1"/>
    </xf>
    <xf numFmtId="0" fontId="22" fillId="16" borderId="12" xfId="7" applyFont="1" applyFill="1" applyBorder="1" applyAlignment="1" applyProtection="1">
      <alignment horizontal="left" vertical="center" wrapText="1"/>
    </xf>
    <xf numFmtId="0" fontId="22" fillId="16" borderId="13" xfId="7" applyFont="1" applyFill="1" applyBorder="1" applyAlignment="1" applyProtection="1">
      <alignment horizontal="left" vertical="center" wrapText="1"/>
    </xf>
    <xf numFmtId="0" fontId="23" fillId="0" borderId="0" xfId="1" applyFont="1" applyAlignment="1" applyProtection="1">
      <alignment horizontal="left" vertical="center"/>
      <protection locked="0"/>
    </xf>
    <xf numFmtId="0" fontId="22" fillId="6" borderId="29" xfId="7" applyFont="1" applyBorder="1" applyAlignment="1">
      <alignment horizontal="left" vertical="center"/>
    </xf>
    <xf numFmtId="0" fontId="22" fillId="6" borderId="30" xfId="7" applyFont="1" applyBorder="1" applyAlignment="1">
      <alignment horizontal="left" vertical="center"/>
    </xf>
    <xf numFmtId="0" fontId="22" fillId="6" borderId="31" xfId="7" applyFont="1" applyBorder="1" applyAlignment="1">
      <alignment horizontal="left" vertical="center"/>
    </xf>
    <xf numFmtId="0" fontId="8" fillId="12" borderId="6" xfId="0" applyFont="1" applyFill="1" applyBorder="1" applyAlignment="1" applyProtection="1">
      <alignment horizontal="left" vertical="top" wrapText="1"/>
      <protection locked="0"/>
    </xf>
    <xf numFmtId="0" fontId="8" fillId="12" borderId="0" xfId="0" applyFont="1" applyFill="1" applyBorder="1" applyAlignment="1" applyProtection="1">
      <alignment horizontal="left" vertical="top" wrapText="1"/>
      <protection locked="0"/>
    </xf>
    <xf numFmtId="0" fontId="8" fillId="12" borderId="10" xfId="0" applyFont="1" applyFill="1" applyBorder="1" applyAlignment="1" applyProtection="1">
      <alignment horizontal="left" vertical="top" wrapText="1"/>
      <protection locked="0"/>
    </xf>
    <xf numFmtId="0" fontId="8" fillId="12" borderId="11" xfId="0" applyFont="1" applyFill="1" applyBorder="1" applyAlignment="1" applyProtection="1">
      <alignment horizontal="left" vertical="top" wrapText="1"/>
      <protection locked="0"/>
    </xf>
    <xf numFmtId="0" fontId="8" fillId="12" borderId="12" xfId="0" applyFont="1" applyFill="1" applyBorder="1" applyAlignment="1" applyProtection="1">
      <alignment horizontal="left" vertical="top" wrapText="1"/>
      <protection locked="0"/>
    </xf>
    <xf numFmtId="0" fontId="8" fillId="12" borderId="13" xfId="0" applyFont="1" applyFill="1" applyBorder="1" applyAlignment="1" applyProtection="1">
      <alignment horizontal="left" vertical="top" wrapText="1"/>
      <protection locked="0"/>
    </xf>
    <xf numFmtId="0" fontId="22" fillId="6" borderId="29" xfId="7" applyFont="1" applyBorder="1" applyAlignment="1">
      <alignment horizontal="left" vertical="top"/>
    </xf>
    <xf numFmtId="0" fontId="22" fillId="6" borderId="30" xfId="7" applyFont="1" applyBorder="1" applyAlignment="1">
      <alignment horizontal="left" vertical="top"/>
    </xf>
    <xf numFmtId="0" fontId="22" fillId="6" borderId="31" xfId="7" applyFont="1" applyBorder="1" applyAlignment="1">
      <alignment horizontal="left" vertical="top"/>
    </xf>
    <xf numFmtId="0" fontId="8" fillId="12" borderId="7" xfId="0" applyFont="1" applyFill="1" applyBorder="1" applyAlignment="1" applyProtection="1">
      <alignment horizontal="left" vertical="top" wrapText="1"/>
      <protection locked="0"/>
    </xf>
    <xf numFmtId="0" fontId="8" fillId="12" borderId="8" xfId="0" applyFont="1" applyFill="1" applyBorder="1" applyAlignment="1" applyProtection="1">
      <alignment horizontal="left" vertical="top" wrapText="1"/>
      <protection locked="0"/>
    </xf>
    <xf numFmtId="0" fontId="8" fillId="12" borderId="9" xfId="0" applyFont="1" applyFill="1" applyBorder="1" applyAlignment="1" applyProtection="1">
      <alignment horizontal="left" vertical="top" wrapText="1"/>
      <protection locked="0"/>
    </xf>
    <xf numFmtId="0" fontId="10" fillId="0" borderId="4" xfId="0" applyFont="1" applyBorder="1" applyAlignment="1">
      <alignment horizontal="center" vertical="center" wrapText="1"/>
    </xf>
    <xf numFmtId="0" fontId="9" fillId="0" borderId="52" xfId="6" applyFont="1" applyBorder="1" applyAlignment="1">
      <alignment horizontal="left" vertical="center"/>
    </xf>
    <xf numFmtId="0" fontId="9" fillId="0" borderId="53" xfId="6" applyFont="1" applyBorder="1" applyAlignment="1">
      <alignment horizontal="left" vertical="center"/>
    </xf>
    <xf numFmtId="0" fontId="9" fillId="0" borderId="44" xfId="6" applyFont="1" applyBorder="1" applyAlignment="1">
      <alignment horizontal="left" vertical="center"/>
    </xf>
    <xf numFmtId="0" fontId="10" fillId="0" borderId="35" xfId="0" applyFont="1" applyBorder="1" applyAlignment="1">
      <alignment horizontal="center" vertical="center" wrapText="1"/>
    </xf>
    <xf numFmtId="0" fontId="9" fillId="0" borderId="54" xfId="6" applyNumberFormat="1" applyFont="1" applyBorder="1" applyAlignment="1">
      <alignment horizontal="left" vertical="center"/>
    </xf>
    <xf numFmtId="0" fontId="9" fillId="0" borderId="50" xfId="6" applyNumberFormat="1" applyFont="1" applyBorder="1" applyAlignment="1">
      <alignment horizontal="left" vertical="center"/>
    </xf>
    <xf numFmtId="0" fontId="9" fillId="0" borderId="37" xfId="6" applyNumberFormat="1" applyFont="1" applyBorder="1" applyAlignment="1">
      <alignment horizontal="left" vertical="center"/>
    </xf>
    <xf numFmtId="14" fontId="9" fillId="0" borderId="54" xfId="6" applyNumberFormat="1" applyFont="1" applyBorder="1" applyAlignment="1">
      <alignment horizontal="left" vertical="center"/>
    </xf>
    <xf numFmtId="14" fontId="9" fillId="0" borderId="50" xfId="6" applyNumberFormat="1" applyFont="1" applyBorder="1" applyAlignment="1">
      <alignment horizontal="left" vertical="center"/>
    </xf>
    <xf numFmtId="14" fontId="9" fillId="0" borderId="37" xfId="6" applyNumberFormat="1" applyFont="1" applyBorder="1" applyAlignment="1">
      <alignment horizontal="left" vertical="center"/>
    </xf>
    <xf numFmtId="0" fontId="9" fillId="0" borderId="54" xfId="6" applyNumberFormat="1" applyFont="1" applyBorder="1" applyAlignment="1">
      <alignment horizontal="left" vertical="center" wrapText="1"/>
    </xf>
    <xf numFmtId="0" fontId="9" fillId="0" borderId="50" xfId="6" applyNumberFormat="1" applyFont="1" applyBorder="1" applyAlignment="1">
      <alignment horizontal="left" vertical="center" wrapText="1"/>
    </xf>
    <xf numFmtId="0" fontId="9" fillId="0" borderId="37" xfId="6" applyNumberFormat="1" applyFont="1" applyBorder="1" applyAlignment="1">
      <alignment horizontal="left" vertical="center" wrapText="1"/>
    </xf>
    <xf numFmtId="14" fontId="9" fillId="0" borderId="55" xfId="6" applyNumberFormat="1" applyFont="1" applyBorder="1" applyAlignment="1">
      <alignment horizontal="left" vertical="center"/>
    </xf>
    <xf numFmtId="14" fontId="9" fillId="0" borderId="51" xfId="6" applyNumberFormat="1" applyFont="1" applyBorder="1" applyAlignment="1">
      <alignment horizontal="left" vertical="center"/>
    </xf>
    <xf numFmtId="14" fontId="9" fillId="0" borderId="45" xfId="6" applyNumberFormat="1" applyFont="1" applyBorder="1" applyAlignment="1">
      <alignment horizontal="left" vertical="center"/>
    </xf>
    <xf numFmtId="0" fontId="8" fillId="12" borderId="4" xfId="0" applyFont="1" applyFill="1" applyBorder="1" applyAlignment="1" applyProtection="1">
      <alignment horizontal="center" vertical="center"/>
      <protection locked="0"/>
    </xf>
    <xf numFmtId="0" fontId="8" fillId="12" borderId="1" xfId="0" applyFont="1" applyFill="1" applyBorder="1" applyAlignment="1" applyProtection="1">
      <alignment horizontal="center" vertical="center"/>
      <protection locked="0"/>
    </xf>
    <xf numFmtId="0" fontId="8" fillId="12" borderId="23" xfId="0" applyFont="1" applyFill="1" applyBorder="1" applyAlignment="1" applyProtection="1">
      <alignment horizontal="center" vertical="center"/>
      <protection locked="0"/>
    </xf>
    <xf numFmtId="0" fontId="8" fillId="12" borderId="35" xfId="0" applyFont="1" applyFill="1" applyBorder="1" applyAlignment="1" applyProtection="1">
      <alignment horizontal="center" vertical="center"/>
      <protection locked="0"/>
    </xf>
    <xf numFmtId="0" fontId="8" fillId="12" borderId="18" xfId="0" applyFont="1" applyFill="1" applyBorder="1" applyAlignment="1" applyProtection="1">
      <alignment horizontal="center" vertical="center"/>
      <protection locked="0"/>
    </xf>
    <xf numFmtId="0" fontId="8" fillId="12" borderId="17" xfId="0" applyFont="1" applyFill="1" applyBorder="1" applyAlignment="1" applyProtection="1">
      <alignment horizontal="center" vertical="center"/>
      <protection locked="0"/>
    </xf>
    <xf numFmtId="0" fontId="8" fillId="12" borderId="78" xfId="0" applyNumberFormat="1" applyFont="1" applyFill="1" applyBorder="1" applyAlignment="1" applyProtection="1">
      <alignment horizontal="center" vertical="center"/>
      <protection locked="0"/>
    </xf>
    <xf numFmtId="0" fontId="8" fillId="12" borderId="5" xfId="0" applyNumberFormat="1" applyFont="1" applyFill="1" applyBorder="1" applyAlignment="1" applyProtection="1">
      <alignment horizontal="center" vertical="center"/>
      <protection locked="0"/>
    </xf>
    <xf numFmtId="0" fontId="8" fillId="12" borderId="106" xfId="0" applyNumberFormat="1" applyFont="1" applyFill="1" applyBorder="1" applyAlignment="1" applyProtection="1">
      <alignment horizontal="center" vertical="center"/>
      <protection locked="0"/>
    </xf>
    <xf numFmtId="0" fontId="8" fillId="12" borderId="58" xfId="0" applyNumberFormat="1" applyFont="1" applyFill="1" applyBorder="1" applyAlignment="1" applyProtection="1">
      <alignment horizontal="center" vertical="center"/>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8" fillId="0" borderId="15" xfId="0" applyFont="1" applyBorder="1" applyAlignment="1">
      <alignment horizontal="left" vertical="center"/>
    </xf>
    <xf numFmtId="0" fontId="8" fillId="0" borderId="1" xfId="0" applyFont="1" applyBorder="1" applyAlignment="1">
      <alignment horizontal="left" vertical="center"/>
    </xf>
    <xf numFmtId="14" fontId="8" fillId="0" borderId="1" xfId="0" applyNumberFormat="1" applyFont="1" applyFill="1" applyBorder="1" applyAlignment="1" applyProtection="1">
      <alignment horizontal="center" vertical="center"/>
    </xf>
    <xf numFmtId="14" fontId="8" fillId="0" borderId="18" xfId="0" applyNumberFormat="1" applyFont="1" applyFill="1" applyBorder="1" applyAlignment="1" applyProtection="1">
      <alignment horizontal="center" vertical="center"/>
    </xf>
    <xf numFmtId="0" fontId="8" fillId="0" borderId="16" xfId="0" applyFont="1" applyBorder="1" applyAlignment="1">
      <alignment horizontal="left" vertical="center"/>
    </xf>
    <xf numFmtId="0" fontId="8" fillId="0" borderId="23" xfId="0" applyFont="1" applyBorder="1" applyAlignment="1">
      <alignment horizontal="left" vertical="center"/>
    </xf>
    <xf numFmtId="14" fontId="8" fillId="0" borderId="23" xfId="0" applyNumberFormat="1" applyFont="1" applyFill="1" applyBorder="1" applyAlignment="1" applyProtection="1">
      <alignment horizontal="center" vertical="center"/>
    </xf>
    <xf numFmtId="14" fontId="8" fillId="0" borderId="17" xfId="0" applyNumberFormat="1" applyFont="1" applyFill="1" applyBorder="1" applyAlignment="1" applyProtection="1">
      <alignment horizontal="center" vertical="center"/>
    </xf>
    <xf numFmtId="0" fontId="10" fillId="0" borderId="46"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8" fillId="0" borderId="75" xfId="0" applyFont="1" applyFill="1" applyBorder="1" applyAlignment="1">
      <alignment horizontal="left" vertical="center"/>
    </xf>
    <xf numFmtId="0" fontId="8" fillId="0" borderId="76" xfId="0" applyFont="1" applyFill="1" applyBorder="1" applyAlignment="1">
      <alignment horizontal="left" vertical="center"/>
    </xf>
    <xf numFmtId="0" fontId="8" fillId="0" borderId="77" xfId="0" applyFont="1" applyFill="1" applyBorder="1" applyAlignment="1">
      <alignment horizontal="left" vertical="center"/>
    </xf>
    <xf numFmtId="0" fontId="10" fillId="0" borderId="105" xfId="0" applyFont="1" applyFill="1" applyBorder="1" applyAlignment="1">
      <alignment horizontal="center" vertical="center" wrapText="1"/>
    </xf>
    <xf numFmtId="0" fontId="10" fillId="0" borderId="93" xfId="0" applyFont="1" applyFill="1" applyBorder="1" applyAlignment="1">
      <alignment horizontal="center"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10" fillId="0" borderId="86" xfId="0" applyFont="1" applyFill="1" applyBorder="1" applyAlignment="1">
      <alignment horizontal="center" vertical="center" wrapText="1"/>
    </xf>
    <xf numFmtId="0" fontId="10" fillId="0" borderId="8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21" fillId="0" borderId="0" xfId="1" applyFont="1" applyAlignment="1" applyProtection="1">
      <alignment horizontal="left" vertical="center"/>
      <protection locked="0"/>
    </xf>
    <xf numFmtId="0" fontId="8" fillId="2" borderId="16" xfId="0" applyFont="1" applyFill="1" applyBorder="1" applyAlignment="1" applyProtection="1">
      <alignment horizontal="left"/>
    </xf>
    <xf numFmtId="0" fontId="8" fillId="2" borderId="23" xfId="0" applyFont="1" applyFill="1" applyBorder="1" applyAlignment="1" applyProtection="1">
      <alignment horizontal="left"/>
    </xf>
    <xf numFmtId="0" fontId="10" fillId="20" borderId="29" xfId="0" applyFont="1" applyFill="1" applyBorder="1" applyAlignment="1" applyProtection="1">
      <alignment horizontal="left"/>
    </xf>
    <xf numFmtId="0" fontId="10" fillId="20" borderId="30" xfId="0" applyFont="1" applyFill="1" applyBorder="1" applyAlignment="1" applyProtection="1">
      <alignment horizontal="left"/>
    </xf>
    <xf numFmtId="0" fontId="10" fillId="20" borderId="31" xfId="0" applyFont="1" applyFill="1" applyBorder="1" applyAlignment="1" applyProtection="1">
      <alignment horizontal="left"/>
    </xf>
    <xf numFmtId="0" fontId="8" fillId="2" borderId="15" xfId="0" applyFont="1" applyFill="1" applyBorder="1" applyAlignment="1" applyProtection="1">
      <alignment horizontal="left"/>
    </xf>
    <xf numFmtId="0" fontId="8" fillId="2" borderId="1" xfId="0" applyFont="1" applyFill="1" applyBorder="1" applyAlignment="1" applyProtection="1">
      <alignment horizontal="left"/>
    </xf>
    <xf numFmtId="0" fontId="26" fillId="0" borderId="29" xfId="0" applyFont="1" applyFill="1" applyBorder="1" applyAlignment="1" applyProtection="1">
      <alignment horizontal="left" vertical="center" wrapText="1"/>
    </xf>
    <xf numFmtId="0" fontId="26" fillId="0" borderId="30" xfId="0" applyFont="1" applyFill="1" applyBorder="1" applyAlignment="1" applyProtection="1">
      <alignment horizontal="left" vertical="center" wrapText="1"/>
    </xf>
    <xf numFmtId="0" fontId="26" fillId="0" borderId="31" xfId="0" applyFont="1" applyFill="1" applyBorder="1" applyAlignment="1" applyProtection="1">
      <alignment horizontal="left" vertical="center" wrapText="1"/>
    </xf>
    <xf numFmtId="0" fontId="8" fillId="12" borderId="6" xfId="4" applyNumberFormat="1" applyFont="1" applyFill="1" applyBorder="1" applyAlignment="1" applyProtection="1">
      <alignment horizontal="left" vertical="top" wrapText="1"/>
      <protection locked="0"/>
    </xf>
    <xf numFmtId="0" fontId="8" fillId="12" borderId="0" xfId="4" applyNumberFormat="1" applyFont="1" applyFill="1" applyBorder="1" applyAlignment="1" applyProtection="1">
      <alignment horizontal="left" vertical="top" wrapText="1"/>
      <protection locked="0"/>
    </xf>
    <xf numFmtId="0" fontId="8" fillId="12" borderId="10" xfId="4" applyNumberFormat="1" applyFont="1" applyFill="1" applyBorder="1" applyAlignment="1" applyProtection="1">
      <alignment horizontal="left" vertical="top" wrapText="1"/>
      <protection locked="0"/>
    </xf>
    <xf numFmtId="0" fontId="8" fillId="12" borderId="11" xfId="4" applyNumberFormat="1" applyFont="1" applyFill="1" applyBorder="1" applyAlignment="1" applyProtection="1">
      <alignment horizontal="left" vertical="top" wrapText="1"/>
      <protection locked="0"/>
    </xf>
    <xf numFmtId="0" fontId="8" fillId="12" borderId="12" xfId="4" applyNumberFormat="1" applyFont="1" applyFill="1" applyBorder="1" applyAlignment="1" applyProtection="1">
      <alignment horizontal="left" vertical="top" wrapText="1"/>
      <protection locked="0"/>
    </xf>
    <xf numFmtId="0" fontId="8" fillId="12" borderId="13" xfId="4" applyNumberFormat="1" applyFont="1" applyFill="1" applyBorder="1" applyAlignment="1" applyProtection="1">
      <alignment horizontal="left" vertical="top" wrapText="1"/>
      <protection locked="0"/>
    </xf>
    <xf numFmtId="0" fontId="22" fillId="6" borderId="29" xfId="7" applyFont="1" applyBorder="1" applyAlignment="1" applyProtection="1">
      <alignment horizontal="left" vertical="center"/>
    </xf>
    <xf numFmtId="0" fontId="22" fillId="6" borderId="30" xfId="7" applyFont="1" applyBorder="1" applyAlignment="1" applyProtection="1">
      <alignment horizontal="left" vertical="center"/>
    </xf>
    <xf numFmtId="0" fontId="22" fillId="6" borderId="31" xfId="7" applyFont="1" applyBorder="1" applyAlignment="1" applyProtection="1">
      <alignment horizontal="left" vertical="center"/>
    </xf>
    <xf numFmtId="0" fontId="8" fillId="0" borderId="60" xfId="21" applyFont="1" applyBorder="1" applyAlignment="1" applyProtection="1">
      <alignment horizontal="left" vertical="center"/>
    </xf>
    <xf numFmtId="0" fontId="8" fillId="0" borderId="61" xfId="21" applyFont="1" applyBorder="1" applyAlignment="1" applyProtection="1">
      <alignment horizontal="left" vertical="center"/>
    </xf>
    <xf numFmtId="0" fontId="8" fillId="0" borderId="64" xfId="21" applyFont="1" applyBorder="1" applyAlignment="1" applyProtection="1">
      <alignment horizontal="left" vertical="center"/>
    </xf>
    <xf numFmtId="0" fontId="8" fillId="0" borderId="65" xfId="21" applyFont="1" applyBorder="1" applyAlignment="1" applyProtection="1">
      <alignment horizontal="left" vertical="center"/>
    </xf>
    <xf numFmtId="0" fontId="9" fillId="0" borderId="62" xfId="21" applyFont="1" applyBorder="1" applyAlignment="1" applyProtection="1">
      <alignment horizontal="left" vertical="center"/>
    </xf>
    <xf numFmtId="0" fontId="9" fillId="0" borderId="63" xfId="21" applyFont="1" applyBorder="1" applyAlignment="1" applyProtection="1">
      <alignment horizontal="left" vertical="center"/>
    </xf>
    <xf numFmtId="0" fontId="9" fillId="0" borderId="66" xfId="21" applyNumberFormat="1" applyFont="1" applyBorder="1" applyAlignment="1" applyProtection="1">
      <alignment horizontal="left" vertical="center"/>
    </xf>
    <xf numFmtId="0" fontId="9" fillId="0" borderId="67" xfId="21" applyNumberFormat="1" applyFont="1" applyBorder="1" applyAlignment="1" applyProtection="1">
      <alignment horizontal="left" vertical="center"/>
    </xf>
    <xf numFmtId="14" fontId="9" fillId="0" borderId="66" xfId="21" applyNumberFormat="1" applyFont="1" applyBorder="1" applyAlignment="1" applyProtection="1">
      <alignment horizontal="left" vertical="center"/>
    </xf>
    <xf numFmtId="14" fontId="9" fillId="0" borderId="67" xfId="21" applyNumberFormat="1" applyFont="1" applyBorder="1" applyAlignment="1" applyProtection="1">
      <alignment horizontal="left" vertical="center"/>
    </xf>
    <xf numFmtId="0" fontId="8" fillId="0" borderId="11" xfId="21" applyFont="1" applyBorder="1" applyAlignment="1" applyProtection="1">
      <alignment horizontal="left" vertical="center"/>
    </xf>
    <xf numFmtId="0" fontId="8" fillId="0" borderId="68" xfId="21" applyFont="1" applyBorder="1" applyAlignment="1" applyProtection="1">
      <alignment horizontal="left" vertical="center"/>
    </xf>
    <xf numFmtId="0" fontId="9" fillId="0" borderId="74" xfId="21" applyNumberFormat="1" applyFont="1" applyBorder="1" applyAlignment="1" applyProtection="1">
      <alignment horizontal="left" vertical="center" wrapText="1"/>
    </xf>
    <xf numFmtId="0" fontId="9" fillId="0" borderId="67" xfId="21" applyNumberFormat="1" applyFont="1" applyBorder="1" applyAlignment="1" applyProtection="1">
      <alignment horizontal="left" vertical="center" wrapText="1"/>
    </xf>
    <xf numFmtId="14" fontId="9" fillId="0" borderId="12" xfId="21" applyNumberFormat="1" applyFont="1" applyBorder="1" applyAlignment="1" applyProtection="1">
      <alignment horizontal="left" vertical="center"/>
    </xf>
    <xf numFmtId="14" fontId="9" fillId="0" borderId="13" xfId="21" applyNumberFormat="1" applyFont="1" applyBorder="1" applyAlignment="1" applyProtection="1">
      <alignment horizontal="left" vertical="center"/>
    </xf>
    <xf numFmtId="0" fontId="26" fillId="0" borderId="11"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13" xfId="0" applyFont="1" applyFill="1" applyBorder="1" applyAlignment="1" applyProtection="1">
      <alignment horizontal="left" vertical="center" wrapText="1"/>
    </xf>
    <xf numFmtId="0" fontId="8" fillId="0" borderId="72" xfId="0" applyFont="1" applyBorder="1" applyAlignment="1">
      <alignment horizontal="left" vertical="center"/>
    </xf>
    <xf numFmtId="0" fontId="8" fillId="0" borderId="73" xfId="0" applyFont="1" applyBorder="1" applyAlignment="1">
      <alignment horizontal="left" vertical="center"/>
    </xf>
    <xf numFmtId="0" fontId="8" fillId="0" borderId="74" xfId="0" applyFont="1" applyBorder="1" applyAlignment="1">
      <alignment horizontal="left" vertical="center"/>
    </xf>
    <xf numFmtId="0" fontId="8" fillId="12" borderId="1" xfId="0" applyNumberFormat="1" applyFont="1" applyFill="1" applyBorder="1" applyAlignment="1" applyProtection="1">
      <alignment horizontal="center" vertical="center"/>
      <protection locked="0"/>
    </xf>
    <xf numFmtId="0" fontId="8" fillId="12" borderId="23" xfId="0" applyNumberFormat="1" applyFont="1" applyFill="1" applyBorder="1" applyAlignment="1" applyProtection="1">
      <alignment horizontal="center" vertical="center"/>
      <protection locked="0"/>
    </xf>
    <xf numFmtId="0" fontId="8" fillId="0" borderId="75" xfId="0" applyFont="1" applyBorder="1" applyAlignment="1">
      <alignment horizontal="left" vertical="center"/>
    </xf>
    <xf numFmtId="0" fontId="8" fillId="0" borderId="76" xfId="0" applyFont="1" applyBorder="1" applyAlignment="1">
      <alignment horizontal="left" vertical="center"/>
    </xf>
    <xf numFmtId="0" fontId="8" fillId="0" borderId="77" xfId="0" applyFont="1" applyBorder="1" applyAlignment="1">
      <alignment horizontal="left" vertical="center"/>
    </xf>
    <xf numFmtId="0" fontId="8" fillId="0" borderId="46" xfId="0" applyFont="1" applyFill="1" applyBorder="1" applyAlignment="1" applyProtection="1">
      <alignment horizontal="center" vertical="center" wrapText="1"/>
    </xf>
    <xf numFmtId="0" fontId="8" fillId="0" borderId="4" xfId="0" quotePrefix="1" applyFont="1" applyFill="1" applyBorder="1" applyAlignment="1" applyProtection="1">
      <alignment horizontal="center" vertical="center" wrapText="1"/>
    </xf>
    <xf numFmtId="0" fontId="8" fillId="0" borderId="15" xfId="0" quotePrefix="1" applyFont="1" applyFill="1" applyBorder="1" applyAlignment="1" applyProtection="1">
      <alignment horizontal="center" vertical="center" wrapText="1"/>
    </xf>
    <xf numFmtId="0" fontId="8" fillId="0" borderId="1" xfId="0" quotePrefix="1" applyFont="1" applyFill="1" applyBorder="1" applyAlignment="1" applyProtection="1">
      <alignment horizontal="center" vertical="center" wrapText="1"/>
    </xf>
    <xf numFmtId="0" fontId="8" fillId="0" borderId="16" xfId="0" quotePrefix="1" applyFont="1" applyFill="1" applyBorder="1" applyAlignment="1" applyProtection="1">
      <alignment horizontal="center" vertical="center" wrapText="1"/>
    </xf>
    <xf numFmtId="0" fontId="8" fillId="0" borderId="23" xfId="0" quotePrefix="1" applyFont="1" applyFill="1" applyBorder="1" applyAlignment="1" applyProtection="1">
      <alignment horizontal="center" vertical="center" wrapText="1"/>
    </xf>
    <xf numFmtId="0" fontId="8" fillId="12" borderId="4" xfId="0" quotePrefix="1" applyFont="1" applyFill="1" applyBorder="1" applyAlignment="1" applyProtection="1">
      <alignment horizontal="left" vertical="top" wrapText="1"/>
      <protection locked="0"/>
    </xf>
    <xf numFmtId="0" fontId="8" fillId="12" borderId="35" xfId="0" quotePrefix="1" applyFont="1" applyFill="1" applyBorder="1" applyAlignment="1" applyProtection="1">
      <alignment horizontal="left" vertical="top" wrapText="1"/>
      <protection locked="0"/>
    </xf>
    <xf numFmtId="0" fontId="8" fillId="12" borderId="1" xfId="0" quotePrefix="1" applyFont="1" applyFill="1" applyBorder="1" applyAlignment="1" applyProtection="1">
      <alignment horizontal="left" vertical="top" wrapText="1"/>
      <protection locked="0"/>
    </xf>
    <xf numFmtId="0" fontId="8" fillId="12" borderId="18" xfId="0" quotePrefix="1" applyFont="1" applyFill="1" applyBorder="1" applyAlignment="1" applyProtection="1">
      <alignment horizontal="left" vertical="top" wrapText="1"/>
      <protection locked="0"/>
    </xf>
    <xf numFmtId="0" fontId="8" fillId="12" borderId="23" xfId="0" quotePrefix="1" applyFont="1" applyFill="1" applyBorder="1" applyAlignment="1" applyProtection="1">
      <alignment horizontal="left" vertical="top" wrapText="1"/>
      <protection locked="0"/>
    </xf>
    <xf numFmtId="0" fontId="8" fillId="12" borderId="17" xfId="0" quotePrefix="1" applyFont="1" applyFill="1" applyBorder="1" applyAlignment="1" applyProtection="1">
      <alignment horizontal="left" vertical="top" wrapText="1"/>
      <protection locked="0"/>
    </xf>
    <xf numFmtId="0" fontId="11" fillId="13" borderId="78" xfId="0" applyNumberFormat="1" applyFont="1" applyFill="1" applyBorder="1" applyAlignment="1" applyProtection="1">
      <alignment horizontal="center"/>
    </xf>
    <xf numFmtId="0" fontId="11" fillId="13" borderId="5" xfId="0" applyNumberFormat="1" applyFont="1" applyFill="1" applyBorder="1" applyAlignment="1" applyProtection="1">
      <alignment horizontal="center"/>
    </xf>
    <xf numFmtId="0" fontId="8" fillId="2" borderId="70" xfId="0" applyFont="1" applyFill="1" applyBorder="1" applyAlignment="1" applyProtection="1">
      <alignment horizontal="left"/>
    </xf>
    <xf numFmtId="0" fontId="8" fillId="2" borderId="71" xfId="0" applyFont="1" applyFill="1" applyBorder="1" applyAlignment="1" applyProtection="1">
      <alignment horizontal="left"/>
    </xf>
    <xf numFmtId="0" fontId="8" fillId="2" borderId="111" xfId="0" applyFont="1" applyFill="1" applyBorder="1" applyAlignment="1" applyProtection="1">
      <alignment horizontal="left"/>
    </xf>
    <xf numFmtId="0" fontId="11" fillId="13" borderId="106" xfId="0" applyNumberFormat="1" applyFont="1" applyFill="1" applyBorder="1" applyAlignment="1" applyProtection="1">
      <alignment horizontal="center"/>
    </xf>
    <xf numFmtId="0" fontId="11" fillId="13" borderId="58" xfId="0" applyNumberFormat="1" applyFont="1" applyFill="1" applyBorder="1" applyAlignment="1" applyProtection="1">
      <alignment horizontal="center"/>
    </xf>
    <xf numFmtId="0" fontId="8" fillId="2" borderId="72" xfId="0" applyFont="1" applyFill="1" applyBorder="1" applyAlignment="1" applyProtection="1">
      <alignment horizontal="left"/>
    </xf>
    <xf numFmtId="0" fontId="8" fillId="2" borderId="73" xfId="0" applyFont="1" applyFill="1" applyBorder="1" applyAlignment="1" applyProtection="1">
      <alignment horizontal="left"/>
    </xf>
    <xf numFmtId="0" fontId="8" fillId="2" borderId="74" xfId="0" applyFont="1" applyFill="1" applyBorder="1" applyAlignment="1" applyProtection="1">
      <alignment horizontal="left"/>
    </xf>
    <xf numFmtId="0" fontId="11" fillId="13" borderId="113" xfId="0" applyNumberFormat="1" applyFont="1" applyFill="1" applyBorder="1" applyAlignment="1" applyProtection="1">
      <alignment horizontal="center"/>
    </xf>
    <xf numFmtId="0" fontId="11" fillId="13" borderId="96" xfId="0" applyNumberFormat="1" applyFont="1" applyFill="1" applyBorder="1" applyAlignment="1" applyProtection="1">
      <alignment horizontal="center"/>
    </xf>
    <xf numFmtId="0" fontId="21" fillId="0" borderId="0" xfId="19" applyFont="1" applyAlignment="1" applyProtection="1">
      <alignment horizontal="left" vertical="center"/>
      <protection locked="0"/>
    </xf>
    <xf numFmtId="0" fontId="8" fillId="2" borderId="64" xfId="0" applyFont="1" applyFill="1" applyBorder="1" applyAlignment="1" applyProtection="1">
      <alignment horizontal="left"/>
    </xf>
    <xf numFmtId="0" fontId="8" fillId="2" borderId="66" xfId="0" applyFont="1" applyFill="1" applyBorder="1" applyAlignment="1" applyProtection="1">
      <alignment horizontal="left"/>
    </xf>
    <xf numFmtId="0" fontId="10" fillId="2" borderId="105" xfId="0" applyFont="1" applyFill="1" applyBorder="1" applyAlignment="1" applyProtection="1">
      <alignment horizontal="center" vertical="center" wrapText="1"/>
    </xf>
    <xf numFmtId="0" fontId="10" fillId="2" borderId="93" xfId="0" applyFont="1" applyFill="1" applyBorder="1" applyAlignment="1" applyProtection="1">
      <alignment horizontal="center" vertical="center" wrapText="1"/>
    </xf>
    <xf numFmtId="0" fontId="10" fillId="20" borderId="7" xfId="0" applyFont="1" applyFill="1" applyBorder="1" applyAlignment="1" applyProtection="1">
      <alignment horizontal="left"/>
    </xf>
    <xf numFmtId="0" fontId="10" fillId="20" borderId="8" xfId="0" applyFont="1" applyFill="1" applyBorder="1" applyAlignment="1" applyProtection="1">
      <alignment horizontal="left"/>
    </xf>
    <xf numFmtId="0" fontId="10" fillId="20" borderId="9" xfId="0" applyFont="1" applyFill="1" applyBorder="1" applyAlignment="1" applyProtection="1">
      <alignment horizontal="left"/>
    </xf>
    <xf numFmtId="165" fontId="17" fillId="0" borderId="1" xfId="24" applyNumberFormat="1" applyFont="1" applyFill="1" applyBorder="1" applyAlignment="1" applyProtection="1">
      <alignment horizontal="center"/>
    </xf>
    <xf numFmtId="0" fontId="17" fillId="0" borderId="89" xfId="24" applyNumberFormat="1" applyFont="1" applyFill="1" applyBorder="1" applyAlignment="1" applyProtection="1">
      <alignment horizontal="center"/>
    </xf>
    <xf numFmtId="1" fontId="17" fillId="0" borderId="1" xfId="24" applyNumberFormat="1" applyFont="1" applyFill="1" applyBorder="1" applyAlignment="1" applyProtection="1">
      <alignment horizontal="center"/>
    </xf>
    <xf numFmtId="0" fontId="10" fillId="2" borderId="8" xfId="0" applyFont="1" applyFill="1" applyBorder="1" applyAlignment="1" applyProtection="1">
      <alignment horizontal="center" vertical="center"/>
    </xf>
    <xf numFmtId="0" fontId="17" fillId="0" borderId="23" xfId="24" applyNumberFormat="1" applyFont="1" applyFill="1" applyBorder="1" applyAlignment="1" applyProtection="1">
      <alignment horizontal="center"/>
    </xf>
    <xf numFmtId="0" fontId="10" fillId="2" borderId="87" xfId="0" applyFont="1" applyFill="1" applyBorder="1" applyAlignment="1" applyProtection="1">
      <alignment horizontal="center" wrapText="1"/>
    </xf>
    <xf numFmtId="0" fontId="10" fillId="2" borderId="14" xfId="0" applyFont="1" applyFill="1" applyBorder="1" applyAlignment="1" applyProtection="1">
      <alignment horizontal="center" wrapText="1"/>
    </xf>
    <xf numFmtId="2" fontId="17" fillId="0" borderId="1" xfId="24" applyNumberFormat="1" applyFont="1" applyFill="1" applyBorder="1" applyAlignment="1" applyProtection="1">
      <alignment horizontal="center"/>
    </xf>
    <xf numFmtId="164" fontId="17" fillId="0" borderId="1" xfId="24" applyNumberFormat="1" applyFont="1" applyFill="1" applyBorder="1" applyAlignment="1" applyProtection="1">
      <alignment horizontal="center"/>
    </xf>
    <xf numFmtId="167" fontId="17" fillId="0" borderId="1" xfId="24" applyNumberFormat="1" applyFont="1" applyFill="1" applyBorder="1" applyAlignment="1" applyProtection="1">
      <alignment horizontal="center"/>
    </xf>
    <xf numFmtId="166" fontId="17" fillId="0" borderId="1" xfId="24" applyNumberFormat="1" applyFont="1" applyFill="1" applyBorder="1" applyAlignment="1" applyProtection="1">
      <alignment horizontal="center"/>
    </xf>
    <xf numFmtId="0" fontId="8" fillId="2" borderId="75" xfId="0" applyFont="1" applyFill="1" applyBorder="1" applyAlignment="1" applyProtection="1">
      <alignment horizontal="left"/>
    </xf>
    <xf numFmtId="0" fontId="8" fillId="2" borderId="76" xfId="0" applyFont="1" applyFill="1" applyBorder="1" applyAlignment="1" applyProtection="1">
      <alignment horizontal="left"/>
    </xf>
    <xf numFmtId="0" fontId="8" fillId="2" borderId="77" xfId="0" applyFont="1" applyFill="1" applyBorder="1" applyAlignment="1" applyProtection="1">
      <alignment horizontal="left"/>
    </xf>
    <xf numFmtId="0" fontId="8" fillId="12" borderId="24" xfId="0" applyFont="1" applyFill="1" applyBorder="1" applyAlignment="1" applyProtection="1">
      <alignment horizontal="left" vertical="top" wrapText="1"/>
      <protection locked="0"/>
    </xf>
    <xf numFmtId="0" fontId="8" fillId="12" borderId="2" xfId="0" applyFont="1" applyFill="1" applyBorder="1" applyAlignment="1" applyProtection="1">
      <alignment horizontal="left" vertical="top" wrapText="1"/>
      <protection locked="0"/>
    </xf>
    <xf numFmtId="0" fontId="8" fillId="12" borderId="25" xfId="0" applyFont="1" applyFill="1" applyBorder="1" applyAlignment="1" applyProtection="1">
      <alignment horizontal="left" vertical="top" wrapText="1"/>
      <protection locked="0"/>
    </xf>
    <xf numFmtId="0" fontId="8" fillId="12" borderId="26" xfId="0" applyFont="1" applyFill="1" applyBorder="1" applyAlignment="1" applyProtection="1">
      <alignment horizontal="left" vertical="top" wrapText="1"/>
      <protection locked="0"/>
    </xf>
    <xf numFmtId="0" fontId="8" fillId="12" borderId="3" xfId="0" applyFont="1" applyFill="1" applyBorder="1" applyAlignment="1" applyProtection="1">
      <alignment horizontal="left" vertical="top" wrapText="1"/>
      <protection locked="0"/>
    </xf>
    <xf numFmtId="0" fontId="8" fillId="12" borderId="27" xfId="0" applyFont="1" applyFill="1" applyBorder="1" applyAlignment="1" applyProtection="1">
      <alignment horizontal="left" vertical="top" wrapText="1"/>
      <protection locked="0"/>
    </xf>
    <xf numFmtId="0" fontId="8" fillId="0" borderId="82" xfId="21" applyFont="1" applyBorder="1" applyAlignment="1" applyProtection="1">
      <alignment horizontal="left"/>
    </xf>
    <xf numFmtId="0" fontId="8" fillId="0" borderId="58" xfId="21" applyFont="1" applyBorder="1" applyAlignment="1" applyProtection="1">
      <alignment horizontal="left"/>
    </xf>
    <xf numFmtId="0" fontId="17" fillId="16" borderId="86" xfId="7" applyFont="1" applyFill="1" applyBorder="1" applyAlignment="1" applyProtection="1">
      <alignment horizontal="left" vertical="center" wrapText="1"/>
    </xf>
    <xf numFmtId="0" fontId="17" fillId="16" borderId="87" xfId="7" applyFont="1" applyFill="1" applyBorder="1" applyAlignment="1" applyProtection="1">
      <alignment horizontal="left" vertical="center" wrapText="1"/>
    </xf>
    <xf numFmtId="0" fontId="17" fillId="16" borderId="14" xfId="7" applyFont="1" applyFill="1" applyBorder="1" applyAlignment="1" applyProtection="1">
      <alignment horizontal="left" vertical="center" wrapText="1"/>
    </xf>
    <xf numFmtId="0" fontId="17" fillId="16" borderId="88" xfId="7" applyFont="1" applyFill="1" applyBorder="1" applyAlignment="1" applyProtection="1">
      <alignment horizontal="left" vertical="center" wrapText="1"/>
    </xf>
    <xf numFmtId="0" fontId="17" fillId="16" borderId="89" xfId="7" applyFont="1" applyFill="1" applyBorder="1" applyAlignment="1" applyProtection="1">
      <alignment horizontal="left" vertical="center" wrapText="1"/>
    </xf>
    <xf numFmtId="0" fontId="17" fillId="16" borderId="90" xfId="7" applyFont="1" applyFill="1" applyBorder="1" applyAlignment="1" applyProtection="1">
      <alignment horizontal="left" vertical="center" wrapText="1"/>
    </xf>
    <xf numFmtId="0" fontId="10" fillId="0" borderId="29" xfId="21" applyFont="1" applyBorder="1" applyAlignment="1" applyProtection="1">
      <alignment horizontal="center"/>
    </xf>
    <xf numFmtId="0" fontId="10" fillId="0" borderId="84" xfId="21" applyFont="1" applyBorder="1" applyAlignment="1" applyProtection="1">
      <alignment horizontal="center"/>
    </xf>
    <xf numFmtId="0" fontId="8" fillId="0" borderId="26" xfId="21" applyFont="1" applyBorder="1" applyAlignment="1" applyProtection="1">
      <alignment horizontal="left"/>
    </xf>
    <xf numFmtId="0" fontId="8" fillId="0" borderId="83" xfId="21" applyFont="1" applyBorder="1" applyAlignment="1" applyProtection="1">
      <alignment horizontal="left"/>
    </xf>
    <xf numFmtId="0" fontId="8" fillId="0" borderId="81" xfId="21" applyFont="1" applyBorder="1" applyAlignment="1" applyProtection="1">
      <alignment horizontal="left"/>
    </xf>
    <xf numFmtId="0" fontId="8" fillId="0" borderId="5" xfId="21" applyFont="1" applyBorder="1" applyAlignment="1" applyProtection="1">
      <alignment horizontal="left"/>
    </xf>
    <xf numFmtId="0" fontId="7" fillId="6" borderId="29" xfId="7" applyFont="1" applyBorder="1" applyAlignment="1">
      <alignment horizontal="left" vertical="center"/>
    </xf>
    <xf numFmtId="0" fontId="7" fillId="6" borderId="31" xfId="7" applyFont="1" applyBorder="1" applyAlignment="1">
      <alignment horizontal="left" vertical="center"/>
    </xf>
  </cellXfs>
  <cellStyles count="27">
    <cellStyle name="20% - Accent2" xfId="24" builtinId="34"/>
    <cellStyle name="40% - Accent1" xfId="4" builtinId="31"/>
    <cellStyle name="60% - Accent1 2" xfId="25" xr:uid="{00000000-0005-0000-0000-000002000000}"/>
    <cellStyle name="60% - Accent2" xfId="5" builtinId="36"/>
    <cellStyle name="Auto Populated Cells" xfId="8" xr:uid="{00000000-0005-0000-0000-000004000000}"/>
    <cellStyle name="Calculation 2" xfId="9" xr:uid="{00000000-0005-0000-0000-000005000000}"/>
    <cellStyle name="Conditional Cell" xfId="10" xr:uid="{00000000-0005-0000-0000-000006000000}"/>
    <cellStyle name="Explanatory Text 2" xfId="11" xr:uid="{00000000-0005-0000-0000-000007000000}"/>
    <cellStyle name="Explanatory Text 3" xfId="20" xr:uid="{00000000-0005-0000-0000-000008000000}"/>
    <cellStyle name="Fixed Values" xfId="12" xr:uid="{00000000-0005-0000-0000-000009000000}"/>
    <cellStyle name="Heading 4 2" xfId="7" xr:uid="{00000000-0005-0000-0000-00000A000000}"/>
    <cellStyle name="Hyperlink" xfId="1" builtinId="8"/>
    <cellStyle name="Hyperlink 2" xfId="19" xr:uid="{00000000-0005-0000-0000-00000C000000}"/>
    <cellStyle name="Input 2" xfId="13" xr:uid="{00000000-0005-0000-0000-00000D000000}"/>
    <cellStyle name="Input 3" xfId="18" xr:uid="{00000000-0005-0000-0000-00000E000000}"/>
    <cellStyle name="Neutral 2" xfId="26" xr:uid="{00000000-0005-0000-0000-00000F000000}"/>
    <cellStyle name="Normal" xfId="0" builtinId="0"/>
    <cellStyle name="Normal 2" xfId="2" xr:uid="{00000000-0005-0000-0000-000011000000}"/>
    <cellStyle name="Normal 2 2" xfId="21" xr:uid="{00000000-0005-0000-0000-000012000000}"/>
    <cellStyle name="Normal 3" xfId="3" xr:uid="{00000000-0005-0000-0000-000013000000}"/>
    <cellStyle name="Normal 3 2" xfId="22" xr:uid="{00000000-0005-0000-0000-000014000000}"/>
    <cellStyle name="Normal 3 3" xfId="23" xr:uid="{00000000-0005-0000-0000-000015000000}"/>
    <cellStyle name="Normal 4" xfId="6" xr:uid="{00000000-0005-0000-0000-000016000000}"/>
    <cellStyle name="Output 2" xfId="14" xr:uid="{00000000-0005-0000-0000-000017000000}"/>
    <cellStyle name="Revision Needed" xfId="15" xr:uid="{00000000-0005-0000-0000-000018000000}"/>
    <cellStyle name="Tab Header" xfId="16" xr:uid="{00000000-0005-0000-0000-000019000000}"/>
    <cellStyle name="Table Header" xfId="17" xr:uid="{00000000-0005-0000-0000-00001A000000}"/>
  </cellStyles>
  <dxfs count="11">
    <dxf>
      <fill>
        <patternFill>
          <fgColor indexed="64"/>
          <bgColor rgb="FFFFFF00"/>
        </patternFill>
      </fill>
    </dxf>
    <dxf>
      <font>
        <b/>
        <i val="0"/>
        <color theme="1"/>
      </font>
      <fill>
        <patternFill patternType="lightUp">
          <bgColor theme="0" tint="-0.24994659260841701"/>
        </patternFill>
      </fill>
      <border>
        <left style="thin">
          <color auto="1"/>
        </left>
        <right style="thin">
          <color auto="1"/>
        </right>
        <top style="thin">
          <color auto="1"/>
        </top>
        <bottom style="thin">
          <color auto="1"/>
        </bottom>
      </border>
    </dxf>
    <dxf>
      <font>
        <b/>
        <i val="0"/>
        <color theme="1"/>
      </font>
      <fill>
        <patternFill patternType="lightUp">
          <bgColor theme="0" tint="-0.24994659260841701"/>
        </patternFill>
      </fill>
      <border>
        <left style="thin">
          <color auto="1"/>
        </left>
        <right style="thin">
          <color auto="1"/>
        </right>
        <top style="thin">
          <color auto="1"/>
        </top>
        <bottom style="thin">
          <color auto="1"/>
        </bottom>
      </border>
    </dxf>
    <dxf>
      <font>
        <b/>
        <i val="0"/>
        <color theme="1"/>
      </font>
      <fill>
        <patternFill patternType="lightUp">
          <bgColor theme="0" tint="-0.24994659260841701"/>
        </patternFill>
      </fill>
      <border>
        <left style="thin">
          <color auto="1"/>
        </left>
        <right style="thin">
          <color auto="1"/>
        </right>
        <top style="thin">
          <color auto="1"/>
        </top>
        <bottom style="thin">
          <color auto="1"/>
        </bottom>
      </border>
    </dxf>
    <dxf>
      <font>
        <b/>
        <i val="0"/>
        <color theme="1"/>
      </font>
      <fill>
        <patternFill patternType="lightUp">
          <bgColor theme="0" tint="-0.24994659260841701"/>
        </patternFill>
      </fill>
      <border>
        <left style="thin">
          <color auto="1"/>
        </left>
        <right style="thin">
          <color auto="1"/>
        </right>
        <top style="thin">
          <color auto="1"/>
        </top>
        <bottom style="thin">
          <color auto="1"/>
        </bottom>
      </border>
    </dxf>
    <dxf>
      <font>
        <b/>
        <i val="0"/>
        <color theme="1"/>
      </font>
      <fill>
        <patternFill patternType="lightUp">
          <bgColor theme="0" tint="-0.24994659260841701"/>
        </patternFill>
      </fill>
      <border>
        <left style="thin">
          <color auto="1"/>
        </left>
        <right style="thin">
          <color auto="1"/>
        </right>
        <top style="thin">
          <color auto="1"/>
        </top>
        <bottom style="thin">
          <color auto="1"/>
        </bottom>
      </border>
    </dxf>
    <dxf>
      <font>
        <b/>
        <i val="0"/>
        <color theme="1"/>
      </font>
      <fill>
        <patternFill patternType="lightUp">
          <bgColor theme="0" tint="-0.24994659260841701"/>
        </patternFill>
      </fill>
      <border>
        <left style="thin">
          <color auto="1"/>
        </left>
        <right style="thin">
          <color auto="1"/>
        </right>
        <top style="thin">
          <color auto="1"/>
        </top>
        <bottom style="thin">
          <color auto="1"/>
        </bottom>
      </border>
    </dxf>
    <dxf>
      <font>
        <b/>
        <i val="0"/>
        <color theme="1"/>
      </font>
      <fill>
        <patternFill patternType="lightUp">
          <bgColor theme="0" tint="-0.24994659260841701"/>
        </patternFill>
      </fill>
      <border>
        <left style="thin">
          <color auto="1"/>
        </left>
        <right style="thin">
          <color auto="1"/>
        </right>
        <top style="thin">
          <color auto="1"/>
        </top>
        <bottom style="thin">
          <color auto="1"/>
        </bottom>
      </border>
    </dxf>
    <dxf>
      <font>
        <b/>
        <i val="0"/>
        <color theme="1"/>
      </font>
      <fill>
        <patternFill patternType="lightUp">
          <bgColor theme="0" tint="-0.24994659260841701"/>
        </patternFill>
      </fill>
      <border>
        <left style="thin">
          <color auto="1"/>
        </left>
        <right style="thin">
          <color auto="1"/>
        </right>
        <top style="thin">
          <color auto="1"/>
        </top>
        <bottom style="thin">
          <color auto="1"/>
        </bottom>
      </border>
    </dxf>
    <dxf>
      <font>
        <b/>
        <i val="0"/>
        <color theme="1"/>
      </font>
      <fill>
        <patternFill patternType="lightUp">
          <bgColor theme="0" tint="-0.24994659260841701"/>
        </patternFill>
      </fill>
    </dxf>
    <dxf>
      <font>
        <b/>
        <i val="0"/>
        <strike val="0"/>
        <color auto="1"/>
      </font>
      <fill>
        <patternFill patternType="lightUp">
          <fgColor auto="1"/>
          <bgColor theme="0" tint="-0.14996795556505021"/>
        </patternFill>
      </fill>
    </dxf>
  </dxfs>
  <tableStyles count="0" defaultTableStyle="TableStyleMedium9" defaultPivotStyle="PivotStyleLight16"/>
  <colors>
    <mruColors>
      <color rgb="FF99FF66"/>
      <color rgb="FF99CCFF"/>
      <color rgb="FF800000"/>
      <color rgb="FF0066CC"/>
      <color rgb="FF000000"/>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gi-bin/text-idx?SID=a87a8ab1faa6e3acecd63cf97665e615&amp;mc=true&amp;node=pt10.3.430&amp;rgn=div5" TargetMode="External"/><Relationship Id="rId1" Type="http://schemas.openxmlformats.org/officeDocument/2006/relationships/hyperlink" Target="http://ecfr.gpoaccess.gov/cgi/t/text/text-idx?c=ecfr&amp;sid=90b436e5a5fddce10dde4ce1be7a9bea&amp;rgn=div9&amp;view=text&amp;node=10:3.0.1.4.17.2.9.6.6&amp;idno=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62"/>
  <sheetViews>
    <sheetView showGridLines="0" tabSelected="1" zoomScale="80" zoomScaleNormal="80" workbookViewId="0">
      <selection activeCell="C48" sqref="C48"/>
    </sheetView>
  </sheetViews>
  <sheetFormatPr defaultColWidth="9.1796875" defaultRowHeight="15.5" x14ac:dyDescent="0.35"/>
  <cols>
    <col min="1" max="1" width="2.7265625" style="60" customWidth="1"/>
    <col min="2" max="2" width="55" style="60" customWidth="1"/>
    <col min="3" max="3" width="146" style="60" customWidth="1"/>
    <col min="4" max="4" width="5.1796875" style="60" customWidth="1"/>
    <col min="5" max="5" width="4.1796875" style="60" customWidth="1"/>
    <col min="6" max="16384" width="9.1796875" style="60"/>
  </cols>
  <sheetData>
    <row r="1" spans="2:5" ht="16" thickBot="1" x14ac:dyDescent="0.4">
      <c r="E1" s="61"/>
    </row>
    <row r="2" spans="2:5" ht="16" thickBot="1" x14ac:dyDescent="0.4">
      <c r="B2" s="301" t="str">
        <f>'Version Control'!$B$2</f>
        <v>Title Block</v>
      </c>
      <c r="C2" s="302"/>
      <c r="E2" s="61"/>
    </row>
    <row r="3" spans="2:5" s="62" customFormat="1" x14ac:dyDescent="0.4">
      <c r="B3" s="35" t="str">
        <f>'Version Control'!$B$3</f>
        <v>Test Report Template Name:</v>
      </c>
      <c r="C3" s="91" t="str">
        <f>'Version Control'!$C$3</f>
        <v>Portable Air Conditioners</v>
      </c>
      <c r="E3" s="63"/>
    </row>
    <row r="4" spans="2:5" s="62" customFormat="1" x14ac:dyDescent="0.4">
      <c r="B4" s="90" t="str">
        <f>'Version Control'!$B$4</f>
        <v>Version Number:</v>
      </c>
      <c r="C4" s="217" t="str">
        <f>'Version Control'!$C$4</f>
        <v>v1.0</v>
      </c>
      <c r="E4" s="63"/>
    </row>
    <row r="5" spans="2:5" s="62" customFormat="1" x14ac:dyDescent="0.4">
      <c r="B5" s="34" t="str">
        <f>'Version Control'!$B$5</f>
        <v xml:space="preserve">Latest Template Revision: </v>
      </c>
      <c r="C5" s="40">
        <f>'Version Control'!$C$5</f>
        <v>43143</v>
      </c>
      <c r="E5" s="63"/>
    </row>
    <row r="6" spans="2:5" s="62" customFormat="1" x14ac:dyDescent="0.4">
      <c r="B6" s="34" t="str">
        <f>'Version Control'!$B$6</f>
        <v>Tab Name:</v>
      </c>
      <c r="C6" s="217" t="str">
        <f ca="1">MID(CELL("filename",A1), FIND("]", CELL("filename", A1))+ 1, 255)</f>
        <v>Instructions</v>
      </c>
      <c r="E6" s="63"/>
    </row>
    <row r="7" spans="2:5" ht="16" thickBot="1" x14ac:dyDescent="0.4">
      <c r="B7" s="49" t="str">
        <f>'Version Control'!$B$7</f>
        <v>File Name:</v>
      </c>
      <c r="C7" s="219" t="str">
        <f ca="1">'Version Control'!$C$7</f>
        <v>Portable Air Conditioners - v1.0 (FIXED).xlsx</v>
      </c>
      <c r="E7" s="61"/>
    </row>
    <row r="8" spans="2:5" x14ac:dyDescent="0.35">
      <c r="E8" s="61"/>
    </row>
    <row r="9" spans="2:5" ht="16" thickBot="1" x14ac:dyDescent="0.4">
      <c r="E9" s="61"/>
    </row>
    <row r="10" spans="2:5" ht="16" thickBot="1" x14ac:dyDescent="0.4">
      <c r="B10" s="107" t="s">
        <v>33</v>
      </c>
      <c r="C10" s="108"/>
      <c r="E10" s="61"/>
    </row>
    <row r="11" spans="2:5" ht="34.5" customHeight="1" thickBot="1" x14ac:dyDescent="0.4">
      <c r="B11" s="303" t="s">
        <v>161</v>
      </c>
      <c r="C11" s="304"/>
      <c r="E11" s="61"/>
    </row>
    <row r="12" spans="2:5" ht="16" thickBot="1" x14ac:dyDescent="0.4">
      <c r="E12" s="61"/>
    </row>
    <row r="13" spans="2:5" ht="16" thickBot="1" x14ac:dyDescent="0.4">
      <c r="B13" s="107" t="s">
        <v>16</v>
      </c>
      <c r="C13" s="108"/>
      <c r="E13" s="61"/>
    </row>
    <row r="14" spans="2:5" ht="16" thickBot="1" x14ac:dyDescent="0.4">
      <c r="B14" s="64" t="s">
        <v>34</v>
      </c>
      <c r="C14" s="65" t="s">
        <v>35</v>
      </c>
      <c r="E14" s="61"/>
    </row>
    <row r="15" spans="2:5" x14ac:dyDescent="0.35">
      <c r="B15" s="45" t="s">
        <v>51</v>
      </c>
      <c r="C15" s="66" t="s">
        <v>112</v>
      </c>
      <c r="E15" s="61"/>
    </row>
    <row r="16" spans="2:5" x14ac:dyDescent="0.35">
      <c r="B16" s="47" t="s">
        <v>36</v>
      </c>
      <c r="C16" s="67" t="s">
        <v>113</v>
      </c>
      <c r="E16" s="61"/>
    </row>
    <row r="17" spans="2:5" x14ac:dyDescent="0.35">
      <c r="B17" s="47" t="s">
        <v>100</v>
      </c>
      <c r="C17" s="67" t="s">
        <v>114</v>
      </c>
      <c r="E17" s="61"/>
    </row>
    <row r="18" spans="2:5" x14ac:dyDescent="0.35">
      <c r="B18" s="47" t="s">
        <v>19</v>
      </c>
      <c r="C18" s="67" t="s">
        <v>115</v>
      </c>
      <c r="E18" s="61"/>
    </row>
    <row r="19" spans="2:5" x14ac:dyDescent="0.35">
      <c r="B19" s="47" t="s">
        <v>150</v>
      </c>
      <c r="C19" s="67" t="s">
        <v>155</v>
      </c>
      <c r="E19" s="61"/>
    </row>
    <row r="20" spans="2:5" x14ac:dyDescent="0.35">
      <c r="B20" s="47" t="s">
        <v>152</v>
      </c>
      <c r="C20" s="67" t="s">
        <v>156</v>
      </c>
      <c r="E20" s="61"/>
    </row>
    <row r="21" spans="2:5" x14ac:dyDescent="0.35">
      <c r="B21" s="47" t="s">
        <v>153</v>
      </c>
      <c r="C21" s="67" t="s">
        <v>157</v>
      </c>
      <c r="E21" s="61"/>
    </row>
    <row r="22" spans="2:5" x14ac:dyDescent="0.35">
      <c r="B22" s="47" t="s">
        <v>154</v>
      </c>
      <c r="C22" s="67" t="s">
        <v>158</v>
      </c>
      <c r="E22" s="61"/>
    </row>
    <row r="23" spans="2:5" x14ac:dyDescent="0.35">
      <c r="B23" s="47" t="s">
        <v>151</v>
      </c>
      <c r="C23" s="161" t="s">
        <v>159</v>
      </c>
      <c r="E23" s="61"/>
    </row>
    <row r="24" spans="2:5" x14ac:dyDescent="0.35">
      <c r="B24" s="47" t="s">
        <v>192</v>
      </c>
      <c r="C24" s="67" t="s">
        <v>321</v>
      </c>
      <c r="E24" s="61"/>
    </row>
    <row r="25" spans="2:5" x14ac:dyDescent="0.35">
      <c r="B25" s="47" t="s">
        <v>194</v>
      </c>
      <c r="C25" s="67" t="s">
        <v>322</v>
      </c>
      <c r="E25" s="61"/>
    </row>
    <row r="26" spans="2:5" x14ac:dyDescent="0.35">
      <c r="B26" s="160" t="s">
        <v>193</v>
      </c>
      <c r="C26" s="161" t="s">
        <v>116</v>
      </c>
      <c r="E26" s="61"/>
    </row>
    <row r="27" spans="2:5" x14ac:dyDescent="0.35">
      <c r="B27" s="47" t="s">
        <v>56</v>
      </c>
      <c r="C27" s="67" t="s">
        <v>117</v>
      </c>
      <c r="E27" s="61"/>
    </row>
    <row r="28" spans="2:5" x14ac:dyDescent="0.35">
      <c r="B28" s="47" t="s">
        <v>48</v>
      </c>
      <c r="C28" s="67" t="s">
        <v>118</v>
      </c>
      <c r="E28" s="61"/>
    </row>
    <row r="29" spans="2:5" x14ac:dyDescent="0.4">
      <c r="B29" s="293" t="s">
        <v>327</v>
      </c>
      <c r="C29" s="294" t="s">
        <v>328</v>
      </c>
      <c r="E29" s="61"/>
    </row>
    <row r="30" spans="2:5" ht="16" thickBot="1" x14ac:dyDescent="0.4">
      <c r="B30" s="38" t="s">
        <v>49</v>
      </c>
      <c r="C30" s="68" t="s">
        <v>119</v>
      </c>
      <c r="E30" s="61"/>
    </row>
    <row r="31" spans="2:5" ht="16" thickBot="1" x14ac:dyDescent="0.4">
      <c r="E31" s="61"/>
    </row>
    <row r="32" spans="2:5" ht="16" thickBot="1" x14ac:dyDescent="0.45">
      <c r="B32" s="315" t="s">
        <v>65</v>
      </c>
      <c r="C32" s="316"/>
      <c r="E32" s="61"/>
    </row>
    <row r="33" spans="2:5" ht="16.5" customHeight="1" x14ac:dyDescent="0.35">
      <c r="B33" s="204" t="s">
        <v>139</v>
      </c>
      <c r="C33" s="295" t="s">
        <v>140</v>
      </c>
      <c r="E33" s="61"/>
    </row>
    <row r="34" spans="2:5" x14ac:dyDescent="0.35">
      <c r="B34" s="317" t="s">
        <v>141</v>
      </c>
      <c r="C34" s="200" t="s">
        <v>21</v>
      </c>
      <c r="E34" s="61"/>
    </row>
    <row r="35" spans="2:5" x14ac:dyDescent="0.35">
      <c r="B35" s="317"/>
      <c r="C35" s="201" t="s">
        <v>142</v>
      </c>
      <c r="E35" s="61"/>
    </row>
    <row r="36" spans="2:5" x14ac:dyDescent="0.35">
      <c r="B36" s="317"/>
      <c r="C36" s="202" t="s">
        <v>143</v>
      </c>
      <c r="E36" s="61"/>
    </row>
    <row r="37" spans="2:5" ht="20.5" thickBot="1" x14ac:dyDescent="0.4">
      <c r="B37" s="318"/>
      <c r="C37" s="203" t="s">
        <v>71</v>
      </c>
      <c r="E37" s="61"/>
    </row>
    <row r="38" spans="2:5" ht="16" thickBot="1" x14ac:dyDescent="0.4">
      <c r="C38" s="53"/>
      <c r="E38" s="61"/>
    </row>
    <row r="39" spans="2:5" ht="17.5" thickBot="1" x14ac:dyDescent="0.4">
      <c r="B39" s="319" t="s">
        <v>74</v>
      </c>
      <c r="C39" s="320"/>
      <c r="E39" s="61"/>
    </row>
    <row r="40" spans="2:5" ht="16.5" customHeight="1" x14ac:dyDescent="0.35">
      <c r="B40" s="305" t="s">
        <v>72</v>
      </c>
      <c r="C40" s="306"/>
      <c r="E40" s="61"/>
    </row>
    <row r="41" spans="2:5" x14ac:dyDescent="0.35">
      <c r="B41" s="307"/>
      <c r="C41" s="308"/>
      <c r="E41" s="61"/>
    </row>
    <row r="42" spans="2:5" ht="19.5" customHeight="1" thickBot="1" x14ac:dyDescent="0.4">
      <c r="B42" s="309"/>
      <c r="C42" s="310"/>
      <c r="E42" s="61"/>
    </row>
    <row r="43" spans="2:5" ht="16.5" customHeight="1" x14ac:dyDescent="0.35">
      <c r="B43" s="311" t="s">
        <v>101</v>
      </c>
      <c r="C43" s="312"/>
      <c r="E43" s="61"/>
    </row>
    <row r="44" spans="2:5" ht="21.75" customHeight="1" thickBot="1" x14ac:dyDescent="0.4">
      <c r="B44" s="313"/>
      <c r="C44" s="314"/>
      <c r="E44" s="61"/>
    </row>
    <row r="45" spans="2:5" ht="9.75" customHeight="1" x14ac:dyDescent="0.35">
      <c r="B45" s="205"/>
      <c r="C45" s="206"/>
      <c r="E45" s="61"/>
    </row>
    <row r="46" spans="2:5" ht="20" x14ac:dyDescent="0.35">
      <c r="B46" s="109" t="s">
        <v>66</v>
      </c>
      <c r="C46" s="110" t="s">
        <v>67</v>
      </c>
      <c r="E46" s="61"/>
    </row>
    <row r="47" spans="2:5" ht="9.75" customHeight="1" thickBot="1" x14ac:dyDescent="0.4">
      <c r="B47" s="207"/>
      <c r="C47" s="208"/>
      <c r="E47" s="61"/>
    </row>
    <row r="48" spans="2:5" s="62" customFormat="1" ht="15" customHeight="1" x14ac:dyDescent="0.35">
      <c r="B48" s="209" t="s">
        <v>5</v>
      </c>
      <c r="C48" s="194" t="s">
        <v>36</v>
      </c>
      <c r="E48" s="63"/>
    </row>
    <row r="49" spans="1:5" x14ac:dyDescent="0.35">
      <c r="B49" s="210" t="s">
        <v>6</v>
      </c>
      <c r="C49" s="194" t="s">
        <v>100</v>
      </c>
      <c r="E49" s="61"/>
    </row>
    <row r="50" spans="1:5" x14ac:dyDescent="0.35">
      <c r="B50" s="210" t="s">
        <v>7</v>
      </c>
      <c r="C50" s="194" t="s">
        <v>19</v>
      </c>
      <c r="E50" s="61"/>
    </row>
    <row r="51" spans="1:5" x14ac:dyDescent="0.35">
      <c r="B51" s="210" t="s">
        <v>8</v>
      </c>
      <c r="C51" s="194" t="s">
        <v>150</v>
      </c>
      <c r="E51" s="61"/>
    </row>
    <row r="52" spans="1:5" x14ac:dyDescent="0.35">
      <c r="B52" s="210" t="s">
        <v>9</v>
      </c>
      <c r="C52" s="194" t="s">
        <v>152</v>
      </c>
      <c r="E52" s="61"/>
    </row>
    <row r="53" spans="1:5" x14ac:dyDescent="0.35">
      <c r="B53" s="210" t="s">
        <v>10</v>
      </c>
      <c r="C53" s="194" t="s">
        <v>153</v>
      </c>
      <c r="E53" s="61"/>
    </row>
    <row r="54" spans="1:5" x14ac:dyDescent="0.35">
      <c r="B54" s="210" t="s">
        <v>11</v>
      </c>
      <c r="C54" s="194" t="s">
        <v>154</v>
      </c>
      <c r="E54" s="61"/>
    </row>
    <row r="55" spans="1:5" x14ac:dyDescent="0.35">
      <c r="B55" s="210" t="s">
        <v>135</v>
      </c>
      <c r="C55" s="194" t="s">
        <v>151</v>
      </c>
      <c r="E55" s="61"/>
    </row>
    <row r="56" spans="1:5" x14ac:dyDescent="0.35">
      <c r="B56" s="210" t="s">
        <v>136</v>
      </c>
      <c r="C56" s="194" t="s">
        <v>192</v>
      </c>
      <c r="E56" s="61"/>
    </row>
    <row r="57" spans="1:5" x14ac:dyDescent="0.35">
      <c r="B57" s="210" t="s">
        <v>137</v>
      </c>
      <c r="C57" s="194" t="s">
        <v>194</v>
      </c>
      <c r="E57" s="61"/>
    </row>
    <row r="58" spans="1:5" x14ac:dyDescent="0.35">
      <c r="B58" s="210" t="s">
        <v>138</v>
      </c>
      <c r="C58" s="194" t="s">
        <v>193</v>
      </c>
      <c r="E58" s="61"/>
    </row>
    <row r="59" spans="1:5" x14ac:dyDescent="0.35">
      <c r="B59" s="210" t="s">
        <v>148</v>
      </c>
      <c r="C59" s="194" t="s">
        <v>56</v>
      </c>
      <c r="E59" s="61"/>
    </row>
    <row r="60" spans="1:5" ht="16" thickBot="1" x14ac:dyDescent="0.4">
      <c r="B60" s="211" t="s">
        <v>149</v>
      </c>
      <c r="C60" s="195" t="s">
        <v>64</v>
      </c>
      <c r="E60" s="61"/>
    </row>
    <row r="61" spans="1:5" x14ac:dyDescent="0.35">
      <c r="B61" s="56"/>
      <c r="C61" s="69"/>
      <c r="E61" s="61"/>
    </row>
    <row r="62" spans="1:5" x14ac:dyDescent="0.35">
      <c r="A62" s="61"/>
      <c r="B62" s="61"/>
      <c r="C62" s="61"/>
      <c r="D62" s="61"/>
      <c r="E62" s="61"/>
    </row>
  </sheetData>
  <sheetProtection algorithmName="SHA-512" hashValue="cse+1Oy4CJFE93x6tlbTjIJOEqge/zB161p6zIucRn93rmMxPn+IiJTxCtB5sUHwSd4Yv9nCZRWL4yXFidk4oA==" saltValue="wwbx+9GaX6aburEztB297Q==" spinCount="100000" sheet="1" objects="1" scenarios="1" selectLockedCells="1"/>
  <mergeCells count="7">
    <mergeCell ref="B2:C2"/>
    <mergeCell ref="B11:C11"/>
    <mergeCell ref="B40:C42"/>
    <mergeCell ref="B43:C44"/>
    <mergeCell ref="B32:C32"/>
    <mergeCell ref="B34:B37"/>
    <mergeCell ref="B39:C39"/>
  </mergeCells>
  <hyperlinks>
    <hyperlink ref="B11" r:id="rId1" display="10 CFR 430 Subpart B Appendix A1:  Uniform Test Method for Measuring the Energy Consumption of Electric Refrigerators and Electric Refrigerator-Freezers [76 FR 12502, Mar. 7, 2011]" xr:uid="{00000000-0004-0000-0000-000000000000}"/>
    <hyperlink ref="C59" location="Comments!A1" display="Fill in Input Cells on &quot;Comments&quot; tab" xr:uid="{00000000-0004-0000-0000-000001000000}"/>
    <hyperlink ref="C60" location="'Report Sign-Off Block'!A1" display="Fill in Input Cells on &quot;Report Sign-off Block&quot; tab" xr:uid="{00000000-0004-0000-0000-000002000000}"/>
    <hyperlink ref="C57" location="'Cooling Mode Setup &amp; Conditions'!A1" display="Cooling Mode Setup &amp; Conditions" xr:uid="{00000000-0004-0000-0000-000003000000}"/>
    <hyperlink ref="C49" location="Instrumentation!A1" display="Instrumentation" xr:uid="{00000000-0004-0000-0000-000004000000}"/>
    <hyperlink ref="C48" location="'General Info &amp; Test Results'!A1" display="Fill in Input Cells on &quot;General Info &amp; Test Results&quot; tab" xr:uid="{00000000-0004-0000-0000-000005000000}"/>
    <hyperlink ref="C58" location="'Data &amp; Calcs Cooling Mode'!A1" display="Data &amp; Calcs Cooling Mode" xr:uid="{00000000-0004-0000-0000-000006000000}"/>
    <hyperlink ref="C50" location="Photos!A1" display="Fill in Input Cells on &quot;Photos&quot; tab, if applicable" xr:uid="{00000000-0004-0000-0000-000007000000}"/>
    <hyperlink ref="C51" location="'Inactive or Off Mode Settings'!A1" display="Inactive or Off Mode Settings" xr:uid="{00000000-0004-0000-0000-000008000000}"/>
    <hyperlink ref="C52" location="'Setup &amp; Test Cond Inactive-Off'!A1" display="Setup &amp; Test Cond Inactive-Off" xr:uid="{00000000-0004-0000-0000-000009000000}"/>
    <hyperlink ref="C56" location="'Cooling Mode Settings'!A1" display="Cooling Mode Settings" xr:uid="{00000000-0004-0000-0000-00000A000000}"/>
    <hyperlink ref="C55" location="'Data &amp; Calcs Low Power Modes'!A1" display="Data &amp; Calcs Low Power Modes" xr:uid="{00000000-0004-0000-0000-00000B000000}"/>
    <hyperlink ref="C53" location="'Off-Cycle Mode Settings'!A1" display="Off-Cycle Mode Settings" xr:uid="{00000000-0004-0000-0000-00000C000000}"/>
    <hyperlink ref="C54" location="'Setup&amp;Test Cond Off-Cycle Mode'!A1" display="Setup&amp;Test Cond Off-Cycle Mode" xr:uid="{00000000-0004-0000-0000-00000D000000}"/>
    <hyperlink ref="B11:C11" r:id="rId2" display="Appendix CC to Subpart B of Part 430-Uniform Test Method for Measuring the Energy Consumption of Portable Air Conditioners [81 FR 35265, June 1, 2016, as amended at 81 FR 70923, Oct. 14, 2016]" xr:uid="{00000000-0004-0000-0000-00000E000000}"/>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A1:L25"/>
  <sheetViews>
    <sheetView showGridLines="0" zoomScale="90" zoomScaleNormal="90" zoomScaleSheetLayoutView="85" workbookViewId="0">
      <selection activeCell="G4" sqref="G4"/>
    </sheetView>
  </sheetViews>
  <sheetFormatPr defaultColWidth="9.1796875" defaultRowHeight="15.5" x14ac:dyDescent="0.35"/>
  <cols>
    <col min="1" max="1" width="3.54296875" style="42" customWidth="1"/>
    <col min="2" max="2" width="31.7265625" style="42" customWidth="1"/>
    <col min="3" max="3" width="14.26953125" style="42" customWidth="1"/>
    <col min="4" max="4" width="28.54296875" style="42" customWidth="1"/>
    <col min="5" max="5" width="31.453125" style="42" customWidth="1"/>
    <col min="6" max="6" width="10.26953125" style="42" customWidth="1"/>
    <col min="7" max="7" width="27.26953125" style="42" customWidth="1"/>
    <col min="8" max="8" width="3.453125" style="42" customWidth="1"/>
    <col min="9" max="9" width="4.1796875" style="42" customWidth="1"/>
    <col min="10" max="16384" width="9.1796875" style="42"/>
  </cols>
  <sheetData>
    <row r="1" spans="2:12" ht="16" thickBot="1" x14ac:dyDescent="0.4">
      <c r="I1" s="43"/>
    </row>
    <row r="2" spans="2:12" ht="16" thickBot="1" x14ac:dyDescent="0.4">
      <c r="B2" s="331" t="str">
        <f>'Version Control'!$B$2</f>
        <v>Title Block</v>
      </c>
      <c r="C2" s="332"/>
      <c r="D2" s="332"/>
      <c r="E2" s="333"/>
      <c r="I2" s="43"/>
    </row>
    <row r="3" spans="2:12" x14ac:dyDescent="0.35">
      <c r="B3" s="45" t="str">
        <f>'Version Control'!$B$3</f>
        <v>Test Report Template Name:</v>
      </c>
      <c r="C3" s="347" t="str">
        <f>'Version Control'!$C$3</f>
        <v>Portable Air Conditioners</v>
      </c>
      <c r="D3" s="348"/>
      <c r="E3" s="349"/>
      <c r="I3" s="43"/>
    </row>
    <row r="4" spans="2:12" ht="17" x14ac:dyDescent="0.35">
      <c r="B4" s="46" t="str">
        <f>'Version Control'!$B$4</f>
        <v>Version Number:</v>
      </c>
      <c r="C4" s="351" t="str">
        <f>'Version Control'!$C$4</f>
        <v>v1.0</v>
      </c>
      <c r="D4" s="352"/>
      <c r="E4" s="353"/>
      <c r="G4" s="44" t="s">
        <v>58</v>
      </c>
      <c r="I4" s="43"/>
    </row>
    <row r="5" spans="2:12" x14ac:dyDescent="0.35">
      <c r="B5" s="47" t="str">
        <f>'Version Control'!$B$5</f>
        <v xml:space="preserve">Latest Template Revision: </v>
      </c>
      <c r="C5" s="354">
        <f>'Version Control'!$C$5</f>
        <v>43143</v>
      </c>
      <c r="D5" s="355"/>
      <c r="E5" s="356"/>
      <c r="I5" s="43"/>
    </row>
    <row r="6" spans="2:12" x14ac:dyDescent="0.35">
      <c r="B6" s="47" t="str">
        <f>'Version Control'!$B$6</f>
        <v>Tab Name:</v>
      </c>
      <c r="C6" s="351" t="str">
        <f ca="1">MID(CELL("filename",A1), FIND("]", CELL("filename", A1))+ 1, 255)</f>
        <v>Cooling Mode Settings</v>
      </c>
      <c r="D6" s="352"/>
      <c r="E6" s="353"/>
      <c r="I6" s="43"/>
    </row>
    <row r="7" spans="2:12" ht="37.5" customHeight="1" x14ac:dyDescent="0.35">
      <c r="B7" s="47" t="str">
        <f>'Version Control'!$B$7</f>
        <v>File Name:</v>
      </c>
      <c r="C7" s="357" t="str">
        <f ca="1">'Version Control'!$C$7</f>
        <v>Portable Air Conditioners - v1.0 (FIXED).xlsx</v>
      </c>
      <c r="D7" s="358"/>
      <c r="E7" s="359"/>
      <c r="I7" s="43"/>
    </row>
    <row r="8" spans="2:12" ht="16" thickBot="1" x14ac:dyDescent="0.4">
      <c r="B8" s="49" t="str">
        <f>'Version Control'!$B$8</f>
        <v xml:space="preserve">Test Completion Date: </v>
      </c>
      <c r="C8" s="360" t="str">
        <f>'Version Control'!$C$8</f>
        <v>[MM/DD/YYYY]</v>
      </c>
      <c r="D8" s="361"/>
      <c r="E8" s="362"/>
      <c r="I8" s="43"/>
    </row>
    <row r="9" spans="2:12" x14ac:dyDescent="0.35">
      <c r="I9" s="43"/>
    </row>
    <row r="10" spans="2:12" ht="16" thickBot="1" x14ac:dyDescent="0.4">
      <c r="I10" s="43"/>
    </row>
    <row r="11" spans="2:12" ht="16" thickBot="1" x14ac:dyDescent="0.4">
      <c r="B11" s="331" t="s">
        <v>4</v>
      </c>
      <c r="C11" s="332"/>
      <c r="D11" s="332"/>
      <c r="E11" s="332"/>
      <c r="F11" s="333"/>
      <c r="I11" s="43"/>
    </row>
    <row r="12" spans="2:12" ht="92.5" customHeight="1" thickBot="1" x14ac:dyDescent="0.4">
      <c r="B12" s="406" t="s">
        <v>206</v>
      </c>
      <c r="C12" s="407"/>
      <c r="D12" s="407"/>
      <c r="E12" s="407"/>
      <c r="F12" s="408"/>
      <c r="I12" s="43"/>
    </row>
    <row r="13" spans="2:12" x14ac:dyDescent="0.35">
      <c r="B13" s="149" t="s">
        <v>89</v>
      </c>
      <c r="C13" s="346" t="s">
        <v>87</v>
      </c>
      <c r="D13" s="346"/>
      <c r="E13" s="346" t="s">
        <v>88</v>
      </c>
      <c r="F13" s="350"/>
      <c r="I13" s="43"/>
      <c r="K13" s="84"/>
      <c r="L13" s="84"/>
    </row>
    <row r="14" spans="2:12" x14ac:dyDescent="0.35">
      <c r="B14" s="148" t="s">
        <v>59</v>
      </c>
      <c r="C14" s="363"/>
      <c r="D14" s="363"/>
      <c r="E14" s="363"/>
      <c r="F14" s="366"/>
      <c r="I14" s="43"/>
      <c r="K14" s="86"/>
      <c r="L14" s="86"/>
    </row>
    <row r="15" spans="2:12" x14ac:dyDescent="0.35">
      <c r="B15" s="82" t="s">
        <v>60</v>
      </c>
      <c r="C15" s="364"/>
      <c r="D15" s="364"/>
      <c r="E15" s="364"/>
      <c r="F15" s="367"/>
      <c r="I15" s="43"/>
      <c r="K15" s="86"/>
      <c r="L15" s="86"/>
    </row>
    <row r="16" spans="2:12" x14ac:dyDescent="0.35">
      <c r="B16" s="82" t="s">
        <v>61</v>
      </c>
      <c r="C16" s="364"/>
      <c r="D16" s="364"/>
      <c r="E16" s="364"/>
      <c r="F16" s="367"/>
      <c r="G16" s="86"/>
      <c r="H16" s="86"/>
      <c r="I16" s="87"/>
      <c r="K16" s="86"/>
      <c r="L16" s="86"/>
    </row>
    <row r="17" spans="1:9" x14ac:dyDescent="0.35">
      <c r="B17" s="82" t="s">
        <v>62</v>
      </c>
      <c r="C17" s="364"/>
      <c r="D17" s="364"/>
      <c r="E17" s="364"/>
      <c r="F17" s="367"/>
      <c r="I17" s="43"/>
    </row>
    <row r="18" spans="1:9" x14ac:dyDescent="0.35">
      <c r="B18" s="82" t="s">
        <v>63</v>
      </c>
      <c r="C18" s="364"/>
      <c r="D18" s="364"/>
      <c r="E18" s="364"/>
      <c r="F18" s="367"/>
      <c r="I18" s="43"/>
    </row>
    <row r="19" spans="1:9" x14ac:dyDescent="0.35">
      <c r="B19" s="82" t="s">
        <v>90</v>
      </c>
      <c r="C19" s="364"/>
      <c r="D19" s="364"/>
      <c r="E19" s="364"/>
      <c r="F19" s="367"/>
      <c r="I19" s="43"/>
    </row>
    <row r="20" spans="1:9" x14ac:dyDescent="0.35">
      <c r="B20" s="82" t="s">
        <v>91</v>
      </c>
      <c r="C20" s="364"/>
      <c r="D20" s="364"/>
      <c r="E20" s="364"/>
      <c r="F20" s="367"/>
      <c r="I20" s="43"/>
    </row>
    <row r="21" spans="1:9" x14ac:dyDescent="0.35">
      <c r="B21" s="82" t="s">
        <v>92</v>
      </c>
      <c r="C21" s="364"/>
      <c r="D21" s="364"/>
      <c r="E21" s="364"/>
      <c r="F21" s="367"/>
      <c r="I21" s="43"/>
    </row>
    <row r="22" spans="1:9" x14ac:dyDescent="0.35">
      <c r="B22" s="82" t="s">
        <v>93</v>
      </c>
      <c r="C22" s="364"/>
      <c r="D22" s="364"/>
      <c r="E22" s="364"/>
      <c r="F22" s="367"/>
      <c r="I22" s="43"/>
    </row>
    <row r="23" spans="1:9" ht="16" thickBot="1" x14ac:dyDescent="0.4">
      <c r="B23" s="88" t="s">
        <v>94</v>
      </c>
      <c r="C23" s="365"/>
      <c r="D23" s="365"/>
      <c r="E23" s="365"/>
      <c r="F23" s="368"/>
      <c r="I23" s="43"/>
    </row>
    <row r="24" spans="1:9" x14ac:dyDescent="0.35">
      <c r="I24" s="43"/>
    </row>
    <row r="25" spans="1:9" x14ac:dyDescent="0.35">
      <c r="A25" s="43"/>
      <c r="B25" s="89"/>
      <c r="C25" s="43"/>
      <c r="D25" s="43"/>
      <c r="E25" s="43"/>
      <c r="F25" s="43"/>
      <c r="G25" s="43"/>
      <c r="H25" s="43"/>
      <c r="I25" s="43"/>
    </row>
  </sheetData>
  <sheetProtection algorithmName="SHA-512" hashValue="EHZXHQA+oyec8Rz5oHU+YpUJpej0hRrR6J0QPXXL3UfZefN6uXvyPZ4HGM2+HglC8noP6Nu7FK3VaXju+0FEvQ==" saltValue="uMitQd5v7x1p1ImFzkrqnw==" spinCount="100000" sheet="1" objects="1" scenarios="1" selectLockedCells="1"/>
  <mergeCells count="31">
    <mergeCell ref="C14:D14"/>
    <mergeCell ref="E14:F14"/>
    <mergeCell ref="C4:E4"/>
    <mergeCell ref="C5:E5"/>
    <mergeCell ref="C6:E6"/>
    <mergeCell ref="C7:E7"/>
    <mergeCell ref="C8:E8"/>
    <mergeCell ref="B12:F12"/>
    <mergeCell ref="B2:E2"/>
    <mergeCell ref="C3:E3"/>
    <mergeCell ref="B11:F11"/>
    <mergeCell ref="C13:D13"/>
    <mergeCell ref="E13:F13"/>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s>
  <hyperlinks>
    <hyperlink ref="G4" location="Instructions!C33" display="Back to Instructions tab" xr:uid="{00000000-0004-0000-0900-000000000000}"/>
  </hyperlinks>
  <printOptions horizontalCentered="1"/>
  <pageMargins left="0.25" right="0.25" top="0.75" bottom="0.25" header="0.3" footer="0.3"/>
  <pageSetup orientation="landscape" r:id="rId1"/>
  <headerFooter>
    <oddHeader>&amp;F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0070C0"/>
    <pageSetUpPr fitToPage="1"/>
  </sheetPr>
  <dimension ref="A1:P35"/>
  <sheetViews>
    <sheetView showGridLines="0" zoomScale="90" zoomScaleNormal="90" zoomScaleSheetLayoutView="85" workbookViewId="0">
      <selection activeCell="G4" sqref="G4:H4"/>
    </sheetView>
  </sheetViews>
  <sheetFormatPr defaultColWidth="9.1796875" defaultRowHeight="15.5" x14ac:dyDescent="0.35"/>
  <cols>
    <col min="1" max="1" width="4.453125" style="42" customWidth="1"/>
    <col min="2" max="2" width="28.453125" style="42" bestFit="1" customWidth="1"/>
    <col min="3" max="3" width="18.453125" style="42" customWidth="1"/>
    <col min="4" max="4" width="33.7265625" style="42" customWidth="1"/>
    <col min="5" max="5" width="24.7265625" style="42" customWidth="1"/>
    <col min="6" max="6" width="13.26953125" style="42" customWidth="1"/>
    <col min="7" max="7" width="10.453125" style="42" customWidth="1"/>
    <col min="8" max="8" width="12.26953125" style="42" customWidth="1"/>
    <col min="9" max="9" width="20" style="42" customWidth="1"/>
    <col min="10" max="10" width="20.1796875" style="42" customWidth="1"/>
    <col min="11" max="11" width="5" style="42" customWidth="1"/>
    <col min="12" max="12" width="2.453125" style="42" customWidth="1"/>
    <col min="13" max="16384" width="9.1796875" style="42"/>
  </cols>
  <sheetData>
    <row r="1" spans="2:16" ht="16" thickBot="1" x14ac:dyDescent="0.4">
      <c r="L1" s="43"/>
    </row>
    <row r="2" spans="2:16" ht="16" thickBot="1" x14ac:dyDescent="0.4">
      <c r="B2" s="331" t="str">
        <f>'Version Control'!$B$2</f>
        <v>Title Block</v>
      </c>
      <c r="C2" s="332"/>
      <c r="D2" s="332"/>
      <c r="E2" s="333"/>
      <c r="L2" s="43"/>
    </row>
    <row r="3" spans="2:16" x14ac:dyDescent="0.35">
      <c r="B3" s="45" t="str">
        <f>'Version Control'!$B$3</f>
        <v>Test Report Template Name:</v>
      </c>
      <c r="C3" s="347" t="str">
        <f>'Version Control'!$C$3</f>
        <v>Portable Air Conditioners</v>
      </c>
      <c r="D3" s="348"/>
      <c r="E3" s="349"/>
      <c r="L3" s="43"/>
    </row>
    <row r="4" spans="2:16" x14ac:dyDescent="0.35">
      <c r="B4" s="46" t="str">
        <f>'Version Control'!$B$4</f>
        <v>Version Number:</v>
      </c>
      <c r="C4" s="351" t="str">
        <f>'Version Control'!$C$4</f>
        <v>v1.0</v>
      </c>
      <c r="D4" s="352"/>
      <c r="E4" s="353"/>
      <c r="G4" s="398" t="s">
        <v>58</v>
      </c>
      <c r="H4" s="398"/>
      <c r="L4" s="43"/>
    </row>
    <row r="5" spans="2:16" x14ac:dyDescent="0.35">
      <c r="B5" s="47" t="str">
        <f>'Version Control'!$B$5</f>
        <v xml:space="preserve">Latest Template Revision: </v>
      </c>
      <c r="C5" s="354">
        <f>'Version Control'!$C$5</f>
        <v>43143</v>
      </c>
      <c r="D5" s="355"/>
      <c r="E5" s="356"/>
      <c r="L5" s="43"/>
    </row>
    <row r="6" spans="2:16" x14ac:dyDescent="0.35">
      <c r="B6" s="47" t="str">
        <f>'Version Control'!$B$6</f>
        <v>Tab Name:</v>
      </c>
      <c r="C6" s="351" t="str">
        <f ca="1">MID(CELL("filename",A1), FIND("]", CELL("filename", A1))+ 1, 255)</f>
        <v>Cooling Mode Setup &amp; Conditions</v>
      </c>
      <c r="D6" s="352"/>
      <c r="E6" s="353"/>
      <c r="L6" s="43"/>
    </row>
    <row r="7" spans="2:16" ht="37.5" customHeight="1" x14ac:dyDescent="0.35">
      <c r="B7" s="47" t="str">
        <f>'Version Control'!$B$7</f>
        <v>File Name:</v>
      </c>
      <c r="C7" s="357" t="str">
        <f ca="1">'Version Control'!$C$7</f>
        <v>Portable Air Conditioners - v1.0 (FIXED).xlsx</v>
      </c>
      <c r="D7" s="358"/>
      <c r="E7" s="359"/>
      <c r="L7" s="43"/>
    </row>
    <row r="8" spans="2:16" ht="16" thickBot="1" x14ac:dyDescent="0.4">
      <c r="B8" s="49" t="str">
        <f>'Version Control'!$B$8</f>
        <v xml:space="preserve">Test Completion Date: </v>
      </c>
      <c r="C8" s="360" t="str">
        <f>'Version Control'!$C$8</f>
        <v>[MM/DD/YYYY]</v>
      </c>
      <c r="D8" s="361"/>
      <c r="E8" s="362"/>
      <c r="L8" s="43"/>
    </row>
    <row r="9" spans="2:16" x14ac:dyDescent="0.35">
      <c r="L9" s="43"/>
    </row>
    <row r="10" spans="2:16" ht="16" thickBot="1" x14ac:dyDescent="0.4">
      <c r="B10" s="74"/>
      <c r="J10" s="75"/>
      <c r="K10" s="76"/>
      <c r="L10" s="77"/>
      <c r="M10" s="76"/>
      <c r="N10" s="76"/>
      <c r="O10" s="76"/>
      <c r="P10" s="76"/>
    </row>
    <row r="11" spans="2:16" ht="16" thickBot="1" x14ac:dyDescent="0.45">
      <c r="B11" s="401" t="s">
        <v>197</v>
      </c>
      <c r="C11" s="402"/>
      <c r="D11" s="402"/>
      <c r="E11" s="402"/>
      <c r="F11" s="402"/>
      <c r="G11" s="402"/>
      <c r="H11" s="402"/>
      <c r="I11" s="402"/>
      <c r="J11" s="403"/>
      <c r="K11" s="76"/>
      <c r="L11" s="77"/>
      <c r="M11" s="76"/>
      <c r="N11" s="76"/>
      <c r="O11" s="76"/>
      <c r="P11" s="76"/>
    </row>
    <row r="12" spans="2:16" ht="52.9" customHeight="1" thickBot="1" x14ac:dyDescent="0.4">
      <c r="B12" s="434" t="s">
        <v>198</v>
      </c>
      <c r="C12" s="435"/>
      <c r="D12" s="435"/>
      <c r="E12" s="435"/>
      <c r="F12" s="435"/>
      <c r="G12" s="435"/>
      <c r="H12" s="435"/>
      <c r="I12" s="435"/>
      <c r="J12" s="436"/>
      <c r="K12" s="76"/>
      <c r="L12" s="77"/>
      <c r="M12" s="76"/>
      <c r="N12" s="76"/>
      <c r="O12" s="76"/>
      <c r="P12" s="76"/>
    </row>
    <row r="13" spans="2:16" ht="16" thickBot="1" x14ac:dyDescent="0.4">
      <c r="B13" s="74"/>
      <c r="J13" s="75"/>
      <c r="K13" s="76"/>
      <c r="L13" s="77"/>
      <c r="M13" s="76"/>
      <c r="N13" s="76"/>
      <c r="O13" s="76"/>
      <c r="P13" s="76"/>
    </row>
    <row r="14" spans="2:16" ht="16" thickBot="1" x14ac:dyDescent="0.45">
      <c r="B14" s="401" t="s">
        <v>199</v>
      </c>
      <c r="C14" s="402"/>
      <c r="D14" s="402"/>
      <c r="E14" s="402"/>
      <c r="F14" s="402"/>
      <c r="G14" s="402"/>
      <c r="H14" s="402"/>
      <c r="I14" s="402"/>
      <c r="J14" s="403"/>
      <c r="K14" s="76"/>
      <c r="L14" s="77"/>
      <c r="M14" s="76"/>
      <c r="N14" s="76"/>
      <c r="O14" s="76"/>
      <c r="P14" s="76"/>
    </row>
    <row r="15" spans="2:16" ht="64.150000000000006" customHeight="1" thickBot="1" x14ac:dyDescent="0.4">
      <c r="B15" s="434" t="s">
        <v>200</v>
      </c>
      <c r="C15" s="435"/>
      <c r="D15" s="435"/>
      <c r="E15" s="435"/>
      <c r="F15" s="435"/>
      <c r="G15" s="435"/>
      <c r="H15" s="435"/>
      <c r="I15" s="435"/>
      <c r="J15" s="436"/>
      <c r="K15" s="76"/>
      <c r="L15" s="77"/>
      <c r="M15" s="76"/>
      <c r="N15" s="76"/>
      <c r="O15" s="76"/>
      <c r="P15" s="76"/>
    </row>
    <row r="16" spans="2:16" ht="16" thickBot="1" x14ac:dyDescent="0.4">
      <c r="B16" s="74"/>
      <c r="J16" s="75"/>
      <c r="K16" s="76"/>
      <c r="L16" s="77"/>
      <c r="M16" s="76"/>
      <c r="N16" s="76"/>
      <c r="O16" s="76"/>
      <c r="P16" s="76"/>
    </row>
    <row r="17" spans="2:16" ht="16" thickBot="1" x14ac:dyDescent="0.4">
      <c r="B17" s="27" t="s">
        <v>201</v>
      </c>
      <c r="C17" s="28"/>
      <c r="D17" s="28"/>
      <c r="E17" s="28"/>
      <c r="F17" s="28"/>
      <c r="G17" s="28"/>
      <c r="H17" s="28"/>
      <c r="I17" s="28"/>
      <c r="J17" s="29"/>
      <c r="K17" s="39"/>
      <c r="L17" s="43"/>
      <c r="M17" s="24"/>
      <c r="N17" s="24"/>
      <c r="O17" s="24"/>
      <c r="P17" s="24"/>
    </row>
    <row r="18" spans="2:16" ht="45" customHeight="1" thickBot="1" x14ac:dyDescent="0.4">
      <c r="B18" s="373" t="s">
        <v>202</v>
      </c>
      <c r="C18" s="374"/>
      <c r="D18" s="374"/>
      <c r="E18" s="374"/>
      <c r="F18" s="374"/>
      <c r="G18" s="374"/>
      <c r="H18" s="374"/>
      <c r="I18" s="374"/>
      <c r="J18" s="375"/>
      <c r="K18" s="78"/>
      <c r="L18" s="43"/>
      <c r="M18" s="79"/>
      <c r="N18" s="79"/>
      <c r="O18" s="79"/>
      <c r="P18" s="79"/>
    </row>
    <row r="19" spans="2:16" x14ac:dyDescent="0.35">
      <c r="B19" s="384" t="s">
        <v>83</v>
      </c>
      <c r="C19" s="385"/>
      <c r="D19" s="385"/>
      <c r="E19" s="396" t="s">
        <v>311</v>
      </c>
      <c r="F19" s="396"/>
      <c r="G19" s="396"/>
      <c r="H19" s="396"/>
      <c r="I19" s="385" t="s">
        <v>84</v>
      </c>
      <c r="J19" s="386"/>
      <c r="K19" s="80"/>
      <c r="L19" s="43"/>
      <c r="M19" s="81"/>
      <c r="N19" s="81"/>
      <c r="O19" s="81"/>
      <c r="P19" s="81"/>
    </row>
    <row r="20" spans="2:16" x14ac:dyDescent="0.35">
      <c r="B20" s="437" t="s">
        <v>203</v>
      </c>
      <c r="C20" s="438"/>
      <c r="D20" s="439"/>
      <c r="E20" s="440"/>
      <c r="F20" s="440"/>
      <c r="G20" s="440"/>
      <c r="H20" s="440"/>
      <c r="I20" s="378" t="s">
        <v>85</v>
      </c>
      <c r="J20" s="379"/>
      <c r="K20" s="53"/>
      <c r="L20" s="43"/>
      <c r="M20" s="83"/>
      <c r="N20" s="83"/>
      <c r="O20" s="83"/>
      <c r="P20" s="83"/>
    </row>
    <row r="21" spans="2:16" ht="16" thickBot="1" x14ac:dyDescent="0.4">
      <c r="B21" s="442" t="s">
        <v>319</v>
      </c>
      <c r="C21" s="443"/>
      <c r="D21" s="444"/>
      <c r="E21" s="441"/>
      <c r="F21" s="441"/>
      <c r="G21" s="441"/>
      <c r="H21" s="441"/>
      <c r="I21" s="382" t="s">
        <v>85</v>
      </c>
      <c r="J21" s="383"/>
      <c r="K21" s="53"/>
      <c r="L21" s="43"/>
      <c r="M21" s="83"/>
      <c r="N21" s="83"/>
      <c r="O21" s="83"/>
      <c r="P21" s="83"/>
    </row>
    <row r="22" spans="2:16" ht="16" thickBot="1" x14ac:dyDescent="0.4">
      <c r="L22" s="43"/>
    </row>
    <row r="23" spans="2:16" ht="16" thickBot="1" x14ac:dyDescent="0.4">
      <c r="B23" s="27" t="s">
        <v>95</v>
      </c>
      <c r="C23" s="28"/>
      <c r="D23" s="28"/>
      <c r="E23" s="28"/>
      <c r="F23" s="28"/>
      <c r="G23" s="28"/>
      <c r="H23" s="28"/>
      <c r="I23" s="28"/>
      <c r="J23" s="29"/>
      <c r="L23" s="43"/>
    </row>
    <row r="24" spans="2:16" ht="16" thickBot="1" x14ac:dyDescent="0.4">
      <c r="B24" s="373" t="s">
        <v>205</v>
      </c>
      <c r="C24" s="374"/>
      <c r="D24" s="374"/>
      <c r="E24" s="374"/>
      <c r="F24" s="374"/>
      <c r="G24" s="374"/>
      <c r="H24" s="374"/>
      <c r="I24" s="374"/>
      <c r="J24" s="375"/>
      <c r="L24" s="43"/>
    </row>
    <row r="25" spans="2:16" x14ac:dyDescent="0.35">
      <c r="B25" s="384" t="s">
        <v>83</v>
      </c>
      <c r="C25" s="385"/>
      <c r="D25" s="385"/>
      <c r="E25" s="390" t="s">
        <v>316</v>
      </c>
      <c r="F25" s="391"/>
      <c r="G25" s="390" t="s">
        <v>317</v>
      </c>
      <c r="H25" s="391"/>
      <c r="I25" s="385" t="s">
        <v>84</v>
      </c>
      <c r="J25" s="386"/>
      <c r="L25" s="43"/>
    </row>
    <row r="26" spans="2:16" x14ac:dyDescent="0.35">
      <c r="B26" s="376" t="s">
        <v>97</v>
      </c>
      <c r="C26" s="377"/>
      <c r="D26" s="377"/>
      <c r="E26" s="369"/>
      <c r="F26" s="370"/>
      <c r="G26" s="369"/>
      <c r="H26" s="370"/>
      <c r="I26" s="378" t="s">
        <v>96</v>
      </c>
      <c r="J26" s="379"/>
      <c r="L26" s="43"/>
    </row>
    <row r="27" spans="2:16" ht="16" thickBot="1" x14ac:dyDescent="0.4">
      <c r="B27" s="380" t="s">
        <v>122</v>
      </c>
      <c r="C27" s="381"/>
      <c r="D27" s="381"/>
      <c r="E27" s="371"/>
      <c r="F27" s="372"/>
      <c r="G27" s="371"/>
      <c r="H27" s="372"/>
      <c r="I27" s="382" t="s">
        <v>123</v>
      </c>
      <c r="J27" s="383"/>
      <c r="L27" s="43"/>
    </row>
    <row r="28" spans="2:16" ht="16" thickBot="1" x14ac:dyDescent="0.4">
      <c r="L28" s="43"/>
    </row>
    <row r="29" spans="2:16" ht="16" thickBot="1" x14ac:dyDescent="0.4">
      <c r="B29" s="331" t="s">
        <v>207</v>
      </c>
      <c r="C29" s="332"/>
      <c r="D29" s="332"/>
      <c r="E29" s="332"/>
      <c r="F29" s="332"/>
      <c r="G29" s="332"/>
      <c r="H29" s="332"/>
      <c r="I29" s="332"/>
      <c r="J29" s="333"/>
      <c r="L29" s="43"/>
    </row>
    <row r="30" spans="2:16" ht="87" customHeight="1" thickBot="1" x14ac:dyDescent="0.4">
      <c r="B30" s="373" t="s">
        <v>204</v>
      </c>
      <c r="C30" s="374"/>
      <c r="D30" s="374"/>
      <c r="E30" s="374"/>
      <c r="F30" s="374"/>
      <c r="G30" s="374"/>
      <c r="H30" s="374"/>
      <c r="I30" s="374"/>
      <c r="J30" s="375"/>
      <c r="L30" s="43"/>
    </row>
    <row r="31" spans="2:16" x14ac:dyDescent="0.35">
      <c r="B31" s="445" t="s">
        <v>86</v>
      </c>
      <c r="C31" s="446"/>
      <c r="D31" s="451"/>
      <c r="E31" s="451"/>
      <c r="F31" s="451"/>
      <c r="G31" s="451"/>
      <c r="H31" s="451"/>
      <c r="I31" s="451"/>
      <c r="J31" s="452"/>
      <c r="L31" s="43"/>
    </row>
    <row r="32" spans="2:16" x14ac:dyDescent="0.35">
      <c r="B32" s="447"/>
      <c r="C32" s="448"/>
      <c r="D32" s="453"/>
      <c r="E32" s="453"/>
      <c r="F32" s="453"/>
      <c r="G32" s="453"/>
      <c r="H32" s="453"/>
      <c r="I32" s="453"/>
      <c r="J32" s="454"/>
      <c r="L32" s="43"/>
    </row>
    <row r="33" spans="1:12" ht="16" thickBot="1" x14ac:dyDescent="0.4">
      <c r="B33" s="449"/>
      <c r="C33" s="450"/>
      <c r="D33" s="455"/>
      <c r="E33" s="455"/>
      <c r="F33" s="455"/>
      <c r="G33" s="455"/>
      <c r="H33" s="455"/>
      <c r="I33" s="455"/>
      <c r="J33" s="456"/>
      <c r="L33" s="43"/>
    </row>
    <row r="34" spans="1:12" x14ac:dyDescent="0.35">
      <c r="L34" s="43"/>
    </row>
    <row r="35" spans="1:12" x14ac:dyDescent="0.35">
      <c r="A35" s="43"/>
      <c r="B35" s="43"/>
      <c r="C35" s="43"/>
      <c r="D35" s="43"/>
      <c r="E35" s="43"/>
      <c r="F35" s="43"/>
      <c r="G35" s="43"/>
      <c r="H35" s="43"/>
      <c r="I35" s="43"/>
      <c r="J35" s="43"/>
      <c r="K35" s="43"/>
      <c r="L35" s="43"/>
    </row>
  </sheetData>
  <sheetProtection algorithmName="SHA-512" hashValue="+sQOY+yGreQRO7+A/YbrLmWmknhJ9jdf9SQ8ny/4XeiO5bflYe3sbzK/Sj1RNKAvknvyb3v+DUvWiz3jWEwDIg==" saltValue="O/J2p/2LC2YGDmYG2xN3KA==" spinCount="100000" sheet="1" objects="1" scenarios="1" selectLockedCells="1"/>
  <mergeCells count="39">
    <mergeCell ref="B29:J29"/>
    <mergeCell ref="B30:J30"/>
    <mergeCell ref="B31:C33"/>
    <mergeCell ref="D31:J33"/>
    <mergeCell ref="B26:D26"/>
    <mergeCell ref="I26:J26"/>
    <mergeCell ref="B24:J24"/>
    <mergeCell ref="B25:D25"/>
    <mergeCell ref="I25:J25"/>
    <mergeCell ref="B27:D27"/>
    <mergeCell ref="I27:J27"/>
    <mergeCell ref="E25:F25"/>
    <mergeCell ref="G25:H25"/>
    <mergeCell ref="E26:F26"/>
    <mergeCell ref="G26:H26"/>
    <mergeCell ref="E27:F27"/>
    <mergeCell ref="G27:H27"/>
    <mergeCell ref="E21:H21"/>
    <mergeCell ref="I20:J20"/>
    <mergeCell ref="I21:J21"/>
    <mergeCell ref="G4:H4"/>
    <mergeCell ref="C4:E4"/>
    <mergeCell ref="C5:E5"/>
    <mergeCell ref="C6:E6"/>
    <mergeCell ref="C7:E7"/>
    <mergeCell ref="C8:E8"/>
    <mergeCell ref="B11:J11"/>
    <mergeCell ref="B12:J12"/>
    <mergeCell ref="B14:J14"/>
    <mergeCell ref="B21:D21"/>
    <mergeCell ref="B19:D19"/>
    <mergeCell ref="E19:H19"/>
    <mergeCell ref="I19:J19"/>
    <mergeCell ref="B15:J15"/>
    <mergeCell ref="B2:E2"/>
    <mergeCell ref="C3:E3"/>
    <mergeCell ref="B18:J18"/>
    <mergeCell ref="B20:D20"/>
    <mergeCell ref="E20:H20"/>
  </mergeCells>
  <hyperlinks>
    <hyperlink ref="G4" location="Instructions!C33" display="Back to Instructions tab" xr:uid="{00000000-0004-0000-0A00-000000000000}"/>
  </hyperlinks>
  <printOptions horizontalCentered="1"/>
  <pageMargins left="0.25" right="0.25" top="0.75" bottom="0.25" header="0.3" footer="0.3"/>
  <pageSetup scale="79" orientation="landscape" r:id="rId1"/>
  <headerFooter>
    <oddHeader>&amp;F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L163"/>
  <sheetViews>
    <sheetView showGridLines="0" zoomScale="80" zoomScaleNormal="80" workbookViewId="0">
      <selection activeCell="G4" sqref="G4:H4"/>
    </sheetView>
  </sheetViews>
  <sheetFormatPr defaultRowHeight="17" x14ac:dyDescent="0.45"/>
  <cols>
    <col min="1" max="1" width="4.54296875" style="147" customWidth="1"/>
    <col min="2" max="2" width="7.81640625" style="147" customWidth="1"/>
    <col min="3" max="3" width="36" style="147" customWidth="1"/>
    <col min="4" max="4" width="32.26953125" style="147" customWidth="1"/>
    <col min="5" max="5" width="34" style="147" customWidth="1"/>
    <col min="6" max="6" width="31" style="147" customWidth="1"/>
    <col min="7" max="7" width="29.81640625" style="147" customWidth="1"/>
    <col min="8" max="8" width="14.26953125" style="147" customWidth="1"/>
    <col min="9" max="9" width="5.7265625" style="159" customWidth="1"/>
    <col min="10" max="10" width="5.7265625" customWidth="1"/>
    <col min="11" max="11" width="3.453125" customWidth="1"/>
  </cols>
  <sheetData>
    <row r="1" spans="1:11" ht="17.5" thickBot="1" x14ac:dyDescent="0.5">
      <c r="A1" s="123"/>
      <c r="B1" s="123"/>
      <c r="C1" s="123"/>
      <c r="D1" s="123"/>
      <c r="E1" s="123"/>
      <c r="F1" s="123"/>
      <c r="G1" s="123"/>
      <c r="H1" s="123"/>
      <c r="I1" s="155"/>
      <c r="K1" s="124"/>
    </row>
    <row r="2" spans="1:11" ht="17.5" thickBot="1" x14ac:dyDescent="0.5">
      <c r="A2" s="123"/>
      <c r="B2" s="415" t="str">
        <f>'Version Control'!$B$2</f>
        <v>Title Block</v>
      </c>
      <c r="C2" s="416"/>
      <c r="D2" s="416"/>
      <c r="E2" s="417"/>
      <c r="F2" s="123"/>
      <c r="G2" s="123"/>
      <c r="H2" s="123"/>
      <c r="I2" s="155"/>
      <c r="K2" s="124"/>
    </row>
    <row r="3" spans="1:11" x14ac:dyDescent="0.45">
      <c r="A3" s="123"/>
      <c r="B3" s="418" t="str">
        <f>'Version Control'!$B$3</f>
        <v>Test Report Template Name:</v>
      </c>
      <c r="C3" s="419"/>
      <c r="D3" s="422" t="str">
        <f>'Version Control'!$C$3</f>
        <v>Portable Air Conditioners</v>
      </c>
      <c r="E3" s="423"/>
      <c r="F3" s="123"/>
      <c r="G3" s="123"/>
      <c r="H3" s="123"/>
      <c r="I3" s="155"/>
      <c r="K3" s="124"/>
    </row>
    <row r="4" spans="1:11" x14ac:dyDescent="0.45">
      <c r="A4" s="123"/>
      <c r="B4" s="420" t="str">
        <f>'Version Control'!$B$4</f>
        <v>Version Number:</v>
      </c>
      <c r="C4" s="421"/>
      <c r="D4" s="424" t="str">
        <f>'Version Control'!$C$4</f>
        <v>v1.0</v>
      </c>
      <c r="E4" s="425"/>
      <c r="F4" s="123"/>
      <c r="G4" s="469" t="s">
        <v>58</v>
      </c>
      <c r="H4" s="469"/>
      <c r="I4" s="155"/>
      <c r="K4" s="124"/>
    </row>
    <row r="5" spans="1:11" x14ac:dyDescent="0.45">
      <c r="A5" s="123"/>
      <c r="B5" s="420" t="str">
        <f>'Version Control'!$B$5</f>
        <v xml:space="preserve">Latest Template Revision: </v>
      </c>
      <c r="C5" s="421"/>
      <c r="D5" s="426">
        <f>'Version Control'!$C$5</f>
        <v>43143</v>
      </c>
      <c r="E5" s="427"/>
      <c r="F5" s="123"/>
      <c r="G5" s="123"/>
      <c r="H5" s="123"/>
      <c r="I5" s="155"/>
      <c r="K5" s="124"/>
    </row>
    <row r="6" spans="1:11" x14ac:dyDescent="0.45">
      <c r="A6" s="123"/>
      <c r="B6" s="420" t="str">
        <f>'Version Control'!$B$6</f>
        <v>Tab Name:</v>
      </c>
      <c r="C6" s="421"/>
      <c r="D6" s="424" t="str">
        <f ca="1">MID(CELL("filename",A1), FIND("]", CELL("filename", A1))+ 1, 255)</f>
        <v>Data &amp; Calcs Cooling Mode</v>
      </c>
      <c r="E6" s="425"/>
      <c r="F6" s="123"/>
      <c r="G6" s="123"/>
      <c r="H6" s="123"/>
      <c r="I6" s="155"/>
      <c r="K6" s="124"/>
    </row>
    <row r="7" spans="1:11" ht="41.25" customHeight="1" x14ac:dyDescent="0.45">
      <c r="A7" s="123"/>
      <c r="B7" s="420" t="str">
        <f>'Version Control'!$B$7</f>
        <v>File Name:</v>
      </c>
      <c r="C7" s="421"/>
      <c r="D7" s="430" t="str">
        <f ca="1">'Version Control'!$C$7</f>
        <v>Portable Air Conditioners - v1.0 (FIXED).xlsx</v>
      </c>
      <c r="E7" s="431"/>
      <c r="F7" s="123"/>
      <c r="G7" s="123"/>
      <c r="H7" s="123"/>
      <c r="I7" s="155"/>
      <c r="K7" s="124"/>
    </row>
    <row r="8" spans="1:11" ht="17.5" thickBot="1" x14ac:dyDescent="0.5">
      <c r="A8" s="123"/>
      <c r="B8" s="428" t="str">
        <f>'Version Control'!$B$8</f>
        <v xml:space="preserve">Test Completion Date: </v>
      </c>
      <c r="C8" s="429"/>
      <c r="D8" s="432" t="str">
        <f>'Version Control'!$C$8</f>
        <v>[MM/DD/YYYY]</v>
      </c>
      <c r="E8" s="433"/>
      <c r="F8" s="123"/>
      <c r="G8" s="123"/>
      <c r="H8" s="123"/>
      <c r="I8" s="155"/>
      <c r="K8" s="124"/>
    </row>
    <row r="9" spans="1:11" x14ac:dyDescent="0.45">
      <c r="A9" s="123"/>
      <c r="B9" s="123"/>
      <c r="C9" s="123"/>
      <c r="D9" s="123"/>
      <c r="E9" s="123"/>
      <c r="F9" s="123"/>
      <c r="G9" s="123"/>
      <c r="H9" s="123"/>
      <c r="I9" s="155"/>
      <c r="K9" s="124"/>
    </row>
    <row r="10" spans="1:11" ht="17.5" thickBot="1" x14ac:dyDescent="0.5">
      <c r="A10" s="123"/>
      <c r="B10" s="123"/>
      <c r="C10" s="123"/>
      <c r="D10" s="123"/>
      <c r="E10" s="123"/>
      <c r="F10" s="123"/>
      <c r="G10" s="123"/>
      <c r="H10" s="123"/>
      <c r="I10" s="155"/>
      <c r="K10" s="124"/>
    </row>
    <row r="11" spans="1:11" ht="17.5" thickBot="1" x14ac:dyDescent="0.5">
      <c r="A11" s="123"/>
      <c r="B11" s="401" t="s">
        <v>76</v>
      </c>
      <c r="C11" s="402"/>
      <c r="D11" s="402"/>
      <c r="E11" s="402"/>
      <c r="F11" s="402"/>
      <c r="G11" s="402"/>
      <c r="H11" s="403"/>
      <c r="I11" s="156"/>
      <c r="K11" s="124"/>
    </row>
    <row r="12" spans="1:11" ht="17.5" thickBot="1" x14ac:dyDescent="0.5">
      <c r="A12" s="123"/>
      <c r="B12" s="125"/>
      <c r="C12" s="126"/>
      <c r="D12" s="126"/>
      <c r="E12" s="126"/>
      <c r="F12" s="126"/>
      <c r="G12" s="126"/>
      <c r="H12" s="127"/>
      <c r="I12" s="152"/>
      <c r="K12" s="124"/>
    </row>
    <row r="13" spans="1:11" ht="17.5" thickBot="1" x14ac:dyDescent="0.5">
      <c r="A13" s="123"/>
      <c r="B13" s="125"/>
      <c r="C13" s="401" t="s">
        <v>208</v>
      </c>
      <c r="D13" s="402"/>
      <c r="E13" s="402"/>
      <c r="F13" s="402"/>
      <c r="G13" s="403"/>
      <c r="H13" s="127"/>
      <c r="I13" s="152"/>
      <c r="K13" s="124"/>
    </row>
    <row r="14" spans="1:11" ht="120.65" customHeight="1" thickBot="1" x14ac:dyDescent="0.5">
      <c r="A14" s="123"/>
      <c r="B14" s="125"/>
      <c r="C14" s="406" t="s">
        <v>209</v>
      </c>
      <c r="D14" s="407"/>
      <c r="E14" s="407"/>
      <c r="F14" s="407"/>
      <c r="G14" s="408"/>
      <c r="H14" s="127"/>
      <c r="I14" s="152"/>
      <c r="K14" s="124"/>
    </row>
    <row r="15" spans="1:11" ht="17.5" thickBot="1" x14ac:dyDescent="0.5">
      <c r="A15" s="123"/>
      <c r="B15" s="125"/>
      <c r="C15" s="126"/>
      <c r="D15" s="126"/>
      <c r="E15" s="126"/>
      <c r="F15" s="126"/>
      <c r="G15" s="126"/>
      <c r="H15" s="127"/>
      <c r="I15" s="152"/>
      <c r="K15" s="124"/>
    </row>
    <row r="16" spans="1:11" ht="17.5" thickBot="1" x14ac:dyDescent="0.5">
      <c r="A16" s="123"/>
      <c r="B16" s="125"/>
      <c r="C16" s="474" t="s">
        <v>218</v>
      </c>
      <c r="D16" s="475"/>
      <c r="E16" s="475"/>
      <c r="F16" s="475"/>
      <c r="G16" s="476"/>
      <c r="H16" s="127"/>
      <c r="I16" s="152"/>
      <c r="K16" s="124"/>
    </row>
    <row r="17" spans="1:11" x14ac:dyDescent="0.45">
      <c r="A17" s="123"/>
      <c r="B17" s="125"/>
      <c r="C17" s="246"/>
      <c r="D17" s="482" t="s">
        <v>216</v>
      </c>
      <c r="E17" s="482"/>
      <c r="F17" s="482" t="s">
        <v>217</v>
      </c>
      <c r="G17" s="483"/>
      <c r="H17" s="127"/>
      <c r="I17" s="152"/>
      <c r="K17" s="124"/>
    </row>
    <row r="18" spans="1:11" x14ac:dyDescent="0.45">
      <c r="A18" s="123"/>
      <c r="B18" s="125"/>
      <c r="C18" s="241" t="s">
        <v>210</v>
      </c>
      <c r="D18" s="240" t="s">
        <v>214</v>
      </c>
      <c r="E18" s="240" t="s">
        <v>215</v>
      </c>
      <c r="F18" s="240" t="s">
        <v>214</v>
      </c>
      <c r="G18" s="242" t="s">
        <v>215</v>
      </c>
      <c r="H18" s="127"/>
      <c r="I18" s="152"/>
      <c r="K18" s="124"/>
    </row>
    <row r="19" spans="1:11" x14ac:dyDescent="0.45">
      <c r="A19" s="123"/>
      <c r="B19" s="125"/>
      <c r="C19" s="236" t="s">
        <v>211</v>
      </c>
      <c r="D19" s="239" t="s">
        <v>219</v>
      </c>
      <c r="E19" s="239" t="s">
        <v>220</v>
      </c>
      <c r="F19" s="239" t="s">
        <v>221</v>
      </c>
      <c r="G19" s="243" t="s">
        <v>223</v>
      </c>
      <c r="H19" s="127"/>
      <c r="I19" s="152"/>
      <c r="K19" s="124"/>
    </row>
    <row r="20" spans="1:11" x14ac:dyDescent="0.45">
      <c r="A20" s="123"/>
      <c r="B20" s="125"/>
      <c r="C20" s="236" t="s">
        <v>212</v>
      </c>
      <c r="D20" s="239" t="s">
        <v>219</v>
      </c>
      <c r="E20" s="239" t="s">
        <v>220</v>
      </c>
      <c r="F20" s="239" t="s">
        <v>222</v>
      </c>
      <c r="G20" s="243" t="s">
        <v>224</v>
      </c>
      <c r="H20" s="127"/>
      <c r="I20" s="152"/>
      <c r="K20" s="124"/>
    </row>
    <row r="21" spans="1:11" ht="17.5" thickBot="1" x14ac:dyDescent="0.5">
      <c r="A21" s="123"/>
      <c r="B21" s="125"/>
      <c r="C21" s="237" t="s">
        <v>213</v>
      </c>
      <c r="D21" s="244" t="s">
        <v>219</v>
      </c>
      <c r="E21" s="244" t="s">
        <v>220</v>
      </c>
      <c r="F21" s="244" t="s">
        <v>219</v>
      </c>
      <c r="G21" s="245" t="s">
        <v>220</v>
      </c>
      <c r="H21" s="127"/>
      <c r="I21" s="152"/>
      <c r="K21" s="124"/>
    </row>
    <row r="22" spans="1:11" ht="17.5" thickBot="1" x14ac:dyDescent="0.5">
      <c r="A22" s="123"/>
      <c r="B22" s="125"/>
      <c r="C22" s="248"/>
      <c r="D22" s="249"/>
      <c r="E22" s="249"/>
      <c r="F22" s="249"/>
      <c r="G22" s="250"/>
      <c r="H22" s="127"/>
      <c r="I22" s="152"/>
      <c r="K22" s="124"/>
    </row>
    <row r="23" spans="1:11" ht="17.5" thickBot="1" x14ac:dyDescent="0.5">
      <c r="A23" s="128"/>
      <c r="B23" s="129"/>
      <c r="C23" s="401" t="s">
        <v>235</v>
      </c>
      <c r="D23" s="402"/>
      <c r="E23" s="402"/>
      <c r="F23" s="402"/>
      <c r="G23" s="403"/>
      <c r="H23" s="130"/>
      <c r="I23" s="152"/>
      <c r="K23" s="131"/>
    </row>
    <row r="24" spans="1:11" x14ac:dyDescent="0.45">
      <c r="A24" s="128"/>
      <c r="B24" s="129"/>
      <c r="C24" s="257"/>
      <c r="D24" s="181"/>
      <c r="E24" s="181"/>
      <c r="F24" s="262" t="s">
        <v>77</v>
      </c>
      <c r="G24" s="183"/>
      <c r="H24" s="133"/>
      <c r="I24" s="153"/>
      <c r="K24" s="131"/>
    </row>
    <row r="25" spans="1:11" x14ac:dyDescent="0.45">
      <c r="A25" s="123"/>
      <c r="B25" s="125"/>
      <c r="C25" s="134" t="s">
        <v>290</v>
      </c>
      <c r="D25" s="135"/>
      <c r="E25" s="135"/>
      <c r="F25" s="162"/>
      <c r="G25" s="140" t="s">
        <v>85</v>
      </c>
      <c r="H25" s="141"/>
      <c r="I25" s="142"/>
      <c r="K25" s="124"/>
    </row>
    <row r="26" spans="1:11" x14ac:dyDescent="0.45">
      <c r="A26" s="123"/>
      <c r="B26" s="125"/>
      <c r="C26" s="134" t="s">
        <v>291</v>
      </c>
      <c r="D26" s="135"/>
      <c r="E26" s="135"/>
      <c r="F26" s="162"/>
      <c r="G26" s="140" t="s">
        <v>85</v>
      </c>
      <c r="H26" s="141"/>
      <c r="I26" s="142"/>
      <c r="K26" s="124"/>
    </row>
    <row r="27" spans="1:11" x14ac:dyDescent="0.45">
      <c r="A27" s="123"/>
      <c r="B27" s="125"/>
      <c r="C27" s="134" t="s">
        <v>312</v>
      </c>
      <c r="D27" s="135"/>
      <c r="E27" s="135"/>
      <c r="F27" s="162"/>
      <c r="G27" s="140" t="s">
        <v>85</v>
      </c>
      <c r="H27" s="141"/>
      <c r="I27" s="142"/>
      <c r="K27" s="124"/>
    </row>
    <row r="28" spans="1:11" ht="17.5" thickBot="1" x14ac:dyDescent="0.5">
      <c r="A28" s="123"/>
      <c r="B28" s="125"/>
      <c r="C28" s="164" t="s">
        <v>313</v>
      </c>
      <c r="D28" s="166"/>
      <c r="E28" s="166"/>
      <c r="F28" s="256"/>
      <c r="G28" s="165" t="s">
        <v>85</v>
      </c>
      <c r="H28" s="141"/>
      <c r="I28" s="142"/>
      <c r="K28" s="124"/>
    </row>
    <row r="29" spans="1:11" ht="17.5" thickBot="1" x14ac:dyDescent="0.5">
      <c r="A29" s="123"/>
      <c r="B29" s="125"/>
      <c r="C29"/>
      <c r="D29" s="126"/>
      <c r="E29" s="126"/>
      <c r="F29" s="126"/>
      <c r="G29" s="126"/>
      <c r="H29" s="127"/>
      <c r="I29" s="152"/>
      <c r="K29" s="124"/>
    </row>
    <row r="30" spans="1:11" ht="17.5" thickBot="1" x14ac:dyDescent="0.5">
      <c r="A30" s="128"/>
      <c r="B30" s="129"/>
      <c r="C30" s="401" t="s">
        <v>230</v>
      </c>
      <c r="D30" s="402"/>
      <c r="E30" s="402"/>
      <c r="F30" s="402"/>
      <c r="G30" s="403"/>
      <c r="H30" s="130"/>
      <c r="I30" s="152"/>
      <c r="K30" s="131"/>
    </row>
    <row r="31" spans="1:11" x14ac:dyDescent="0.45">
      <c r="A31" s="128"/>
      <c r="B31" s="129"/>
      <c r="C31" s="125"/>
      <c r="D31" s="126"/>
      <c r="E31" s="126"/>
      <c r="F31" s="132" t="s">
        <v>77</v>
      </c>
      <c r="G31" s="150"/>
      <c r="H31" s="133"/>
      <c r="I31" s="153"/>
      <c r="K31" s="131"/>
    </row>
    <row r="32" spans="1:11" x14ac:dyDescent="0.45">
      <c r="A32" s="123"/>
      <c r="B32" s="125"/>
      <c r="C32" s="134" t="s">
        <v>99</v>
      </c>
      <c r="D32" s="135"/>
      <c r="E32" s="135"/>
      <c r="F32" s="162"/>
      <c r="G32" s="140" t="s">
        <v>225</v>
      </c>
      <c r="H32" s="141"/>
      <c r="I32" s="142"/>
      <c r="K32" s="124"/>
    </row>
    <row r="33" spans="1:12" x14ac:dyDescent="0.45">
      <c r="A33" s="123"/>
      <c r="B33" s="125"/>
      <c r="C33" s="134" t="s">
        <v>227</v>
      </c>
      <c r="D33" s="135"/>
      <c r="E33" s="135"/>
      <c r="F33" s="162"/>
      <c r="G33" s="140" t="s">
        <v>78</v>
      </c>
      <c r="H33" s="141"/>
      <c r="I33" s="142"/>
      <c r="K33" s="124"/>
    </row>
    <row r="34" spans="1:12" x14ac:dyDescent="0.45">
      <c r="A34" s="123"/>
      <c r="B34" s="125"/>
      <c r="C34" s="134" t="s">
        <v>226</v>
      </c>
      <c r="D34" s="135"/>
      <c r="E34" s="135"/>
      <c r="F34" s="162"/>
      <c r="G34" s="140" t="s">
        <v>78</v>
      </c>
      <c r="H34" s="141"/>
      <c r="I34" s="142"/>
      <c r="K34" s="124"/>
    </row>
    <row r="35" spans="1:12" x14ac:dyDescent="0.45">
      <c r="A35" s="123"/>
      <c r="B35" s="125"/>
      <c r="C35" s="134" t="s">
        <v>228</v>
      </c>
      <c r="D35" s="135"/>
      <c r="E35" s="135"/>
      <c r="F35" s="162"/>
      <c r="G35" s="140" t="s">
        <v>78</v>
      </c>
      <c r="H35" s="141"/>
      <c r="I35" s="142"/>
      <c r="K35" s="124"/>
    </row>
    <row r="36" spans="1:12" x14ac:dyDescent="0.45">
      <c r="A36" s="123"/>
      <c r="B36" s="125"/>
      <c r="C36" s="134" t="s">
        <v>229</v>
      </c>
      <c r="D36" s="135"/>
      <c r="E36" s="135"/>
      <c r="F36" s="162"/>
      <c r="G36" s="140" t="s">
        <v>78</v>
      </c>
      <c r="H36" s="141"/>
      <c r="I36" s="142"/>
      <c r="K36" s="124"/>
    </row>
    <row r="37" spans="1:12" x14ac:dyDescent="0.45">
      <c r="A37" s="123"/>
      <c r="B37" s="125"/>
      <c r="C37" s="134" t="s">
        <v>244</v>
      </c>
      <c r="D37" s="135"/>
      <c r="E37" s="135"/>
      <c r="F37" s="162"/>
      <c r="G37" s="140" t="s">
        <v>78</v>
      </c>
      <c r="H37" s="141"/>
      <c r="I37" s="142"/>
      <c r="K37" s="124"/>
    </row>
    <row r="38" spans="1:12" x14ac:dyDescent="0.45">
      <c r="A38" s="123"/>
      <c r="B38" s="125"/>
      <c r="C38" s="134" t="s">
        <v>243</v>
      </c>
      <c r="D38" s="135"/>
      <c r="E38" s="135"/>
      <c r="F38" s="162"/>
      <c r="G38" s="140" t="s">
        <v>78</v>
      </c>
      <c r="H38" s="141"/>
      <c r="I38" s="142"/>
      <c r="K38" s="124"/>
    </row>
    <row r="39" spans="1:12" x14ac:dyDescent="0.45">
      <c r="A39" s="123"/>
      <c r="B39" s="125"/>
      <c r="C39" s="253" t="s">
        <v>250</v>
      </c>
      <c r="D39" s="254"/>
      <c r="E39" s="254"/>
      <c r="F39" s="255"/>
      <c r="G39" s="140" t="s">
        <v>246</v>
      </c>
      <c r="H39" s="141"/>
      <c r="I39" s="142"/>
      <c r="K39" s="124"/>
    </row>
    <row r="40" spans="1:12" x14ac:dyDescent="0.45">
      <c r="A40" s="123"/>
      <c r="B40" s="125"/>
      <c r="C40" s="253" t="s">
        <v>245</v>
      </c>
      <c r="D40" s="254"/>
      <c r="E40" s="254"/>
      <c r="F40" s="255"/>
      <c r="G40" s="140" t="s">
        <v>246</v>
      </c>
      <c r="H40" s="141"/>
      <c r="I40" s="142"/>
      <c r="K40" s="124"/>
    </row>
    <row r="41" spans="1:12" x14ac:dyDescent="0.45">
      <c r="A41" s="123"/>
      <c r="B41" s="125"/>
      <c r="C41" s="253" t="s">
        <v>247</v>
      </c>
      <c r="D41" s="254"/>
      <c r="E41" s="254"/>
      <c r="F41" s="255"/>
      <c r="G41" s="140" t="s">
        <v>248</v>
      </c>
      <c r="H41" s="141"/>
      <c r="I41" s="142"/>
      <c r="K41" s="124"/>
    </row>
    <row r="42" spans="1:12" x14ac:dyDescent="0.45">
      <c r="A42" s="123"/>
      <c r="B42" s="125"/>
      <c r="C42" s="253" t="s">
        <v>251</v>
      </c>
      <c r="D42" s="254"/>
      <c r="E42" s="254"/>
      <c r="F42" s="255"/>
      <c r="G42" s="140" t="s">
        <v>248</v>
      </c>
      <c r="H42" s="141"/>
      <c r="I42" s="142"/>
      <c r="K42" s="124"/>
    </row>
    <row r="43" spans="1:12" x14ac:dyDescent="0.45">
      <c r="A43" s="123"/>
      <c r="B43" s="125"/>
      <c r="C43" s="253" t="s">
        <v>253</v>
      </c>
      <c r="D43" s="254"/>
      <c r="E43" s="254"/>
      <c r="F43" s="255"/>
      <c r="G43" s="140" t="s">
        <v>249</v>
      </c>
      <c r="H43" s="141"/>
      <c r="I43" s="142"/>
      <c r="K43" s="124"/>
    </row>
    <row r="44" spans="1:12" x14ac:dyDescent="0.45">
      <c r="A44" s="123"/>
      <c r="B44" s="125"/>
      <c r="C44" s="253" t="s">
        <v>252</v>
      </c>
      <c r="D44" s="254"/>
      <c r="E44" s="254"/>
      <c r="F44" s="255"/>
      <c r="G44" s="140" t="s">
        <v>249</v>
      </c>
      <c r="H44" s="141"/>
      <c r="I44" s="142"/>
      <c r="K44" s="124"/>
    </row>
    <row r="45" spans="1:12" x14ac:dyDescent="0.45">
      <c r="A45" s="123"/>
      <c r="B45" s="125"/>
      <c r="C45" s="134" t="s">
        <v>231</v>
      </c>
      <c r="D45" s="135"/>
      <c r="E45" s="135"/>
      <c r="F45" s="227"/>
      <c r="G45" s="140" t="s">
        <v>130</v>
      </c>
      <c r="H45" s="141"/>
      <c r="I45" s="142"/>
      <c r="K45" s="124"/>
    </row>
    <row r="46" spans="1:12" ht="17.5" thickBot="1" x14ac:dyDescent="0.5">
      <c r="A46" s="123"/>
      <c r="B46" s="125"/>
      <c r="C46" s="164" t="s">
        <v>232</v>
      </c>
      <c r="D46" s="166"/>
      <c r="E46" s="166"/>
      <c r="F46" s="228"/>
      <c r="G46" s="165" t="s">
        <v>233</v>
      </c>
      <c r="H46" s="141"/>
      <c r="I46" s="142"/>
      <c r="K46" s="124"/>
      <c r="L46" s="247"/>
    </row>
    <row r="47" spans="1:12" ht="17.5" thickBot="1" x14ac:dyDescent="0.5">
      <c r="A47" s="123"/>
      <c r="B47" s="125"/>
      <c r="C47"/>
      <c r="D47" s="126"/>
      <c r="E47" s="126"/>
      <c r="F47" s="126"/>
      <c r="G47" s="126"/>
      <c r="H47" s="127"/>
      <c r="I47" s="152"/>
      <c r="K47" s="124"/>
    </row>
    <row r="48" spans="1:12" ht="17.5" thickBot="1" x14ac:dyDescent="0.5">
      <c r="A48" s="128"/>
      <c r="B48" s="129"/>
      <c r="C48" s="401" t="s">
        <v>234</v>
      </c>
      <c r="D48" s="402"/>
      <c r="E48" s="402"/>
      <c r="F48" s="402"/>
      <c r="G48" s="403"/>
      <c r="H48" s="130"/>
      <c r="I48" s="142"/>
      <c r="K48" s="131"/>
    </row>
    <row r="49" spans="1:12" x14ac:dyDescent="0.45">
      <c r="A49" s="128"/>
      <c r="B49" s="129"/>
      <c r="C49" s="125"/>
      <c r="D49" s="126"/>
      <c r="E49" s="126"/>
      <c r="F49" s="132" t="s">
        <v>77</v>
      </c>
      <c r="G49" s="150"/>
      <c r="H49" s="133"/>
      <c r="I49" s="153"/>
      <c r="K49" s="131"/>
    </row>
    <row r="50" spans="1:12" x14ac:dyDescent="0.45">
      <c r="A50" s="123"/>
      <c r="B50" s="125"/>
      <c r="C50" s="134" t="s">
        <v>99</v>
      </c>
      <c r="D50" s="135"/>
      <c r="E50" s="135"/>
      <c r="F50" s="162"/>
      <c r="G50" s="140" t="s">
        <v>225</v>
      </c>
      <c r="H50" s="141"/>
      <c r="I50" s="142"/>
      <c r="K50" s="124"/>
    </row>
    <row r="51" spans="1:12" x14ac:dyDescent="0.45">
      <c r="A51" s="123"/>
      <c r="B51" s="125"/>
      <c r="C51" s="134" t="s">
        <v>227</v>
      </c>
      <c r="D51" s="135"/>
      <c r="E51" s="135"/>
      <c r="F51" s="162"/>
      <c r="G51" s="140" t="s">
        <v>78</v>
      </c>
      <c r="H51" s="141"/>
      <c r="I51" s="142"/>
      <c r="K51" s="124"/>
    </row>
    <row r="52" spans="1:12" x14ac:dyDescent="0.45">
      <c r="A52" s="123"/>
      <c r="B52" s="125"/>
      <c r="C52" s="134" t="s">
        <v>226</v>
      </c>
      <c r="D52" s="135"/>
      <c r="E52" s="135"/>
      <c r="F52" s="162"/>
      <c r="G52" s="140" t="s">
        <v>78</v>
      </c>
      <c r="H52" s="141"/>
      <c r="I52" s="142"/>
      <c r="K52" s="124"/>
    </row>
    <row r="53" spans="1:12" x14ac:dyDescent="0.45">
      <c r="A53" s="123"/>
      <c r="B53" s="125"/>
      <c r="C53" s="134" t="s">
        <v>228</v>
      </c>
      <c r="D53" s="135"/>
      <c r="E53" s="135"/>
      <c r="F53" s="162"/>
      <c r="G53" s="140" t="s">
        <v>78</v>
      </c>
      <c r="H53" s="141"/>
      <c r="I53" s="142"/>
      <c r="K53" s="124"/>
    </row>
    <row r="54" spans="1:12" x14ac:dyDescent="0.45">
      <c r="A54" s="123"/>
      <c r="B54" s="125"/>
      <c r="C54" s="134" t="s">
        <v>229</v>
      </c>
      <c r="D54" s="135"/>
      <c r="E54" s="135"/>
      <c r="F54" s="162"/>
      <c r="G54" s="140" t="s">
        <v>78</v>
      </c>
      <c r="H54" s="141"/>
      <c r="I54" s="142"/>
      <c r="K54" s="124"/>
    </row>
    <row r="55" spans="1:12" x14ac:dyDescent="0.45">
      <c r="A55" s="123"/>
      <c r="B55" s="125"/>
      <c r="C55" s="134" t="s">
        <v>244</v>
      </c>
      <c r="D55" s="135"/>
      <c r="E55" s="135"/>
      <c r="F55" s="162"/>
      <c r="G55" s="140" t="s">
        <v>78</v>
      </c>
      <c r="H55" s="141"/>
      <c r="I55" s="142"/>
      <c r="K55" s="124"/>
    </row>
    <row r="56" spans="1:12" x14ac:dyDescent="0.45">
      <c r="A56" s="123"/>
      <c r="B56" s="125"/>
      <c r="C56" s="134" t="s">
        <v>243</v>
      </c>
      <c r="D56" s="135"/>
      <c r="E56" s="135"/>
      <c r="F56" s="162"/>
      <c r="G56" s="140" t="s">
        <v>78</v>
      </c>
      <c r="H56" s="141"/>
      <c r="I56" s="142"/>
      <c r="K56" s="124"/>
    </row>
    <row r="57" spans="1:12" x14ac:dyDescent="0.45">
      <c r="A57" s="123"/>
      <c r="B57" s="125"/>
      <c r="C57" s="253" t="s">
        <v>250</v>
      </c>
      <c r="D57" s="254"/>
      <c r="E57" s="254"/>
      <c r="F57" s="255"/>
      <c r="G57" s="140" t="s">
        <v>246</v>
      </c>
      <c r="H57" s="141"/>
      <c r="I57" s="142"/>
      <c r="K57" s="124"/>
    </row>
    <row r="58" spans="1:12" x14ac:dyDescent="0.45">
      <c r="A58" s="123"/>
      <c r="B58" s="125"/>
      <c r="C58" s="253" t="s">
        <v>245</v>
      </c>
      <c r="D58" s="254"/>
      <c r="E58" s="254"/>
      <c r="F58" s="255"/>
      <c r="G58" s="140" t="s">
        <v>246</v>
      </c>
      <c r="H58" s="141"/>
      <c r="I58" s="142"/>
      <c r="K58" s="124"/>
    </row>
    <row r="59" spans="1:12" x14ac:dyDescent="0.45">
      <c r="A59" s="123"/>
      <c r="B59" s="125"/>
      <c r="C59" s="253" t="s">
        <v>247</v>
      </c>
      <c r="D59" s="254"/>
      <c r="E59" s="254"/>
      <c r="F59" s="255"/>
      <c r="G59" s="140" t="s">
        <v>248</v>
      </c>
      <c r="H59" s="141"/>
      <c r="I59" s="142"/>
      <c r="K59" s="124"/>
    </row>
    <row r="60" spans="1:12" x14ac:dyDescent="0.45">
      <c r="A60" s="123"/>
      <c r="B60" s="125"/>
      <c r="C60" s="253" t="s">
        <v>251</v>
      </c>
      <c r="D60" s="254"/>
      <c r="E60" s="254"/>
      <c r="F60" s="255"/>
      <c r="G60" s="140" t="s">
        <v>248</v>
      </c>
      <c r="H60" s="141"/>
      <c r="I60" s="142"/>
      <c r="K60" s="124"/>
    </row>
    <row r="61" spans="1:12" x14ac:dyDescent="0.45">
      <c r="A61" s="123"/>
      <c r="B61" s="125"/>
      <c r="C61" s="253" t="s">
        <v>253</v>
      </c>
      <c r="D61" s="254"/>
      <c r="E61" s="254"/>
      <c r="F61" s="255"/>
      <c r="G61" s="140" t="s">
        <v>249</v>
      </c>
      <c r="H61" s="141"/>
      <c r="I61" s="142"/>
      <c r="K61" s="124"/>
    </row>
    <row r="62" spans="1:12" x14ac:dyDescent="0.45">
      <c r="A62" s="123"/>
      <c r="B62" s="125"/>
      <c r="C62" s="253" t="s">
        <v>252</v>
      </c>
      <c r="D62" s="254"/>
      <c r="E62" s="254"/>
      <c r="F62" s="255"/>
      <c r="G62" s="140" t="s">
        <v>249</v>
      </c>
      <c r="H62" s="141"/>
      <c r="I62" s="142"/>
      <c r="K62" s="124"/>
    </row>
    <row r="63" spans="1:12" x14ac:dyDescent="0.45">
      <c r="A63" s="123"/>
      <c r="B63" s="125"/>
      <c r="C63" s="134" t="s">
        <v>231</v>
      </c>
      <c r="D63" s="135"/>
      <c r="E63" s="135"/>
      <c r="F63" s="227"/>
      <c r="G63" s="140" t="s">
        <v>130</v>
      </c>
      <c r="H63" s="141"/>
      <c r="I63" s="142"/>
      <c r="K63" s="124"/>
    </row>
    <row r="64" spans="1:12" ht="17.5" thickBot="1" x14ac:dyDescent="0.5">
      <c r="A64" s="123"/>
      <c r="B64" s="125"/>
      <c r="C64" s="164" t="s">
        <v>232</v>
      </c>
      <c r="D64" s="166"/>
      <c r="E64" s="166"/>
      <c r="F64" s="228"/>
      <c r="G64" s="165" t="s">
        <v>233</v>
      </c>
      <c r="H64" s="141"/>
      <c r="I64" s="142"/>
      <c r="K64" s="124"/>
      <c r="L64" s="247"/>
    </row>
    <row r="65" spans="1:12" ht="17.5" thickBot="1" x14ac:dyDescent="0.5">
      <c r="A65" s="123"/>
      <c r="B65" s="125"/>
      <c r="C65"/>
      <c r="D65" s="126"/>
      <c r="E65" s="126"/>
      <c r="F65" s="126"/>
      <c r="G65" s="126"/>
      <c r="H65" s="127"/>
      <c r="I65" s="152"/>
      <c r="K65" s="124"/>
    </row>
    <row r="66" spans="1:12" ht="17.5" thickBot="1" x14ac:dyDescent="0.5">
      <c r="A66" s="128"/>
      <c r="B66" s="129"/>
      <c r="C66" s="401" t="s">
        <v>241</v>
      </c>
      <c r="D66" s="402"/>
      <c r="E66" s="402"/>
      <c r="F66" s="402"/>
      <c r="G66" s="403"/>
      <c r="H66" s="130"/>
      <c r="I66" s="142"/>
      <c r="K66" s="131"/>
    </row>
    <row r="67" spans="1:12" x14ac:dyDescent="0.45">
      <c r="A67" s="128"/>
      <c r="B67" s="129"/>
      <c r="C67" s="125"/>
      <c r="D67" s="126"/>
      <c r="E67" s="126"/>
      <c r="F67" s="132" t="s">
        <v>77</v>
      </c>
      <c r="G67" s="150"/>
      <c r="H67" s="133"/>
      <c r="I67" s="153"/>
      <c r="K67" s="131"/>
    </row>
    <row r="68" spans="1:12" x14ac:dyDescent="0.45">
      <c r="A68" s="123"/>
      <c r="B68" s="125"/>
      <c r="C68" s="134" t="s">
        <v>99</v>
      </c>
      <c r="D68" s="135"/>
      <c r="E68" s="135"/>
      <c r="F68" s="162"/>
      <c r="G68" s="140" t="s">
        <v>225</v>
      </c>
      <c r="H68" s="141"/>
      <c r="I68" s="142"/>
      <c r="K68" s="124"/>
    </row>
    <row r="69" spans="1:12" x14ac:dyDescent="0.45">
      <c r="A69" s="123"/>
      <c r="B69" s="125"/>
      <c r="C69" s="134" t="s">
        <v>227</v>
      </c>
      <c r="D69" s="135"/>
      <c r="E69" s="135"/>
      <c r="F69" s="162"/>
      <c r="G69" s="140" t="s">
        <v>78</v>
      </c>
      <c r="H69" s="141"/>
      <c r="I69" s="142"/>
      <c r="K69" s="124"/>
    </row>
    <row r="70" spans="1:12" x14ac:dyDescent="0.45">
      <c r="A70" s="123"/>
      <c r="B70" s="125"/>
      <c r="C70" s="134" t="s">
        <v>226</v>
      </c>
      <c r="D70" s="135"/>
      <c r="E70" s="135"/>
      <c r="F70" s="162"/>
      <c r="G70" s="140" t="s">
        <v>78</v>
      </c>
      <c r="H70" s="141"/>
      <c r="I70" s="142"/>
      <c r="K70" s="124"/>
    </row>
    <row r="71" spans="1:12" x14ac:dyDescent="0.45">
      <c r="A71" s="123"/>
      <c r="B71" s="125"/>
      <c r="C71" s="134" t="s">
        <v>228</v>
      </c>
      <c r="D71" s="135"/>
      <c r="E71" s="135"/>
      <c r="F71" s="162"/>
      <c r="G71" s="140" t="s">
        <v>78</v>
      </c>
      <c r="H71" s="141"/>
      <c r="I71" s="142"/>
      <c r="K71" s="124"/>
    </row>
    <row r="72" spans="1:12" x14ac:dyDescent="0.45">
      <c r="A72" s="123"/>
      <c r="B72" s="125"/>
      <c r="C72" s="134" t="s">
        <v>229</v>
      </c>
      <c r="D72" s="135"/>
      <c r="E72" s="135"/>
      <c r="F72" s="162"/>
      <c r="G72" s="140" t="s">
        <v>78</v>
      </c>
      <c r="H72" s="141"/>
      <c r="I72" s="142"/>
      <c r="K72" s="124"/>
    </row>
    <row r="73" spans="1:12" x14ac:dyDescent="0.45">
      <c r="A73" s="123"/>
      <c r="B73" s="125"/>
      <c r="C73" s="134" t="s">
        <v>244</v>
      </c>
      <c r="D73" s="135"/>
      <c r="E73" s="135"/>
      <c r="F73" s="162"/>
      <c r="G73" s="140" t="s">
        <v>78</v>
      </c>
      <c r="H73" s="141"/>
      <c r="I73" s="142"/>
      <c r="K73" s="124"/>
    </row>
    <row r="74" spans="1:12" x14ac:dyDescent="0.45">
      <c r="A74" s="123"/>
      <c r="B74" s="125"/>
      <c r="C74" s="253" t="s">
        <v>250</v>
      </c>
      <c r="D74" s="254"/>
      <c r="E74" s="254"/>
      <c r="F74" s="255"/>
      <c r="G74" s="140" t="s">
        <v>246</v>
      </c>
      <c r="H74" s="141"/>
      <c r="I74" s="142"/>
      <c r="K74" s="124"/>
    </row>
    <row r="75" spans="1:12" x14ac:dyDescent="0.45">
      <c r="A75" s="123"/>
      <c r="B75" s="125"/>
      <c r="C75" s="253" t="s">
        <v>247</v>
      </c>
      <c r="D75" s="254"/>
      <c r="E75" s="254"/>
      <c r="F75" s="255"/>
      <c r="G75" s="140" t="s">
        <v>248</v>
      </c>
      <c r="H75" s="141"/>
      <c r="I75" s="142"/>
      <c r="K75" s="124"/>
    </row>
    <row r="76" spans="1:12" x14ac:dyDescent="0.45">
      <c r="A76" s="123"/>
      <c r="B76" s="125"/>
      <c r="C76" s="253" t="s">
        <v>253</v>
      </c>
      <c r="D76" s="254"/>
      <c r="E76" s="254"/>
      <c r="F76" s="255"/>
      <c r="G76" s="140" t="s">
        <v>249</v>
      </c>
      <c r="H76" s="141"/>
      <c r="I76" s="142"/>
      <c r="K76" s="124"/>
    </row>
    <row r="77" spans="1:12" x14ac:dyDescent="0.45">
      <c r="A77" s="123"/>
      <c r="B77" s="125"/>
      <c r="C77" s="134" t="s">
        <v>231</v>
      </c>
      <c r="D77" s="135"/>
      <c r="E77" s="135"/>
      <c r="F77" s="227"/>
      <c r="G77" s="140" t="s">
        <v>130</v>
      </c>
      <c r="H77" s="141"/>
      <c r="I77" s="142"/>
      <c r="K77" s="124"/>
    </row>
    <row r="78" spans="1:12" ht="17.5" thickBot="1" x14ac:dyDescent="0.5">
      <c r="A78" s="123"/>
      <c r="B78" s="125"/>
      <c r="C78" s="164" t="s">
        <v>232</v>
      </c>
      <c r="D78" s="166"/>
      <c r="E78" s="166"/>
      <c r="F78" s="228"/>
      <c r="G78" s="165" t="s">
        <v>233</v>
      </c>
      <c r="H78" s="141"/>
      <c r="I78" s="142"/>
      <c r="K78" s="124"/>
      <c r="L78" s="247"/>
    </row>
    <row r="79" spans="1:12" ht="17.5" thickBot="1" x14ac:dyDescent="0.5">
      <c r="A79" s="123"/>
      <c r="B79" s="137"/>
      <c r="C79" s="138"/>
      <c r="D79" s="138"/>
      <c r="E79" s="138"/>
      <c r="F79" s="138"/>
      <c r="G79" s="138"/>
      <c r="H79" s="139"/>
      <c r="I79" s="152"/>
      <c r="K79" s="124"/>
    </row>
    <row r="80" spans="1:12" ht="17.5" thickBot="1" x14ac:dyDescent="0.5">
      <c r="A80" s="123"/>
      <c r="B80" s="143"/>
      <c r="C80" s="143"/>
      <c r="D80" s="143"/>
      <c r="E80" s="143"/>
      <c r="F80" s="143"/>
      <c r="G80" s="143"/>
      <c r="H80" s="143"/>
      <c r="I80" s="157"/>
      <c r="K80" s="124"/>
    </row>
    <row r="81" spans="1:11" ht="17.5" thickBot="1" x14ac:dyDescent="0.5">
      <c r="A81" s="123"/>
      <c r="B81" s="401" t="s">
        <v>79</v>
      </c>
      <c r="C81" s="402"/>
      <c r="D81" s="402"/>
      <c r="E81" s="402"/>
      <c r="F81" s="402"/>
      <c r="G81" s="402"/>
      <c r="H81" s="403"/>
      <c r="I81" s="156"/>
      <c r="K81" s="124"/>
    </row>
    <row r="82" spans="1:11" x14ac:dyDescent="0.45">
      <c r="A82" s="123"/>
      <c r="B82" s="409"/>
      <c r="C82" s="410"/>
      <c r="D82" s="410"/>
      <c r="E82" s="410"/>
      <c r="F82" s="410"/>
      <c r="G82" s="410"/>
      <c r="H82" s="411"/>
      <c r="I82" s="163"/>
      <c r="K82" s="124"/>
    </row>
    <row r="83" spans="1:11" x14ac:dyDescent="0.45">
      <c r="A83" s="123"/>
      <c r="B83" s="409"/>
      <c r="C83" s="410"/>
      <c r="D83" s="410"/>
      <c r="E83" s="410"/>
      <c r="F83" s="410"/>
      <c r="G83" s="410"/>
      <c r="H83" s="411"/>
      <c r="I83" s="163"/>
      <c r="K83" s="124"/>
    </row>
    <row r="84" spans="1:11" x14ac:dyDescent="0.45">
      <c r="A84" s="123"/>
      <c r="B84" s="409"/>
      <c r="C84" s="410"/>
      <c r="D84" s="410"/>
      <c r="E84" s="410"/>
      <c r="F84" s="410"/>
      <c r="G84" s="410"/>
      <c r="H84" s="411"/>
      <c r="I84" s="163"/>
      <c r="K84" s="124"/>
    </row>
    <row r="85" spans="1:11" x14ac:dyDescent="0.45">
      <c r="A85" s="123"/>
      <c r="B85" s="409"/>
      <c r="C85" s="410"/>
      <c r="D85" s="410"/>
      <c r="E85" s="410"/>
      <c r="F85" s="410"/>
      <c r="G85" s="410"/>
      <c r="H85" s="411"/>
      <c r="I85" s="163"/>
      <c r="K85" s="124"/>
    </row>
    <row r="86" spans="1:11" ht="17.5" thickBot="1" x14ac:dyDescent="0.5">
      <c r="A86" s="123"/>
      <c r="B86" s="412"/>
      <c r="C86" s="413"/>
      <c r="D86" s="413"/>
      <c r="E86" s="413"/>
      <c r="F86" s="413"/>
      <c r="G86" s="413"/>
      <c r="H86" s="414"/>
      <c r="I86" s="163"/>
      <c r="K86" s="124"/>
    </row>
    <row r="87" spans="1:11" ht="17.5" thickBot="1" x14ac:dyDescent="0.5">
      <c r="A87" s="123"/>
      <c r="B87" s="144"/>
      <c r="C87" s="144"/>
      <c r="D87" s="144"/>
      <c r="E87" s="144"/>
      <c r="F87" s="144"/>
      <c r="G87" s="144"/>
      <c r="H87" s="144"/>
      <c r="I87" s="158"/>
      <c r="K87" s="124"/>
    </row>
    <row r="88" spans="1:11" ht="17.5" thickBot="1" x14ac:dyDescent="0.5">
      <c r="A88" s="123"/>
      <c r="B88" s="401" t="s">
        <v>80</v>
      </c>
      <c r="C88" s="402"/>
      <c r="D88" s="402"/>
      <c r="E88" s="402"/>
      <c r="F88" s="402"/>
      <c r="G88" s="402"/>
      <c r="H88" s="402"/>
      <c r="I88" s="403"/>
      <c r="J88" s="156"/>
      <c r="K88" s="124"/>
    </row>
    <row r="89" spans="1:11" ht="17.5" thickBot="1" x14ac:dyDescent="0.5">
      <c r="A89" s="123"/>
      <c r="B89" s="125"/>
      <c r="C89" s="126"/>
      <c r="D89" s="126"/>
      <c r="E89" s="126"/>
      <c r="F89" s="126"/>
      <c r="G89" s="126"/>
      <c r="H89" s="126"/>
      <c r="I89" s="127"/>
      <c r="J89" s="152"/>
      <c r="K89" s="124"/>
    </row>
    <row r="90" spans="1:11" ht="17.5" thickBot="1" x14ac:dyDescent="0.5">
      <c r="A90" s="123"/>
      <c r="B90" s="125"/>
      <c r="C90" s="401" t="s">
        <v>81</v>
      </c>
      <c r="D90" s="402"/>
      <c r="E90" s="402"/>
      <c r="F90" s="402"/>
      <c r="G90" s="402"/>
      <c r="H90" s="403"/>
      <c r="I90" s="127"/>
      <c r="J90" s="152"/>
      <c r="K90" s="124"/>
    </row>
    <row r="91" spans="1:11" x14ac:dyDescent="0.45">
      <c r="A91" s="123"/>
      <c r="B91" s="125"/>
      <c r="C91" s="257"/>
      <c r="D91" s="181"/>
      <c r="E91" s="181"/>
      <c r="F91" s="480" t="s">
        <v>98</v>
      </c>
      <c r="G91" s="480"/>
      <c r="H91" s="258"/>
      <c r="I91" s="127"/>
      <c r="J91" s="152"/>
      <c r="K91" s="124"/>
    </row>
    <row r="92" spans="1:11" x14ac:dyDescent="0.45">
      <c r="A92" s="123"/>
      <c r="B92" s="125"/>
      <c r="C92" s="470" t="s">
        <v>242</v>
      </c>
      <c r="D92" s="471"/>
      <c r="E92" s="471"/>
      <c r="F92" s="477">
        <v>3</v>
      </c>
      <c r="G92" s="477"/>
      <c r="H92" s="127" t="s">
        <v>260</v>
      </c>
      <c r="I92" s="127"/>
      <c r="J92" s="152"/>
      <c r="K92" s="124"/>
    </row>
    <row r="93" spans="1:11" x14ac:dyDescent="0.45">
      <c r="A93" s="123"/>
      <c r="B93" s="125"/>
      <c r="C93" s="251" t="s">
        <v>257</v>
      </c>
      <c r="D93" s="252"/>
      <c r="E93" s="252"/>
      <c r="F93" s="484">
        <v>0.24</v>
      </c>
      <c r="G93" s="484"/>
      <c r="H93" s="127" t="s">
        <v>261</v>
      </c>
      <c r="I93" s="127"/>
      <c r="J93" s="152"/>
      <c r="K93" s="124"/>
    </row>
    <row r="94" spans="1:11" x14ac:dyDescent="0.45">
      <c r="A94" s="123"/>
      <c r="B94" s="125"/>
      <c r="C94" s="251" t="s">
        <v>258</v>
      </c>
      <c r="D94" s="252"/>
      <c r="E94" s="252"/>
      <c r="F94" s="485">
        <v>0.44400000000000001</v>
      </c>
      <c r="G94" s="485"/>
      <c r="H94" s="127" t="s">
        <v>261</v>
      </c>
      <c r="I94" s="127"/>
      <c r="J94" s="152"/>
      <c r="K94" s="124"/>
    </row>
    <row r="95" spans="1:11" x14ac:dyDescent="0.45">
      <c r="A95" s="123"/>
      <c r="B95" s="125"/>
      <c r="C95" s="251" t="s">
        <v>270</v>
      </c>
      <c r="D95" s="252"/>
      <c r="E95" s="252"/>
      <c r="F95" s="479">
        <v>1061</v>
      </c>
      <c r="G95" s="479"/>
      <c r="H95" s="127" t="s">
        <v>261</v>
      </c>
      <c r="I95" s="127"/>
      <c r="J95" s="152"/>
      <c r="K95" s="124"/>
    </row>
    <row r="96" spans="1:11" x14ac:dyDescent="0.45">
      <c r="A96" s="123"/>
      <c r="B96" s="125"/>
      <c r="C96" s="251" t="s">
        <v>259</v>
      </c>
      <c r="D96" s="252"/>
      <c r="E96" s="252"/>
      <c r="F96" s="479">
        <v>80</v>
      </c>
      <c r="G96" s="479"/>
      <c r="H96" s="127" t="s">
        <v>147</v>
      </c>
      <c r="I96" s="127"/>
      <c r="J96" s="152"/>
      <c r="K96" s="124"/>
    </row>
    <row r="97" spans="1:11" x14ac:dyDescent="0.45">
      <c r="A97" s="123"/>
      <c r="B97" s="125"/>
      <c r="C97" s="251" t="s">
        <v>262</v>
      </c>
      <c r="D97" s="252"/>
      <c r="E97" s="252"/>
      <c r="F97" s="479">
        <v>95</v>
      </c>
      <c r="G97" s="479"/>
      <c r="H97" s="127" t="s">
        <v>147</v>
      </c>
      <c r="I97" s="127"/>
      <c r="J97" s="152"/>
      <c r="K97" s="124"/>
    </row>
    <row r="98" spans="1:11" x14ac:dyDescent="0.45">
      <c r="A98" s="123"/>
      <c r="B98" s="125"/>
      <c r="C98" s="251" t="s">
        <v>263</v>
      </c>
      <c r="D98" s="252"/>
      <c r="E98" s="252"/>
      <c r="F98" s="479">
        <v>83</v>
      </c>
      <c r="G98" s="479"/>
      <c r="H98" s="127" t="s">
        <v>147</v>
      </c>
      <c r="I98" s="127"/>
      <c r="J98" s="152"/>
      <c r="K98" s="124"/>
    </row>
    <row r="99" spans="1:11" x14ac:dyDescent="0.45">
      <c r="A99" s="123"/>
      <c r="B99" s="125"/>
      <c r="C99" s="251" t="s">
        <v>264</v>
      </c>
      <c r="D99" s="252"/>
      <c r="E99" s="252"/>
      <c r="F99" s="487">
        <v>1.41E-2</v>
      </c>
      <c r="G99" s="487"/>
      <c r="H99" s="127" t="s">
        <v>249</v>
      </c>
      <c r="I99" s="127"/>
      <c r="J99" s="152"/>
      <c r="K99" s="124"/>
    </row>
    <row r="100" spans="1:11" x14ac:dyDescent="0.45">
      <c r="A100" s="123"/>
      <c r="B100" s="125"/>
      <c r="C100" s="251" t="s">
        <v>265</v>
      </c>
      <c r="D100" s="252"/>
      <c r="E100" s="252"/>
      <c r="F100" s="486">
        <v>1.086E-2</v>
      </c>
      <c r="G100" s="486"/>
      <c r="H100" s="127" t="s">
        <v>249</v>
      </c>
      <c r="I100" s="127"/>
      <c r="J100" s="152"/>
      <c r="K100" s="124"/>
    </row>
    <row r="101" spans="1:11" x14ac:dyDescent="0.45">
      <c r="A101" s="123"/>
      <c r="B101" s="125"/>
      <c r="C101" s="251" t="s">
        <v>266</v>
      </c>
      <c r="D101" s="252"/>
      <c r="E101" s="252"/>
      <c r="F101" s="487">
        <v>1.12E-2</v>
      </c>
      <c r="G101" s="487"/>
      <c r="H101" s="127" t="s">
        <v>249</v>
      </c>
      <c r="I101" s="127"/>
      <c r="J101" s="152"/>
      <c r="K101" s="124"/>
    </row>
    <row r="102" spans="1:11" x14ac:dyDescent="0.45">
      <c r="A102" s="123"/>
      <c r="B102" s="125"/>
      <c r="C102" s="251" t="s">
        <v>272</v>
      </c>
      <c r="D102" s="252"/>
      <c r="E102" s="252"/>
      <c r="F102" s="477">
        <v>0.2</v>
      </c>
      <c r="G102" s="477"/>
      <c r="H102" s="127"/>
      <c r="I102" s="127"/>
      <c r="J102" s="152"/>
      <c r="K102" s="124"/>
    </row>
    <row r="103" spans="1:11" x14ac:dyDescent="0.45">
      <c r="A103" s="123"/>
      <c r="B103" s="125"/>
      <c r="C103" s="251" t="s">
        <v>271</v>
      </c>
      <c r="D103" s="252"/>
      <c r="E103" s="252"/>
      <c r="F103" s="477">
        <v>0.8</v>
      </c>
      <c r="G103" s="477"/>
      <c r="H103" s="127"/>
      <c r="I103" s="127"/>
      <c r="J103" s="152"/>
      <c r="K103" s="124"/>
    </row>
    <row r="104" spans="1:11" x14ac:dyDescent="0.45">
      <c r="A104" s="123"/>
      <c r="B104" s="125"/>
      <c r="C104" s="251" t="s">
        <v>310</v>
      </c>
      <c r="D104" s="252"/>
      <c r="E104" s="252"/>
      <c r="F104" s="479">
        <v>750</v>
      </c>
      <c r="G104" s="479"/>
      <c r="H104" s="127" t="s">
        <v>132</v>
      </c>
      <c r="I104" s="127"/>
      <c r="J104" s="152"/>
      <c r="K104" s="124"/>
    </row>
    <row r="105" spans="1:11" x14ac:dyDescent="0.45">
      <c r="A105" s="123"/>
      <c r="B105" s="125"/>
      <c r="C105" s="251" t="s">
        <v>273</v>
      </c>
      <c r="D105" s="252"/>
      <c r="E105" s="252"/>
      <c r="F105" s="478">
        <v>1E-3</v>
      </c>
      <c r="G105" s="478"/>
      <c r="H105" s="127" t="s">
        <v>134</v>
      </c>
      <c r="I105" s="127"/>
      <c r="J105" s="152"/>
      <c r="K105" s="124"/>
    </row>
    <row r="106" spans="1:11" ht="17.5" thickBot="1" x14ac:dyDescent="0.5">
      <c r="A106" s="123"/>
      <c r="B106" s="125"/>
      <c r="C106" s="459" t="s">
        <v>267</v>
      </c>
      <c r="D106" s="460"/>
      <c r="E106" s="460"/>
      <c r="F106" s="481">
        <v>60</v>
      </c>
      <c r="G106" s="481"/>
      <c r="H106" s="139" t="s">
        <v>268</v>
      </c>
      <c r="I106" s="127"/>
      <c r="J106" s="152"/>
      <c r="K106" s="124"/>
    </row>
    <row r="107" spans="1:11" ht="17.5" thickBot="1" x14ac:dyDescent="0.5">
      <c r="A107" s="123"/>
      <c r="B107" s="125"/>
      <c r="C107" s="126"/>
      <c r="D107" s="126"/>
      <c r="E107" s="126"/>
      <c r="F107" s="126"/>
      <c r="G107" s="126"/>
      <c r="H107" s="126"/>
      <c r="I107" s="127"/>
      <c r="J107" s="152"/>
      <c r="K107" s="124"/>
    </row>
    <row r="108" spans="1:11" ht="17.5" thickBot="1" x14ac:dyDescent="0.5">
      <c r="A108" s="123"/>
      <c r="B108" s="125"/>
      <c r="C108" s="474" t="s">
        <v>236</v>
      </c>
      <c r="D108" s="475"/>
      <c r="E108" s="475"/>
      <c r="F108" s="475"/>
      <c r="G108" s="475"/>
      <c r="H108" s="476"/>
      <c r="I108" s="127"/>
      <c r="J108" s="152"/>
      <c r="K108" s="124"/>
    </row>
    <row r="109" spans="1:11" ht="31.15" customHeight="1" x14ac:dyDescent="0.45">
      <c r="A109" s="123"/>
      <c r="B109" s="125"/>
      <c r="C109" s="257"/>
      <c r="D109" s="181"/>
      <c r="E109" s="181"/>
      <c r="F109" s="472" t="s">
        <v>146</v>
      </c>
      <c r="G109" s="473"/>
      <c r="H109" s="183"/>
      <c r="I109" s="127"/>
      <c r="J109" s="152"/>
      <c r="K109" s="124"/>
    </row>
    <row r="110" spans="1:11" x14ac:dyDescent="0.45">
      <c r="A110" s="123"/>
      <c r="B110" s="125"/>
      <c r="C110" s="464" t="s">
        <v>289</v>
      </c>
      <c r="D110" s="465"/>
      <c r="E110" s="466"/>
      <c r="F110" s="457">
        <f>PI()*F25*F26</f>
        <v>0</v>
      </c>
      <c r="G110" s="458"/>
      <c r="H110" s="151" t="s">
        <v>269</v>
      </c>
      <c r="I110" s="127"/>
      <c r="J110" s="152"/>
      <c r="K110" s="124"/>
    </row>
    <row r="111" spans="1:11" x14ac:dyDescent="0.45">
      <c r="A111" s="123"/>
      <c r="B111" s="125"/>
      <c r="C111" s="464" t="s">
        <v>320</v>
      </c>
      <c r="D111" s="465"/>
      <c r="E111" s="466"/>
      <c r="F111" s="457">
        <f>PI()*F27*F28</f>
        <v>0</v>
      </c>
      <c r="G111" s="458"/>
      <c r="H111" s="151" t="s">
        <v>269</v>
      </c>
      <c r="I111" s="127"/>
      <c r="J111" s="152"/>
      <c r="K111" s="124"/>
    </row>
    <row r="112" spans="1:11" x14ac:dyDescent="0.45">
      <c r="A112" s="123"/>
      <c r="B112" s="125"/>
      <c r="C112" s="464" t="s">
        <v>256</v>
      </c>
      <c r="D112" s="465"/>
      <c r="E112" s="466"/>
      <c r="F112" s="457">
        <f>d*F110*(F73-$F$96)</f>
        <v>0</v>
      </c>
      <c r="G112" s="458"/>
      <c r="H112" s="151" t="s">
        <v>233</v>
      </c>
      <c r="I112" s="127"/>
      <c r="J112" s="152"/>
      <c r="K112" s="124"/>
    </row>
    <row r="113" spans="1:11" x14ac:dyDescent="0.45">
      <c r="A113" s="123"/>
      <c r="B113" s="125"/>
      <c r="C113" s="464" t="s">
        <v>285</v>
      </c>
      <c r="D113" s="465"/>
      <c r="E113" s="466"/>
      <c r="F113" s="457">
        <f>d*F110*(F37-$F$96)</f>
        <v>0</v>
      </c>
      <c r="G113" s="458"/>
      <c r="H113" s="151" t="s">
        <v>233</v>
      </c>
      <c r="I113" s="127"/>
      <c r="J113" s="152"/>
      <c r="K113" s="124"/>
    </row>
    <row r="114" spans="1:11" x14ac:dyDescent="0.45">
      <c r="A114" s="123"/>
      <c r="B114" s="125"/>
      <c r="C114" s="464" t="s">
        <v>286</v>
      </c>
      <c r="D114" s="465"/>
      <c r="E114" s="466"/>
      <c r="F114" s="457">
        <f>d*F111*(F38-$F$96)</f>
        <v>0</v>
      </c>
      <c r="G114" s="458"/>
      <c r="H114" s="151" t="s">
        <v>233</v>
      </c>
      <c r="I114" s="127"/>
      <c r="J114" s="152"/>
      <c r="K114" s="124"/>
    </row>
    <row r="115" spans="1:11" x14ac:dyDescent="0.45">
      <c r="A115" s="123"/>
      <c r="B115" s="125"/>
      <c r="C115" s="464" t="s">
        <v>287</v>
      </c>
      <c r="D115" s="465"/>
      <c r="E115" s="466"/>
      <c r="F115" s="457">
        <f>d*F110*(F55-$F$96)</f>
        <v>0</v>
      </c>
      <c r="G115" s="458"/>
      <c r="H115" s="151" t="s">
        <v>233</v>
      </c>
      <c r="I115" s="127"/>
      <c r="J115" s="152"/>
      <c r="K115" s="124"/>
    </row>
    <row r="116" spans="1:11" x14ac:dyDescent="0.45">
      <c r="A116" s="123"/>
      <c r="B116" s="125"/>
      <c r="C116" s="464" t="s">
        <v>288</v>
      </c>
      <c r="D116" s="465"/>
      <c r="E116" s="466"/>
      <c r="F116" s="467">
        <f>d*F111*(F56-$F$96)</f>
        <v>0</v>
      </c>
      <c r="G116" s="468"/>
      <c r="H116" s="151" t="s">
        <v>233</v>
      </c>
      <c r="I116" s="127"/>
      <c r="J116" s="152"/>
      <c r="K116" s="124"/>
    </row>
    <row r="117" spans="1:11" x14ac:dyDescent="0.45">
      <c r="A117" s="123"/>
      <c r="B117" s="125"/>
      <c r="C117" s="464" t="s">
        <v>306</v>
      </c>
      <c r="D117" s="465"/>
      <c r="E117" s="466"/>
      <c r="F117" s="467">
        <f>F113+F114</f>
        <v>0</v>
      </c>
      <c r="G117" s="468"/>
      <c r="H117" s="151" t="s">
        <v>233</v>
      </c>
      <c r="I117" s="127"/>
      <c r="J117" s="152"/>
      <c r="K117" s="124"/>
    </row>
    <row r="118" spans="1:11" ht="17.5" thickBot="1" x14ac:dyDescent="0.5">
      <c r="A118" s="123"/>
      <c r="B118" s="125"/>
      <c r="C118" s="248" t="s">
        <v>307</v>
      </c>
      <c r="D118" s="263"/>
      <c r="E118" s="263"/>
      <c r="F118" s="462">
        <f>F115+F116</f>
        <v>0</v>
      </c>
      <c r="G118" s="463"/>
      <c r="H118" s="167" t="s">
        <v>233</v>
      </c>
      <c r="I118" s="127"/>
      <c r="J118" s="152"/>
      <c r="K118" s="124"/>
    </row>
    <row r="119" spans="1:11" ht="17.5" thickBot="1" x14ac:dyDescent="0.5">
      <c r="A119" s="123"/>
      <c r="B119" s="125"/>
      <c r="C119" s="126"/>
      <c r="D119" s="126"/>
      <c r="E119" s="126"/>
      <c r="F119" s="126"/>
      <c r="G119" s="126"/>
      <c r="H119" s="126"/>
      <c r="I119" s="127"/>
      <c r="J119" s="152"/>
      <c r="K119" s="124"/>
    </row>
    <row r="120" spans="1:11" ht="17.5" thickBot="1" x14ac:dyDescent="0.5">
      <c r="A120" s="123"/>
      <c r="B120" s="125"/>
      <c r="C120" s="401" t="s">
        <v>237</v>
      </c>
      <c r="D120" s="402"/>
      <c r="E120" s="402"/>
      <c r="F120" s="402"/>
      <c r="G120" s="402"/>
      <c r="H120" s="403"/>
      <c r="I120" s="127"/>
      <c r="J120" s="152"/>
      <c r="K120" s="124"/>
    </row>
    <row r="121" spans="1:11" ht="31.15" customHeight="1" x14ac:dyDescent="0.45">
      <c r="A121" s="123"/>
      <c r="B121" s="125"/>
      <c r="C121" s="257"/>
      <c r="D121" s="181"/>
      <c r="E121" s="181"/>
      <c r="F121" s="472" t="s">
        <v>146</v>
      </c>
      <c r="G121" s="473"/>
      <c r="H121" s="183"/>
      <c r="I121" s="127"/>
      <c r="J121" s="152"/>
      <c r="K121" s="124"/>
    </row>
    <row r="122" spans="1:11" x14ac:dyDescent="0.45">
      <c r="A122" s="123"/>
      <c r="B122" s="125"/>
      <c r="C122" s="464" t="s">
        <v>254</v>
      </c>
      <c r="D122" s="465"/>
      <c r="E122" s="466"/>
      <c r="F122" s="457">
        <f>(F74*F75)/(1+F76)</f>
        <v>0</v>
      </c>
      <c r="G122" s="458"/>
      <c r="H122" s="151" t="s">
        <v>255</v>
      </c>
      <c r="I122" s="127"/>
      <c r="J122" s="152"/>
      <c r="K122" s="124"/>
    </row>
    <row r="123" spans="1:11" x14ac:dyDescent="0.45">
      <c r="A123" s="123"/>
      <c r="B123" s="125"/>
      <c r="C123" s="464" t="s">
        <v>292</v>
      </c>
      <c r="D123" s="465"/>
      <c r="E123" s="466"/>
      <c r="F123" s="457">
        <f>((F39*F41)/(1+F43))-((F40*F42)/(1+F44))</f>
        <v>0</v>
      </c>
      <c r="G123" s="458"/>
      <c r="H123" s="151" t="s">
        <v>255</v>
      </c>
      <c r="I123" s="127"/>
      <c r="J123" s="152"/>
      <c r="K123" s="124"/>
    </row>
    <row r="124" spans="1:11" x14ac:dyDescent="0.45">
      <c r="A124" s="123"/>
      <c r="B124" s="125"/>
      <c r="C124" s="464" t="s">
        <v>293</v>
      </c>
      <c r="D124" s="465"/>
      <c r="E124" s="466"/>
      <c r="F124" s="457">
        <f>((F57*F59)/(1+F61))-((F58*F60)/(1+F62))</f>
        <v>0</v>
      </c>
      <c r="G124" s="458"/>
      <c r="H124" s="151" t="s">
        <v>255</v>
      </c>
      <c r="I124" s="127"/>
      <c r="J124" s="152"/>
      <c r="K124" s="124"/>
    </row>
    <row r="125" spans="1:11" x14ac:dyDescent="0.45">
      <c r="A125" s="123"/>
      <c r="B125" s="125"/>
      <c r="C125" s="464" t="s">
        <v>294</v>
      </c>
      <c r="D125" s="465"/>
      <c r="E125" s="466"/>
      <c r="F125" s="457">
        <f>F123*minutes_to_hours*((F93*(F97-F96))+(F94*(F99*F97-F101*F96)))</f>
        <v>0</v>
      </c>
      <c r="G125" s="458"/>
      <c r="H125" s="151" t="s">
        <v>233</v>
      </c>
      <c r="I125" s="127"/>
      <c r="J125" s="152"/>
      <c r="K125" s="124"/>
    </row>
    <row r="126" spans="1:11" x14ac:dyDescent="0.45">
      <c r="A126" s="123"/>
      <c r="B126" s="125"/>
      <c r="C126" s="464" t="s">
        <v>295</v>
      </c>
      <c r="D126" s="465"/>
      <c r="E126" s="466"/>
      <c r="F126" s="457">
        <f>F124*minutes_to_hours*((F93*(F98-F96))+(F94*(F100*F98-F101*F96)))</f>
        <v>0</v>
      </c>
      <c r="G126" s="458"/>
      <c r="H126" s="151" t="s">
        <v>233</v>
      </c>
      <c r="I126" s="127"/>
      <c r="J126" s="152"/>
      <c r="K126" s="124"/>
    </row>
    <row r="127" spans="1:11" x14ac:dyDescent="0.45">
      <c r="A127" s="123"/>
      <c r="B127" s="125"/>
      <c r="C127" s="464" t="s">
        <v>296</v>
      </c>
      <c r="D127" s="465"/>
      <c r="E127" s="466"/>
      <c r="F127" s="457">
        <f>F123*minutes_to_hours*F95*(F99-F101)</f>
        <v>0</v>
      </c>
      <c r="G127" s="458"/>
      <c r="H127" s="151" t="s">
        <v>233</v>
      </c>
      <c r="I127" s="127"/>
      <c r="J127" s="152"/>
      <c r="K127" s="124"/>
    </row>
    <row r="128" spans="1:11" x14ac:dyDescent="0.45">
      <c r="A128" s="123"/>
      <c r="B128" s="125"/>
      <c r="C128" s="464" t="s">
        <v>297</v>
      </c>
      <c r="D128" s="465"/>
      <c r="E128" s="466"/>
      <c r="F128" s="457">
        <f>F124*minutes_to_hours*F95*(F100-F101)</f>
        <v>0</v>
      </c>
      <c r="G128" s="458"/>
      <c r="H128" s="151" t="s">
        <v>233</v>
      </c>
      <c r="I128" s="127"/>
      <c r="J128" s="152"/>
      <c r="K128" s="124"/>
    </row>
    <row r="129" spans="1:11" x14ac:dyDescent="0.45">
      <c r="A129" s="123"/>
      <c r="B129" s="125"/>
      <c r="C129" s="464" t="s">
        <v>298</v>
      </c>
      <c r="D129" s="465"/>
      <c r="E129" s="466"/>
      <c r="F129" s="457">
        <f>F125+F127</f>
        <v>0</v>
      </c>
      <c r="G129" s="458"/>
      <c r="H129" s="151" t="s">
        <v>233</v>
      </c>
      <c r="I129" s="127"/>
      <c r="J129" s="152"/>
      <c r="K129" s="124"/>
    </row>
    <row r="130" spans="1:11" x14ac:dyDescent="0.45">
      <c r="A130" s="123"/>
      <c r="B130" s="125"/>
      <c r="C130" s="464" t="s">
        <v>299</v>
      </c>
      <c r="D130" s="465"/>
      <c r="E130" s="466"/>
      <c r="F130" s="457">
        <f>F126+F128</f>
        <v>0</v>
      </c>
      <c r="G130" s="458"/>
      <c r="H130" s="151" t="s">
        <v>233</v>
      </c>
      <c r="I130" s="127"/>
      <c r="J130" s="152"/>
      <c r="K130" s="124"/>
    </row>
    <row r="131" spans="1:11" x14ac:dyDescent="0.45">
      <c r="A131" s="123"/>
      <c r="B131" s="125"/>
      <c r="C131" s="464" t="s">
        <v>300</v>
      </c>
      <c r="D131" s="465"/>
      <c r="E131" s="466"/>
      <c r="F131" s="457">
        <f>F122*minutes_to_hours*((F93*(F97-F96))+(F94*(F99*F97-F101*F96)))</f>
        <v>0</v>
      </c>
      <c r="G131" s="458"/>
      <c r="H131" s="151" t="s">
        <v>233</v>
      </c>
      <c r="I131" s="127"/>
      <c r="J131" s="152"/>
      <c r="K131" s="124"/>
    </row>
    <row r="132" spans="1:11" x14ac:dyDescent="0.45">
      <c r="A132" s="123"/>
      <c r="B132" s="125"/>
      <c r="C132" s="464" t="s">
        <v>301</v>
      </c>
      <c r="D132" s="465"/>
      <c r="E132" s="466"/>
      <c r="F132" s="457">
        <f>F122*minutes_to_hours*((F93*(F98-F96))+(F94*(F100*F98-F101*F96)))</f>
        <v>0</v>
      </c>
      <c r="G132" s="458"/>
      <c r="H132" s="151" t="s">
        <v>233</v>
      </c>
      <c r="I132" s="127"/>
      <c r="J132" s="152"/>
      <c r="K132" s="124"/>
    </row>
    <row r="133" spans="1:11" x14ac:dyDescent="0.45">
      <c r="A133" s="123"/>
      <c r="B133" s="125"/>
      <c r="C133" s="464" t="s">
        <v>302</v>
      </c>
      <c r="D133" s="465"/>
      <c r="E133" s="466"/>
      <c r="F133" s="457">
        <f>F122*minutes_to_hours*F95*(F99-F101)</f>
        <v>0</v>
      </c>
      <c r="G133" s="458"/>
      <c r="H133" s="151" t="s">
        <v>233</v>
      </c>
      <c r="I133" s="127"/>
      <c r="J133" s="152"/>
      <c r="K133" s="124"/>
    </row>
    <row r="134" spans="1:11" x14ac:dyDescent="0.45">
      <c r="A134" s="123"/>
      <c r="B134" s="125"/>
      <c r="C134" s="464" t="s">
        <v>303</v>
      </c>
      <c r="D134" s="465"/>
      <c r="E134" s="466"/>
      <c r="F134" s="457">
        <f>F122*minutes_to_hours*F95*(F100-F101)</f>
        <v>0</v>
      </c>
      <c r="G134" s="458"/>
      <c r="H134" s="151" t="s">
        <v>233</v>
      </c>
      <c r="I134" s="127"/>
      <c r="J134" s="152"/>
      <c r="K134" s="124"/>
    </row>
    <row r="135" spans="1:11" x14ac:dyDescent="0.45">
      <c r="A135" s="123"/>
      <c r="B135" s="125"/>
      <c r="C135" s="464" t="s">
        <v>304</v>
      </c>
      <c r="D135" s="465"/>
      <c r="E135" s="466"/>
      <c r="F135" s="457">
        <f>F131+F133</f>
        <v>0</v>
      </c>
      <c r="G135" s="458"/>
      <c r="H135" s="151" t="s">
        <v>233</v>
      </c>
      <c r="I135" s="127"/>
      <c r="J135" s="152"/>
      <c r="K135" s="124"/>
    </row>
    <row r="136" spans="1:11" ht="17.5" thickBot="1" x14ac:dyDescent="0.5">
      <c r="A136" s="123"/>
      <c r="B136" s="125"/>
      <c r="C136" s="459" t="s">
        <v>305</v>
      </c>
      <c r="D136" s="460"/>
      <c r="E136" s="461"/>
      <c r="F136" s="462">
        <f>F132+F134</f>
        <v>0</v>
      </c>
      <c r="G136" s="463"/>
      <c r="H136" s="167" t="s">
        <v>233</v>
      </c>
      <c r="I136" s="127"/>
      <c r="J136" s="152"/>
      <c r="K136" s="124"/>
    </row>
    <row r="137" spans="1:11" ht="17.5" thickBot="1" x14ac:dyDescent="0.5">
      <c r="A137" s="123"/>
      <c r="B137" s="125"/>
      <c r="C137" s="126"/>
      <c r="D137" s="126"/>
      <c r="E137" s="126"/>
      <c r="F137" s="126"/>
      <c r="G137" s="126"/>
      <c r="H137" s="126"/>
      <c r="I137" s="127"/>
      <c r="J137" s="152"/>
      <c r="K137" s="124"/>
    </row>
    <row r="138" spans="1:11" ht="17.5" thickBot="1" x14ac:dyDescent="0.5">
      <c r="A138" s="123"/>
      <c r="B138" s="125"/>
      <c r="C138" s="401" t="s">
        <v>238</v>
      </c>
      <c r="D138" s="402"/>
      <c r="E138" s="402"/>
      <c r="F138" s="402"/>
      <c r="G138" s="402"/>
      <c r="H138" s="403"/>
      <c r="I138" s="127"/>
      <c r="J138" s="152"/>
      <c r="K138" s="124"/>
    </row>
    <row r="139" spans="1:11" ht="31.15" customHeight="1" x14ac:dyDescent="0.45">
      <c r="A139" s="123"/>
      <c r="B139" s="125"/>
      <c r="C139" s="125"/>
      <c r="D139" s="126"/>
      <c r="E139" s="126"/>
      <c r="F139" s="472" t="s">
        <v>146</v>
      </c>
      <c r="G139" s="473"/>
      <c r="H139" s="150"/>
      <c r="I139" s="127"/>
      <c r="J139" s="152"/>
      <c r="K139" s="124"/>
    </row>
    <row r="140" spans="1:11" x14ac:dyDescent="0.45">
      <c r="A140" s="123"/>
      <c r="B140" s="125"/>
      <c r="C140" s="464" t="s">
        <v>274</v>
      </c>
      <c r="D140" s="465"/>
      <c r="E140" s="466"/>
      <c r="F140" s="457">
        <f>F78-F112-F135</f>
        <v>0</v>
      </c>
      <c r="G140" s="458"/>
      <c r="H140" s="151" t="s">
        <v>233</v>
      </c>
      <c r="I140" s="127"/>
      <c r="J140" s="152"/>
      <c r="K140" s="124"/>
    </row>
    <row r="141" spans="1:11" x14ac:dyDescent="0.45">
      <c r="A141" s="123"/>
      <c r="B141" s="125"/>
      <c r="C141" s="464" t="s">
        <v>275</v>
      </c>
      <c r="D141" s="465"/>
      <c r="E141" s="466"/>
      <c r="F141" s="457">
        <f>F78-F112-F136</f>
        <v>0</v>
      </c>
      <c r="G141" s="458"/>
      <c r="H141" s="151" t="s">
        <v>233</v>
      </c>
      <c r="I141" s="127"/>
      <c r="J141" s="152"/>
      <c r="K141" s="124"/>
    </row>
    <row r="142" spans="1:11" x14ac:dyDescent="0.45">
      <c r="A142" s="123"/>
      <c r="B142" s="125"/>
      <c r="C142" s="464" t="s">
        <v>277</v>
      </c>
      <c r="D142" s="465"/>
      <c r="E142" s="466"/>
      <c r="F142" s="457">
        <f>Capacity95-F117-F129</f>
        <v>0</v>
      </c>
      <c r="G142" s="458"/>
      <c r="H142" s="151" t="s">
        <v>233</v>
      </c>
      <c r="I142" s="127"/>
      <c r="J142" s="152"/>
      <c r="K142" s="124"/>
    </row>
    <row r="143" spans="1:11" ht="17.5" thickBot="1" x14ac:dyDescent="0.5">
      <c r="A143" s="123"/>
      <c r="B143" s="125"/>
      <c r="C143" s="488" t="s">
        <v>276</v>
      </c>
      <c r="D143" s="489"/>
      <c r="E143" s="490"/>
      <c r="F143" s="462">
        <f>F64-F118-F130</f>
        <v>0</v>
      </c>
      <c r="G143" s="463"/>
      <c r="H143" s="167" t="s">
        <v>233</v>
      </c>
      <c r="I143" s="127"/>
      <c r="J143" s="152"/>
      <c r="K143" s="124"/>
    </row>
    <row r="144" spans="1:11" ht="17.5" thickBot="1" x14ac:dyDescent="0.5">
      <c r="A144" s="123"/>
      <c r="B144" s="125"/>
      <c r="C144" s="126"/>
      <c r="D144" s="126"/>
      <c r="E144" s="126"/>
      <c r="F144" s="126"/>
      <c r="G144" s="126"/>
      <c r="H144" s="126"/>
      <c r="I144" s="127"/>
      <c r="J144" s="152"/>
      <c r="K144" s="124"/>
    </row>
    <row r="145" spans="1:11" ht="17.5" thickBot="1" x14ac:dyDescent="0.5">
      <c r="A145" s="123"/>
      <c r="B145" s="125"/>
      <c r="C145" s="401" t="s">
        <v>239</v>
      </c>
      <c r="D145" s="402"/>
      <c r="E145" s="402"/>
      <c r="F145" s="402"/>
      <c r="G145" s="402"/>
      <c r="H145" s="403"/>
      <c r="I145" s="127"/>
      <c r="J145" s="152"/>
      <c r="K145" s="124"/>
    </row>
    <row r="146" spans="1:11" ht="49.5" customHeight="1" x14ac:dyDescent="0.45">
      <c r="A146" s="123"/>
      <c r="B146" s="125"/>
      <c r="C146" s="125"/>
      <c r="D146" s="126"/>
      <c r="E146" s="126"/>
      <c r="F146" s="276" t="s">
        <v>146</v>
      </c>
      <c r="G146" s="224" t="s">
        <v>329</v>
      </c>
      <c r="H146" s="150"/>
      <c r="I146" s="127"/>
      <c r="J146" s="152"/>
      <c r="K146" s="124"/>
    </row>
    <row r="147" spans="1:11" x14ac:dyDescent="0.45">
      <c r="A147" s="123"/>
      <c r="B147" s="125"/>
      <c r="C147" s="464" t="s">
        <v>308</v>
      </c>
      <c r="D147" s="465"/>
      <c r="E147" s="466"/>
      <c r="F147" s="270">
        <f>F140*F102+F141*F103</f>
        <v>0</v>
      </c>
      <c r="G147" s="270">
        <f>IF(F147&lt;=10000,MROUND(F147,50),IF(F147&lt;=20000,MROUND(F147,100),IF(F147&lt;=38000,MROUND(F147,200),IF(F147&lt;=65000,MROUND(F147,500),F147))))</f>
        <v>0</v>
      </c>
      <c r="H147" s="151" t="s">
        <v>233</v>
      </c>
      <c r="I147" s="127"/>
      <c r="J147" s="152"/>
      <c r="K147" s="124"/>
    </row>
    <row r="148" spans="1:11" ht="17.5" thickBot="1" x14ac:dyDescent="0.5">
      <c r="A148" s="123"/>
      <c r="B148" s="125"/>
      <c r="C148" s="488" t="s">
        <v>309</v>
      </c>
      <c r="D148" s="489"/>
      <c r="E148" s="490"/>
      <c r="F148" s="269">
        <f>F142*F102+F143*F103</f>
        <v>0</v>
      </c>
      <c r="G148" s="269">
        <f>IF(F148&lt;=10000,MROUND(F148,50),IF(F148&lt;=20000,MROUND(F148,100),IF(F148&lt;=38000,MROUND(F148,200),IF(F148&lt;=65000,MROUND(F148,500),F148))))</f>
        <v>0</v>
      </c>
      <c r="H148" s="167" t="s">
        <v>233</v>
      </c>
      <c r="I148" s="127"/>
      <c r="J148" s="152"/>
      <c r="K148" s="124"/>
    </row>
    <row r="149" spans="1:11" ht="17.5" thickBot="1" x14ac:dyDescent="0.5">
      <c r="A149" s="123"/>
      <c r="B149" s="125"/>
      <c r="C149" s="126"/>
      <c r="D149" s="126"/>
      <c r="E149" s="126"/>
      <c r="F149" s="126"/>
      <c r="G149" s="126"/>
      <c r="H149" s="126"/>
      <c r="I149" s="127"/>
      <c r="J149" s="152"/>
      <c r="K149" s="124"/>
    </row>
    <row r="150" spans="1:11" ht="17.5" thickBot="1" x14ac:dyDescent="0.5">
      <c r="A150" s="123"/>
      <c r="B150" s="125"/>
      <c r="C150" s="401" t="s">
        <v>189</v>
      </c>
      <c r="D150" s="402"/>
      <c r="E150" s="402"/>
      <c r="F150" s="402"/>
      <c r="G150" s="402"/>
      <c r="H150" s="403"/>
      <c r="I150" s="127"/>
      <c r="J150" s="152"/>
      <c r="K150" s="124"/>
    </row>
    <row r="151" spans="1:11" ht="70.5" customHeight="1" x14ac:dyDescent="0.45">
      <c r="A151" s="123"/>
      <c r="B151" s="125"/>
      <c r="C151" s="125"/>
      <c r="D151" s="126"/>
      <c r="E151" s="126"/>
      <c r="F151" s="276" t="s">
        <v>146</v>
      </c>
      <c r="G151" s="224" t="s">
        <v>329</v>
      </c>
      <c r="H151" s="150"/>
      <c r="I151" s="127"/>
      <c r="J151" s="152"/>
      <c r="K151" s="124"/>
    </row>
    <row r="152" spans="1:11" x14ac:dyDescent="0.45">
      <c r="A152" s="123"/>
      <c r="B152" s="125"/>
      <c r="C152" s="464" t="s">
        <v>282</v>
      </c>
      <c r="D152" s="465"/>
      <c r="E152" s="466"/>
      <c r="F152" s="300">
        <f>F77*$F$104*$F$105</f>
        <v>0</v>
      </c>
      <c r="G152" s="298">
        <f>ROUND(F152,1)</f>
        <v>0</v>
      </c>
      <c r="H152" s="151" t="s">
        <v>283</v>
      </c>
      <c r="I152" s="127"/>
      <c r="J152" s="152"/>
      <c r="K152" s="124"/>
    </row>
    <row r="153" spans="1:11" x14ac:dyDescent="0.45">
      <c r="A153" s="123"/>
      <c r="B153" s="125"/>
      <c r="C153" s="464" t="s">
        <v>278</v>
      </c>
      <c r="D153" s="465"/>
      <c r="E153" s="466"/>
      <c r="F153" s="300">
        <f>F45*$F$104*$F$105</f>
        <v>0</v>
      </c>
      <c r="G153" s="298">
        <f>ROUND(F153,1)</f>
        <v>0</v>
      </c>
      <c r="H153" s="151" t="s">
        <v>283</v>
      </c>
      <c r="I153" s="127"/>
      <c r="J153" s="152"/>
      <c r="K153" s="124"/>
    </row>
    <row r="154" spans="1:11" ht="17.5" thickBot="1" x14ac:dyDescent="0.5">
      <c r="A154" s="123"/>
      <c r="B154" s="125"/>
      <c r="C154" s="488" t="s">
        <v>279</v>
      </c>
      <c r="D154" s="489"/>
      <c r="E154" s="490"/>
      <c r="F154" s="300">
        <f>F63*$F$104*$F$105</f>
        <v>0</v>
      </c>
      <c r="G154" s="298">
        <f>ROUND(F154,1)</f>
        <v>0</v>
      </c>
      <c r="H154" s="167" t="s">
        <v>283</v>
      </c>
      <c r="I154" s="127"/>
      <c r="J154" s="152"/>
      <c r="K154" s="124"/>
    </row>
    <row r="155" spans="1:11" ht="17.5" thickBot="1" x14ac:dyDescent="0.5">
      <c r="A155" s="123"/>
      <c r="B155" s="125"/>
      <c r="C155" s="126"/>
      <c r="D155" s="126"/>
      <c r="E155" s="126"/>
      <c r="F155" s="126"/>
      <c r="G155" s="126"/>
      <c r="H155" s="126"/>
      <c r="I155" s="127"/>
      <c r="J155" s="152"/>
      <c r="K155" s="124"/>
    </row>
    <row r="156" spans="1:11" ht="17.5" thickBot="1" x14ac:dyDescent="0.5">
      <c r="A156" s="123"/>
      <c r="B156" s="125"/>
      <c r="C156" s="401" t="s">
        <v>240</v>
      </c>
      <c r="D156" s="402"/>
      <c r="E156" s="402"/>
      <c r="F156" s="402"/>
      <c r="G156" s="402"/>
      <c r="H156" s="403"/>
      <c r="I156" s="127"/>
      <c r="J156" s="152"/>
      <c r="K156" s="124"/>
    </row>
    <row r="157" spans="1:11" ht="52.5" customHeight="1" x14ac:dyDescent="0.45">
      <c r="A157" s="123"/>
      <c r="B157" s="125"/>
      <c r="C157" s="125"/>
      <c r="D157" s="126"/>
      <c r="E157" s="126"/>
      <c r="F157" s="276" t="s">
        <v>146</v>
      </c>
      <c r="G157" s="224" t="s">
        <v>329</v>
      </c>
      <c r="H157" s="150"/>
      <c r="I157" s="127"/>
      <c r="J157" s="152"/>
      <c r="K157" s="124"/>
    </row>
    <row r="158" spans="1:11" x14ac:dyDescent="0.45">
      <c r="A158" s="123"/>
      <c r="B158" s="125"/>
      <c r="C158" s="464" t="s">
        <v>280</v>
      </c>
      <c r="D158" s="465"/>
      <c r="E158" s="466"/>
      <c r="F158" s="270" t="str">
        <f>IFERROR(((F140*$F$102+F141*$F$103)/((F152+AECT)/(F105*F104))),"0")</f>
        <v>0</v>
      </c>
      <c r="G158" s="298">
        <f>ROUND(F158,1)</f>
        <v>0</v>
      </c>
      <c r="H158" s="151" t="s">
        <v>284</v>
      </c>
      <c r="I158" s="127"/>
      <c r="J158" s="152"/>
      <c r="K158" s="124"/>
    </row>
    <row r="159" spans="1:11" ht="17.5" thickBot="1" x14ac:dyDescent="0.5">
      <c r="A159" s="123"/>
      <c r="B159" s="125"/>
      <c r="C159" s="488" t="s">
        <v>281</v>
      </c>
      <c r="D159" s="489"/>
      <c r="E159" s="490"/>
      <c r="F159" s="269" t="str">
        <f>IFERROR((F142/((F153+AECT)/(F105*F104)))*F102+(F143/((F154+AECT)/(F105*F104)))*F103,"0")</f>
        <v>0</v>
      </c>
      <c r="G159" s="299">
        <f>ROUND(F159,1)</f>
        <v>0</v>
      </c>
      <c r="H159" s="167" t="s">
        <v>284</v>
      </c>
      <c r="I159" s="127"/>
      <c r="J159" s="152"/>
      <c r="K159" s="124"/>
    </row>
    <row r="160" spans="1:11" x14ac:dyDescent="0.45">
      <c r="A160" s="123"/>
      <c r="B160" s="125"/>
      <c r="C160" s="126"/>
      <c r="D160" s="126"/>
      <c r="E160" s="126"/>
      <c r="F160" s="126"/>
      <c r="G160" s="126"/>
      <c r="H160" s="126"/>
      <c r="I160" s="127"/>
      <c r="J160" s="152"/>
      <c r="K160" s="124"/>
    </row>
    <row r="161" spans="1:11" ht="17.5" thickBot="1" x14ac:dyDescent="0.5">
      <c r="A161" s="123"/>
      <c r="B161" s="229"/>
      <c r="C161" s="230"/>
      <c r="D161" s="230"/>
      <c r="E161" s="230"/>
      <c r="F161" s="230"/>
      <c r="G161" s="230"/>
      <c r="H161" s="230"/>
      <c r="I161" s="231"/>
      <c r="J161" s="155"/>
      <c r="K161" s="124"/>
    </row>
    <row r="162" spans="1:11" x14ac:dyDescent="0.45">
      <c r="A162" s="123"/>
      <c r="B162" s="232"/>
      <c r="C162" s="232"/>
      <c r="D162" s="232"/>
      <c r="E162" s="232"/>
      <c r="F162" s="232"/>
      <c r="G162" s="232"/>
      <c r="H162" s="232"/>
      <c r="I162" s="232"/>
      <c r="J162" s="155"/>
      <c r="K162" s="124"/>
    </row>
    <row r="163" spans="1:11" ht="12.75" customHeight="1" x14ac:dyDescent="0.45">
      <c r="A163" s="146"/>
      <c r="B163" s="146"/>
      <c r="C163" s="146"/>
      <c r="D163" s="146"/>
      <c r="E163" s="146"/>
      <c r="F163" s="146"/>
      <c r="G163" s="146"/>
      <c r="H163" s="146"/>
      <c r="I163" s="146"/>
      <c r="J163" s="146"/>
      <c r="K163" s="124"/>
    </row>
  </sheetData>
  <sheetProtection algorithmName="SHA-512" hashValue="wu4w26qG/J8xnnTxC62q5wWkJOC+NKjzMqD0xm9gbQHICa9+Jk6xEQ+8Z+5sIOKAgXhFseT+nOANbco/dGlSOg==" saltValue="DPEUvSnIkLg5D0wHKaJ1xA==" spinCount="100000" sheet="1" objects="1" scenarios="1" selectLockedCells="1"/>
  <mergeCells count="117">
    <mergeCell ref="C150:H150"/>
    <mergeCell ref="C152:E152"/>
    <mergeCell ref="C159:E159"/>
    <mergeCell ref="C158:E158"/>
    <mergeCell ref="C153:E153"/>
    <mergeCell ref="C154:E154"/>
    <mergeCell ref="C156:H156"/>
    <mergeCell ref="F139:G139"/>
    <mergeCell ref="C140:E140"/>
    <mergeCell ref="F140:G140"/>
    <mergeCell ref="C141:E141"/>
    <mergeCell ref="F141:G141"/>
    <mergeCell ref="C143:E143"/>
    <mergeCell ref="F143:G143"/>
    <mergeCell ref="C145:H145"/>
    <mergeCell ref="C148:E148"/>
    <mergeCell ref="C142:E142"/>
    <mergeCell ref="F142:G142"/>
    <mergeCell ref="C147:E147"/>
    <mergeCell ref="F91:G91"/>
    <mergeCell ref="F92:G92"/>
    <mergeCell ref="F106:G106"/>
    <mergeCell ref="C90:H90"/>
    <mergeCell ref="B88:I88"/>
    <mergeCell ref="B81:H81"/>
    <mergeCell ref="B82:H86"/>
    <mergeCell ref="C13:G13"/>
    <mergeCell ref="C14:G14"/>
    <mergeCell ref="D17:E17"/>
    <mergeCell ref="F17:G17"/>
    <mergeCell ref="C16:G16"/>
    <mergeCell ref="C48:G48"/>
    <mergeCell ref="C66:G66"/>
    <mergeCell ref="C23:G23"/>
    <mergeCell ref="F93:G93"/>
    <mergeCell ref="F94:G94"/>
    <mergeCell ref="F96:G96"/>
    <mergeCell ref="F100:G100"/>
    <mergeCell ref="F97:G97"/>
    <mergeCell ref="F98:G98"/>
    <mergeCell ref="F99:G99"/>
    <mergeCell ref="F101:G101"/>
    <mergeCell ref="F95:G95"/>
    <mergeCell ref="C92:E92"/>
    <mergeCell ref="C106:E106"/>
    <mergeCell ref="C111:E111"/>
    <mergeCell ref="F111:G111"/>
    <mergeCell ref="F118:G118"/>
    <mergeCell ref="C120:H120"/>
    <mergeCell ref="F121:G121"/>
    <mergeCell ref="C122:E122"/>
    <mergeCell ref="F122:G122"/>
    <mergeCell ref="C108:H108"/>
    <mergeCell ref="C110:E110"/>
    <mergeCell ref="F109:G109"/>
    <mergeCell ref="F110:G110"/>
    <mergeCell ref="F102:G102"/>
    <mergeCell ref="F103:G103"/>
    <mergeCell ref="F105:G105"/>
    <mergeCell ref="C114:E114"/>
    <mergeCell ref="F114:G114"/>
    <mergeCell ref="C113:E113"/>
    <mergeCell ref="F113:G113"/>
    <mergeCell ref="F104:G104"/>
    <mergeCell ref="C112:E112"/>
    <mergeCell ref="F112:G112"/>
    <mergeCell ref="C116:E116"/>
    <mergeCell ref="B11:H11"/>
    <mergeCell ref="C30:G30"/>
    <mergeCell ref="B2:E2"/>
    <mergeCell ref="B3:C3"/>
    <mergeCell ref="D3:E3"/>
    <mergeCell ref="B4:C4"/>
    <mergeCell ref="D4:E4"/>
    <mergeCell ref="B5:C5"/>
    <mergeCell ref="D5:E5"/>
    <mergeCell ref="B6:C6"/>
    <mergeCell ref="D6:E6"/>
    <mergeCell ref="B8:C8"/>
    <mergeCell ref="D8:E8"/>
    <mergeCell ref="G4:H4"/>
    <mergeCell ref="B7:C7"/>
    <mergeCell ref="D7:E7"/>
    <mergeCell ref="F116:G116"/>
    <mergeCell ref="C115:E115"/>
    <mergeCell ref="F115:G115"/>
    <mergeCell ref="C131:E131"/>
    <mergeCell ref="C132:E132"/>
    <mergeCell ref="F117:G117"/>
    <mergeCell ref="C117:E117"/>
    <mergeCell ref="C128:E128"/>
    <mergeCell ref="F128:G128"/>
    <mergeCell ref="C129:E129"/>
    <mergeCell ref="F129:G129"/>
    <mergeCell ref="C130:E130"/>
    <mergeCell ref="F130:G130"/>
    <mergeCell ref="C125:E125"/>
    <mergeCell ref="C123:E123"/>
    <mergeCell ref="F123:G123"/>
    <mergeCell ref="C124:E124"/>
    <mergeCell ref="F124:G124"/>
    <mergeCell ref="F131:G131"/>
    <mergeCell ref="F132:G132"/>
    <mergeCell ref="F133:G133"/>
    <mergeCell ref="F134:G134"/>
    <mergeCell ref="F135:G135"/>
    <mergeCell ref="C136:E136"/>
    <mergeCell ref="F136:G136"/>
    <mergeCell ref="C138:H138"/>
    <mergeCell ref="F125:G125"/>
    <mergeCell ref="C126:E126"/>
    <mergeCell ref="F126:G126"/>
    <mergeCell ref="C127:E127"/>
    <mergeCell ref="F127:G127"/>
    <mergeCell ref="C133:E133"/>
    <mergeCell ref="C134:E134"/>
    <mergeCell ref="C135:E135"/>
  </mergeCells>
  <hyperlinks>
    <hyperlink ref="G4" location="Instructions!C35" display="Back to Instructions tab" xr:uid="{00000000-0004-0000-0B00-000000000000}"/>
  </hyperlinks>
  <pageMargins left="0.7" right="0.7" top="0.75" bottom="0.75" header="0.3" footer="0.3"/>
  <pageSetup orientation="portrait" horizontalDpi="200" verticalDpi="200" r:id="rId1"/>
  <extLst>
    <ext xmlns:x14="http://schemas.microsoft.com/office/spreadsheetml/2009/9/main" uri="{78C0D931-6437-407d-A8EE-F0AAD7539E65}">
      <x14:conditionalFormattings>
        <x14:conditionalFormatting xmlns:xm="http://schemas.microsoft.com/office/excel/2006/main">
          <x14:cfRule type="expression" priority="8" id="{A839A877-98C3-4E5A-ACB5-AF0C6A7591B2}">
            <xm:f>'General Info &amp; Test Results'!$C$27="Dual-Duct"</xm:f>
            <x14:dxf>
              <font>
                <b/>
                <i val="0"/>
                <color theme="1"/>
              </font>
              <fill>
                <patternFill patternType="lightUp">
                  <bgColor theme="0" tint="-0.24994659260841701"/>
                </patternFill>
              </fill>
              <border>
                <left style="thin">
                  <color auto="1"/>
                </left>
                <right style="thin">
                  <color auto="1"/>
                </right>
                <top style="thin">
                  <color auto="1"/>
                </top>
                <bottom style="thin">
                  <color auto="1"/>
                </bottom>
              </border>
            </x14:dxf>
          </x14:cfRule>
          <xm:sqref>C66:G78 C112:H112 C122:H122 C131:H136 C140:H141 C158:F158 C147:F147 C152:F152 H158 H147 H152</xm:sqref>
        </x14:conditionalFormatting>
        <x14:conditionalFormatting xmlns:xm="http://schemas.microsoft.com/office/excel/2006/main">
          <x14:cfRule type="expression" priority="7" id="{9F74832A-F08C-4CCB-94AB-2B091A9FC8A6}">
            <xm:f>'General Info &amp; Test Results'!$C$27="Single-Duct"</xm:f>
            <x14:dxf>
              <font>
                <b/>
                <i val="0"/>
                <color theme="1"/>
              </font>
              <fill>
                <patternFill patternType="lightUp">
                  <bgColor theme="0" tint="-0.24994659260841701"/>
                </patternFill>
              </fill>
              <border>
                <left style="thin">
                  <color auto="1"/>
                </left>
                <right style="thin">
                  <color auto="1"/>
                </right>
                <top style="thin">
                  <color auto="1"/>
                </top>
                <bottom style="thin">
                  <color auto="1"/>
                </bottom>
              </border>
            </x14:dxf>
          </x14:cfRule>
          <xm:sqref>C30:G46 C48:G64 C27:G28 C113:H118 C123:H130 C142:H143 C148:F148 C153:F154 C159:F159 H159 H148 H153:H154</xm:sqref>
        </x14:conditionalFormatting>
        <x14:conditionalFormatting xmlns:xm="http://schemas.microsoft.com/office/excel/2006/main">
          <x14:cfRule type="expression" priority="6" id="{3C26A62E-4493-47EA-AEF7-5CC43B4C7AE6}">
            <xm:f>'General Info &amp; Test Results'!$C$27="Dual-Duct"</xm:f>
            <x14:dxf>
              <font>
                <b/>
                <i val="0"/>
                <color theme="1"/>
              </font>
              <fill>
                <patternFill patternType="lightUp">
                  <bgColor theme="0" tint="-0.24994659260841701"/>
                </patternFill>
              </fill>
              <border>
                <left style="thin">
                  <color auto="1"/>
                </left>
                <right style="thin">
                  <color auto="1"/>
                </right>
                <top style="thin">
                  <color auto="1"/>
                </top>
                <bottom style="thin">
                  <color auto="1"/>
                </bottom>
              </border>
            </x14:dxf>
          </x14:cfRule>
          <xm:sqref>G158</xm:sqref>
        </x14:conditionalFormatting>
        <x14:conditionalFormatting xmlns:xm="http://schemas.microsoft.com/office/excel/2006/main">
          <x14:cfRule type="expression" priority="5" id="{1FD53ABA-8981-4D2A-B135-4CA6A3222F37}">
            <xm:f>'General Info &amp; Test Results'!$C$27="Single-Duct"</xm:f>
            <x14:dxf>
              <font>
                <b/>
                <i val="0"/>
                <color theme="1"/>
              </font>
              <fill>
                <patternFill patternType="lightUp">
                  <bgColor theme="0" tint="-0.24994659260841701"/>
                </patternFill>
              </fill>
              <border>
                <left style="thin">
                  <color auto="1"/>
                </left>
                <right style="thin">
                  <color auto="1"/>
                </right>
                <top style="thin">
                  <color auto="1"/>
                </top>
                <bottom style="thin">
                  <color auto="1"/>
                </bottom>
              </border>
            </x14:dxf>
          </x14:cfRule>
          <xm:sqref>G159</xm:sqref>
        </x14:conditionalFormatting>
        <x14:conditionalFormatting xmlns:xm="http://schemas.microsoft.com/office/excel/2006/main">
          <x14:cfRule type="expression" priority="4" id="{AF3D6B92-8EE2-4E64-AF43-ED69E89B5B5E}">
            <xm:f>'General Info &amp; Test Results'!$C$27="Dual-Duct"</xm:f>
            <x14:dxf>
              <font>
                <b/>
                <i val="0"/>
                <color theme="1"/>
              </font>
              <fill>
                <patternFill patternType="lightUp">
                  <bgColor theme="0" tint="-0.24994659260841701"/>
                </patternFill>
              </fill>
              <border>
                <left style="thin">
                  <color auto="1"/>
                </left>
                <right style="thin">
                  <color auto="1"/>
                </right>
                <top style="thin">
                  <color auto="1"/>
                </top>
                <bottom style="thin">
                  <color auto="1"/>
                </bottom>
              </border>
            </x14:dxf>
          </x14:cfRule>
          <xm:sqref>G147</xm:sqref>
        </x14:conditionalFormatting>
        <x14:conditionalFormatting xmlns:xm="http://schemas.microsoft.com/office/excel/2006/main">
          <x14:cfRule type="expression" priority="3" id="{6A290E20-0719-40B4-A648-C4BAF7F2ACB8}">
            <xm:f>'General Info &amp; Test Results'!$C$27="Single-Duct"</xm:f>
            <x14:dxf>
              <font>
                <b/>
                <i val="0"/>
                <color theme="1"/>
              </font>
              <fill>
                <patternFill patternType="lightUp">
                  <bgColor theme="0" tint="-0.24994659260841701"/>
                </patternFill>
              </fill>
              <border>
                <left style="thin">
                  <color auto="1"/>
                </left>
                <right style="thin">
                  <color auto="1"/>
                </right>
                <top style="thin">
                  <color auto="1"/>
                </top>
                <bottom style="thin">
                  <color auto="1"/>
                </bottom>
              </border>
            </x14:dxf>
          </x14:cfRule>
          <xm:sqref>G148</xm:sqref>
        </x14:conditionalFormatting>
        <x14:conditionalFormatting xmlns:xm="http://schemas.microsoft.com/office/excel/2006/main">
          <x14:cfRule type="expression" priority="2" id="{DD041C44-5A8A-4C2C-B455-DA1FB47BF545}">
            <xm:f>'General Info &amp; Test Results'!$C$27="Dual-Duct"</xm:f>
            <x14:dxf>
              <font>
                <b/>
                <i val="0"/>
                <color theme="1"/>
              </font>
              <fill>
                <patternFill patternType="lightUp">
                  <bgColor theme="0" tint="-0.24994659260841701"/>
                </patternFill>
              </fill>
              <border>
                <left style="thin">
                  <color auto="1"/>
                </left>
                <right style="thin">
                  <color auto="1"/>
                </right>
                <top style="thin">
                  <color auto="1"/>
                </top>
                <bottom style="thin">
                  <color auto="1"/>
                </bottom>
              </border>
            </x14:dxf>
          </x14:cfRule>
          <xm:sqref>G152</xm:sqref>
        </x14:conditionalFormatting>
        <x14:conditionalFormatting xmlns:xm="http://schemas.microsoft.com/office/excel/2006/main">
          <x14:cfRule type="expression" priority="1" id="{0C71872D-B6A8-4312-8060-FB91D388DB9E}">
            <xm:f>'General Info &amp; Test Results'!$C$27="Single-Duct"</xm:f>
            <x14:dxf>
              <font>
                <b/>
                <i val="0"/>
                <color theme="1"/>
              </font>
              <fill>
                <patternFill patternType="lightUp">
                  <bgColor theme="0" tint="-0.24994659260841701"/>
                </patternFill>
              </fill>
              <border>
                <left style="thin">
                  <color auto="1"/>
                </left>
                <right style="thin">
                  <color auto="1"/>
                </right>
                <top style="thin">
                  <color auto="1"/>
                </top>
                <bottom style="thin">
                  <color auto="1"/>
                </bottom>
              </border>
            </x14:dxf>
          </x14:cfRule>
          <xm:sqref>G153:G154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rgb="FF0070C0"/>
  </sheetPr>
  <dimension ref="A1:I53"/>
  <sheetViews>
    <sheetView showGridLines="0" zoomScale="80" zoomScaleNormal="80" workbookViewId="0">
      <selection activeCell="E4" sqref="E4"/>
    </sheetView>
  </sheetViews>
  <sheetFormatPr defaultColWidth="9.1796875" defaultRowHeight="15.5" x14ac:dyDescent="0.4"/>
  <cols>
    <col min="1" max="1" width="4.453125" style="4" customWidth="1"/>
    <col min="2" max="2" width="31.54296875" style="4" customWidth="1"/>
    <col min="3" max="3" width="39.26953125" style="4" customWidth="1"/>
    <col min="4" max="4" width="9.1796875" style="4"/>
    <col min="5" max="5" width="24.1796875" style="4" bestFit="1" customWidth="1"/>
    <col min="6" max="6" width="68.1796875" style="4" customWidth="1"/>
    <col min="7" max="7" width="9.1796875" style="4" customWidth="1"/>
    <col min="8" max="8" width="4.453125" style="4" customWidth="1"/>
    <col min="9" max="9" width="3.1796875" style="4" customWidth="1"/>
    <col min="10" max="16384" width="9.1796875" style="4"/>
  </cols>
  <sheetData>
    <row r="1" spans="2:9" ht="16" thickBot="1" x14ac:dyDescent="0.45">
      <c r="I1" s="18"/>
    </row>
    <row r="2" spans="2:9" ht="16" thickBot="1" x14ac:dyDescent="0.45">
      <c r="B2" s="301" t="str">
        <f>'Version Control'!$B$2</f>
        <v>Title Block</v>
      </c>
      <c r="C2" s="302"/>
      <c r="I2" s="18"/>
    </row>
    <row r="3" spans="2:9" x14ac:dyDescent="0.4">
      <c r="B3" s="35" t="str">
        <f>'Version Control'!$B$3</f>
        <v>Test Report Template Name:</v>
      </c>
      <c r="C3" s="91" t="str">
        <f>'Version Control'!$C$3</f>
        <v>Portable Air Conditioners</v>
      </c>
      <c r="I3" s="18"/>
    </row>
    <row r="4" spans="2:9" x14ac:dyDescent="0.4">
      <c r="B4" s="90" t="str">
        <f>'Version Control'!$B$4</f>
        <v>Version Number:</v>
      </c>
      <c r="C4" s="217" t="str">
        <f>'Version Control'!$C$4</f>
        <v>v1.0</v>
      </c>
      <c r="E4" s="7" t="s">
        <v>58</v>
      </c>
      <c r="I4" s="18"/>
    </row>
    <row r="5" spans="2:9" x14ac:dyDescent="0.4">
      <c r="B5" s="34" t="str">
        <f>'Version Control'!$B$5</f>
        <v xml:space="preserve">Latest Template Revision: </v>
      </c>
      <c r="C5" s="40">
        <f>'Version Control'!$C$5</f>
        <v>43143</v>
      </c>
      <c r="I5" s="18"/>
    </row>
    <row r="6" spans="2:9" x14ac:dyDescent="0.4">
      <c r="B6" s="34" t="str">
        <f>'Version Control'!$B$6</f>
        <v>Tab Name:</v>
      </c>
      <c r="C6" s="217" t="str">
        <f ca="1">MID(CELL("filename",A1), FIND("]", CELL("filename", A1))+ 1, 255)</f>
        <v>Comments</v>
      </c>
      <c r="I6" s="18"/>
    </row>
    <row r="7" spans="2:9" ht="37.5" customHeight="1" x14ac:dyDescent="0.4">
      <c r="B7" s="47" t="str">
        <f>'Version Control'!$B$7</f>
        <v>File Name:</v>
      </c>
      <c r="C7" s="218" t="str">
        <f ca="1">'Version Control'!$C$7</f>
        <v>Portable Air Conditioners - v1.0 (FIXED).xlsx</v>
      </c>
      <c r="I7" s="18"/>
    </row>
    <row r="8" spans="2:9" ht="16" thickBot="1" x14ac:dyDescent="0.45">
      <c r="B8" s="36" t="str">
        <f>'Version Control'!$B$8</f>
        <v xml:space="preserve">Test Completion Date: </v>
      </c>
      <c r="C8" s="41" t="str">
        <f>'Version Control'!$C$8</f>
        <v>[MM/DD/YYYY]</v>
      </c>
      <c r="I8" s="18"/>
    </row>
    <row r="9" spans="2:9" x14ac:dyDescent="0.4">
      <c r="I9" s="18"/>
    </row>
    <row r="10" spans="2:9" ht="16" thickBot="1" x14ac:dyDescent="0.45">
      <c r="I10" s="18"/>
    </row>
    <row r="11" spans="2:9" ht="16" thickBot="1" x14ac:dyDescent="0.45">
      <c r="B11" s="340" t="s">
        <v>56</v>
      </c>
      <c r="C11" s="341"/>
      <c r="D11" s="341"/>
      <c r="E11" s="341"/>
      <c r="F11" s="341"/>
      <c r="G11" s="342"/>
      <c r="H11" s="23"/>
      <c r="I11" s="18"/>
    </row>
    <row r="12" spans="2:9" x14ac:dyDescent="0.4">
      <c r="B12" s="3"/>
      <c r="C12" s="6"/>
      <c r="D12" s="6"/>
      <c r="E12" s="6"/>
      <c r="F12" s="6"/>
      <c r="G12" s="5"/>
      <c r="H12" s="6"/>
      <c r="I12" s="18"/>
    </row>
    <row r="13" spans="2:9" x14ac:dyDescent="0.4">
      <c r="B13" s="491"/>
      <c r="C13" s="492"/>
      <c r="D13" s="492"/>
      <c r="E13" s="492"/>
      <c r="F13" s="492"/>
      <c r="G13" s="493"/>
      <c r="H13" s="6"/>
      <c r="I13" s="18"/>
    </row>
    <row r="14" spans="2:9" x14ac:dyDescent="0.4">
      <c r="B14" s="334"/>
      <c r="C14" s="335"/>
      <c r="D14" s="335"/>
      <c r="E14" s="335"/>
      <c r="F14" s="335"/>
      <c r="G14" s="336"/>
      <c r="H14" s="6"/>
      <c r="I14" s="18"/>
    </row>
    <row r="15" spans="2:9" x14ac:dyDescent="0.4">
      <c r="B15" s="334"/>
      <c r="C15" s="335"/>
      <c r="D15" s="335"/>
      <c r="E15" s="335"/>
      <c r="F15" s="335"/>
      <c r="G15" s="336"/>
      <c r="H15" s="6"/>
      <c r="I15" s="18"/>
    </row>
    <row r="16" spans="2:9" x14ac:dyDescent="0.4">
      <c r="B16" s="494"/>
      <c r="C16" s="495"/>
      <c r="D16" s="495"/>
      <c r="E16" s="495"/>
      <c r="F16" s="495"/>
      <c r="G16" s="496"/>
      <c r="H16" s="6"/>
      <c r="I16" s="18"/>
    </row>
    <row r="17" spans="2:9" x14ac:dyDescent="0.4">
      <c r="B17" s="11"/>
      <c r="C17" s="12"/>
      <c r="D17" s="12"/>
      <c r="E17" s="12"/>
      <c r="F17" s="12"/>
      <c r="G17" s="13"/>
      <c r="H17" s="6"/>
      <c r="I17" s="18"/>
    </row>
    <row r="18" spans="2:9" x14ac:dyDescent="0.4">
      <c r="B18" s="491"/>
      <c r="C18" s="492"/>
      <c r="D18" s="492"/>
      <c r="E18" s="492"/>
      <c r="F18" s="492"/>
      <c r="G18" s="493"/>
      <c r="H18" s="6"/>
      <c r="I18" s="18"/>
    </row>
    <row r="19" spans="2:9" x14ac:dyDescent="0.4">
      <c r="B19" s="334"/>
      <c r="C19" s="335"/>
      <c r="D19" s="335"/>
      <c r="E19" s="335"/>
      <c r="F19" s="335"/>
      <c r="G19" s="336"/>
      <c r="H19" s="6"/>
      <c r="I19" s="18"/>
    </row>
    <row r="20" spans="2:9" x14ac:dyDescent="0.4">
      <c r="B20" s="334"/>
      <c r="C20" s="335"/>
      <c r="D20" s="335"/>
      <c r="E20" s="335"/>
      <c r="F20" s="335"/>
      <c r="G20" s="336"/>
      <c r="H20" s="6"/>
      <c r="I20" s="18"/>
    </row>
    <row r="21" spans="2:9" x14ac:dyDescent="0.4">
      <c r="B21" s="494"/>
      <c r="C21" s="495"/>
      <c r="D21" s="495"/>
      <c r="E21" s="495"/>
      <c r="F21" s="495"/>
      <c r="G21" s="496"/>
      <c r="H21" s="6"/>
      <c r="I21" s="18"/>
    </row>
    <row r="22" spans="2:9" x14ac:dyDescent="0.4">
      <c r="B22" s="11"/>
      <c r="C22" s="12"/>
      <c r="D22" s="12"/>
      <c r="E22" s="12"/>
      <c r="F22" s="12"/>
      <c r="G22" s="13"/>
      <c r="H22" s="6"/>
      <c r="I22" s="18"/>
    </row>
    <row r="23" spans="2:9" x14ac:dyDescent="0.4">
      <c r="B23" s="491"/>
      <c r="C23" s="492"/>
      <c r="D23" s="492"/>
      <c r="E23" s="492"/>
      <c r="F23" s="492"/>
      <c r="G23" s="493"/>
      <c r="H23" s="6"/>
      <c r="I23" s="18"/>
    </row>
    <row r="24" spans="2:9" x14ac:dyDescent="0.4">
      <c r="B24" s="334"/>
      <c r="C24" s="335"/>
      <c r="D24" s="335"/>
      <c r="E24" s="335"/>
      <c r="F24" s="335"/>
      <c r="G24" s="336"/>
      <c r="H24" s="6"/>
      <c r="I24" s="18"/>
    </row>
    <row r="25" spans="2:9" x14ac:dyDescent="0.4">
      <c r="B25" s="334"/>
      <c r="C25" s="335"/>
      <c r="D25" s="335"/>
      <c r="E25" s="335"/>
      <c r="F25" s="335"/>
      <c r="G25" s="336"/>
      <c r="H25" s="6"/>
      <c r="I25" s="18"/>
    </row>
    <row r="26" spans="2:9" x14ac:dyDescent="0.4">
      <c r="B26" s="494"/>
      <c r="C26" s="495"/>
      <c r="D26" s="495"/>
      <c r="E26" s="495"/>
      <c r="F26" s="495"/>
      <c r="G26" s="496"/>
      <c r="H26" s="6"/>
      <c r="I26" s="18"/>
    </row>
    <row r="27" spans="2:9" x14ac:dyDescent="0.4">
      <c r="B27" s="11"/>
      <c r="C27" s="12"/>
      <c r="D27" s="12"/>
      <c r="E27" s="12"/>
      <c r="F27" s="12"/>
      <c r="G27" s="13"/>
      <c r="H27" s="6"/>
      <c r="I27" s="18"/>
    </row>
    <row r="28" spans="2:9" x14ac:dyDescent="0.4">
      <c r="B28" s="491"/>
      <c r="C28" s="492"/>
      <c r="D28" s="492"/>
      <c r="E28" s="492"/>
      <c r="F28" s="492"/>
      <c r="G28" s="493"/>
      <c r="H28" s="6"/>
      <c r="I28" s="18"/>
    </row>
    <row r="29" spans="2:9" x14ac:dyDescent="0.4">
      <c r="B29" s="334"/>
      <c r="C29" s="335"/>
      <c r="D29" s="335"/>
      <c r="E29" s="335"/>
      <c r="F29" s="335"/>
      <c r="G29" s="336"/>
      <c r="H29" s="6"/>
      <c r="I29" s="18"/>
    </row>
    <row r="30" spans="2:9" x14ac:dyDescent="0.4">
      <c r="B30" s="334"/>
      <c r="C30" s="335"/>
      <c r="D30" s="335"/>
      <c r="E30" s="335"/>
      <c r="F30" s="335"/>
      <c r="G30" s="336"/>
      <c r="H30" s="6"/>
      <c r="I30" s="18"/>
    </row>
    <row r="31" spans="2:9" x14ac:dyDescent="0.4">
      <c r="B31" s="494"/>
      <c r="C31" s="495"/>
      <c r="D31" s="495"/>
      <c r="E31" s="495"/>
      <c r="F31" s="495"/>
      <c r="G31" s="496"/>
      <c r="H31" s="6"/>
      <c r="I31" s="18"/>
    </row>
    <row r="32" spans="2:9" x14ac:dyDescent="0.4">
      <c r="B32" s="11"/>
      <c r="C32" s="12"/>
      <c r="D32" s="12"/>
      <c r="E32" s="12"/>
      <c r="F32" s="12"/>
      <c r="G32" s="13"/>
      <c r="H32" s="6"/>
      <c r="I32" s="18"/>
    </row>
    <row r="33" spans="2:9" x14ac:dyDescent="0.4">
      <c r="B33" s="491"/>
      <c r="C33" s="492"/>
      <c r="D33" s="492"/>
      <c r="E33" s="492"/>
      <c r="F33" s="492"/>
      <c r="G33" s="493"/>
      <c r="H33" s="6"/>
      <c r="I33" s="18"/>
    </row>
    <row r="34" spans="2:9" x14ac:dyDescent="0.4">
      <c r="B34" s="334"/>
      <c r="C34" s="335"/>
      <c r="D34" s="335"/>
      <c r="E34" s="335"/>
      <c r="F34" s="335"/>
      <c r="G34" s="336"/>
      <c r="H34" s="6"/>
      <c r="I34" s="18"/>
    </row>
    <row r="35" spans="2:9" x14ac:dyDescent="0.4">
      <c r="B35" s="334"/>
      <c r="C35" s="335"/>
      <c r="D35" s="335"/>
      <c r="E35" s="335"/>
      <c r="F35" s="335"/>
      <c r="G35" s="336"/>
      <c r="H35" s="6"/>
      <c r="I35" s="18"/>
    </row>
    <row r="36" spans="2:9" x14ac:dyDescent="0.4">
      <c r="B36" s="494"/>
      <c r="C36" s="495"/>
      <c r="D36" s="495"/>
      <c r="E36" s="495"/>
      <c r="F36" s="495"/>
      <c r="G36" s="496"/>
      <c r="H36" s="6"/>
      <c r="I36" s="18"/>
    </row>
    <row r="37" spans="2:9" x14ac:dyDescent="0.4">
      <c r="B37" s="11"/>
      <c r="C37" s="12"/>
      <c r="D37" s="12"/>
      <c r="E37" s="12"/>
      <c r="F37" s="12"/>
      <c r="G37" s="13"/>
      <c r="H37" s="6"/>
      <c r="I37" s="18"/>
    </row>
    <row r="38" spans="2:9" x14ac:dyDescent="0.4">
      <c r="B38" s="491"/>
      <c r="C38" s="492"/>
      <c r="D38" s="492"/>
      <c r="E38" s="492"/>
      <c r="F38" s="492"/>
      <c r="G38" s="493"/>
      <c r="H38" s="6"/>
      <c r="I38" s="18"/>
    </row>
    <row r="39" spans="2:9" x14ac:dyDescent="0.4">
      <c r="B39" s="334"/>
      <c r="C39" s="335"/>
      <c r="D39" s="335"/>
      <c r="E39" s="335"/>
      <c r="F39" s="335"/>
      <c r="G39" s="336"/>
      <c r="H39" s="6"/>
      <c r="I39" s="18"/>
    </row>
    <row r="40" spans="2:9" x14ac:dyDescent="0.4">
      <c r="B40" s="334"/>
      <c r="C40" s="335"/>
      <c r="D40" s="335"/>
      <c r="E40" s="335"/>
      <c r="F40" s="335"/>
      <c r="G40" s="336"/>
      <c r="H40" s="6"/>
      <c r="I40" s="18"/>
    </row>
    <row r="41" spans="2:9" x14ac:dyDescent="0.4">
      <c r="B41" s="494"/>
      <c r="C41" s="495"/>
      <c r="D41" s="495"/>
      <c r="E41" s="495"/>
      <c r="F41" s="495"/>
      <c r="G41" s="496"/>
      <c r="H41" s="6"/>
      <c r="I41" s="18"/>
    </row>
    <row r="42" spans="2:9" x14ac:dyDescent="0.4">
      <c r="B42" s="11"/>
      <c r="C42" s="12"/>
      <c r="D42" s="12"/>
      <c r="E42" s="12"/>
      <c r="F42" s="12"/>
      <c r="G42" s="13"/>
      <c r="H42" s="6"/>
      <c r="I42" s="18"/>
    </row>
    <row r="43" spans="2:9" x14ac:dyDescent="0.4">
      <c r="B43" s="491"/>
      <c r="C43" s="492"/>
      <c r="D43" s="492"/>
      <c r="E43" s="492"/>
      <c r="F43" s="492"/>
      <c r="G43" s="493"/>
      <c r="H43" s="6"/>
      <c r="I43" s="18"/>
    </row>
    <row r="44" spans="2:9" x14ac:dyDescent="0.4">
      <c r="B44" s="334"/>
      <c r="C44" s="335"/>
      <c r="D44" s="335"/>
      <c r="E44" s="335"/>
      <c r="F44" s="335"/>
      <c r="G44" s="336"/>
      <c r="H44" s="6"/>
      <c r="I44" s="18"/>
    </row>
    <row r="45" spans="2:9" x14ac:dyDescent="0.4">
      <c r="B45" s="334"/>
      <c r="C45" s="335"/>
      <c r="D45" s="335"/>
      <c r="E45" s="335"/>
      <c r="F45" s="335"/>
      <c r="G45" s="336"/>
      <c r="H45" s="6"/>
      <c r="I45" s="18"/>
    </row>
    <row r="46" spans="2:9" x14ac:dyDescent="0.4">
      <c r="B46" s="494"/>
      <c r="C46" s="495"/>
      <c r="D46" s="495"/>
      <c r="E46" s="495"/>
      <c r="F46" s="495"/>
      <c r="G46" s="496"/>
      <c r="H46" s="6"/>
      <c r="I46" s="18"/>
    </row>
    <row r="47" spans="2:9" x14ac:dyDescent="0.4">
      <c r="B47" s="11"/>
      <c r="C47" s="12"/>
      <c r="D47" s="12"/>
      <c r="E47" s="12"/>
      <c r="F47" s="12"/>
      <c r="G47" s="13"/>
      <c r="H47" s="6"/>
      <c r="I47" s="18"/>
    </row>
    <row r="48" spans="2:9" x14ac:dyDescent="0.4">
      <c r="B48" s="491"/>
      <c r="C48" s="492"/>
      <c r="D48" s="492"/>
      <c r="E48" s="492"/>
      <c r="F48" s="492"/>
      <c r="G48" s="493"/>
      <c r="H48" s="6"/>
      <c r="I48" s="18"/>
    </row>
    <row r="49" spans="1:9" x14ac:dyDescent="0.4">
      <c r="B49" s="334"/>
      <c r="C49" s="335"/>
      <c r="D49" s="335"/>
      <c r="E49" s="335"/>
      <c r="F49" s="335"/>
      <c r="G49" s="336"/>
      <c r="H49" s="6"/>
      <c r="I49" s="18"/>
    </row>
    <row r="50" spans="1:9" x14ac:dyDescent="0.4">
      <c r="B50" s="334"/>
      <c r="C50" s="335"/>
      <c r="D50" s="335"/>
      <c r="E50" s="335"/>
      <c r="F50" s="335"/>
      <c r="G50" s="336"/>
      <c r="H50" s="6"/>
      <c r="I50" s="18"/>
    </row>
    <row r="51" spans="1:9" ht="16" thickBot="1" x14ac:dyDescent="0.45">
      <c r="B51" s="337"/>
      <c r="C51" s="338"/>
      <c r="D51" s="338"/>
      <c r="E51" s="338"/>
      <c r="F51" s="338"/>
      <c r="G51" s="339"/>
      <c r="H51" s="6"/>
      <c r="I51" s="18"/>
    </row>
    <row r="52" spans="1:9" x14ac:dyDescent="0.4">
      <c r="I52" s="18"/>
    </row>
    <row r="53" spans="1:9" x14ac:dyDescent="0.4">
      <c r="A53" s="18"/>
      <c r="B53" s="18"/>
      <c r="C53" s="18"/>
      <c r="D53" s="18"/>
      <c r="E53" s="18"/>
      <c r="F53" s="18"/>
      <c r="G53" s="18"/>
      <c r="H53" s="18"/>
      <c r="I53" s="18"/>
    </row>
  </sheetData>
  <sheetProtection algorithmName="SHA-512" hashValue="WoG6iW0k8RuzPwonbydF9X/JJo/j7eH6sGew0wbtpv3eQDhR6LcRTUpdYmh5mHGb7LSOzYZvznbFiiK5MqH57Q==" saltValue="Imn2h95zRvvuUuvmI5wqgg==" spinCount="100000" sheet="1" objects="1" scenarios="1" selectLockedCells="1"/>
  <mergeCells count="10">
    <mergeCell ref="B48:G51"/>
    <mergeCell ref="B2:C2"/>
    <mergeCell ref="B13:G16"/>
    <mergeCell ref="B11:G11"/>
    <mergeCell ref="B18:G21"/>
    <mergeCell ref="B23:G26"/>
    <mergeCell ref="B28:G31"/>
    <mergeCell ref="B33:G36"/>
    <mergeCell ref="B38:G41"/>
    <mergeCell ref="B43:G46"/>
  </mergeCells>
  <hyperlinks>
    <hyperlink ref="E4" location="Instructions!C33" display="Back to Instructions tab"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0070C0"/>
  </sheetPr>
  <dimension ref="A1:G20"/>
  <sheetViews>
    <sheetView showGridLines="0" zoomScaleNormal="100" workbookViewId="0">
      <selection activeCell="E4" sqref="E4"/>
    </sheetView>
  </sheetViews>
  <sheetFormatPr defaultColWidth="9.1796875" defaultRowHeight="15.5" x14ac:dyDescent="0.4"/>
  <cols>
    <col min="1" max="1" width="3.54296875" style="1" customWidth="1"/>
    <col min="2" max="2" width="32.54296875" style="1" customWidth="1"/>
    <col min="3" max="3" width="60.1796875" style="1" customWidth="1"/>
    <col min="4" max="4" width="24" style="1" customWidth="1"/>
    <col min="5" max="5" width="38.453125" style="1" customWidth="1"/>
    <col min="6" max="6" width="4.453125" style="1" customWidth="1"/>
    <col min="7" max="7" width="3.81640625" style="1" customWidth="1"/>
    <col min="8" max="16384" width="9.1796875" style="1"/>
  </cols>
  <sheetData>
    <row r="1" spans="1:7" ht="16" thickBot="1" x14ac:dyDescent="0.45">
      <c r="G1" s="22"/>
    </row>
    <row r="2" spans="1:7" ht="16" thickBot="1" x14ac:dyDescent="0.45">
      <c r="B2" s="301" t="str">
        <f>'Version Control'!$B$2</f>
        <v>Title Block</v>
      </c>
      <c r="C2" s="302"/>
      <c r="G2" s="22"/>
    </row>
    <row r="3" spans="1:7" x14ac:dyDescent="0.4">
      <c r="B3" s="35" t="str">
        <f>'Version Control'!$B$3</f>
        <v>Test Report Template Name:</v>
      </c>
      <c r="C3" s="91" t="str">
        <f>'Version Control'!$C$3</f>
        <v>Portable Air Conditioners</v>
      </c>
      <c r="G3" s="22"/>
    </row>
    <row r="4" spans="1:7" x14ac:dyDescent="0.4">
      <c r="B4" s="90" t="str">
        <f>'Version Control'!$B$4</f>
        <v>Version Number:</v>
      </c>
      <c r="C4" s="217" t="str">
        <f>'Version Control'!$C$4</f>
        <v>v1.0</v>
      </c>
      <c r="E4" s="7" t="s">
        <v>58</v>
      </c>
      <c r="G4" s="22"/>
    </row>
    <row r="5" spans="1:7" x14ac:dyDescent="0.4">
      <c r="B5" s="34" t="str">
        <f>'Version Control'!$B$5</f>
        <v xml:space="preserve">Latest Template Revision: </v>
      </c>
      <c r="C5" s="40">
        <f>'Version Control'!$C$5</f>
        <v>43143</v>
      </c>
      <c r="G5" s="22"/>
    </row>
    <row r="6" spans="1:7" x14ac:dyDescent="0.4">
      <c r="B6" s="34" t="str">
        <f>'Version Control'!$B$6</f>
        <v>Tab Name:</v>
      </c>
      <c r="C6" s="217" t="str">
        <f ca="1">MID(CELL("filename",A1), FIND("]", CELL("filename", A1))+ 1, 255)</f>
        <v>Report Sign-Off Block</v>
      </c>
      <c r="G6" s="22"/>
    </row>
    <row r="7" spans="1:7" ht="36" customHeight="1" x14ac:dyDescent="0.4">
      <c r="B7" s="47" t="str">
        <f>'Version Control'!$B$7</f>
        <v>File Name:</v>
      </c>
      <c r="C7" s="218" t="str">
        <f ca="1">'Version Control'!$C$7</f>
        <v>Portable Air Conditioners - v1.0 (FIXED).xlsx</v>
      </c>
      <c r="G7" s="22"/>
    </row>
    <row r="8" spans="1:7" ht="16" thickBot="1" x14ac:dyDescent="0.45">
      <c r="B8" s="36" t="str">
        <f>'Version Control'!$B$8</f>
        <v xml:space="preserve">Test Completion Date: </v>
      </c>
      <c r="C8" s="41" t="str">
        <f>'Version Control'!$C$8</f>
        <v>[MM/DD/YYYY]</v>
      </c>
      <c r="G8" s="22"/>
    </row>
    <row r="9" spans="1:7" x14ac:dyDescent="0.4">
      <c r="G9" s="22"/>
    </row>
    <row r="10" spans="1:7" ht="16" thickBot="1" x14ac:dyDescent="0.45">
      <c r="G10" s="22"/>
    </row>
    <row r="11" spans="1:7" ht="16" thickBot="1" x14ac:dyDescent="0.45">
      <c r="A11" s="2"/>
      <c r="B11" s="415" t="s">
        <v>73</v>
      </c>
      <c r="C11" s="416"/>
      <c r="D11" s="416"/>
      <c r="E11" s="417"/>
      <c r="G11" s="22"/>
    </row>
    <row r="12" spans="1:7" ht="25.5" customHeight="1" x14ac:dyDescent="0.4">
      <c r="A12" s="2"/>
      <c r="B12" s="499" t="s">
        <v>109</v>
      </c>
      <c r="C12" s="500"/>
      <c r="D12" s="500"/>
      <c r="E12" s="501"/>
      <c r="G12" s="22"/>
    </row>
    <row r="13" spans="1:7" ht="25.5" customHeight="1" thickBot="1" x14ac:dyDescent="0.45">
      <c r="A13" s="2"/>
      <c r="B13" s="502"/>
      <c r="C13" s="503"/>
      <c r="D13" s="503"/>
      <c r="E13" s="504"/>
      <c r="G13" s="22"/>
    </row>
    <row r="14" spans="1:7" ht="16" thickBot="1" x14ac:dyDescent="0.45">
      <c r="A14" s="2"/>
      <c r="B14" s="505" t="s">
        <v>30</v>
      </c>
      <c r="C14" s="506"/>
      <c r="D14" s="171" t="s">
        <v>29</v>
      </c>
      <c r="E14" s="172" t="s">
        <v>31</v>
      </c>
      <c r="G14" s="22"/>
    </row>
    <row r="15" spans="1:7" x14ac:dyDescent="0.4">
      <c r="A15" s="2"/>
      <c r="B15" s="507" t="s">
        <v>32</v>
      </c>
      <c r="C15" s="508"/>
      <c r="D15" s="169" t="str">
        <f>'General Info &amp; Test Results'!C17</f>
        <v>[MM/DD/YYYY]</v>
      </c>
      <c r="E15" s="174" t="s">
        <v>111</v>
      </c>
      <c r="G15" s="22"/>
    </row>
    <row r="16" spans="1:7" x14ac:dyDescent="0.4">
      <c r="A16" s="2"/>
      <c r="B16" s="509" t="s">
        <v>70</v>
      </c>
      <c r="C16" s="510"/>
      <c r="D16" s="116" t="s">
        <v>50</v>
      </c>
      <c r="E16" s="115" t="s">
        <v>111</v>
      </c>
      <c r="G16" s="22"/>
    </row>
    <row r="17" spans="1:7" x14ac:dyDescent="0.4">
      <c r="A17" s="2"/>
      <c r="B17" s="509" t="s">
        <v>110</v>
      </c>
      <c r="C17" s="510"/>
      <c r="D17" s="116" t="s">
        <v>50</v>
      </c>
      <c r="E17" s="115" t="s">
        <v>111</v>
      </c>
      <c r="G17" s="22"/>
    </row>
    <row r="18" spans="1:7" ht="16" thickBot="1" x14ac:dyDescent="0.45">
      <c r="A18" s="2"/>
      <c r="B18" s="497" t="s">
        <v>110</v>
      </c>
      <c r="C18" s="498"/>
      <c r="D18" s="173" t="s">
        <v>50</v>
      </c>
      <c r="E18" s="122" t="s">
        <v>111</v>
      </c>
      <c r="G18" s="22"/>
    </row>
    <row r="19" spans="1:7" x14ac:dyDescent="0.4">
      <c r="G19" s="22"/>
    </row>
    <row r="20" spans="1:7" x14ac:dyDescent="0.4">
      <c r="A20" s="22"/>
      <c r="B20" s="22"/>
      <c r="C20" s="22"/>
      <c r="D20" s="22"/>
      <c r="E20" s="22"/>
      <c r="F20" s="22"/>
      <c r="G20" s="22"/>
    </row>
  </sheetData>
  <sheetProtection algorithmName="SHA-512" hashValue="rgJK2smwkMw6umvhNT5DR2XORveBjacm2ZCS1Y98mEVx3DpDs4WBscU/wxnAqNOqW2KKX/irqlk+QBq8iGyPFg==" saltValue="frTVjlV4Lif9qcDdBLUVtw==" spinCount="100000" sheet="1" objects="1" scenarios="1" selectLockedCells="1"/>
  <mergeCells count="8">
    <mergeCell ref="B2:C2"/>
    <mergeCell ref="B18:C18"/>
    <mergeCell ref="B12:E13"/>
    <mergeCell ref="B11:E11"/>
    <mergeCell ref="B14:C14"/>
    <mergeCell ref="B15:C15"/>
    <mergeCell ref="B16:C16"/>
    <mergeCell ref="B17:C17"/>
  </mergeCells>
  <hyperlinks>
    <hyperlink ref="E4" location="Instructions!C33" display="Back to Instructions tab" xr:uid="{00000000-0004-0000-0D00-000000000000}"/>
  </hyperlinks>
  <pageMargins left="0.7" right="0.7" top="0.75" bottom="0.75" header="0.3" footer="0.3"/>
  <pageSetup orientation="portrait" horizontalDpi="200" verticalDpi="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9"/>
  <sheetViews>
    <sheetView workbookViewId="0">
      <selection activeCell="B2" sqref="B2:C2"/>
    </sheetView>
  </sheetViews>
  <sheetFormatPr defaultColWidth="9.1796875" defaultRowHeight="14.5" x14ac:dyDescent="0.35"/>
  <cols>
    <col min="1" max="1" width="5.453125" style="271" customWidth="1"/>
    <col min="2" max="2" width="30.7265625" style="271" customWidth="1"/>
    <col min="3" max="3" width="53.81640625" style="271" customWidth="1"/>
    <col min="4" max="4" width="8.81640625" style="271" customWidth="1"/>
    <col min="5" max="5" width="6.54296875" style="271" customWidth="1"/>
    <col min="6" max="6" width="4.1796875" style="271" customWidth="1"/>
    <col min="7" max="16384" width="9.1796875" style="271"/>
  </cols>
  <sheetData>
    <row r="1" spans="2:6" ht="15" thickBot="1" x14ac:dyDescent="0.4">
      <c r="F1" s="272"/>
    </row>
    <row r="2" spans="2:6" ht="16" thickBot="1" x14ac:dyDescent="0.4">
      <c r="B2" s="511" t="s">
        <v>22</v>
      </c>
      <c r="C2" s="512"/>
      <c r="F2" s="272"/>
    </row>
    <row r="3" spans="2:6" ht="15.5" x14ac:dyDescent="0.4">
      <c r="B3" s="277" t="s">
        <v>144</v>
      </c>
      <c r="C3" s="278" t="str">
        <f>'Version Control'!$C$3</f>
        <v>Portable Air Conditioners</v>
      </c>
      <c r="F3" s="272"/>
    </row>
    <row r="4" spans="2:6" ht="15.5" x14ac:dyDescent="0.4">
      <c r="B4" s="279" t="s">
        <v>25</v>
      </c>
      <c r="C4" s="280" t="str">
        <f>'Version Control'!$C$4</f>
        <v>v1.0</v>
      </c>
      <c r="F4" s="272"/>
    </row>
    <row r="5" spans="2:6" ht="15.5" x14ac:dyDescent="0.4">
      <c r="B5" s="279" t="s">
        <v>75</v>
      </c>
      <c r="C5" s="280">
        <f>'Version Control'!$C$5</f>
        <v>43143</v>
      </c>
      <c r="F5" s="272"/>
    </row>
    <row r="6" spans="2:6" ht="15.5" x14ac:dyDescent="0.4">
      <c r="B6" s="281" t="s">
        <v>24</v>
      </c>
      <c r="C6" s="282" t="str">
        <f ca="1">MID(CELL("filename",A1), FIND("]", CELL("filename", A1))+ 1, 255)</f>
        <v>Drop-Downs</v>
      </c>
      <c r="F6" s="272"/>
    </row>
    <row r="7" spans="2:6" ht="15.5" x14ac:dyDescent="0.35">
      <c r="B7" s="283" t="s">
        <v>23</v>
      </c>
      <c r="C7" s="284" t="str">
        <f ca="1">MID(CELL("FILENAME",F16),FIND("[",CELL("FILENAME",F16))+1,FIND("]",CELL("FILENAME",F16))-FIND("[",CELL("FILENAME",F16))-1)</f>
        <v>Portable Air Conditioners - v1.0 (FIXED).xlsx</v>
      </c>
      <c r="F7" s="272"/>
    </row>
    <row r="8" spans="2:6" ht="16" thickBot="1" x14ac:dyDescent="0.45">
      <c r="B8" s="285" t="s">
        <v>26</v>
      </c>
      <c r="C8" s="286" t="str">
        <f>'Version Control'!$C$8</f>
        <v>[MM/DD/YYYY]</v>
      </c>
      <c r="F8" s="272"/>
    </row>
    <row r="9" spans="2:6" ht="15.5" x14ac:dyDescent="0.4">
      <c r="B9" s="287"/>
      <c r="C9" s="288"/>
      <c r="F9" s="272"/>
    </row>
    <row r="10" spans="2:6" ht="15.5" x14ac:dyDescent="0.4">
      <c r="B10" s="287"/>
      <c r="C10" s="288"/>
      <c r="F10" s="272"/>
    </row>
    <row r="11" spans="2:6" ht="15.5" x14ac:dyDescent="0.4">
      <c r="B11" s="289" t="s">
        <v>324</v>
      </c>
      <c r="C11" s="290"/>
      <c r="E11" s="289"/>
      <c r="F11" s="272"/>
    </row>
    <row r="12" spans="2:6" ht="15.5" x14ac:dyDescent="0.4">
      <c r="B12" s="291" t="s">
        <v>325</v>
      </c>
      <c r="C12" s="290"/>
      <c r="E12" s="289"/>
      <c r="F12" s="272"/>
    </row>
    <row r="13" spans="2:6" ht="15.5" x14ac:dyDescent="0.4">
      <c r="B13" s="292" t="s">
        <v>326</v>
      </c>
      <c r="C13" s="290"/>
      <c r="E13" s="289"/>
      <c r="F13" s="272"/>
    </row>
    <row r="14" spans="2:6" ht="15.5" x14ac:dyDescent="0.4">
      <c r="B14" s="290"/>
      <c r="C14" s="290"/>
      <c r="D14" s="289"/>
      <c r="E14" s="289"/>
      <c r="F14" s="272"/>
    </row>
    <row r="15" spans="2:6" ht="15.5" x14ac:dyDescent="0.4">
      <c r="B15" s="290"/>
      <c r="C15" s="290"/>
      <c r="D15" s="289"/>
      <c r="E15" s="289"/>
      <c r="F15" s="272"/>
    </row>
    <row r="16" spans="2:6" ht="15.5" x14ac:dyDescent="0.4">
      <c r="B16" s="290"/>
      <c r="C16" s="290"/>
      <c r="D16" s="289"/>
      <c r="E16" s="289"/>
      <c r="F16" s="272"/>
    </row>
    <row r="17" spans="1:6" ht="15.5" x14ac:dyDescent="0.4">
      <c r="B17" s="290"/>
      <c r="C17" s="290"/>
      <c r="D17" s="289"/>
      <c r="E17" s="289"/>
      <c r="F17" s="272"/>
    </row>
    <row r="18" spans="1:6" ht="15.5" x14ac:dyDescent="0.4">
      <c r="B18" s="290"/>
      <c r="C18" s="290"/>
      <c r="D18" s="289"/>
      <c r="E18" s="289"/>
      <c r="F18" s="272"/>
    </row>
    <row r="19" spans="1:6" x14ac:dyDescent="0.35">
      <c r="A19" s="272"/>
      <c r="B19" s="272"/>
      <c r="C19" s="272"/>
      <c r="D19" s="272"/>
      <c r="E19" s="272"/>
      <c r="F19" s="272"/>
    </row>
  </sheetData>
  <sheetProtection algorithmName="SHA-512" hashValue="iH7s7nSdDZnEwHpHukmTDFa3v4bmKQu7MNn08XH/Ju3pm0dD8hB38EsRsKHBeO82hee4I4mPJjmsQGTVHDLuLQ==" saltValue="nCfbnE3rGpBlzokf7no1Ag==" spinCount="100000" sheet="1" objects="1" scenarios="1" selectLockedCells="1"/>
  <mergeCells count="1">
    <mergeCell ref="B2:C2"/>
  </mergeCells>
  <conditionalFormatting sqref="A1:F1 A2:B2 D2:F2 A3:F10 A14:F19 A11:C13 E11:F13">
    <cfRule type="expression" dxfId="0" priority="1" stopIfTrue="1">
      <formula>CELL("Protect",A1)=0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G28"/>
  <sheetViews>
    <sheetView showGridLines="0" zoomScaleNormal="100" workbookViewId="0">
      <selection activeCell="E4" sqref="E4"/>
    </sheetView>
  </sheetViews>
  <sheetFormatPr defaultColWidth="9.1796875" defaultRowHeight="15.5" x14ac:dyDescent="0.4"/>
  <cols>
    <col min="1" max="1" width="7.1796875" style="15" customWidth="1"/>
    <col min="2" max="2" width="32.54296875" style="17" customWidth="1"/>
    <col min="3" max="3" width="59.453125" style="14" customWidth="1"/>
    <col min="4" max="4" width="6.453125" style="15" customWidth="1"/>
    <col min="5" max="5" width="25.1796875" style="15" bestFit="1" customWidth="1"/>
    <col min="6" max="6" width="4.54296875" style="15" customWidth="1"/>
    <col min="7" max="7" width="3.81640625" style="15" customWidth="1"/>
    <col min="8" max="16384" width="9.1796875" style="15"/>
  </cols>
  <sheetData>
    <row r="1" spans="2:7" ht="16" thickBot="1" x14ac:dyDescent="0.45">
      <c r="B1" s="14"/>
      <c r="C1" s="15"/>
      <c r="G1" s="19"/>
    </row>
    <row r="2" spans="2:7" ht="16" thickBot="1" x14ac:dyDescent="0.45">
      <c r="B2" s="511" t="s">
        <v>22</v>
      </c>
      <c r="C2" s="512"/>
      <c r="G2" s="19"/>
    </row>
    <row r="3" spans="2:7" x14ac:dyDescent="0.4">
      <c r="B3" s="92" t="s">
        <v>144</v>
      </c>
      <c r="C3" s="97" t="s">
        <v>160</v>
      </c>
      <c r="G3" s="19"/>
    </row>
    <row r="4" spans="2:7" x14ac:dyDescent="0.4">
      <c r="B4" s="93" t="s">
        <v>25</v>
      </c>
      <c r="C4" s="214" t="str">
        <f>INDEX(B13:B55,COUNTA(B13:B55),1)</f>
        <v>v1.0</v>
      </c>
      <c r="E4" s="7" t="s">
        <v>58</v>
      </c>
      <c r="G4" s="19"/>
    </row>
    <row r="5" spans="2:7" x14ac:dyDescent="0.4">
      <c r="B5" s="93" t="s">
        <v>75</v>
      </c>
      <c r="C5" s="96">
        <f>IF(MAX(B13:C97)=0,"No Revisions Dates Entered",MAX(C13:C97))</f>
        <v>43143</v>
      </c>
      <c r="G5" s="19"/>
    </row>
    <row r="6" spans="2:7" x14ac:dyDescent="0.4">
      <c r="B6" s="94" t="s">
        <v>24</v>
      </c>
      <c r="C6" s="95" t="str">
        <f ca="1">MID(CELL("filename",A1), FIND("]", CELL("filename", A1))+ 1, 255)</f>
        <v>Version Control</v>
      </c>
      <c r="G6" s="19"/>
    </row>
    <row r="7" spans="2:7" ht="36" customHeight="1" x14ac:dyDescent="0.4">
      <c r="B7" s="215" t="s">
        <v>23</v>
      </c>
      <c r="C7" s="216" t="str">
        <f ca="1">MID(CELL("FILENAME",F16),FIND("[",CELL("FILENAME",F16))+1,FIND("]",CELL("FILENAME",F16))-FIND("[",CELL("FILENAME",F16))-1)</f>
        <v>Portable Air Conditioners - v1.0 (FIXED).xlsx</v>
      </c>
      <c r="G7" s="19"/>
    </row>
    <row r="8" spans="2:7" ht="16" thickBot="1" x14ac:dyDescent="0.45">
      <c r="B8" s="98" t="s">
        <v>26</v>
      </c>
      <c r="C8" s="99" t="str">
        <f>'General Info &amp; Test Results'!C17</f>
        <v>[MM/DD/YYYY]</v>
      </c>
      <c r="G8" s="19"/>
    </row>
    <row r="9" spans="2:7" x14ac:dyDescent="0.4">
      <c r="B9" s="15"/>
      <c r="C9" s="15"/>
      <c r="G9" s="19"/>
    </row>
    <row r="10" spans="2:7" ht="16" thickBot="1" x14ac:dyDescent="0.45">
      <c r="B10" s="15"/>
      <c r="C10" s="15"/>
      <c r="G10" s="19"/>
    </row>
    <row r="11" spans="2:7" ht="16" thickBot="1" x14ac:dyDescent="0.45">
      <c r="B11" s="30" t="s">
        <v>27</v>
      </c>
      <c r="C11" s="31"/>
      <c r="G11" s="19"/>
    </row>
    <row r="12" spans="2:7" ht="16" thickBot="1" x14ac:dyDescent="0.45">
      <c r="B12" s="32" t="s">
        <v>28</v>
      </c>
      <c r="C12" s="33" t="s">
        <v>29</v>
      </c>
      <c r="G12" s="19"/>
    </row>
    <row r="13" spans="2:7" x14ac:dyDescent="0.4">
      <c r="B13" s="105">
        <v>0.3</v>
      </c>
      <c r="C13" s="106">
        <v>42888</v>
      </c>
      <c r="G13" s="19"/>
    </row>
    <row r="14" spans="2:7" x14ac:dyDescent="0.4">
      <c r="B14" s="100">
        <v>0.4</v>
      </c>
      <c r="C14" s="101">
        <v>43126</v>
      </c>
      <c r="D14" s="16"/>
      <c r="E14" s="16"/>
      <c r="F14" s="16"/>
      <c r="G14" s="19"/>
    </row>
    <row r="15" spans="2:7" x14ac:dyDescent="0.4">
      <c r="B15" s="100" t="s">
        <v>323</v>
      </c>
      <c r="C15" s="101">
        <v>43143</v>
      </c>
      <c r="G15" s="19"/>
    </row>
    <row r="16" spans="2:7" x14ac:dyDescent="0.4">
      <c r="B16" s="100"/>
      <c r="C16" s="101"/>
      <c r="G16" s="19"/>
    </row>
    <row r="17" spans="1:7" x14ac:dyDescent="0.4">
      <c r="B17" s="102"/>
      <c r="C17" s="101"/>
      <c r="G17" s="19"/>
    </row>
    <row r="18" spans="1:7" x14ac:dyDescent="0.4">
      <c r="B18" s="175"/>
      <c r="C18" s="176"/>
      <c r="G18" s="19"/>
    </row>
    <row r="19" spans="1:7" x14ac:dyDescent="0.4">
      <c r="B19" s="175"/>
      <c r="C19" s="176"/>
      <c r="G19" s="19"/>
    </row>
    <row r="20" spans="1:7" x14ac:dyDescent="0.4">
      <c r="B20" s="175"/>
      <c r="C20" s="176"/>
      <c r="G20" s="19"/>
    </row>
    <row r="21" spans="1:7" x14ac:dyDescent="0.4">
      <c r="B21" s="175"/>
      <c r="C21" s="176"/>
      <c r="G21" s="19"/>
    </row>
    <row r="22" spans="1:7" x14ac:dyDescent="0.4">
      <c r="B22" s="175"/>
      <c r="C22" s="176"/>
      <c r="G22" s="19"/>
    </row>
    <row r="23" spans="1:7" x14ac:dyDescent="0.4">
      <c r="B23" s="175"/>
      <c r="C23" s="176"/>
      <c r="G23" s="19"/>
    </row>
    <row r="24" spans="1:7" x14ac:dyDescent="0.4">
      <c r="B24" s="175"/>
      <c r="C24" s="176"/>
      <c r="G24" s="19"/>
    </row>
    <row r="25" spans="1:7" x14ac:dyDescent="0.4">
      <c r="B25" s="175"/>
      <c r="C25" s="176"/>
      <c r="G25" s="19"/>
    </row>
    <row r="26" spans="1:7" ht="16" thickBot="1" x14ac:dyDescent="0.45">
      <c r="B26" s="103"/>
      <c r="C26" s="104"/>
      <c r="G26" s="19"/>
    </row>
    <row r="27" spans="1:7" x14ac:dyDescent="0.4">
      <c r="G27" s="19"/>
    </row>
    <row r="28" spans="1:7" x14ac:dyDescent="0.4">
      <c r="A28" s="19"/>
      <c r="B28" s="20"/>
      <c r="C28" s="21"/>
      <c r="D28" s="19"/>
      <c r="E28" s="19"/>
      <c r="F28" s="19"/>
      <c r="G28" s="19"/>
    </row>
  </sheetData>
  <sheetProtection algorithmName="SHA-512" hashValue="n+/fc+lv2MrlUQqqKFCdIvqpntD+FkJ/nIw57raeRQXD23gw3FZgK23DXgA2ANKS7i50HgG3NMDMgWj3+ZhwUA==" saltValue="QtCdMBVRWZNLvwWextJXhQ==" spinCount="100000" sheet="1" objects="1" scenarios="1" selectLockedCells="1"/>
  <mergeCells count="1">
    <mergeCell ref="B2:C2"/>
  </mergeCells>
  <hyperlinks>
    <hyperlink ref="E4" location="Instructions!C33" display="Back to Instructions tab" xr:uid="{00000000-0004-0000-0F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J35"/>
  <sheetViews>
    <sheetView showGridLines="0" zoomScale="90" zoomScaleNormal="90" zoomScaleSheetLayoutView="85" workbookViewId="0">
      <selection activeCell="E4" sqref="E4"/>
    </sheetView>
  </sheetViews>
  <sheetFormatPr defaultColWidth="9.1796875" defaultRowHeight="15.5" x14ac:dyDescent="0.35"/>
  <cols>
    <col min="1" max="1" width="5.54296875" style="42" customWidth="1"/>
    <col min="2" max="2" width="36.453125" style="42" customWidth="1"/>
    <col min="3" max="3" width="60.81640625" style="42" bestFit="1" customWidth="1"/>
    <col min="4" max="4" width="6.54296875" style="42" customWidth="1"/>
    <col min="5" max="5" width="46.1796875" style="42" customWidth="1"/>
    <col min="6" max="6" width="24.54296875" style="42" customWidth="1"/>
    <col min="7" max="7" width="21.7265625" style="42" customWidth="1"/>
    <col min="8" max="8" width="24.1796875" style="42" customWidth="1"/>
    <col min="9" max="9" width="5.26953125" style="42" customWidth="1"/>
    <col min="10" max="10" width="4.26953125" style="42" customWidth="1"/>
    <col min="11" max="16384" width="9.1796875" style="42"/>
  </cols>
  <sheetData>
    <row r="1" spans="2:10" ht="16" thickBot="1" x14ac:dyDescent="0.4">
      <c r="J1" s="43"/>
    </row>
    <row r="2" spans="2:10" ht="16" thickBot="1" x14ac:dyDescent="0.4">
      <c r="B2" s="301" t="str">
        <f>'Version Control'!$B$2</f>
        <v>Title Block</v>
      </c>
      <c r="C2" s="302"/>
      <c r="J2" s="43"/>
    </row>
    <row r="3" spans="2:10" x14ac:dyDescent="0.4">
      <c r="B3" s="35" t="str">
        <f>'Version Control'!$B$3</f>
        <v>Test Report Template Name:</v>
      </c>
      <c r="C3" s="91" t="str">
        <f>'Version Control'!$C$3</f>
        <v>Portable Air Conditioners</v>
      </c>
      <c r="J3" s="43"/>
    </row>
    <row r="4" spans="2:10" ht="17" x14ac:dyDescent="0.4">
      <c r="B4" s="90" t="str">
        <f>'Version Control'!$B$4</f>
        <v>Version Number:</v>
      </c>
      <c r="C4" s="217" t="str">
        <f>'Version Control'!$C$4</f>
        <v>v1.0</v>
      </c>
      <c r="E4" s="44" t="s">
        <v>58</v>
      </c>
      <c r="J4" s="43"/>
    </row>
    <row r="5" spans="2:10" x14ac:dyDescent="0.4">
      <c r="B5" s="34" t="str">
        <f>'Version Control'!$B$5</f>
        <v xml:space="preserve">Latest Template Revision: </v>
      </c>
      <c r="C5" s="40">
        <f>'Version Control'!$C$5</f>
        <v>43143</v>
      </c>
      <c r="J5" s="43"/>
    </row>
    <row r="6" spans="2:10" x14ac:dyDescent="0.4">
      <c r="B6" s="34" t="str">
        <f>'Version Control'!$B$6</f>
        <v>Tab Name:</v>
      </c>
      <c r="C6" s="217" t="str">
        <f ca="1">MID(CELL("filename",A1), FIND("]", CELL("filename", A1))+ 1, 255)</f>
        <v>General Info &amp; Test Results</v>
      </c>
      <c r="J6" s="43"/>
    </row>
    <row r="7" spans="2:10" ht="38.25" customHeight="1" x14ac:dyDescent="0.35">
      <c r="B7" s="47" t="str">
        <f>'Version Control'!$B$7</f>
        <v>File Name:</v>
      </c>
      <c r="C7" s="218" t="str">
        <f ca="1">'Version Control'!$C$7</f>
        <v>Portable Air Conditioners - v1.0 (FIXED).xlsx</v>
      </c>
      <c r="J7" s="43"/>
    </row>
    <row r="8" spans="2:10" ht="16" thickBot="1" x14ac:dyDescent="0.45">
      <c r="B8" s="36" t="str">
        <f>'Version Control'!$B$8</f>
        <v xml:space="preserve">Test Completion Date: </v>
      </c>
      <c r="C8" s="41" t="str">
        <f>'Version Control'!$C$8</f>
        <v>[MM/DD/YYYY]</v>
      </c>
      <c r="J8" s="43"/>
    </row>
    <row r="9" spans="2:10" x14ac:dyDescent="0.4">
      <c r="B9" s="260"/>
      <c r="C9" s="261"/>
      <c r="J9" s="43"/>
    </row>
    <row r="10" spans="2:10" ht="16" thickBot="1" x14ac:dyDescent="0.45">
      <c r="B10" s="260"/>
      <c r="C10" s="261"/>
      <c r="J10" s="43"/>
    </row>
    <row r="11" spans="2:10" ht="16" thickBot="1" x14ac:dyDescent="0.4">
      <c r="B11" s="25" t="s">
        <v>20</v>
      </c>
      <c r="C11" s="26"/>
      <c r="E11" s="264" t="s">
        <v>314</v>
      </c>
      <c r="F11" s="48"/>
      <c r="G11" s="265"/>
      <c r="J11" s="43"/>
    </row>
    <row r="12" spans="2:10" ht="17" x14ac:dyDescent="0.35">
      <c r="B12" s="54" t="s">
        <v>0</v>
      </c>
      <c r="C12" s="267"/>
      <c r="E12" s="50" t="s">
        <v>18</v>
      </c>
      <c r="F12" s="51" t="s">
        <v>55</v>
      </c>
      <c r="G12" s="52" t="s">
        <v>37</v>
      </c>
      <c r="J12" s="43"/>
    </row>
    <row r="13" spans="2:10" ht="17.5" thickBot="1" x14ac:dyDescent="0.4">
      <c r="B13" s="55" t="s">
        <v>38</v>
      </c>
      <c r="C13" s="268"/>
      <c r="E13" s="196" t="s">
        <v>162</v>
      </c>
      <c r="F13" s="220">
        <f>'Data &amp; Calcs Cooling Mode'!G148</f>
        <v>0</v>
      </c>
      <c r="G13" s="197" t="s">
        <v>163</v>
      </c>
      <c r="J13" s="43"/>
    </row>
    <row r="14" spans="2:10" ht="16" thickBot="1" x14ac:dyDescent="0.4">
      <c r="E14" s="198" t="s">
        <v>164</v>
      </c>
      <c r="F14" s="297">
        <f>IFERROR('Data &amp; Calcs Cooling Mode'!G159,0)</f>
        <v>0</v>
      </c>
      <c r="G14" s="199" t="s">
        <v>165</v>
      </c>
      <c r="J14" s="43"/>
    </row>
    <row r="15" spans="2:10" ht="16" thickBot="1" x14ac:dyDescent="0.4">
      <c r="B15" s="25" t="s">
        <v>52</v>
      </c>
      <c r="C15" s="26"/>
      <c r="J15" s="43"/>
    </row>
    <row r="16" spans="2:10" ht="16" thickBot="1" x14ac:dyDescent="0.4">
      <c r="B16" s="37" t="s">
        <v>39</v>
      </c>
      <c r="C16" s="212" t="s">
        <v>50</v>
      </c>
      <c r="E16" s="264" t="s">
        <v>315</v>
      </c>
      <c r="F16" s="48"/>
      <c r="G16" s="265"/>
      <c r="J16" s="43"/>
    </row>
    <row r="17" spans="2:10" ht="16" thickBot="1" x14ac:dyDescent="0.4">
      <c r="B17" s="38" t="s">
        <v>40</v>
      </c>
      <c r="C17" s="213" t="s">
        <v>50</v>
      </c>
      <c r="E17" s="50" t="s">
        <v>18</v>
      </c>
      <c r="F17" s="51" t="s">
        <v>55</v>
      </c>
      <c r="G17" s="52" t="s">
        <v>37</v>
      </c>
      <c r="H17" s="56"/>
      <c r="J17" s="43"/>
    </row>
    <row r="18" spans="2:10" ht="16" thickBot="1" x14ac:dyDescent="0.4">
      <c r="E18" s="196" t="s">
        <v>162</v>
      </c>
      <c r="F18" s="220">
        <f>'Data &amp; Calcs Cooling Mode'!G147</f>
        <v>0</v>
      </c>
      <c r="G18" s="197" t="s">
        <v>163</v>
      </c>
      <c r="H18" s="56"/>
      <c r="J18" s="43"/>
    </row>
    <row r="19" spans="2:10" ht="16" thickBot="1" x14ac:dyDescent="0.4">
      <c r="B19" s="25" t="s">
        <v>1</v>
      </c>
      <c r="C19" s="26"/>
      <c r="E19" s="198" t="s">
        <v>164</v>
      </c>
      <c r="F19" s="296">
        <f>IFERROR('Data &amp; Calcs Cooling Mode'!G158,0)</f>
        <v>0</v>
      </c>
      <c r="G19" s="199" t="s">
        <v>165</v>
      </c>
      <c r="H19" s="56"/>
      <c r="J19" s="43"/>
    </row>
    <row r="20" spans="2:10" ht="17.25" customHeight="1" x14ac:dyDescent="0.35">
      <c r="B20" s="47" t="s">
        <v>45</v>
      </c>
      <c r="C20" s="266"/>
      <c r="J20" s="43"/>
    </row>
    <row r="21" spans="2:10" ht="17.25" customHeight="1" thickBot="1" x14ac:dyDescent="0.4">
      <c r="B21" s="47" t="s">
        <v>46</v>
      </c>
      <c r="C21" s="117"/>
      <c r="E21" s="57" t="s">
        <v>69</v>
      </c>
      <c r="F21" s="53"/>
      <c r="G21" s="53"/>
      <c r="H21" s="56"/>
      <c r="J21" s="43"/>
    </row>
    <row r="22" spans="2:10" ht="16.5" customHeight="1" thickBot="1" x14ac:dyDescent="0.4">
      <c r="B22" s="47" t="s">
        <v>2</v>
      </c>
      <c r="C22" s="117"/>
      <c r="E22" s="273" t="s">
        <v>73</v>
      </c>
      <c r="F22" s="274"/>
      <c r="G22" s="274"/>
      <c r="H22" s="275"/>
      <c r="J22" s="43"/>
    </row>
    <row r="23" spans="2:10" ht="17.25" customHeight="1" x14ac:dyDescent="0.35">
      <c r="B23" s="47" t="s">
        <v>47</v>
      </c>
      <c r="C23" s="117"/>
      <c r="E23" s="321" t="s">
        <v>102</v>
      </c>
      <c r="F23" s="322"/>
      <c r="G23" s="322"/>
      <c r="H23" s="323"/>
      <c r="J23" s="43"/>
    </row>
    <row r="24" spans="2:10" x14ac:dyDescent="0.35">
      <c r="B24" s="47" t="s">
        <v>17</v>
      </c>
      <c r="C24" s="117"/>
      <c r="E24" s="324"/>
      <c r="F24" s="325"/>
      <c r="G24" s="325"/>
      <c r="H24" s="326"/>
      <c r="J24" s="43"/>
    </row>
    <row r="25" spans="2:10" ht="16" thickBot="1" x14ac:dyDescent="0.4">
      <c r="B25" s="47" t="s">
        <v>44</v>
      </c>
      <c r="C25" s="212" t="s">
        <v>50</v>
      </c>
      <c r="E25" s="327"/>
      <c r="F25" s="328"/>
      <c r="G25" s="328"/>
      <c r="H25" s="329"/>
      <c r="J25" s="43"/>
    </row>
    <row r="26" spans="2:10" ht="16" thickBot="1" x14ac:dyDescent="0.45">
      <c r="B26" s="47" t="s">
        <v>3</v>
      </c>
      <c r="C26" s="117"/>
      <c r="E26" s="186" t="s">
        <v>30</v>
      </c>
      <c r="F26" s="187"/>
      <c r="G26" s="171" t="s">
        <v>29</v>
      </c>
      <c r="H26" s="172" t="s">
        <v>31</v>
      </c>
      <c r="J26" s="43"/>
    </row>
    <row r="27" spans="2:10" x14ac:dyDescent="0.35">
      <c r="B27" s="47" t="s">
        <v>166</v>
      </c>
      <c r="C27" s="117"/>
      <c r="E27" s="188" t="str">
        <f>IF('Report Sign-Off Block'!B15&lt;&gt;0,'Report Sign-Off Block'!B15,"")</f>
        <v>Test Completion</v>
      </c>
      <c r="F27" s="189"/>
      <c r="G27" s="169" t="str">
        <f>'Report Sign-Off Block'!D15</f>
        <v>[MM/DD/YYYY]</v>
      </c>
      <c r="H27" s="170" t="str">
        <f>IF('Report Sign-Off Block'!E15&lt;&gt;0,'Report Sign-Off Block'!E15,"")</f>
        <v>[Test Lab Name]</v>
      </c>
      <c r="J27" s="43"/>
    </row>
    <row r="28" spans="2:10" x14ac:dyDescent="0.35">
      <c r="B28" s="58" t="s">
        <v>15</v>
      </c>
      <c r="C28" s="59"/>
      <c r="D28" s="56"/>
      <c r="E28" s="190" t="str">
        <f>IF('Report Sign-Off Block'!B16&lt;&gt;0,'Report Sign-Off Block'!B16,"")</f>
        <v>Template Completion</v>
      </c>
      <c r="F28" s="191"/>
      <c r="G28" s="111" t="str">
        <f>'Report Sign-Off Block'!D16</f>
        <v>[MM/DD/YYYY]</v>
      </c>
      <c r="H28" s="112" t="str">
        <f>IF('Report Sign-Off Block'!E16&lt;&gt;0,'Report Sign-Off Block'!E16,"")</f>
        <v>[Test Lab Name]</v>
      </c>
      <c r="J28" s="43"/>
    </row>
    <row r="29" spans="2:10" x14ac:dyDescent="0.35">
      <c r="B29" s="47" t="s">
        <v>12</v>
      </c>
      <c r="C29" s="117"/>
      <c r="D29" s="56"/>
      <c r="E29" s="190" t="str">
        <f>IF('Report Sign-Off Block'!B17&lt;&gt;0,'Report Sign-Off Block'!B17,"")</f>
        <v>Report Reviewed by Test Lab</v>
      </c>
      <c r="F29" s="191"/>
      <c r="G29" s="111" t="str">
        <f>'Report Sign-Off Block'!D17</f>
        <v>[MM/DD/YYYY]</v>
      </c>
      <c r="H29" s="112" t="str">
        <f>IF('Report Sign-Off Block'!E17&lt;&gt;0,'Report Sign-Off Block'!E17,"")</f>
        <v>[Test Lab Name]</v>
      </c>
      <c r="J29" s="43"/>
    </row>
    <row r="30" spans="2:10" ht="16" thickBot="1" x14ac:dyDescent="0.4">
      <c r="B30" s="37" t="s">
        <v>13</v>
      </c>
      <c r="C30" s="117"/>
      <c r="D30" s="56"/>
      <c r="E30" s="192" t="str">
        <f>IF('Report Sign-Off Block'!B18&lt;&gt;0,'Report Sign-Off Block'!B18,"")</f>
        <v>Report Reviewed by Test Lab</v>
      </c>
      <c r="F30" s="193"/>
      <c r="G30" s="168" t="str">
        <f>'Report Sign-Off Block'!D18</f>
        <v>[MM/DD/YYYY]</v>
      </c>
      <c r="H30" s="113" t="str">
        <f>IF('Report Sign-Off Block'!E18&lt;&gt;0,'Report Sign-Off Block'!E18,"")</f>
        <v>[Test Lab Name]</v>
      </c>
      <c r="J30" s="43"/>
    </row>
    <row r="31" spans="2:10" ht="16" thickBot="1" x14ac:dyDescent="0.4">
      <c r="B31" s="38" t="s">
        <v>14</v>
      </c>
      <c r="C31" s="118"/>
      <c r="D31" s="56"/>
      <c r="E31" s="233"/>
      <c r="F31" s="233"/>
      <c r="G31" s="234"/>
      <c r="H31" s="235"/>
      <c r="J31" s="43"/>
    </row>
    <row r="32" spans="2:10" x14ac:dyDescent="0.35">
      <c r="D32" s="56"/>
      <c r="E32" s="233"/>
      <c r="F32" s="233"/>
      <c r="G32" s="234"/>
      <c r="H32" s="235"/>
      <c r="J32" s="43"/>
    </row>
    <row r="33" spans="1:10" x14ac:dyDescent="0.35">
      <c r="D33" s="56"/>
      <c r="J33" s="43"/>
    </row>
    <row r="34" spans="1:10" x14ac:dyDescent="0.35">
      <c r="B34" s="56"/>
      <c r="C34" s="56"/>
      <c r="D34" s="56"/>
      <c r="J34" s="43"/>
    </row>
    <row r="35" spans="1:10" x14ac:dyDescent="0.35">
      <c r="A35" s="43"/>
      <c r="B35" s="43"/>
      <c r="C35" s="43"/>
      <c r="D35" s="43"/>
      <c r="E35" s="43"/>
      <c r="F35" s="43"/>
      <c r="G35" s="43"/>
      <c r="H35" s="43"/>
      <c r="I35" s="43"/>
      <c r="J35" s="43"/>
    </row>
  </sheetData>
  <sheetProtection algorithmName="SHA-512" hashValue="iq6/qenzt5iM1DhOjgBAvMQyJbd/f5Qf4dvcWdY6JGURBtJUQqn2ivFH0hnI7rH79g50/XDXU2nRs5kLGsFMZw==" saltValue="f/0g23eOvZPvQhNDTDuJaA==" spinCount="100000" sheet="1" objects="1" scenarios="1" selectLockedCells="1"/>
  <mergeCells count="2">
    <mergeCell ref="B2:C2"/>
    <mergeCell ref="E23:H25"/>
  </mergeCells>
  <conditionalFormatting sqref="E11:G14">
    <cfRule type="expression" dxfId="10" priority="2">
      <formula>$C$27="Single-Duct"</formula>
    </cfRule>
  </conditionalFormatting>
  <conditionalFormatting sqref="E16:G19">
    <cfRule type="expression" dxfId="9" priority="1">
      <formula>$C$27="Dual-Duct"</formula>
    </cfRule>
  </conditionalFormatting>
  <dataValidations count="1">
    <dataValidation type="list" showInputMessage="1" showErrorMessage="1" sqref="C27" xr:uid="{00000000-0002-0000-0100-000000000000}">
      <formula1>Duct_Configuration</formula1>
    </dataValidation>
  </dataValidations>
  <hyperlinks>
    <hyperlink ref="E4" location="Instructions!C33" display="Back to Instructions tab" xr:uid="{00000000-0004-0000-0100-000000000000}"/>
  </hyperlinks>
  <printOptions horizontalCentered="1"/>
  <pageMargins left="0.25" right="0.25" top="0.75" bottom="0.25" header="0.3" footer="0.3"/>
  <pageSetup scale="65"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J44"/>
  <sheetViews>
    <sheetView showGridLines="0" zoomScale="80" zoomScaleNormal="80" workbookViewId="0">
      <selection activeCell="E4" sqref="E4:F4"/>
    </sheetView>
  </sheetViews>
  <sheetFormatPr defaultColWidth="10.453125" defaultRowHeight="15.5" x14ac:dyDescent="0.35"/>
  <cols>
    <col min="1" max="1" width="3" style="62" customWidth="1"/>
    <col min="2" max="2" width="40.1796875" style="62" customWidth="1"/>
    <col min="3" max="3" width="48" style="62" customWidth="1"/>
    <col min="4" max="4" width="33.1796875" style="62" customWidth="1"/>
    <col min="5" max="5" width="21.81640625" style="62" customWidth="1"/>
    <col min="6" max="6" width="21" style="62" customWidth="1"/>
    <col min="7" max="7" width="25.26953125" style="62" bestFit="1" customWidth="1"/>
    <col min="8" max="8" width="31.453125" style="62" bestFit="1" customWidth="1"/>
    <col min="9" max="9" width="5.7265625" style="62" customWidth="1"/>
    <col min="10" max="10" width="4.26953125" style="62" customWidth="1"/>
    <col min="11" max="16384" width="10.453125" style="62"/>
  </cols>
  <sheetData>
    <row r="1" spans="2:10" ht="16" thickBot="1" x14ac:dyDescent="0.4">
      <c r="J1" s="63"/>
    </row>
    <row r="2" spans="2:10" ht="16" thickBot="1" x14ac:dyDescent="0.4">
      <c r="B2" s="301" t="str">
        <f>'Version Control'!$B$2</f>
        <v>Title Block</v>
      </c>
      <c r="C2" s="302"/>
      <c r="J2" s="63"/>
    </row>
    <row r="3" spans="2:10" x14ac:dyDescent="0.4">
      <c r="B3" s="35" t="str">
        <f>'Version Control'!$B$3</f>
        <v>Test Report Template Name:</v>
      </c>
      <c r="C3" s="91" t="str">
        <f>'Version Control'!$C$3</f>
        <v>Portable Air Conditioners</v>
      </c>
      <c r="J3" s="63"/>
    </row>
    <row r="4" spans="2:10" ht="17" x14ac:dyDescent="0.4">
      <c r="B4" s="90" t="str">
        <f>'Version Control'!$B$4</f>
        <v>Version Number:</v>
      </c>
      <c r="C4" s="217" t="str">
        <f>'Version Control'!$C$4</f>
        <v>v1.0</v>
      </c>
      <c r="E4" s="330" t="s">
        <v>58</v>
      </c>
      <c r="F4" s="330"/>
      <c r="J4" s="63"/>
    </row>
    <row r="5" spans="2:10" x14ac:dyDescent="0.4">
      <c r="B5" s="34" t="str">
        <f>'Version Control'!$B$5</f>
        <v xml:space="preserve">Latest Template Revision: </v>
      </c>
      <c r="C5" s="40">
        <f>'Version Control'!$C$5</f>
        <v>43143</v>
      </c>
      <c r="J5" s="63"/>
    </row>
    <row r="6" spans="2:10" x14ac:dyDescent="0.4">
      <c r="B6" s="34" t="str">
        <f>'Version Control'!$B$6</f>
        <v>Tab Name:</v>
      </c>
      <c r="C6" s="217" t="str">
        <f ca="1">MID(CELL("filename",A1), FIND("]", CELL("filename", A1))+ 1, 255)</f>
        <v>Instrumentation</v>
      </c>
      <c r="J6" s="63"/>
    </row>
    <row r="7" spans="2:10" ht="37.5" customHeight="1" x14ac:dyDescent="0.35">
      <c r="B7" s="47" t="str">
        <f>'Version Control'!$B$7</f>
        <v>File Name:</v>
      </c>
      <c r="C7" s="218" t="str">
        <f ca="1">'Version Control'!$C$7</f>
        <v>Portable Air Conditioners - v1.0 (FIXED).xlsx</v>
      </c>
      <c r="J7" s="63"/>
    </row>
    <row r="8" spans="2:10" ht="16" thickBot="1" x14ac:dyDescent="0.45">
      <c r="B8" s="36" t="str">
        <f>'Version Control'!$B$8</f>
        <v xml:space="preserve">Test Completion Date: </v>
      </c>
      <c r="C8" s="41" t="str">
        <f>'Version Control'!$C$8</f>
        <v>[MM/DD/YYYY]</v>
      </c>
      <c r="J8" s="63"/>
    </row>
    <row r="9" spans="2:10" x14ac:dyDescent="0.35">
      <c r="J9" s="63"/>
    </row>
    <row r="10" spans="2:10" ht="16" thickBot="1" x14ac:dyDescent="0.4">
      <c r="J10" s="63"/>
    </row>
    <row r="11" spans="2:10" ht="16" thickBot="1" x14ac:dyDescent="0.4">
      <c r="B11" s="331" t="s">
        <v>68</v>
      </c>
      <c r="C11" s="332"/>
      <c r="D11" s="332"/>
      <c r="E11" s="332"/>
      <c r="F11" s="332"/>
      <c r="G11" s="332"/>
      <c r="H11" s="333"/>
      <c r="J11" s="63"/>
    </row>
    <row r="12" spans="2:10" x14ac:dyDescent="0.35">
      <c r="B12" s="70" t="s">
        <v>57</v>
      </c>
      <c r="C12" s="71" t="s">
        <v>54</v>
      </c>
      <c r="D12" s="71" t="s">
        <v>53</v>
      </c>
      <c r="E12" s="72" t="s">
        <v>41</v>
      </c>
      <c r="F12" s="71" t="s">
        <v>82</v>
      </c>
      <c r="G12" s="71" t="s">
        <v>42</v>
      </c>
      <c r="H12" s="73" t="s">
        <v>43</v>
      </c>
      <c r="J12" s="63"/>
    </row>
    <row r="13" spans="2:10" x14ac:dyDescent="0.35">
      <c r="B13" s="114"/>
      <c r="C13" s="119"/>
      <c r="D13" s="119"/>
      <c r="E13" s="119"/>
      <c r="F13" s="119"/>
      <c r="G13" s="119"/>
      <c r="H13" s="115"/>
      <c r="J13" s="63"/>
    </row>
    <row r="14" spans="2:10" x14ac:dyDescent="0.35">
      <c r="B14" s="114"/>
      <c r="C14" s="119"/>
      <c r="D14" s="119"/>
      <c r="E14" s="119"/>
      <c r="F14" s="119"/>
      <c r="G14" s="119"/>
      <c r="H14" s="115"/>
      <c r="J14" s="63"/>
    </row>
    <row r="15" spans="2:10" x14ac:dyDescent="0.35">
      <c r="B15" s="114"/>
      <c r="C15" s="119"/>
      <c r="D15" s="119"/>
      <c r="E15" s="119"/>
      <c r="F15" s="119"/>
      <c r="G15" s="119"/>
      <c r="H15" s="115"/>
      <c r="J15" s="63"/>
    </row>
    <row r="16" spans="2:10" x14ac:dyDescent="0.35">
      <c r="B16" s="114"/>
      <c r="C16" s="119"/>
      <c r="D16" s="119"/>
      <c r="E16" s="119"/>
      <c r="F16" s="119"/>
      <c r="G16" s="119"/>
      <c r="H16" s="115"/>
      <c r="J16" s="63"/>
    </row>
    <row r="17" spans="2:10" x14ac:dyDescent="0.35">
      <c r="B17" s="114"/>
      <c r="C17" s="119"/>
      <c r="D17" s="119"/>
      <c r="E17" s="119"/>
      <c r="F17" s="119"/>
      <c r="G17" s="119"/>
      <c r="H17" s="115"/>
      <c r="J17" s="63"/>
    </row>
    <row r="18" spans="2:10" x14ac:dyDescent="0.35">
      <c r="B18" s="114"/>
      <c r="C18" s="119"/>
      <c r="D18" s="119"/>
      <c r="E18" s="119"/>
      <c r="F18" s="119"/>
      <c r="G18" s="119"/>
      <c r="H18" s="115"/>
      <c r="J18" s="63"/>
    </row>
    <row r="19" spans="2:10" x14ac:dyDescent="0.35">
      <c r="B19" s="114"/>
      <c r="C19" s="119"/>
      <c r="D19" s="119"/>
      <c r="E19" s="119"/>
      <c r="F19" s="119"/>
      <c r="G19" s="119"/>
      <c r="H19" s="115"/>
      <c r="J19" s="63"/>
    </row>
    <row r="20" spans="2:10" x14ac:dyDescent="0.35">
      <c r="B20" s="114"/>
      <c r="C20" s="119"/>
      <c r="D20" s="119"/>
      <c r="E20" s="119"/>
      <c r="F20" s="119"/>
      <c r="G20" s="119"/>
      <c r="H20" s="115"/>
      <c r="J20" s="63"/>
    </row>
    <row r="21" spans="2:10" x14ac:dyDescent="0.35">
      <c r="B21" s="114"/>
      <c r="C21" s="119"/>
      <c r="D21" s="119"/>
      <c r="E21" s="119"/>
      <c r="F21" s="119"/>
      <c r="G21" s="119"/>
      <c r="H21" s="115"/>
      <c r="J21" s="63"/>
    </row>
    <row r="22" spans="2:10" x14ac:dyDescent="0.35">
      <c r="B22" s="114"/>
      <c r="C22" s="119"/>
      <c r="D22" s="119"/>
      <c r="E22" s="119"/>
      <c r="F22" s="119"/>
      <c r="G22" s="119"/>
      <c r="H22" s="115"/>
      <c r="J22" s="63"/>
    </row>
    <row r="23" spans="2:10" x14ac:dyDescent="0.35">
      <c r="B23" s="114"/>
      <c r="C23" s="119"/>
      <c r="D23" s="119"/>
      <c r="E23" s="119"/>
      <c r="F23" s="119"/>
      <c r="G23" s="119"/>
      <c r="H23" s="115"/>
      <c r="J23" s="63"/>
    </row>
    <row r="24" spans="2:10" x14ac:dyDescent="0.35">
      <c r="B24" s="114"/>
      <c r="C24" s="119"/>
      <c r="D24" s="119"/>
      <c r="E24" s="119"/>
      <c r="F24" s="119"/>
      <c r="G24" s="119"/>
      <c r="H24" s="115"/>
      <c r="J24" s="63"/>
    </row>
    <row r="25" spans="2:10" x14ac:dyDescent="0.35">
      <c r="B25" s="114"/>
      <c r="C25" s="119"/>
      <c r="D25" s="119"/>
      <c r="E25" s="119"/>
      <c r="F25" s="119"/>
      <c r="G25" s="119"/>
      <c r="H25" s="115"/>
      <c r="J25" s="63"/>
    </row>
    <row r="26" spans="2:10" x14ac:dyDescent="0.35">
      <c r="B26" s="114"/>
      <c r="C26" s="119"/>
      <c r="D26" s="119"/>
      <c r="E26" s="119"/>
      <c r="F26" s="119"/>
      <c r="G26" s="119"/>
      <c r="H26" s="115"/>
      <c r="J26" s="63"/>
    </row>
    <row r="27" spans="2:10" x14ac:dyDescent="0.35">
      <c r="B27" s="114"/>
      <c r="C27" s="119"/>
      <c r="D27" s="119"/>
      <c r="E27" s="119"/>
      <c r="F27" s="119"/>
      <c r="G27" s="119"/>
      <c r="H27" s="115"/>
      <c r="J27" s="63"/>
    </row>
    <row r="28" spans="2:10" x14ac:dyDescent="0.35">
      <c r="B28" s="114"/>
      <c r="C28" s="119"/>
      <c r="D28" s="119"/>
      <c r="E28" s="119"/>
      <c r="F28" s="119"/>
      <c r="G28" s="119"/>
      <c r="H28" s="115"/>
      <c r="J28" s="63"/>
    </row>
    <row r="29" spans="2:10" x14ac:dyDescent="0.35">
      <c r="B29" s="114"/>
      <c r="C29" s="119"/>
      <c r="D29" s="119"/>
      <c r="E29" s="119"/>
      <c r="F29" s="119"/>
      <c r="G29" s="119"/>
      <c r="H29" s="115"/>
      <c r="J29" s="63"/>
    </row>
    <row r="30" spans="2:10" x14ac:dyDescent="0.35">
      <c r="B30" s="114"/>
      <c r="C30" s="119"/>
      <c r="D30" s="119"/>
      <c r="E30" s="119"/>
      <c r="F30" s="119"/>
      <c r="G30" s="119"/>
      <c r="H30" s="115"/>
      <c r="J30" s="63"/>
    </row>
    <row r="31" spans="2:10" x14ac:dyDescent="0.35">
      <c r="B31" s="114"/>
      <c r="C31" s="119"/>
      <c r="D31" s="119"/>
      <c r="E31" s="119"/>
      <c r="F31" s="119"/>
      <c r="G31" s="119"/>
      <c r="H31" s="115"/>
      <c r="J31" s="63"/>
    </row>
    <row r="32" spans="2:10" x14ac:dyDescent="0.35">
      <c r="B32" s="114"/>
      <c r="C32" s="119"/>
      <c r="D32" s="119"/>
      <c r="E32" s="119"/>
      <c r="F32" s="119"/>
      <c r="G32" s="119"/>
      <c r="H32" s="115"/>
      <c r="J32" s="63"/>
    </row>
    <row r="33" spans="1:10" x14ac:dyDescent="0.35">
      <c r="B33" s="114"/>
      <c r="C33" s="119"/>
      <c r="D33" s="119"/>
      <c r="E33" s="119"/>
      <c r="F33" s="119"/>
      <c r="G33" s="119"/>
      <c r="H33" s="115"/>
      <c r="J33" s="63"/>
    </row>
    <row r="34" spans="1:10" x14ac:dyDescent="0.35">
      <c r="B34" s="114"/>
      <c r="C34" s="119"/>
      <c r="D34" s="119"/>
      <c r="E34" s="119"/>
      <c r="F34" s="119"/>
      <c r="G34" s="119"/>
      <c r="H34" s="115"/>
      <c r="J34" s="63"/>
    </row>
    <row r="35" spans="1:10" x14ac:dyDescent="0.35">
      <c r="B35" s="114"/>
      <c r="C35" s="119"/>
      <c r="D35" s="119"/>
      <c r="E35" s="119"/>
      <c r="F35" s="119"/>
      <c r="G35" s="119"/>
      <c r="H35" s="115"/>
      <c r="J35" s="63"/>
    </row>
    <row r="36" spans="1:10" x14ac:dyDescent="0.35">
      <c r="B36" s="114"/>
      <c r="C36" s="119"/>
      <c r="D36" s="119"/>
      <c r="E36" s="119"/>
      <c r="F36" s="119"/>
      <c r="G36" s="119"/>
      <c r="H36" s="115"/>
      <c r="J36" s="63"/>
    </row>
    <row r="37" spans="1:10" x14ac:dyDescent="0.35">
      <c r="B37" s="114"/>
      <c r="C37" s="119"/>
      <c r="D37" s="119"/>
      <c r="E37" s="119"/>
      <c r="F37" s="119"/>
      <c r="G37" s="119"/>
      <c r="H37" s="115"/>
      <c r="J37" s="63"/>
    </row>
    <row r="38" spans="1:10" x14ac:dyDescent="0.35">
      <c r="B38" s="114"/>
      <c r="C38" s="119"/>
      <c r="D38" s="119"/>
      <c r="E38" s="119"/>
      <c r="F38" s="119"/>
      <c r="G38" s="119"/>
      <c r="H38" s="115"/>
      <c r="J38" s="63"/>
    </row>
    <row r="39" spans="1:10" x14ac:dyDescent="0.35">
      <c r="B39" s="114"/>
      <c r="C39" s="119"/>
      <c r="D39" s="119"/>
      <c r="E39" s="119"/>
      <c r="F39" s="119"/>
      <c r="G39" s="119"/>
      <c r="H39" s="115"/>
      <c r="J39" s="63"/>
    </row>
    <row r="40" spans="1:10" x14ac:dyDescent="0.35">
      <c r="B40" s="114"/>
      <c r="C40" s="119"/>
      <c r="D40" s="119"/>
      <c r="E40" s="119"/>
      <c r="F40" s="119"/>
      <c r="G40" s="119"/>
      <c r="H40" s="115"/>
      <c r="J40" s="63"/>
    </row>
    <row r="41" spans="1:10" x14ac:dyDescent="0.35">
      <c r="B41" s="114"/>
      <c r="C41" s="119"/>
      <c r="D41" s="119"/>
      <c r="E41" s="119"/>
      <c r="F41" s="119"/>
      <c r="G41" s="119"/>
      <c r="H41" s="115"/>
      <c r="J41" s="63"/>
    </row>
    <row r="42" spans="1:10" ht="16" thickBot="1" x14ac:dyDescent="0.4">
      <c r="B42" s="120"/>
      <c r="C42" s="121"/>
      <c r="D42" s="121"/>
      <c r="E42" s="121"/>
      <c r="F42" s="121"/>
      <c r="G42" s="121"/>
      <c r="H42" s="122"/>
      <c r="J42" s="63"/>
    </row>
    <row r="43" spans="1:10" x14ac:dyDescent="0.35">
      <c r="J43" s="63"/>
    </row>
    <row r="44" spans="1:10" x14ac:dyDescent="0.35">
      <c r="A44" s="63"/>
      <c r="B44" s="63"/>
      <c r="C44" s="63"/>
      <c r="D44" s="63"/>
      <c r="E44" s="63"/>
      <c r="F44" s="63"/>
      <c r="G44" s="63"/>
      <c r="H44" s="63"/>
      <c r="I44" s="63"/>
      <c r="J44" s="63"/>
    </row>
  </sheetData>
  <sheetProtection algorithmName="SHA-512" hashValue="o9ntmksRzSHPANfEqpL7RxDsbOLoEoz3S1b1kC8sYyddLQKoN2mx6Th3/OtfAOz2hBwSh1wpuEIIoQVdvQV0lg==" saltValue="yuXFVMlxgPc86jpR+NzvGw==" spinCount="100000" sheet="1" objects="1" scenarios="1" selectLockedCells="1"/>
  <protectedRanges>
    <protectedRange sqref="B13:H42" name="Range1"/>
  </protectedRanges>
  <mergeCells count="3">
    <mergeCell ref="B2:C2"/>
    <mergeCell ref="E4:F4"/>
    <mergeCell ref="B11:H11"/>
  </mergeCells>
  <hyperlinks>
    <hyperlink ref="E4" location="Instructions!C33" display="Back to Instructions tab"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70C0"/>
  </sheetPr>
  <dimension ref="A1:R176"/>
  <sheetViews>
    <sheetView showGridLines="0" zoomScale="60" zoomScaleNormal="60" zoomScaleSheetLayoutView="100" workbookViewId="0">
      <selection activeCell="E4" sqref="E4"/>
    </sheetView>
  </sheetViews>
  <sheetFormatPr defaultColWidth="9.1796875" defaultRowHeight="15.5" x14ac:dyDescent="0.35"/>
  <cols>
    <col min="1" max="1" width="4.7265625" style="42" customWidth="1"/>
    <col min="2" max="2" width="33.54296875" style="42" customWidth="1"/>
    <col min="3" max="3" width="41.1796875" style="42" customWidth="1"/>
    <col min="4" max="5" width="26.81640625" style="42" customWidth="1"/>
    <col min="6" max="6" width="17.1796875" style="42" customWidth="1"/>
    <col min="7" max="7" width="6.26953125" style="42" customWidth="1"/>
    <col min="8" max="8" width="14.1796875" style="42" customWidth="1"/>
    <col min="9" max="9" width="15.26953125" style="42" customWidth="1"/>
    <col min="10" max="11" width="29.1796875" style="42" customWidth="1"/>
    <col min="12" max="12" width="9.1796875" style="42"/>
    <col min="13" max="13" width="12.7265625" style="42" customWidth="1"/>
    <col min="14" max="14" width="9.1796875" style="42"/>
    <col min="15" max="15" width="11.7265625" style="42" customWidth="1"/>
    <col min="16" max="16" width="14.1796875" style="42" customWidth="1"/>
    <col min="17" max="17" width="5.453125" style="42" customWidth="1"/>
    <col min="18" max="18" width="4.7265625" style="42" customWidth="1"/>
    <col min="19" max="16384" width="9.1796875" style="42"/>
  </cols>
  <sheetData>
    <row r="1" spans="2:18" ht="16" thickBot="1" x14ac:dyDescent="0.4">
      <c r="R1" s="43"/>
    </row>
    <row r="2" spans="2:18" ht="16" thickBot="1" x14ac:dyDescent="0.4">
      <c r="B2" s="301" t="str">
        <f>'Version Control'!$B$2</f>
        <v>Title Block</v>
      </c>
      <c r="C2" s="302"/>
      <c r="D2" s="178"/>
      <c r="E2" s="178"/>
      <c r="R2" s="43"/>
    </row>
    <row r="3" spans="2:18" x14ac:dyDescent="0.4">
      <c r="B3" s="35" t="str">
        <f>'Version Control'!$B$3</f>
        <v>Test Report Template Name:</v>
      </c>
      <c r="C3" s="91" t="str">
        <f>'Version Control'!$C$3</f>
        <v>Portable Air Conditioners</v>
      </c>
      <c r="D3" s="177"/>
      <c r="E3" s="177"/>
      <c r="R3" s="43"/>
    </row>
    <row r="4" spans="2:18" ht="17" x14ac:dyDescent="0.4">
      <c r="B4" s="90" t="str">
        <f>'Version Control'!$B$4</f>
        <v>Version Number:</v>
      </c>
      <c r="C4" s="217" t="str">
        <f>'Version Control'!$C$4</f>
        <v>v1.0</v>
      </c>
      <c r="D4" s="177"/>
      <c r="E4" s="44" t="s">
        <v>58</v>
      </c>
      <c r="R4" s="43"/>
    </row>
    <row r="5" spans="2:18" x14ac:dyDescent="0.4">
      <c r="B5" s="34" t="str">
        <f>'Version Control'!$B$5</f>
        <v xml:space="preserve">Latest Template Revision: </v>
      </c>
      <c r="C5" s="40">
        <f>'Version Control'!$C$5</f>
        <v>43143</v>
      </c>
      <c r="D5" s="177"/>
      <c r="E5" s="177"/>
      <c r="R5" s="43"/>
    </row>
    <row r="6" spans="2:18" x14ac:dyDescent="0.4">
      <c r="B6" s="34" t="str">
        <f>'Version Control'!$B$6</f>
        <v>Tab Name:</v>
      </c>
      <c r="C6" s="217" t="str">
        <f ca="1">MID(CELL("filename",A1), FIND("]", CELL("filename", A1))+ 1, 255)</f>
        <v>Photos</v>
      </c>
      <c r="D6" s="177"/>
      <c r="E6" s="177"/>
      <c r="R6" s="43"/>
    </row>
    <row r="7" spans="2:18" ht="39.75" customHeight="1" x14ac:dyDescent="0.35">
      <c r="B7" s="47" t="str">
        <f>'Version Control'!$B$7</f>
        <v>File Name:</v>
      </c>
      <c r="C7" s="218" t="str">
        <f ca="1">'Version Control'!$C$7</f>
        <v>Portable Air Conditioners - v1.0 (FIXED).xlsx</v>
      </c>
      <c r="D7" s="177"/>
      <c r="E7" s="177"/>
      <c r="R7" s="43"/>
    </row>
    <row r="8" spans="2:18" ht="16" thickBot="1" x14ac:dyDescent="0.45">
      <c r="B8" s="36" t="str">
        <f>'Version Control'!$B$8</f>
        <v xml:space="preserve">Test Completion Date: </v>
      </c>
      <c r="C8" s="41" t="str">
        <f>'Version Control'!$C$8</f>
        <v>[MM/DD/YYYY]</v>
      </c>
      <c r="D8" s="177"/>
      <c r="E8" s="177"/>
      <c r="R8" s="43"/>
    </row>
    <row r="9" spans="2:18" x14ac:dyDescent="0.35">
      <c r="R9" s="43"/>
    </row>
    <row r="10" spans="2:18" ht="16" thickBot="1" x14ac:dyDescent="0.4">
      <c r="R10" s="43"/>
    </row>
    <row r="11" spans="2:18" ht="16" thickBot="1" x14ac:dyDescent="0.4">
      <c r="B11" s="8" t="s">
        <v>103</v>
      </c>
      <c r="C11" s="9"/>
      <c r="D11" s="9"/>
      <c r="E11" s="9"/>
      <c r="F11" s="10"/>
      <c r="H11" s="27" t="s">
        <v>104</v>
      </c>
      <c r="I11" s="28"/>
      <c r="J11" s="28"/>
      <c r="K11" s="28"/>
      <c r="L11" s="28"/>
      <c r="M11" s="28"/>
      <c r="N11" s="28"/>
      <c r="O11" s="28"/>
      <c r="P11" s="29"/>
      <c r="R11" s="43"/>
    </row>
    <row r="12" spans="2:18" x14ac:dyDescent="0.35">
      <c r="B12" s="343"/>
      <c r="C12" s="344"/>
      <c r="D12" s="344"/>
      <c r="E12" s="344"/>
      <c r="F12" s="345"/>
      <c r="H12" s="334"/>
      <c r="I12" s="335"/>
      <c r="J12" s="335"/>
      <c r="K12" s="335"/>
      <c r="L12" s="335"/>
      <c r="M12" s="335"/>
      <c r="N12" s="335"/>
      <c r="O12" s="335"/>
      <c r="P12" s="336"/>
      <c r="R12" s="43"/>
    </row>
    <row r="13" spans="2:18" x14ac:dyDescent="0.35">
      <c r="B13" s="334"/>
      <c r="C13" s="335"/>
      <c r="D13" s="335"/>
      <c r="E13" s="335"/>
      <c r="F13" s="336"/>
      <c r="H13" s="334"/>
      <c r="I13" s="335"/>
      <c r="J13" s="335"/>
      <c r="K13" s="335"/>
      <c r="L13" s="335"/>
      <c r="M13" s="335"/>
      <c r="N13" s="335"/>
      <c r="O13" s="335"/>
      <c r="P13" s="336"/>
      <c r="R13" s="43"/>
    </row>
    <row r="14" spans="2:18" x14ac:dyDescent="0.35">
      <c r="B14" s="334"/>
      <c r="C14" s="335"/>
      <c r="D14" s="335"/>
      <c r="E14" s="335"/>
      <c r="F14" s="336"/>
      <c r="H14" s="334"/>
      <c r="I14" s="335"/>
      <c r="J14" s="335"/>
      <c r="K14" s="335"/>
      <c r="L14" s="335"/>
      <c r="M14" s="335"/>
      <c r="N14" s="335"/>
      <c r="O14" s="335"/>
      <c r="P14" s="336"/>
      <c r="R14" s="43"/>
    </row>
    <row r="15" spans="2:18" x14ac:dyDescent="0.35">
      <c r="B15" s="334"/>
      <c r="C15" s="335"/>
      <c r="D15" s="335"/>
      <c r="E15" s="335"/>
      <c r="F15" s="336"/>
      <c r="H15" s="334"/>
      <c r="I15" s="335"/>
      <c r="J15" s="335"/>
      <c r="K15" s="335"/>
      <c r="L15" s="335"/>
      <c r="M15" s="335"/>
      <c r="N15" s="335"/>
      <c r="O15" s="335"/>
      <c r="P15" s="336"/>
      <c r="R15" s="43"/>
    </row>
    <row r="16" spans="2:18" x14ac:dyDescent="0.35">
      <c r="B16" s="334"/>
      <c r="C16" s="335"/>
      <c r="D16" s="335"/>
      <c r="E16" s="335"/>
      <c r="F16" s="336"/>
      <c r="H16" s="334"/>
      <c r="I16" s="335"/>
      <c r="J16" s="335"/>
      <c r="K16" s="335"/>
      <c r="L16" s="335"/>
      <c r="M16" s="335"/>
      <c r="N16" s="335"/>
      <c r="O16" s="335"/>
      <c r="P16" s="336"/>
      <c r="R16" s="43"/>
    </row>
    <row r="17" spans="2:18" x14ac:dyDescent="0.35">
      <c r="B17" s="334"/>
      <c r="C17" s="335"/>
      <c r="D17" s="335"/>
      <c r="E17" s="335"/>
      <c r="F17" s="336"/>
      <c r="H17" s="334"/>
      <c r="I17" s="335"/>
      <c r="J17" s="335"/>
      <c r="K17" s="335"/>
      <c r="L17" s="335"/>
      <c r="M17" s="335"/>
      <c r="N17" s="335"/>
      <c r="O17" s="335"/>
      <c r="P17" s="336"/>
      <c r="R17" s="43"/>
    </row>
    <row r="18" spans="2:18" x14ac:dyDescent="0.35">
      <c r="B18" s="334"/>
      <c r="C18" s="335"/>
      <c r="D18" s="335"/>
      <c r="E18" s="335"/>
      <c r="F18" s="336"/>
      <c r="H18" s="334"/>
      <c r="I18" s="335"/>
      <c r="J18" s="335"/>
      <c r="K18" s="335"/>
      <c r="L18" s="335"/>
      <c r="M18" s="335"/>
      <c r="N18" s="335"/>
      <c r="O18" s="335"/>
      <c r="P18" s="336"/>
      <c r="R18" s="43"/>
    </row>
    <row r="19" spans="2:18" x14ac:dyDescent="0.35">
      <c r="B19" s="334"/>
      <c r="C19" s="335"/>
      <c r="D19" s="335"/>
      <c r="E19" s="335"/>
      <c r="F19" s="336"/>
      <c r="H19" s="334"/>
      <c r="I19" s="335"/>
      <c r="J19" s="335"/>
      <c r="K19" s="335"/>
      <c r="L19" s="335"/>
      <c r="M19" s="335"/>
      <c r="N19" s="335"/>
      <c r="O19" s="335"/>
      <c r="P19" s="336"/>
      <c r="R19" s="43"/>
    </row>
    <row r="20" spans="2:18" x14ac:dyDescent="0.35">
      <c r="B20" s="334"/>
      <c r="C20" s="335"/>
      <c r="D20" s="335"/>
      <c r="E20" s="335"/>
      <c r="F20" s="336"/>
      <c r="H20" s="334"/>
      <c r="I20" s="335"/>
      <c r="J20" s="335"/>
      <c r="K20" s="335"/>
      <c r="L20" s="335"/>
      <c r="M20" s="335"/>
      <c r="N20" s="335"/>
      <c r="O20" s="335"/>
      <c r="P20" s="336"/>
      <c r="R20" s="43"/>
    </row>
    <row r="21" spans="2:18" x14ac:dyDescent="0.35">
      <c r="B21" s="334"/>
      <c r="C21" s="335"/>
      <c r="D21" s="335"/>
      <c r="E21" s="335"/>
      <c r="F21" s="336"/>
      <c r="H21" s="334"/>
      <c r="I21" s="335"/>
      <c r="J21" s="335"/>
      <c r="K21" s="335"/>
      <c r="L21" s="335"/>
      <c r="M21" s="335"/>
      <c r="N21" s="335"/>
      <c r="O21" s="335"/>
      <c r="P21" s="336"/>
      <c r="R21" s="43"/>
    </row>
    <row r="22" spans="2:18" x14ac:dyDescent="0.35">
      <c r="B22" s="334"/>
      <c r="C22" s="335"/>
      <c r="D22" s="335"/>
      <c r="E22" s="335"/>
      <c r="F22" s="336"/>
      <c r="H22" s="334"/>
      <c r="I22" s="335"/>
      <c r="J22" s="335"/>
      <c r="K22" s="335"/>
      <c r="L22" s="335"/>
      <c r="M22" s="335"/>
      <c r="N22" s="335"/>
      <c r="O22" s="335"/>
      <c r="P22" s="336"/>
      <c r="R22" s="43"/>
    </row>
    <row r="23" spans="2:18" x14ac:dyDescent="0.35">
      <c r="B23" s="334"/>
      <c r="C23" s="335"/>
      <c r="D23" s="335"/>
      <c r="E23" s="335"/>
      <c r="F23" s="336"/>
      <c r="H23" s="334"/>
      <c r="I23" s="335"/>
      <c r="J23" s="335"/>
      <c r="K23" s="335"/>
      <c r="L23" s="335"/>
      <c r="M23" s="335"/>
      <c r="N23" s="335"/>
      <c r="O23" s="335"/>
      <c r="P23" s="336"/>
      <c r="R23" s="43"/>
    </row>
    <row r="24" spans="2:18" x14ac:dyDescent="0.35">
      <c r="B24" s="334"/>
      <c r="C24" s="335"/>
      <c r="D24" s="335"/>
      <c r="E24" s="335"/>
      <c r="F24" s="336"/>
      <c r="H24" s="334"/>
      <c r="I24" s="335"/>
      <c r="J24" s="335"/>
      <c r="K24" s="335"/>
      <c r="L24" s="335"/>
      <c r="M24" s="335"/>
      <c r="N24" s="335"/>
      <c r="O24" s="335"/>
      <c r="P24" s="336"/>
      <c r="R24" s="43"/>
    </row>
    <row r="25" spans="2:18" x14ac:dyDescent="0.35">
      <c r="B25" s="334"/>
      <c r="C25" s="335"/>
      <c r="D25" s="335"/>
      <c r="E25" s="335"/>
      <c r="F25" s="336"/>
      <c r="H25" s="334"/>
      <c r="I25" s="335"/>
      <c r="J25" s="335"/>
      <c r="K25" s="335"/>
      <c r="L25" s="335"/>
      <c r="M25" s="335"/>
      <c r="N25" s="335"/>
      <c r="O25" s="335"/>
      <c r="P25" s="336"/>
      <c r="R25" s="43"/>
    </row>
    <row r="26" spans="2:18" x14ac:dyDescent="0.35">
      <c r="B26" s="334"/>
      <c r="C26" s="335"/>
      <c r="D26" s="335"/>
      <c r="E26" s="335"/>
      <c r="F26" s="336"/>
      <c r="H26" s="334"/>
      <c r="I26" s="335"/>
      <c r="J26" s="335"/>
      <c r="K26" s="335"/>
      <c r="L26" s="335"/>
      <c r="M26" s="335"/>
      <c r="N26" s="335"/>
      <c r="O26" s="335"/>
      <c r="P26" s="336"/>
      <c r="R26" s="43"/>
    </row>
    <row r="27" spans="2:18" x14ac:dyDescent="0.35">
      <c r="B27" s="334"/>
      <c r="C27" s="335"/>
      <c r="D27" s="335"/>
      <c r="E27" s="335"/>
      <c r="F27" s="336"/>
      <c r="H27" s="334"/>
      <c r="I27" s="335"/>
      <c r="J27" s="335"/>
      <c r="K27" s="335"/>
      <c r="L27" s="335"/>
      <c r="M27" s="335"/>
      <c r="N27" s="335"/>
      <c r="O27" s="335"/>
      <c r="P27" s="336"/>
      <c r="R27" s="43"/>
    </row>
    <row r="28" spans="2:18" x14ac:dyDescent="0.35">
      <c r="B28" s="334"/>
      <c r="C28" s="335"/>
      <c r="D28" s="335"/>
      <c r="E28" s="335"/>
      <c r="F28" s="336"/>
      <c r="H28" s="334"/>
      <c r="I28" s="335"/>
      <c r="J28" s="335"/>
      <c r="K28" s="335"/>
      <c r="L28" s="335"/>
      <c r="M28" s="335"/>
      <c r="N28" s="335"/>
      <c r="O28" s="335"/>
      <c r="P28" s="336"/>
      <c r="R28" s="43"/>
    </row>
    <row r="29" spans="2:18" x14ac:dyDescent="0.35">
      <c r="B29" s="334"/>
      <c r="C29" s="335"/>
      <c r="D29" s="335"/>
      <c r="E29" s="335"/>
      <c r="F29" s="336"/>
      <c r="H29" s="334"/>
      <c r="I29" s="335"/>
      <c r="J29" s="335"/>
      <c r="K29" s="335"/>
      <c r="L29" s="335"/>
      <c r="M29" s="335"/>
      <c r="N29" s="335"/>
      <c r="O29" s="335"/>
      <c r="P29" s="336"/>
      <c r="R29" s="43"/>
    </row>
    <row r="30" spans="2:18" x14ac:dyDescent="0.35">
      <c r="B30" s="334"/>
      <c r="C30" s="335"/>
      <c r="D30" s="335"/>
      <c r="E30" s="335"/>
      <c r="F30" s="336"/>
      <c r="H30" s="334"/>
      <c r="I30" s="335"/>
      <c r="J30" s="335"/>
      <c r="K30" s="335"/>
      <c r="L30" s="335"/>
      <c r="M30" s="335"/>
      <c r="N30" s="335"/>
      <c r="O30" s="335"/>
      <c r="P30" s="336"/>
      <c r="R30" s="43"/>
    </row>
    <row r="31" spans="2:18" x14ac:dyDescent="0.35">
      <c r="B31" s="334"/>
      <c r="C31" s="335"/>
      <c r="D31" s="335"/>
      <c r="E31" s="335"/>
      <c r="F31" s="336"/>
      <c r="H31" s="334"/>
      <c r="I31" s="335"/>
      <c r="J31" s="335"/>
      <c r="K31" s="335"/>
      <c r="L31" s="335"/>
      <c r="M31" s="335"/>
      <c r="N31" s="335"/>
      <c r="O31" s="335"/>
      <c r="P31" s="336"/>
      <c r="R31" s="43"/>
    </row>
    <row r="32" spans="2:18" x14ac:dyDescent="0.35">
      <c r="B32" s="334"/>
      <c r="C32" s="335"/>
      <c r="D32" s="335"/>
      <c r="E32" s="335"/>
      <c r="F32" s="336"/>
      <c r="H32" s="334"/>
      <c r="I32" s="335"/>
      <c r="J32" s="335"/>
      <c r="K32" s="335"/>
      <c r="L32" s="335"/>
      <c r="M32" s="335"/>
      <c r="N32" s="335"/>
      <c r="O32" s="335"/>
      <c r="P32" s="336"/>
      <c r="R32" s="43"/>
    </row>
    <row r="33" spans="2:18" x14ac:dyDescent="0.35">
      <c r="B33" s="334"/>
      <c r="C33" s="335"/>
      <c r="D33" s="335"/>
      <c r="E33" s="335"/>
      <c r="F33" s="336"/>
      <c r="H33" s="334"/>
      <c r="I33" s="335"/>
      <c r="J33" s="335"/>
      <c r="K33" s="335"/>
      <c r="L33" s="335"/>
      <c r="M33" s="335"/>
      <c r="N33" s="335"/>
      <c r="O33" s="335"/>
      <c r="P33" s="336"/>
      <c r="R33" s="43"/>
    </row>
    <row r="34" spans="2:18" ht="16" thickBot="1" x14ac:dyDescent="0.4">
      <c r="B34" s="337"/>
      <c r="C34" s="338"/>
      <c r="D34" s="338"/>
      <c r="E34" s="338"/>
      <c r="F34" s="339"/>
      <c r="H34" s="337"/>
      <c r="I34" s="338"/>
      <c r="J34" s="338"/>
      <c r="K34" s="338"/>
      <c r="L34" s="338"/>
      <c r="M34" s="338"/>
      <c r="N34" s="338"/>
      <c r="O34" s="338"/>
      <c r="P34" s="339"/>
      <c r="R34" s="43"/>
    </row>
    <row r="35" spans="2:18" ht="16" thickBot="1" x14ac:dyDescent="0.4">
      <c r="R35" s="43"/>
    </row>
    <row r="36" spans="2:18" ht="16" thickBot="1" x14ac:dyDescent="0.4">
      <c r="B36" s="27" t="s">
        <v>105</v>
      </c>
      <c r="C36" s="28"/>
      <c r="D36" s="28"/>
      <c r="E36" s="28"/>
      <c r="F36" s="28"/>
      <c r="G36" s="28"/>
      <c r="H36" s="28"/>
      <c r="I36" s="28"/>
      <c r="J36" s="28"/>
      <c r="K36" s="28"/>
      <c r="L36" s="28"/>
      <c r="M36" s="28"/>
      <c r="N36" s="28"/>
      <c r="O36" s="28"/>
      <c r="P36" s="29"/>
      <c r="R36" s="43"/>
    </row>
    <row r="37" spans="2:18" x14ac:dyDescent="0.35">
      <c r="B37" s="334"/>
      <c r="C37" s="335"/>
      <c r="D37" s="335"/>
      <c r="E37" s="335"/>
      <c r="F37" s="335"/>
      <c r="G37" s="335"/>
      <c r="H37" s="335"/>
      <c r="I37" s="335"/>
      <c r="J37" s="335"/>
      <c r="K37" s="335"/>
      <c r="L37" s="335"/>
      <c r="M37" s="335"/>
      <c r="N37" s="335"/>
      <c r="O37" s="335"/>
      <c r="P37" s="336"/>
      <c r="R37" s="43"/>
    </row>
    <row r="38" spans="2:18" x14ac:dyDescent="0.35">
      <c r="B38" s="334"/>
      <c r="C38" s="335"/>
      <c r="D38" s="335"/>
      <c r="E38" s="335"/>
      <c r="F38" s="335"/>
      <c r="G38" s="335"/>
      <c r="H38" s="335"/>
      <c r="I38" s="335"/>
      <c r="J38" s="335"/>
      <c r="K38" s="335"/>
      <c r="L38" s="335"/>
      <c r="M38" s="335"/>
      <c r="N38" s="335"/>
      <c r="O38" s="335"/>
      <c r="P38" s="336"/>
      <c r="R38" s="43"/>
    </row>
    <row r="39" spans="2:18" x14ac:dyDescent="0.35">
      <c r="B39" s="334"/>
      <c r="C39" s="335"/>
      <c r="D39" s="335"/>
      <c r="E39" s="335"/>
      <c r="F39" s="335"/>
      <c r="G39" s="335"/>
      <c r="H39" s="335"/>
      <c r="I39" s="335"/>
      <c r="J39" s="335"/>
      <c r="K39" s="335"/>
      <c r="L39" s="335"/>
      <c r="M39" s="335"/>
      <c r="N39" s="335"/>
      <c r="O39" s="335"/>
      <c r="P39" s="336"/>
      <c r="R39" s="43"/>
    </row>
    <row r="40" spans="2:18" x14ac:dyDescent="0.35">
      <c r="B40" s="334"/>
      <c r="C40" s="335"/>
      <c r="D40" s="335"/>
      <c r="E40" s="335"/>
      <c r="F40" s="335"/>
      <c r="G40" s="335"/>
      <c r="H40" s="335"/>
      <c r="I40" s="335"/>
      <c r="J40" s="335"/>
      <c r="K40" s="335"/>
      <c r="L40" s="335"/>
      <c r="M40" s="335"/>
      <c r="N40" s="335"/>
      <c r="O40" s="335"/>
      <c r="P40" s="336"/>
      <c r="R40" s="43"/>
    </row>
    <row r="41" spans="2:18" x14ac:dyDescent="0.35">
      <c r="B41" s="334"/>
      <c r="C41" s="335"/>
      <c r="D41" s="335"/>
      <c r="E41" s="335"/>
      <c r="F41" s="335"/>
      <c r="G41" s="335"/>
      <c r="H41" s="335"/>
      <c r="I41" s="335"/>
      <c r="J41" s="335"/>
      <c r="K41" s="335"/>
      <c r="L41" s="335"/>
      <c r="M41" s="335"/>
      <c r="N41" s="335"/>
      <c r="O41" s="335"/>
      <c r="P41" s="336"/>
      <c r="R41" s="43"/>
    </row>
    <row r="42" spans="2:18" x14ac:dyDescent="0.35">
      <c r="B42" s="334"/>
      <c r="C42" s="335"/>
      <c r="D42" s="335"/>
      <c r="E42" s="335"/>
      <c r="F42" s="335"/>
      <c r="G42" s="335"/>
      <c r="H42" s="335"/>
      <c r="I42" s="335"/>
      <c r="J42" s="335"/>
      <c r="K42" s="335"/>
      <c r="L42" s="335"/>
      <c r="M42" s="335"/>
      <c r="N42" s="335"/>
      <c r="O42" s="335"/>
      <c r="P42" s="336"/>
      <c r="R42" s="43"/>
    </row>
    <row r="43" spans="2:18" x14ac:dyDescent="0.35">
      <c r="B43" s="334"/>
      <c r="C43" s="335"/>
      <c r="D43" s="335"/>
      <c r="E43" s="335"/>
      <c r="F43" s="335"/>
      <c r="G43" s="335"/>
      <c r="H43" s="335"/>
      <c r="I43" s="335"/>
      <c r="J43" s="335"/>
      <c r="K43" s="335"/>
      <c r="L43" s="335"/>
      <c r="M43" s="335"/>
      <c r="N43" s="335"/>
      <c r="O43" s="335"/>
      <c r="P43" s="336"/>
      <c r="R43" s="43"/>
    </row>
    <row r="44" spans="2:18" x14ac:dyDescent="0.35">
      <c r="B44" s="334"/>
      <c r="C44" s="335"/>
      <c r="D44" s="335"/>
      <c r="E44" s="335"/>
      <c r="F44" s="335"/>
      <c r="G44" s="335"/>
      <c r="H44" s="335"/>
      <c r="I44" s="335"/>
      <c r="J44" s="335"/>
      <c r="K44" s="335"/>
      <c r="L44" s="335"/>
      <c r="M44" s="335"/>
      <c r="N44" s="335"/>
      <c r="O44" s="335"/>
      <c r="P44" s="336"/>
      <c r="R44" s="43"/>
    </row>
    <row r="45" spans="2:18" x14ac:dyDescent="0.35">
      <c r="B45" s="334"/>
      <c r="C45" s="335"/>
      <c r="D45" s="335"/>
      <c r="E45" s="335"/>
      <c r="F45" s="335"/>
      <c r="G45" s="335"/>
      <c r="H45" s="335"/>
      <c r="I45" s="335"/>
      <c r="J45" s="335"/>
      <c r="K45" s="335"/>
      <c r="L45" s="335"/>
      <c r="M45" s="335"/>
      <c r="N45" s="335"/>
      <c r="O45" s="335"/>
      <c r="P45" s="336"/>
      <c r="R45" s="43"/>
    </row>
    <row r="46" spans="2:18" x14ac:dyDescent="0.35">
      <c r="B46" s="334"/>
      <c r="C46" s="335"/>
      <c r="D46" s="335"/>
      <c r="E46" s="335"/>
      <c r="F46" s="335"/>
      <c r="G46" s="335"/>
      <c r="H46" s="335"/>
      <c r="I46" s="335"/>
      <c r="J46" s="335"/>
      <c r="K46" s="335"/>
      <c r="L46" s="335"/>
      <c r="M46" s="335"/>
      <c r="N46" s="335"/>
      <c r="O46" s="335"/>
      <c r="P46" s="336"/>
      <c r="R46" s="43"/>
    </row>
    <row r="47" spans="2:18" x14ac:dyDescent="0.35">
      <c r="B47" s="334"/>
      <c r="C47" s="335"/>
      <c r="D47" s="335"/>
      <c r="E47" s="335"/>
      <c r="F47" s="335"/>
      <c r="G47" s="335"/>
      <c r="H47" s="335"/>
      <c r="I47" s="335"/>
      <c r="J47" s="335"/>
      <c r="K47" s="335"/>
      <c r="L47" s="335"/>
      <c r="M47" s="335"/>
      <c r="N47" s="335"/>
      <c r="O47" s="335"/>
      <c r="P47" s="336"/>
      <c r="R47" s="43"/>
    </row>
    <row r="48" spans="2:18" x14ac:dyDescent="0.35">
      <c r="B48" s="334"/>
      <c r="C48" s="335"/>
      <c r="D48" s="335"/>
      <c r="E48" s="335"/>
      <c r="F48" s="335"/>
      <c r="G48" s="335"/>
      <c r="H48" s="335"/>
      <c r="I48" s="335"/>
      <c r="J48" s="335"/>
      <c r="K48" s="335"/>
      <c r="L48" s="335"/>
      <c r="M48" s="335"/>
      <c r="N48" s="335"/>
      <c r="O48" s="335"/>
      <c r="P48" s="336"/>
      <c r="R48" s="43"/>
    </row>
    <row r="49" spans="2:18" x14ac:dyDescent="0.35">
      <c r="B49" s="334"/>
      <c r="C49" s="335"/>
      <c r="D49" s="335"/>
      <c r="E49" s="335"/>
      <c r="F49" s="335"/>
      <c r="G49" s="335"/>
      <c r="H49" s="335"/>
      <c r="I49" s="335"/>
      <c r="J49" s="335"/>
      <c r="K49" s="335"/>
      <c r="L49" s="335"/>
      <c r="M49" s="335"/>
      <c r="N49" s="335"/>
      <c r="O49" s="335"/>
      <c r="P49" s="336"/>
      <c r="R49" s="43"/>
    </row>
    <row r="50" spans="2:18" x14ac:dyDescent="0.35">
      <c r="B50" s="334"/>
      <c r="C50" s="335"/>
      <c r="D50" s="335"/>
      <c r="E50" s="335"/>
      <c r="F50" s="335"/>
      <c r="G50" s="335"/>
      <c r="H50" s="335"/>
      <c r="I50" s="335"/>
      <c r="J50" s="335"/>
      <c r="K50" s="335"/>
      <c r="L50" s="335"/>
      <c r="M50" s="335"/>
      <c r="N50" s="335"/>
      <c r="O50" s="335"/>
      <c r="P50" s="336"/>
      <c r="R50" s="43"/>
    </row>
    <row r="51" spans="2:18" x14ac:dyDescent="0.35">
      <c r="B51" s="334"/>
      <c r="C51" s="335"/>
      <c r="D51" s="335"/>
      <c r="E51" s="335"/>
      <c r="F51" s="335"/>
      <c r="G51" s="335"/>
      <c r="H51" s="335"/>
      <c r="I51" s="335"/>
      <c r="J51" s="335"/>
      <c r="K51" s="335"/>
      <c r="L51" s="335"/>
      <c r="M51" s="335"/>
      <c r="N51" s="335"/>
      <c r="O51" s="335"/>
      <c r="P51" s="336"/>
      <c r="R51" s="43"/>
    </row>
    <row r="52" spans="2:18" x14ac:dyDescent="0.35">
      <c r="B52" s="334"/>
      <c r="C52" s="335"/>
      <c r="D52" s="335"/>
      <c r="E52" s="335"/>
      <c r="F52" s="335"/>
      <c r="G52" s="335"/>
      <c r="H52" s="335"/>
      <c r="I52" s="335"/>
      <c r="J52" s="335"/>
      <c r="K52" s="335"/>
      <c r="L52" s="335"/>
      <c r="M52" s="335"/>
      <c r="N52" s="335"/>
      <c r="O52" s="335"/>
      <c r="P52" s="336"/>
      <c r="R52" s="43"/>
    </row>
    <row r="53" spans="2:18" x14ac:dyDescent="0.35">
      <c r="B53" s="334"/>
      <c r="C53" s="335"/>
      <c r="D53" s="335"/>
      <c r="E53" s="335"/>
      <c r="F53" s="335"/>
      <c r="G53" s="335"/>
      <c r="H53" s="335"/>
      <c r="I53" s="335"/>
      <c r="J53" s="335"/>
      <c r="K53" s="335"/>
      <c r="L53" s="335"/>
      <c r="M53" s="335"/>
      <c r="N53" s="335"/>
      <c r="O53" s="335"/>
      <c r="P53" s="336"/>
      <c r="R53" s="43"/>
    </row>
    <row r="54" spans="2:18" x14ac:dyDescent="0.35">
      <c r="B54" s="334"/>
      <c r="C54" s="335"/>
      <c r="D54" s="335"/>
      <c r="E54" s="335"/>
      <c r="F54" s="335"/>
      <c r="G54" s="335"/>
      <c r="H54" s="335"/>
      <c r="I54" s="335"/>
      <c r="J54" s="335"/>
      <c r="K54" s="335"/>
      <c r="L54" s="335"/>
      <c r="M54" s="335"/>
      <c r="N54" s="335"/>
      <c r="O54" s="335"/>
      <c r="P54" s="336"/>
      <c r="R54" s="43"/>
    </row>
    <row r="55" spans="2:18" x14ac:dyDescent="0.35">
      <c r="B55" s="334"/>
      <c r="C55" s="335"/>
      <c r="D55" s="335"/>
      <c r="E55" s="335"/>
      <c r="F55" s="335"/>
      <c r="G55" s="335"/>
      <c r="H55" s="335"/>
      <c r="I55" s="335"/>
      <c r="J55" s="335"/>
      <c r="K55" s="335"/>
      <c r="L55" s="335"/>
      <c r="M55" s="335"/>
      <c r="N55" s="335"/>
      <c r="O55" s="335"/>
      <c r="P55" s="336"/>
      <c r="R55" s="43"/>
    </row>
    <row r="56" spans="2:18" x14ac:dyDescent="0.35">
      <c r="B56" s="334"/>
      <c r="C56" s="335"/>
      <c r="D56" s="335"/>
      <c r="E56" s="335"/>
      <c r="F56" s="335"/>
      <c r="G56" s="335"/>
      <c r="H56" s="335"/>
      <c r="I56" s="335"/>
      <c r="J56" s="335"/>
      <c r="K56" s="335"/>
      <c r="L56" s="335"/>
      <c r="M56" s="335"/>
      <c r="N56" s="335"/>
      <c r="O56" s="335"/>
      <c r="P56" s="336"/>
      <c r="R56" s="43"/>
    </row>
    <row r="57" spans="2:18" x14ac:dyDescent="0.35">
      <c r="B57" s="334"/>
      <c r="C57" s="335"/>
      <c r="D57" s="335"/>
      <c r="E57" s="335"/>
      <c r="F57" s="335"/>
      <c r="G57" s="335"/>
      <c r="H57" s="335"/>
      <c r="I57" s="335"/>
      <c r="J57" s="335"/>
      <c r="K57" s="335"/>
      <c r="L57" s="335"/>
      <c r="M57" s="335"/>
      <c r="N57" s="335"/>
      <c r="O57" s="335"/>
      <c r="P57" s="336"/>
      <c r="R57" s="43"/>
    </row>
    <row r="58" spans="2:18" x14ac:dyDescent="0.35">
      <c r="B58" s="334"/>
      <c r="C58" s="335"/>
      <c r="D58" s="335"/>
      <c r="E58" s="335"/>
      <c r="F58" s="335"/>
      <c r="G58" s="335"/>
      <c r="H58" s="335"/>
      <c r="I58" s="335"/>
      <c r="J58" s="335"/>
      <c r="K58" s="335"/>
      <c r="L58" s="335"/>
      <c r="M58" s="335"/>
      <c r="N58" s="335"/>
      <c r="O58" s="335"/>
      <c r="P58" s="336"/>
      <c r="R58" s="43"/>
    </row>
    <row r="59" spans="2:18" x14ac:dyDescent="0.35">
      <c r="B59" s="334"/>
      <c r="C59" s="335"/>
      <c r="D59" s="335"/>
      <c r="E59" s="335"/>
      <c r="F59" s="335"/>
      <c r="G59" s="335"/>
      <c r="H59" s="335"/>
      <c r="I59" s="335"/>
      <c r="J59" s="335"/>
      <c r="K59" s="335"/>
      <c r="L59" s="335"/>
      <c r="M59" s="335"/>
      <c r="N59" s="335"/>
      <c r="O59" s="335"/>
      <c r="P59" s="336"/>
      <c r="R59" s="43"/>
    </row>
    <row r="60" spans="2:18" x14ac:dyDescent="0.35">
      <c r="B60" s="334"/>
      <c r="C60" s="335"/>
      <c r="D60" s="335"/>
      <c r="E60" s="335"/>
      <c r="F60" s="335"/>
      <c r="G60" s="335"/>
      <c r="H60" s="335"/>
      <c r="I60" s="335"/>
      <c r="J60" s="335"/>
      <c r="K60" s="335"/>
      <c r="L60" s="335"/>
      <c r="M60" s="335"/>
      <c r="N60" s="335"/>
      <c r="O60" s="335"/>
      <c r="P60" s="336"/>
      <c r="R60" s="43"/>
    </row>
    <row r="61" spans="2:18" x14ac:dyDescent="0.35">
      <c r="B61" s="334"/>
      <c r="C61" s="335"/>
      <c r="D61" s="335"/>
      <c r="E61" s="335"/>
      <c r="F61" s="335"/>
      <c r="G61" s="335"/>
      <c r="H61" s="335"/>
      <c r="I61" s="335"/>
      <c r="J61" s="335"/>
      <c r="K61" s="335"/>
      <c r="L61" s="335"/>
      <c r="M61" s="335"/>
      <c r="N61" s="335"/>
      <c r="O61" s="335"/>
      <c r="P61" s="336"/>
      <c r="R61" s="43"/>
    </row>
    <row r="62" spans="2:18" x14ac:dyDescent="0.35">
      <c r="B62" s="334"/>
      <c r="C62" s="335"/>
      <c r="D62" s="335"/>
      <c r="E62" s="335"/>
      <c r="F62" s="335"/>
      <c r="G62" s="335"/>
      <c r="H62" s="335"/>
      <c r="I62" s="335"/>
      <c r="J62" s="335"/>
      <c r="K62" s="335"/>
      <c r="L62" s="335"/>
      <c r="M62" s="335"/>
      <c r="N62" s="335"/>
      <c r="O62" s="335"/>
      <c r="P62" s="336"/>
      <c r="R62" s="43"/>
    </row>
    <row r="63" spans="2:18" ht="16" thickBot="1" x14ac:dyDescent="0.4">
      <c r="B63" s="337"/>
      <c r="C63" s="338"/>
      <c r="D63" s="338"/>
      <c r="E63" s="338"/>
      <c r="F63" s="338"/>
      <c r="G63" s="338"/>
      <c r="H63" s="338"/>
      <c r="I63" s="338"/>
      <c r="J63" s="338"/>
      <c r="K63" s="338"/>
      <c r="L63" s="338"/>
      <c r="M63" s="338"/>
      <c r="N63" s="338"/>
      <c r="O63" s="338"/>
      <c r="P63" s="339"/>
      <c r="R63" s="43"/>
    </row>
    <row r="64" spans="2:18" ht="16" thickBot="1" x14ac:dyDescent="0.4">
      <c r="R64" s="43"/>
    </row>
    <row r="65" spans="2:18" ht="16" thickBot="1" x14ac:dyDescent="0.4">
      <c r="B65" s="27" t="s">
        <v>195</v>
      </c>
      <c r="C65" s="28"/>
      <c r="D65" s="28"/>
      <c r="E65" s="28"/>
      <c r="F65" s="29"/>
      <c r="H65" s="27" t="s">
        <v>196</v>
      </c>
      <c r="I65" s="28"/>
      <c r="J65" s="28"/>
      <c r="K65" s="28"/>
      <c r="L65" s="28"/>
      <c r="M65" s="28"/>
      <c r="N65" s="28"/>
      <c r="O65" s="28"/>
      <c r="P65" s="29"/>
      <c r="R65" s="43"/>
    </row>
    <row r="66" spans="2:18" x14ac:dyDescent="0.35">
      <c r="B66" s="334"/>
      <c r="C66" s="335"/>
      <c r="D66" s="335"/>
      <c r="E66" s="335"/>
      <c r="F66" s="336"/>
      <c r="H66" s="334"/>
      <c r="I66" s="335"/>
      <c r="J66" s="335"/>
      <c r="K66" s="335"/>
      <c r="L66" s="335"/>
      <c r="M66" s="335"/>
      <c r="N66" s="335"/>
      <c r="O66" s="335"/>
      <c r="P66" s="336"/>
      <c r="R66" s="43"/>
    </row>
    <row r="67" spans="2:18" x14ac:dyDescent="0.35">
      <c r="B67" s="334"/>
      <c r="C67" s="335"/>
      <c r="D67" s="335"/>
      <c r="E67" s="335"/>
      <c r="F67" s="336"/>
      <c r="H67" s="334"/>
      <c r="I67" s="335"/>
      <c r="J67" s="335"/>
      <c r="K67" s="335"/>
      <c r="L67" s="335"/>
      <c r="M67" s="335"/>
      <c r="N67" s="335"/>
      <c r="O67" s="335"/>
      <c r="P67" s="336"/>
      <c r="R67" s="43"/>
    </row>
    <row r="68" spans="2:18" x14ac:dyDescent="0.35">
      <c r="B68" s="334"/>
      <c r="C68" s="335"/>
      <c r="D68" s="335"/>
      <c r="E68" s="335"/>
      <c r="F68" s="336"/>
      <c r="H68" s="334"/>
      <c r="I68" s="335"/>
      <c r="J68" s="335"/>
      <c r="K68" s="335"/>
      <c r="L68" s="335"/>
      <c r="M68" s="335"/>
      <c r="N68" s="335"/>
      <c r="O68" s="335"/>
      <c r="P68" s="336"/>
      <c r="R68" s="43"/>
    </row>
    <row r="69" spans="2:18" x14ac:dyDescent="0.35">
      <c r="B69" s="334"/>
      <c r="C69" s="335"/>
      <c r="D69" s="335"/>
      <c r="E69" s="335"/>
      <c r="F69" s="336"/>
      <c r="H69" s="334"/>
      <c r="I69" s="335"/>
      <c r="J69" s="335"/>
      <c r="K69" s="335"/>
      <c r="L69" s="335"/>
      <c r="M69" s="335"/>
      <c r="N69" s="335"/>
      <c r="O69" s="335"/>
      <c r="P69" s="336"/>
      <c r="R69" s="43"/>
    </row>
    <row r="70" spans="2:18" x14ac:dyDescent="0.35">
      <c r="B70" s="334"/>
      <c r="C70" s="335"/>
      <c r="D70" s="335"/>
      <c r="E70" s="335"/>
      <c r="F70" s="336"/>
      <c r="H70" s="334"/>
      <c r="I70" s="335"/>
      <c r="J70" s="335"/>
      <c r="K70" s="335"/>
      <c r="L70" s="335"/>
      <c r="M70" s="335"/>
      <c r="N70" s="335"/>
      <c r="O70" s="335"/>
      <c r="P70" s="336"/>
      <c r="R70" s="43"/>
    </row>
    <row r="71" spans="2:18" x14ac:dyDescent="0.35">
      <c r="B71" s="334"/>
      <c r="C71" s="335"/>
      <c r="D71" s="335"/>
      <c r="E71" s="335"/>
      <c r="F71" s="336"/>
      <c r="H71" s="334"/>
      <c r="I71" s="335"/>
      <c r="J71" s="335"/>
      <c r="K71" s="335"/>
      <c r="L71" s="335"/>
      <c r="M71" s="335"/>
      <c r="N71" s="335"/>
      <c r="O71" s="335"/>
      <c r="P71" s="336"/>
      <c r="R71" s="43"/>
    </row>
    <row r="72" spans="2:18" x14ac:dyDescent="0.35">
      <c r="B72" s="334"/>
      <c r="C72" s="335"/>
      <c r="D72" s="335"/>
      <c r="E72" s="335"/>
      <c r="F72" s="336"/>
      <c r="H72" s="334"/>
      <c r="I72" s="335"/>
      <c r="J72" s="335"/>
      <c r="K72" s="335"/>
      <c r="L72" s="335"/>
      <c r="M72" s="335"/>
      <c r="N72" s="335"/>
      <c r="O72" s="335"/>
      <c r="P72" s="336"/>
      <c r="R72" s="43"/>
    </row>
    <row r="73" spans="2:18" x14ac:dyDescent="0.35">
      <c r="B73" s="334"/>
      <c r="C73" s="335"/>
      <c r="D73" s="335"/>
      <c r="E73" s="335"/>
      <c r="F73" s="336"/>
      <c r="H73" s="334"/>
      <c r="I73" s="335"/>
      <c r="J73" s="335"/>
      <c r="K73" s="335"/>
      <c r="L73" s="335"/>
      <c r="M73" s="335"/>
      <c r="N73" s="335"/>
      <c r="O73" s="335"/>
      <c r="P73" s="336"/>
      <c r="R73" s="43"/>
    </row>
    <row r="74" spans="2:18" x14ac:dyDescent="0.35">
      <c r="B74" s="334"/>
      <c r="C74" s="335"/>
      <c r="D74" s="335"/>
      <c r="E74" s="335"/>
      <c r="F74" s="336"/>
      <c r="H74" s="334"/>
      <c r="I74" s="335"/>
      <c r="J74" s="335"/>
      <c r="K74" s="335"/>
      <c r="L74" s="335"/>
      <c r="M74" s="335"/>
      <c r="N74" s="335"/>
      <c r="O74" s="335"/>
      <c r="P74" s="336"/>
      <c r="R74" s="43"/>
    </row>
    <row r="75" spans="2:18" x14ac:dyDescent="0.35">
      <c r="B75" s="334"/>
      <c r="C75" s="335"/>
      <c r="D75" s="335"/>
      <c r="E75" s="335"/>
      <c r="F75" s="336"/>
      <c r="H75" s="334"/>
      <c r="I75" s="335"/>
      <c r="J75" s="335"/>
      <c r="K75" s="335"/>
      <c r="L75" s="335"/>
      <c r="M75" s="335"/>
      <c r="N75" s="335"/>
      <c r="O75" s="335"/>
      <c r="P75" s="336"/>
      <c r="R75" s="43"/>
    </row>
    <row r="76" spans="2:18" x14ac:dyDescent="0.35">
      <c r="B76" s="334"/>
      <c r="C76" s="335"/>
      <c r="D76" s="335"/>
      <c r="E76" s="335"/>
      <c r="F76" s="336"/>
      <c r="H76" s="334"/>
      <c r="I76" s="335"/>
      <c r="J76" s="335"/>
      <c r="K76" s="335"/>
      <c r="L76" s="335"/>
      <c r="M76" s="335"/>
      <c r="N76" s="335"/>
      <c r="O76" s="335"/>
      <c r="P76" s="336"/>
      <c r="R76" s="43"/>
    </row>
    <row r="77" spans="2:18" x14ac:dyDescent="0.35">
      <c r="B77" s="334"/>
      <c r="C77" s="335"/>
      <c r="D77" s="335"/>
      <c r="E77" s="335"/>
      <c r="F77" s="336"/>
      <c r="H77" s="334"/>
      <c r="I77" s="335"/>
      <c r="J77" s="335"/>
      <c r="K77" s="335"/>
      <c r="L77" s="335"/>
      <c r="M77" s="335"/>
      <c r="N77" s="335"/>
      <c r="O77" s="335"/>
      <c r="P77" s="336"/>
      <c r="R77" s="43"/>
    </row>
    <row r="78" spans="2:18" x14ac:dyDescent="0.35">
      <c r="B78" s="334"/>
      <c r="C78" s="335"/>
      <c r="D78" s="335"/>
      <c r="E78" s="335"/>
      <c r="F78" s="336"/>
      <c r="H78" s="334"/>
      <c r="I78" s="335"/>
      <c r="J78" s="335"/>
      <c r="K78" s="335"/>
      <c r="L78" s="335"/>
      <c r="M78" s="335"/>
      <c r="N78" s="335"/>
      <c r="O78" s="335"/>
      <c r="P78" s="336"/>
      <c r="R78" s="43"/>
    </row>
    <row r="79" spans="2:18" x14ac:dyDescent="0.35">
      <c r="B79" s="334"/>
      <c r="C79" s="335"/>
      <c r="D79" s="335"/>
      <c r="E79" s="335"/>
      <c r="F79" s="336"/>
      <c r="H79" s="334"/>
      <c r="I79" s="335"/>
      <c r="J79" s="335"/>
      <c r="K79" s="335"/>
      <c r="L79" s="335"/>
      <c r="M79" s="335"/>
      <c r="N79" s="335"/>
      <c r="O79" s="335"/>
      <c r="P79" s="336"/>
      <c r="R79" s="43"/>
    </row>
    <row r="80" spans="2:18" x14ac:dyDescent="0.35">
      <c r="B80" s="334"/>
      <c r="C80" s="335"/>
      <c r="D80" s="335"/>
      <c r="E80" s="335"/>
      <c r="F80" s="336"/>
      <c r="H80" s="334"/>
      <c r="I80" s="335"/>
      <c r="J80" s="335"/>
      <c r="K80" s="335"/>
      <c r="L80" s="335"/>
      <c r="M80" s="335"/>
      <c r="N80" s="335"/>
      <c r="O80" s="335"/>
      <c r="P80" s="336"/>
      <c r="R80" s="43"/>
    </row>
    <row r="81" spans="2:18" x14ac:dyDescent="0.35">
      <c r="B81" s="334"/>
      <c r="C81" s="335"/>
      <c r="D81" s="335"/>
      <c r="E81" s="335"/>
      <c r="F81" s="336"/>
      <c r="H81" s="334"/>
      <c r="I81" s="335"/>
      <c r="J81" s="335"/>
      <c r="K81" s="335"/>
      <c r="L81" s="335"/>
      <c r="M81" s="335"/>
      <c r="N81" s="335"/>
      <c r="O81" s="335"/>
      <c r="P81" s="336"/>
      <c r="R81" s="43"/>
    </row>
    <row r="82" spans="2:18" x14ac:dyDescent="0.35">
      <c r="B82" s="334"/>
      <c r="C82" s="335"/>
      <c r="D82" s="335"/>
      <c r="E82" s="335"/>
      <c r="F82" s="336"/>
      <c r="H82" s="334"/>
      <c r="I82" s="335"/>
      <c r="J82" s="335"/>
      <c r="K82" s="335"/>
      <c r="L82" s="335"/>
      <c r="M82" s="335"/>
      <c r="N82" s="335"/>
      <c r="O82" s="335"/>
      <c r="P82" s="336"/>
      <c r="R82" s="43"/>
    </row>
    <row r="83" spans="2:18" x14ac:dyDescent="0.35">
      <c r="B83" s="334"/>
      <c r="C83" s="335"/>
      <c r="D83" s="335"/>
      <c r="E83" s="335"/>
      <c r="F83" s="336"/>
      <c r="H83" s="334"/>
      <c r="I83" s="335"/>
      <c r="J83" s="335"/>
      <c r="K83" s="335"/>
      <c r="L83" s="335"/>
      <c r="M83" s="335"/>
      <c r="N83" s="335"/>
      <c r="O83" s="335"/>
      <c r="P83" s="336"/>
      <c r="R83" s="43"/>
    </row>
    <row r="84" spans="2:18" x14ac:dyDescent="0.35">
      <c r="B84" s="334"/>
      <c r="C84" s="335"/>
      <c r="D84" s="335"/>
      <c r="E84" s="335"/>
      <c r="F84" s="336"/>
      <c r="H84" s="334"/>
      <c r="I84" s="335"/>
      <c r="J84" s="335"/>
      <c r="K84" s="335"/>
      <c r="L84" s="335"/>
      <c r="M84" s="335"/>
      <c r="N84" s="335"/>
      <c r="O84" s="335"/>
      <c r="P84" s="336"/>
      <c r="R84" s="43"/>
    </row>
    <row r="85" spans="2:18" x14ac:dyDescent="0.35">
      <c r="B85" s="334"/>
      <c r="C85" s="335"/>
      <c r="D85" s="335"/>
      <c r="E85" s="335"/>
      <c r="F85" s="336"/>
      <c r="H85" s="334"/>
      <c r="I85" s="335"/>
      <c r="J85" s="335"/>
      <c r="K85" s="335"/>
      <c r="L85" s="335"/>
      <c r="M85" s="335"/>
      <c r="N85" s="335"/>
      <c r="O85" s="335"/>
      <c r="P85" s="336"/>
      <c r="R85" s="43"/>
    </row>
    <row r="86" spans="2:18" x14ac:dyDescent="0.35">
      <c r="B86" s="334"/>
      <c r="C86" s="335"/>
      <c r="D86" s="335"/>
      <c r="E86" s="335"/>
      <c r="F86" s="336"/>
      <c r="H86" s="334"/>
      <c r="I86" s="335"/>
      <c r="J86" s="335"/>
      <c r="K86" s="335"/>
      <c r="L86" s="335"/>
      <c r="M86" s="335"/>
      <c r="N86" s="335"/>
      <c r="O86" s="335"/>
      <c r="P86" s="336"/>
      <c r="R86" s="43"/>
    </row>
    <row r="87" spans="2:18" x14ac:dyDescent="0.35">
      <c r="B87" s="334"/>
      <c r="C87" s="335"/>
      <c r="D87" s="335"/>
      <c r="E87" s="335"/>
      <c r="F87" s="336"/>
      <c r="H87" s="334"/>
      <c r="I87" s="335"/>
      <c r="J87" s="335"/>
      <c r="K87" s="335"/>
      <c r="L87" s="335"/>
      <c r="M87" s="335"/>
      <c r="N87" s="335"/>
      <c r="O87" s="335"/>
      <c r="P87" s="336"/>
      <c r="R87" s="43"/>
    </row>
    <row r="88" spans="2:18" x14ac:dyDescent="0.35">
      <c r="B88" s="334"/>
      <c r="C88" s="335"/>
      <c r="D88" s="335"/>
      <c r="E88" s="335"/>
      <c r="F88" s="336"/>
      <c r="H88" s="334"/>
      <c r="I88" s="335"/>
      <c r="J88" s="335"/>
      <c r="K88" s="335"/>
      <c r="L88" s="335"/>
      <c r="M88" s="335"/>
      <c r="N88" s="335"/>
      <c r="O88" s="335"/>
      <c r="P88" s="336"/>
      <c r="R88" s="43"/>
    </row>
    <row r="89" spans="2:18" ht="16" thickBot="1" x14ac:dyDescent="0.4">
      <c r="B89" s="337"/>
      <c r="C89" s="338"/>
      <c r="D89" s="338"/>
      <c r="E89" s="338"/>
      <c r="F89" s="339"/>
      <c r="H89" s="337"/>
      <c r="I89" s="338"/>
      <c r="J89" s="338"/>
      <c r="K89" s="338"/>
      <c r="L89" s="338"/>
      <c r="M89" s="338"/>
      <c r="N89" s="338"/>
      <c r="O89" s="338"/>
      <c r="P89" s="339"/>
      <c r="R89" s="43"/>
    </row>
    <row r="90" spans="2:18" ht="16" thickBot="1" x14ac:dyDescent="0.4">
      <c r="R90" s="43"/>
    </row>
    <row r="91" spans="2:18" ht="16" thickBot="1" x14ac:dyDescent="0.4">
      <c r="B91" s="27" t="s">
        <v>106</v>
      </c>
      <c r="C91" s="28"/>
      <c r="D91" s="28"/>
      <c r="E91" s="28"/>
      <c r="F91" s="28"/>
      <c r="G91" s="28"/>
      <c r="H91" s="28"/>
      <c r="I91" s="28"/>
      <c r="J91" s="28"/>
      <c r="K91" s="28"/>
      <c r="L91" s="28"/>
      <c r="M91" s="28"/>
      <c r="N91" s="28"/>
      <c r="O91" s="28"/>
      <c r="P91" s="29"/>
      <c r="R91" s="43"/>
    </row>
    <row r="92" spans="2:18" x14ac:dyDescent="0.35">
      <c r="B92" s="334"/>
      <c r="C92" s="335"/>
      <c r="D92" s="335"/>
      <c r="E92" s="335"/>
      <c r="F92" s="335"/>
      <c r="G92" s="335"/>
      <c r="H92" s="335"/>
      <c r="I92" s="335"/>
      <c r="J92" s="335"/>
      <c r="K92" s="335"/>
      <c r="L92" s="335"/>
      <c r="M92" s="335"/>
      <c r="N92" s="335"/>
      <c r="O92" s="335"/>
      <c r="P92" s="336"/>
      <c r="R92" s="43"/>
    </row>
    <row r="93" spans="2:18" x14ac:dyDescent="0.35">
      <c r="B93" s="334"/>
      <c r="C93" s="335"/>
      <c r="D93" s="335"/>
      <c r="E93" s="335"/>
      <c r="F93" s="335"/>
      <c r="G93" s="335"/>
      <c r="H93" s="335"/>
      <c r="I93" s="335"/>
      <c r="J93" s="335"/>
      <c r="K93" s="335"/>
      <c r="L93" s="335"/>
      <c r="M93" s="335"/>
      <c r="N93" s="335"/>
      <c r="O93" s="335"/>
      <c r="P93" s="336"/>
      <c r="R93" s="43"/>
    </row>
    <row r="94" spans="2:18" x14ac:dyDescent="0.35">
      <c r="B94" s="334"/>
      <c r="C94" s="335"/>
      <c r="D94" s="335"/>
      <c r="E94" s="335"/>
      <c r="F94" s="335"/>
      <c r="G94" s="335"/>
      <c r="H94" s="335"/>
      <c r="I94" s="335"/>
      <c r="J94" s="335"/>
      <c r="K94" s="335"/>
      <c r="L94" s="335"/>
      <c r="M94" s="335"/>
      <c r="N94" s="335"/>
      <c r="O94" s="335"/>
      <c r="P94" s="336"/>
      <c r="R94" s="43"/>
    </row>
    <row r="95" spans="2:18" x14ac:dyDescent="0.35">
      <c r="B95" s="334"/>
      <c r="C95" s="335"/>
      <c r="D95" s="335"/>
      <c r="E95" s="335"/>
      <c r="F95" s="335"/>
      <c r="G95" s="335"/>
      <c r="H95" s="335"/>
      <c r="I95" s="335"/>
      <c r="J95" s="335"/>
      <c r="K95" s="335"/>
      <c r="L95" s="335"/>
      <c r="M95" s="335"/>
      <c r="N95" s="335"/>
      <c r="O95" s="335"/>
      <c r="P95" s="336"/>
      <c r="R95" s="43"/>
    </row>
    <row r="96" spans="2:18" x14ac:dyDescent="0.35">
      <c r="B96" s="334"/>
      <c r="C96" s="335"/>
      <c r="D96" s="335"/>
      <c r="E96" s="335"/>
      <c r="F96" s="335"/>
      <c r="G96" s="335"/>
      <c r="H96" s="335"/>
      <c r="I96" s="335"/>
      <c r="J96" s="335"/>
      <c r="K96" s="335"/>
      <c r="L96" s="335"/>
      <c r="M96" s="335"/>
      <c r="N96" s="335"/>
      <c r="O96" s="335"/>
      <c r="P96" s="336"/>
      <c r="R96" s="43"/>
    </row>
    <row r="97" spans="2:18" x14ac:dyDescent="0.35">
      <c r="B97" s="334"/>
      <c r="C97" s="335"/>
      <c r="D97" s="335"/>
      <c r="E97" s="335"/>
      <c r="F97" s="335"/>
      <c r="G97" s="335"/>
      <c r="H97" s="335"/>
      <c r="I97" s="335"/>
      <c r="J97" s="335"/>
      <c r="K97" s="335"/>
      <c r="L97" s="335"/>
      <c r="M97" s="335"/>
      <c r="N97" s="335"/>
      <c r="O97" s="335"/>
      <c r="P97" s="336"/>
      <c r="R97" s="43"/>
    </row>
    <row r="98" spans="2:18" x14ac:dyDescent="0.35">
      <c r="B98" s="334"/>
      <c r="C98" s="335"/>
      <c r="D98" s="335"/>
      <c r="E98" s="335"/>
      <c r="F98" s="335"/>
      <c r="G98" s="335"/>
      <c r="H98" s="335"/>
      <c r="I98" s="335"/>
      <c r="J98" s="335"/>
      <c r="K98" s="335"/>
      <c r="L98" s="335"/>
      <c r="M98" s="335"/>
      <c r="N98" s="335"/>
      <c r="O98" s="335"/>
      <c r="P98" s="336"/>
      <c r="R98" s="43"/>
    </row>
    <row r="99" spans="2:18" x14ac:dyDescent="0.35">
      <c r="B99" s="334"/>
      <c r="C99" s="335"/>
      <c r="D99" s="335"/>
      <c r="E99" s="335"/>
      <c r="F99" s="335"/>
      <c r="G99" s="335"/>
      <c r="H99" s="335"/>
      <c r="I99" s="335"/>
      <c r="J99" s="335"/>
      <c r="K99" s="335"/>
      <c r="L99" s="335"/>
      <c r="M99" s="335"/>
      <c r="N99" s="335"/>
      <c r="O99" s="335"/>
      <c r="P99" s="336"/>
      <c r="R99" s="43"/>
    </row>
    <row r="100" spans="2:18" x14ac:dyDescent="0.35">
      <c r="B100" s="334"/>
      <c r="C100" s="335"/>
      <c r="D100" s="335"/>
      <c r="E100" s="335"/>
      <c r="F100" s="335"/>
      <c r="G100" s="335"/>
      <c r="H100" s="335"/>
      <c r="I100" s="335"/>
      <c r="J100" s="335"/>
      <c r="K100" s="335"/>
      <c r="L100" s="335"/>
      <c r="M100" s="335"/>
      <c r="N100" s="335"/>
      <c r="O100" s="335"/>
      <c r="P100" s="336"/>
      <c r="R100" s="43"/>
    </row>
    <row r="101" spans="2:18" x14ac:dyDescent="0.35">
      <c r="B101" s="334"/>
      <c r="C101" s="335"/>
      <c r="D101" s="335"/>
      <c r="E101" s="335"/>
      <c r="F101" s="335"/>
      <c r="G101" s="335"/>
      <c r="H101" s="335"/>
      <c r="I101" s="335"/>
      <c r="J101" s="335"/>
      <c r="K101" s="335"/>
      <c r="L101" s="335"/>
      <c r="M101" s="335"/>
      <c r="N101" s="335"/>
      <c r="O101" s="335"/>
      <c r="P101" s="336"/>
      <c r="R101" s="43"/>
    </row>
    <row r="102" spans="2:18" x14ac:dyDescent="0.35">
      <c r="B102" s="334"/>
      <c r="C102" s="335"/>
      <c r="D102" s="335"/>
      <c r="E102" s="335"/>
      <c r="F102" s="335"/>
      <c r="G102" s="335"/>
      <c r="H102" s="335"/>
      <c r="I102" s="335"/>
      <c r="J102" s="335"/>
      <c r="K102" s="335"/>
      <c r="L102" s="335"/>
      <c r="M102" s="335"/>
      <c r="N102" s="335"/>
      <c r="O102" s="335"/>
      <c r="P102" s="336"/>
      <c r="R102" s="43"/>
    </row>
    <row r="103" spans="2:18" x14ac:dyDescent="0.35">
      <c r="B103" s="334"/>
      <c r="C103" s="335"/>
      <c r="D103" s="335"/>
      <c r="E103" s="335"/>
      <c r="F103" s="335"/>
      <c r="G103" s="335"/>
      <c r="H103" s="335"/>
      <c r="I103" s="335"/>
      <c r="J103" s="335"/>
      <c r="K103" s="335"/>
      <c r="L103" s="335"/>
      <c r="M103" s="335"/>
      <c r="N103" s="335"/>
      <c r="O103" s="335"/>
      <c r="P103" s="336"/>
      <c r="R103" s="43"/>
    </row>
    <row r="104" spans="2:18" x14ac:dyDescent="0.35">
      <c r="B104" s="334"/>
      <c r="C104" s="335"/>
      <c r="D104" s="335"/>
      <c r="E104" s="335"/>
      <c r="F104" s="335"/>
      <c r="G104" s="335"/>
      <c r="H104" s="335"/>
      <c r="I104" s="335"/>
      <c r="J104" s="335"/>
      <c r="K104" s="335"/>
      <c r="L104" s="335"/>
      <c r="M104" s="335"/>
      <c r="N104" s="335"/>
      <c r="O104" s="335"/>
      <c r="P104" s="336"/>
      <c r="R104" s="43"/>
    </row>
    <row r="105" spans="2:18" x14ac:dyDescent="0.35">
      <c r="B105" s="334"/>
      <c r="C105" s="335"/>
      <c r="D105" s="335"/>
      <c r="E105" s="335"/>
      <c r="F105" s="335"/>
      <c r="G105" s="335"/>
      <c r="H105" s="335"/>
      <c r="I105" s="335"/>
      <c r="J105" s="335"/>
      <c r="K105" s="335"/>
      <c r="L105" s="335"/>
      <c r="M105" s="335"/>
      <c r="N105" s="335"/>
      <c r="O105" s="335"/>
      <c r="P105" s="336"/>
      <c r="R105" s="43"/>
    </row>
    <row r="106" spans="2:18" x14ac:dyDescent="0.35">
      <c r="B106" s="334"/>
      <c r="C106" s="335"/>
      <c r="D106" s="335"/>
      <c r="E106" s="335"/>
      <c r="F106" s="335"/>
      <c r="G106" s="335"/>
      <c r="H106" s="335"/>
      <c r="I106" s="335"/>
      <c r="J106" s="335"/>
      <c r="K106" s="335"/>
      <c r="L106" s="335"/>
      <c r="M106" s="335"/>
      <c r="N106" s="335"/>
      <c r="O106" s="335"/>
      <c r="P106" s="336"/>
      <c r="R106" s="43"/>
    </row>
    <row r="107" spans="2:18" x14ac:dyDescent="0.35">
      <c r="B107" s="334"/>
      <c r="C107" s="335"/>
      <c r="D107" s="335"/>
      <c r="E107" s="335"/>
      <c r="F107" s="335"/>
      <c r="G107" s="335"/>
      <c r="H107" s="335"/>
      <c r="I107" s="335"/>
      <c r="J107" s="335"/>
      <c r="K107" s="335"/>
      <c r="L107" s="335"/>
      <c r="M107" s="335"/>
      <c r="N107" s="335"/>
      <c r="O107" s="335"/>
      <c r="P107" s="336"/>
      <c r="R107" s="43"/>
    </row>
    <row r="108" spans="2:18" x14ac:dyDescent="0.35">
      <c r="B108" s="334"/>
      <c r="C108" s="335"/>
      <c r="D108" s="335"/>
      <c r="E108" s="335"/>
      <c r="F108" s="335"/>
      <c r="G108" s="335"/>
      <c r="H108" s="335"/>
      <c r="I108" s="335"/>
      <c r="J108" s="335"/>
      <c r="K108" s="335"/>
      <c r="L108" s="335"/>
      <c r="M108" s="335"/>
      <c r="N108" s="335"/>
      <c r="O108" s="335"/>
      <c r="P108" s="336"/>
      <c r="R108" s="43"/>
    </row>
    <row r="109" spans="2:18" x14ac:dyDescent="0.35">
      <c r="B109" s="334"/>
      <c r="C109" s="335"/>
      <c r="D109" s="335"/>
      <c r="E109" s="335"/>
      <c r="F109" s="335"/>
      <c r="G109" s="335"/>
      <c r="H109" s="335"/>
      <c r="I109" s="335"/>
      <c r="J109" s="335"/>
      <c r="K109" s="335"/>
      <c r="L109" s="335"/>
      <c r="M109" s="335"/>
      <c r="N109" s="335"/>
      <c r="O109" s="335"/>
      <c r="P109" s="336"/>
      <c r="R109" s="43"/>
    </row>
    <row r="110" spans="2:18" x14ac:dyDescent="0.35">
      <c r="B110" s="334"/>
      <c r="C110" s="335"/>
      <c r="D110" s="335"/>
      <c r="E110" s="335"/>
      <c r="F110" s="335"/>
      <c r="G110" s="335"/>
      <c r="H110" s="335"/>
      <c r="I110" s="335"/>
      <c r="J110" s="335"/>
      <c r="K110" s="335"/>
      <c r="L110" s="335"/>
      <c r="M110" s="335"/>
      <c r="N110" s="335"/>
      <c r="O110" s="335"/>
      <c r="P110" s="336"/>
      <c r="R110" s="43"/>
    </row>
    <row r="111" spans="2:18" x14ac:dyDescent="0.35">
      <c r="B111" s="334"/>
      <c r="C111" s="335"/>
      <c r="D111" s="335"/>
      <c r="E111" s="335"/>
      <c r="F111" s="335"/>
      <c r="G111" s="335"/>
      <c r="H111" s="335"/>
      <c r="I111" s="335"/>
      <c r="J111" s="335"/>
      <c r="K111" s="335"/>
      <c r="L111" s="335"/>
      <c r="M111" s="335"/>
      <c r="N111" s="335"/>
      <c r="O111" s="335"/>
      <c r="P111" s="336"/>
      <c r="R111" s="43"/>
    </row>
    <row r="112" spans="2:18" x14ac:dyDescent="0.35">
      <c r="B112" s="334"/>
      <c r="C112" s="335"/>
      <c r="D112" s="335"/>
      <c r="E112" s="335"/>
      <c r="F112" s="335"/>
      <c r="G112" s="335"/>
      <c r="H112" s="335"/>
      <c r="I112" s="335"/>
      <c r="J112" s="335"/>
      <c r="K112" s="335"/>
      <c r="L112" s="335"/>
      <c r="M112" s="335"/>
      <c r="N112" s="335"/>
      <c r="O112" s="335"/>
      <c r="P112" s="336"/>
      <c r="R112" s="43"/>
    </row>
    <row r="113" spans="2:18" x14ac:dyDescent="0.35">
      <c r="B113" s="334"/>
      <c r="C113" s="335"/>
      <c r="D113" s="335"/>
      <c r="E113" s="335"/>
      <c r="F113" s="335"/>
      <c r="G113" s="335"/>
      <c r="H113" s="335"/>
      <c r="I113" s="335"/>
      <c r="J113" s="335"/>
      <c r="K113" s="335"/>
      <c r="L113" s="335"/>
      <c r="M113" s="335"/>
      <c r="N113" s="335"/>
      <c r="O113" s="335"/>
      <c r="P113" s="336"/>
      <c r="R113" s="43"/>
    </row>
    <row r="114" spans="2:18" x14ac:dyDescent="0.35">
      <c r="B114" s="334"/>
      <c r="C114" s="335"/>
      <c r="D114" s="335"/>
      <c r="E114" s="335"/>
      <c r="F114" s="335"/>
      <c r="G114" s="335"/>
      <c r="H114" s="335"/>
      <c r="I114" s="335"/>
      <c r="J114" s="335"/>
      <c r="K114" s="335"/>
      <c r="L114" s="335"/>
      <c r="M114" s="335"/>
      <c r="N114" s="335"/>
      <c r="O114" s="335"/>
      <c r="P114" s="336"/>
      <c r="R114" s="43"/>
    </row>
    <row r="115" spans="2:18" x14ac:dyDescent="0.35">
      <c r="B115" s="334"/>
      <c r="C115" s="335"/>
      <c r="D115" s="335"/>
      <c r="E115" s="335"/>
      <c r="F115" s="335"/>
      <c r="G115" s="335"/>
      <c r="H115" s="335"/>
      <c r="I115" s="335"/>
      <c r="J115" s="335"/>
      <c r="K115" s="335"/>
      <c r="L115" s="335"/>
      <c r="M115" s="335"/>
      <c r="N115" s="335"/>
      <c r="O115" s="335"/>
      <c r="P115" s="336"/>
      <c r="R115" s="43"/>
    </row>
    <row r="116" spans="2:18" x14ac:dyDescent="0.35">
      <c r="B116" s="334"/>
      <c r="C116" s="335"/>
      <c r="D116" s="335"/>
      <c r="E116" s="335"/>
      <c r="F116" s="335"/>
      <c r="G116" s="335"/>
      <c r="H116" s="335"/>
      <c r="I116" s="335"/>
      <c r="J116" s="335"/>
      <c r="K116" s="335"/>
      <c r="L116" s="335"/>
      <c r="M116" s="335"/>
      <c r="N116" s="335"/>
      <c r="O116" s="335"/>
      <c r="P116" s="336"/>
      <c r="R116" s="43"/>
    </row>
    <row r="117" spans="2:18" x14ac:dyDescent="0.35">
      <c r="B117" s="334"/>
      <c r="C117" s="335"/>
      <c r="D117" s="335"/>
      <c r="E117" s="335"/>
      <c r="F117" s="335"/>
      <c r="G117" s="335"/>
      <c r="H117" s="335"/>
      <c r="I117" s="335"/>
      <c r="J117" s="335"/>
      <c r="K117" s="335"/>
      <c r="L117" s="335"/>
      <c r="M117" s="335"/>
      <c r="N117" s="335"/>
      <c r="O117" s="335"/>
      <c r="P117" s="336"/>
      <c r="R117" s="43"/>
    </row>
    <row r="118" spans="2:18" ht="16" thickBot="1" x14ac:dyDescent="0.4">
      <c r="B118" s="337"/>
      <c r="C118" s="338"/>
      <c r="D118" s="338"/>
      <c r="E118" s="338"/>
      <c r="F118" s="338"/>
      <c r="G118" s="338"/>
      <c r="H118" s="338"/>
      <c r="I118" s="338"/>
      <c r="J118" s="338"/>
      <c r="K118" s="338"/>
      <c r="L118" s="338"/>
      <c r="M118" s="338"/>
      <c r="N118" s="338"/>
      <c r="O118" s="338"/>
      <c r="P118" s="339"/>
      <c r="R118" s="43"/>
    </row>
    <row r="119" spans="2:18" ht="16" thickBot="1" x14ac:dyDescent="0.4">
      <c r="R119" s="43"/>
    </row>
    <row r="120" spans="2:18" ht="16" thickBot="1" x14ac:dyDescent="0.4">
      <c r="B120" s="340" t="s">
        <v>107</v>
      </c>
      <c r="C120" s="341"/>
      <c r="D120" s="341"/>
      <c r="E120" s="341"/>
      <c r="F120" s="341"/>
      <c r="G120" s="341"/>
      <c r="H120" s="341"/>
      <c r="I120" s="341"/>
      <c r="J120" s="341"/>
      <c r="K120" s="341"/>
      <c r="L120" s="341"/>
      <c r="M120" s="341"/>
      <c r="N120" s="341"/>
      <c r="O120" s="341"/>
      <c r="P120" s="342"/>
      <c r="R120" s="43"/>
    </row>
    <row r="121" spans="2:18" x14ac:dyDescent="0.35">
      <c r="B121" s="334"/>
      <c r="C121" s="335"/>
      <c r="D121" s="335"/>
      <c r="E121" s="335"/>
      <c r="F121" s="335"/>
      <c r="G121" s="335"/>
      <c r="H121" s="335"/>
      <c r="I121" s="335"/>
      <c r="J121" s="335"/>
      <c r="K121" s="335"/>
      <c r="L121" s="335"/>
      <c r="M121" s="335"/>
      <c r="N121" s="335"/>
      <c r="O121" s="335"/>
      <c r="P121" s="336"/>
      <c r="R121" s="43"/>
    </row>
    <row r="122" spans="2:18" x14ac:dyDescent="0.35">
      <c r="B122" s="334"/>
      <c r="C122" s="335"/>
      <c r="D122" s="335"/>
      <c r="E122" s="335"/>
      <c r="F122" s="335"/>
      <c r="G122" s="335"/>
      <c r="H122" s="335"/>
      <c r="I122" s="335"/>
      <c r="J122" s="335"/>
      <c r="K122" s="335"/>
      <c r="L122" s="335"/>
      <c r="M122" s="335"/>
      <c r="N122" s="335"/>
      <c r="O122" s="335"/>
      <c r="P122" s="336"/>
      <c r="R122" s="43"/>
    </row>
    <row r="123" spans="2:18" x14ac:dyDescent="0.35">
      <c r="B123" s="334"/>
      <c r="C123" s="335"/>
      <c r="D123" s="335"/>
      <c r="E123" s="335"/>
      <c r="F123" s="335"/>
      <c r="G123" s="335"/>
      <c r="H123" s="335"/>
      <c r="I123" s="335"/>
      <c r="J123" s="335"/>
      <c r="K123" s="335"/>
      <c r="L123" s="335"/>
      <c r="M123" s="335"/>
      <c r="N123" s="335"/>
      <c r="O123" s="335"/>
      <c r="P123" s="336"/>
      <c r="R123" s="43"/>
    </row>
    <row r="124" spans="2:18" x14ac:dyDescent="0.35">
      <c r="B124" s="334"/>
      <c r="C124" s="335"/>
      <c r="D124" s="335"/>
      <c r="E124" s="335"/>
      <c r="F124" s="335"/>
      <c r="G124" s="335"/>
      <c r="H124" s="335"/>
      <c r="I124" s="335"/>
      <c r="J124" s="335"/>
      <c r="K124" s="335"/>
      <c r="L124" s="335"/>
      <c r="M124" s="335"/>
      <c r="N124" s="335"/>
      <c r="O124" s="335"/>
      <c r="P124" s="336"/>
      <c r="R124" s="43"/>
    </row>
    <row r="125" spans="2:18" x14ac:dyDescent="0.35">
      <c r="B125" s="334"/>
      <c r="C125" s="335"/>
      <c r="D125" s="335"/>
      <c r="E125" s="335"/>
      <c r="F125" s="335"/>
      <c r="G125" s="335"/>
      <c r="H125" s="335"/>
      <c r="I125" s="335"/>
      <c r="J125" s="335"/>
      <c r="K125" s="335"/>
      <c r="L125" s="335"/>
      <c r="M125" s="335"/>
      <c r="N125" s="335"/>
      <c r="O125" s="335"/>
      <c r="P125" s="336"/>
      <c r="R125" s="43"/>
    </row>
    <row r="126" spans="2:18" x14ac:dyDescent="0.35">
      <c r="B126" s="334"/>
      <c r="C126" s="335"/>
      <c r="D126" s="335"/>
      <c r="E126" s="335"/>
      <c r="F126" s="335"/>
      <c r="G126" s="335"/>
      <c r="H126" s="335"/>
      <c r="I126" s="335"/>
      <c r="J126" s="335"/>
      <c r="K126" s="335"/>
      <c r="L126" s="335"/>
      <c r="M126" s="335"/>
      <c r="N126" s="335"/>
      <c r="O126" s="335"/>
      <c r="P126" s="336"/>
      <c r="R126" s="43"/>
    </row>
    <row r="127" spans="2:18" x14ac:dyDescent="0.35">
      <c r="B127" s="334"/>
      <c r="C127" s="335"/>
      <c r="D127" s="335"/>
      <c r="E127" s="335"/>
      <c r="F127" s="335"/>
      <c r="G127" s="335"/>
      <c r="H127" s="335"/>
      <c r="I127" s="335"/>
      <c r="J127" s="335"/>
      <c r="K127" s="335"/>
      <c r="L127" s="335"/>
      <c r="M127" s="335"/>
      <c r="N127" s="335"/>
      <c r="O127" s="335"/>
      <c r="P127" s="336"/>
      <c r="R127" s="43"/>
    </row>
    <row r="128" spans="2:18" x14ac:dyDescent="0.35">
      <c r="B128" s="334"/>
      <c r="C128" s="335"/>
      <c r="D128" s="335"/>
      <c r="E128" s="335"/>
      <c r="F128" s="335"/>
      <c r="G128" s="335"/>
      <c r="H128" s="335"/>
      <c r="I128" s="335"/>
      <c r="J128" s="335"/>
      <c r="K128" s="335"/>
      <c r="L128" s="335"/>
      <c r="M128" s="335"/>
      <c r="N128" s="335"/>
      <c r="O128" s="335"/>
      <c r="P128" s="336"/>
      <c r="R128" s="43"/>
    </row>
    <row r="129" spans="2:18" x14ac:dyDescent="0.35">
      <c r="B129" s="334"/>
      <c r="C129" s="335"/>
      <c r="D129" s="335"/>
      <c r="E129" s="335"/>
      <c r="F129" s="335"/>
      <c r="G129" s="335"/>
      <c r="H129" s="335"/>
      <c r="I129" s="335"/>
      <c r="J129" s="335"/>
      <c r="K129" s="335"/>
      <c r="L129" s="335"/>
      <c r="M129" s="335"/>
      <c r="N129" s="335"/>
      <c r="O129" s="335"/>
      <c r="P129" s="336"/>
      <c r="R129" s="43"/>
    </row>
    <row r="130" spans="2:18" x14ac:dyDescent="0.35">
      <c r="B130" s="334"/>
      <c r="C130" s="335"/>
      <c r="D130" s="335"/>
      <c r="E130" s="335"/>
      <c r="F130" s="335"/>
      <c r="G130" s="335"/>
      <c r="H130" s="335"/>
      <c r="I130" s="335"/>
      <c r="J130" s="335"/>
      <c r="K130" s="335"/>
      <c r="L130" s="335"/>
      <c r="M130" s="335"/>
      <c r="N130" s="335"/>
      <c r="O130" s="335"/>
      <c r="P130" s="336"/>
      <c r="R130" s="43"/>
    </row>
    <row r="131" spans="2:18" x14ac:dyDescent="0.35">
      <c r="B131" s="334"/>
      <c r="C131" s="335"/>
      <c r="D131" s="335"/>
      <c r="E131" s="335"/>
      <c r="F131" s="335"/>
      <c r="G131" s="335"/>
      <c r="H131" s="335"/>
      <c r="I131" s="335"/>
      <c r="J131" s="335"/>
      <c r="K131" s="335"/>
      <c r="L131" s="335"/>
      <c r="M131" s="335"/>
      <c r="N131" s="335"/>
      <c r="O131" s="335"/>
      <c r="P131" s="336"/>
      <c r="R131" s="43"/>
    </row>
    <row r="132" spans="2:18" x14ac:dyDescent="0.35">
      <c r="B132" s="334"/>
      <c r="C132" s="335"/>
      <c r="D132" s="335"/>
      <c r="E132" s="335"/>
      <c r="F132" s="335"/>
      <c r="G132" s="335"/>
      <c r="H132" s="335"/>
      <c r="I132" s="335"/>
      <c r="J132" s="335"/>
      <c r="K132" s="335"/>
      <c r="L132" s="335"/>
      <c r="M132" s="335"/>
      <c r="N132" s="335"/>
      <c r="O132" s="335"/>
      <c r="P132" s="336"/>
      <c r="R132" s="43"/>
    </row>
    <row r="133" spans="2:18" x14ac:dyDescent="0.35">
      <c r="B133" s="334"/>
      <c r="C133" s="335"/>
      <c r="D133" s="335"/>
      <c r="E133" s="335"/>
      <c r="F133" s="335"/>
      <c r="G133" s="335"/>
      <c r="H133" s="335"/>
      <c r="I133" s="335"/>
      <c r="J133" s="335"/>
      <c r="K133" s="335"/>
      <c r="L133" s="335"/>
      <c r="M133" s="335"/>
      <c r="N133" s="335"/>
      <c r="O133" s="335"/>
      <c r="P133" s="336"/>
      <c r="R133" s="43"/>
    </row>
    <row r="134" spans="2:18" x14ac:dyDescent="0.35">
      <c r="B134" s="334"/>
      <c r="C134" s="335"/>
      <c r="D134" s="335"/>
      <c r="E134" s="335"/>
      <c r="F134" s="335"/>
      <c r="G134" s="335"/>
      <c r="H134" s="335"/>
      <c r="I134" s="335"/>
      <c r="J134" s="335"/>
      <c r="K134" s="335"/>
      <c r="L134" s="335"/>
      <c r="M134" s="335"/>
      <c r="N134" s="335"/>
      <c r="O134" s="335"/>
      <c r="P134" s="336"/>
      <c r="R134" s="43"/>
    </row>
    <row r="135" spans="2:18" x14ac:dyDescent="0.35">
      <c r="B135" s="334"/>
      <c r="C135" s="335"/>
      <c r="D135" s="335"/>
      <c r="E135" s="335"/>
      <c r="F135" s="335"/>
      <c r="G135" s="335"/>
      <c r="H135" s="335"/>
      <c r="I135" s="335"/>
      <c r="J135" s="335"/>
      <c r="K135" s="335"/>
      <c r="L135" s="335"/>
      <c r="M135" s="335"/>
      <c r="N135" s="335"/>
      <c r="O135" s="335"/>
      <c r="P135" s="336"/>
      <c r="R135" s="43"/>
    </row>
    <row r="136" spans="2:18" x14ac:dyDescent="0.35">
      <c r="B136" s="334"/>
      <c r="C136" s="335"/>
      <c r="D136" s="335"/>
      <c r="E136" s="335"/>
      <c r="F136" s="335"/>
      <c r="G136" s="335"/>
      <c r="H136" s="335"/>
      <c r="I136" s="335"/>
      <c r="J136" s="335"/>
      <c r="K136" s="335"/>
      <c r="L136" s="335"/>
      <c r="M136" s="335"/>
      <c r="N136" s="335"/>
      <c r="O136" s="335"/>
      <c r="P136" s="336"/>
      <c r="R136" s="43"/>
    </row>
    <row r="137" spans="2:18" x14ac:dyDescent="0.35">
      <c r="B137" s="334"/>
      <c r="C137" s="335"/>
      <c r="D137" s="335"/>
      <c r="E137" s="335"/>
      <c r="F137" s="335"/>
      <c r="G137" s="335"/>
      <c r="H137" s="335"/>
      <c r="I137" s="335"/>
      <c r="J137" s="335"/>
      <c r="K137" s="335"/>
      <c r="L137" s="335"/>
      <c r="M137" s="335"/>
      <c r="N137" s="335"/>
      <c r="O137" s="335"/>
      <c r="P137" s="336"/>
      <c r="R137" s="43"/>
    </row>
    <row r="138" spans="2:18" x14ac:dyDescent="0.35">
      <c r="B138" s="334"/>
      <c r="C138" s="335"/>
      <c r="D138" s="335"/>
      <c r="E138" s="335"/>
      <c r="F138" s="335"/>
      <c r="G138" s="335"/>
      <c r="H138" s="335"/>
      <c r="I138" s="335"/>
      <c r="J138" s="335"/>
      <c r="K138" s="335"/>
      <c r="L138" s="335"/>
      <c r="M138" s="335"/>
      <c r="N138" s="335"/>
      <c r="O138" s="335"/>
      <c r="P138" s="336"/>
      <c r="R138" s="43"/>
    </row>
    <row r="139" spans="2:18" x14ac:dyDescent="0.35">
      <c r="B139" s="334"/>
      <c r="C139" s="335"/>
      <c r="D139" s="335"/>
      <c r="E139" s="335"/>
      <c r="F139" s="335"/>
      <c r="G139" s="335"/>
      <c r="H139" s="335"/>
      <c r="I139" s="335"/>
      <c r="J139" s="335"/>
      <c r="K139" s="335"/>
      <c r="L139" s="335"/>
      <c r="M139" s="335"/>
      <c r="N139" s="335"/>
      <c r="O139" s="335"/>
      <c r="P139" s="336"/>
      <c r="R139" s="43"/>
    </row>
    <row r="140" spans="2:18" x14ac:dyDescent="0.35">
      <c r="B140" s="334"/>
      <c r="C140" s="335"/>
      <c r="D140" s="335"/>
      <c r="E140" s="335"/>
      <c r="F140" s="335"/>
      <c r="G140" s="335"/>
      <c r="H140" s="335"/>
      <c r="I140" s="335"/>
      <c r="J140" s="335"/>
      <c r="K140" s="335"/>
      <c r="L140" s="335"/>
      <c r="M140" s="335"/>
      <c r="N140" s="335"/>
      <c r="O140" s="335"/>
      <c r="P140" s="336"/>
      <c r="R140" s="43"/>
    </row>
    <row r="141" spans="2:18" x14ac:dyDescent="0.35">
      <c r="B141" s="334"/>
      <c r="C141" s="335"/>
      <c r="D141" s="335"/>
      <c r="E141" s="335"/>
      <c r="F141" s="335"/>
      <c r="G141" s="335"/>
      <c r="H141" s="335"/>
      <c r="I141" s="335"/>
      <c r="J141" s="335"/>
      <c r="K141" s="335"/>
      <c r="L141" s="335"/>
      <c r="M141" s="335"/>
      <c r="N141" s="335"/>
      <c r="O141" s="335"/>
      <c r="P141" s="336"/>
      <c r="R141" s="43"/>
    </row>
    <row r="142" spans="2:18" x14ac:dyDescent="0.35">
      <c r="B142" s="334"/>
      <c r="C142" s="335"/>
      <c r="D142" s="335"/>
      <c r="E142" s="335"/>
      <c r="F142" s="335"/>
      <c r="G142" s="335"/>
      <c r="H142" s="335"/>
      <c r="I142" s="335"/>
      <c r="J142" s="335"/>
      <c r="K142" s="335"/>
      <c r="L142" s="335"/>
      <c r="M142" s="335"/>
      <c r="N142" s="335"/>
      <c r="O142" s="335"/>
      <c r="P142" s="336"/>
      <c r="R142" s="43"/>
    </row>
    <row r="143" spans="2:18" x14ac:dyDescent="0.35">
      <c r="B143" s="334"/>
      <c r="C143" s="335"/>
      <c r="D143" s="335"/>
      <c r="E143" s="335"/>
      <c r="F143" s="335"/>
      <c r="G143" s="335"/>
      <c r="H143" s="335"/>
      <c r="I143" s="335"/>
      <c r="J143" s="335"/>
      <c r="K143" s="335"/>
      <c r="L143" s="335"/>
      <c r="M143" s="335"/>
      <c r="N143" s="335"/>
      <c r="O143" s="335"/>
      <c r="P143" s="336"/>
      <c r="R143" s="43"/>
    </row>
    <row r="144" spans="2:18" x14ac:dyDescent="0.35">
      <c r="B144" s="334"/>
      <c r="C144" s="335"/>
      <c r="D144" s="335"/>
      <c r="E144" s="335"/>
      <c r="F144" s="335"/>
      <c r="G144" s="335"/>
      <c r="H144" s="335"/>
      <c r="I144" s="335"/>
      <c r="J144" s="335"/>
      <c r="K144" s="335"/>
      <c r="L144" s="335"/>
      <c r="M144" s="335"/>
      <c r="N144" s="335"/>
      <c r="O144" s="335"/>
      <c r="P144" s="336"/>
      <c r="R144" s="43"/>
    </row>
    <row r="145" spans="2:18" x14ac:dyDescent="0.35">
      <c r="B145" s="334"/>
      <c r="C145" s="335"/>
      <c r="D145" s="335"/>
      <c r="E145" s="335"/>
      <c r="F145" s="335"/>
      <c r="G145" s="335"/>
      <c r="H145" s="335"/>
      <c r="I145" s="335"/>
      <c r="J145" s="335"/>
      <c r="K145" s="335"/>
      <c r="L145" s="335"/>
      <c r="M145" s="335"/>
      <c r="N145" s="335"/>
      <c r="O145" s="335"/>
      <c r="P145" s="336"/>
      <c r="R145" s="43"/>
    </row>
    <row r="146" spans="2:18" x14ac:dyDescent="0.35">
      <c r="B146" s="334"/>
      <c r="C146" s="335"/>
      <c r="D146" s="335"/>
      <c r="E146" s="335"/>
      <c r="F146" s="335"/>
      <c r="G146" s="335"/>
      <c r="H146" s="335"/>
      <c r="I146" s="335"/>
      <c r="J146" s="335"/>
      <c r="K146" s="335"/>
      <c r="L146" s="335"/>
      <c r="M146" s="335"/>
      <c r="N146" s="335"/>
      <c r="O146" s="335"/>
      <c r="P146" s="336"/>
      <c r="R146" s="43"/>
    </row>
    <row r="147" spans="2:18" ht="16" thickBot="1" x14ac:dyDescent="0.4">
      <c r="B147" s="337"/>
      <c r="C147" s="338"/>
      <c r="D147" s="338"/>
      <c r="E147" s="338"/>
      <c r="F147" s="338"/>
      <c r="G147" s="338"/>
      <c r="H147" s="338"/>
      <c r="I147" s="338"/>
      <c r="J147" s="338"/>
      <c r="K147" s="338"/>
      <c r="L147" s="338"/>
      <c r="M147" s="338"/>
      <c r="N147" s="338"/>
      <c r="O147" s="338"/>
      <c r="P147" s="339"/>
      <c r="R147" s="43"/>
    </row>
    <row r="148" spans="2:18" ht="16" thickBot="1" x14ac:dyDescent="0.4">
      <c r="R148" s="43"/>
    </row>
    <row r="149" spans="2:18" ht="16" thickBot="1" x14ac:dyDescent="0.4">
      <c r="B149" s="27" t="s">
        <v>108</v>
      </c>
      <c r="C149" s="28"/>
      <c r="D149" s="28"/>
      <c r="E149" s="28"/>
      <c r="F149" s="28"/>
      <c r="G149" s="28"/>
      <c r="H149" s="28"/>
      <c r="I149" s="28"/>
      <c r="J149" s="28"/>
      <c r="K149" s="28"/>
      <c r="L149" s="28"/>
      <c r="M149" s="28"/>
      <c r="N149" s="28"/>
      <c r="O149" s="28"/>
      <c r="P149" s="29"/>
      <c r="R149" s="43"/>
    </row>
    <row r="150" spans="2:18" x14ac:dyDescent="0.35">
      <c r="B150" s="334"/>
      <c r="C150" s="335"/>
      <c r="D150" s="335"/>
      <c r="E150" s="335"/>
      <c r="F150" s="335"/>
      <c r="G150" s="335"/>
      <c r="H150" s="335"/>
      <c r="I150" s="335"/>
      <c r="J150" s="335"/>
      <c r="K150" s="335"/>
      <c r="L150" s="335"/>
      <c r="M150" s="335"/>
      <c r="N150" s="335"/>
      <c r="O150" s="335"/>
      <c r="P150" s="336"/>
      <c r="R150" s="43"/>
    </row>
    <row r="151" spans="2:18" x14ac:dyDescent="0.35">
      <c r="B151" s="334"/>
      <c r="C151" s="335"/>
      <c r="D151" s="335"/>
      <c r="E151" s="335"/>
      <c r="F151" s="335"/>
      <c r="G151" s="335"/>
      <c r="H151" s="335"/>
      <c r="I151" s="335"/>
      <c r="J151" s="335"/>
      <c r="K151" s="335"/>
      <c r="L151" s="335"/>
      <c r="M151" s="335"/>
      <c r="N151" s="335"/>
      <c r="O151" s="335"/>
      <c r="P151" s="336"/>
      <c r="R151" s="43"/>
    </row>
    <row r="152" spans="2:18" x14ac:dyDescent="0.35">
      <c r="B152" s="334"/>
      <c r="C152" s="335"/>
      <c r="D152" s="335"/>
      <c r="E152" s="335"/>
      <c r="F152" s="335"/>
      <c r="G152" s="335"/>
      <c r="H152" s="335"/>
      <c r="I152" s="335"/>
      <c r="J152" s="335"/>
      <c r="K152" s="335"/>
      <c r="L152" s="335"/>
      <c r="M152" s="335"/>
      <c r="N152" s="335"/>
      <c r="O152" s="335"/>
      <c r="P152" s="336"/>
      <c r="R152" s="43"/>
    </row>
    <row r="153" spans="2:18" x14ac:dyDescent="0.35">
      <c r="B153" s="334"/>
      <c r="C153" s="335"/>
      <c r="D153" s="335"/>
      <c r="E153" s="335"/>
      <c r="F153" s="335"/>
      <c r="G153" s="335"/>
      <c r="H153" s="335"/>
      <c r="I153" s="335"/>
      <c r="J153" s="335"/>
      <c r="K153" s="335"/>
      <c r="L153" s="335"/>
      <c r="M153" s="335"/>
      <c r="N153" s="335"/>
      <c r="O153" s="335"/>
      <c r="P153" s="336"/>
      <c r="R153" s="43"/>
    </row>
    <row r="154" spans="2:18" x14ac:dyDescent="0.35">
      <c r="B154" s="334"/>
      <c r="C154" s="335"/>
      <c r="D154" s="335"/>
      <c r="E154" s="335"/>
      <c r="F154" s="335"/>
      <c r="G154" s="335"/>
      <c r="H154" s="335"/>
      <c r="I154" s="335"/>
      <c r="J154" s="335"/>
      <c r="K154" s="335"/>
      <c r="L154" s="335"/>
      <c r="M154" s="335"/>
      <c r="N154" s="335"/>
      <c r="O154" s="335"/>
      <c r="P154" s="336"/>
      <c r="R154" s="43"/>
    </row>
    <row r="155" spans="2:18" x14ac:dyDescent="0.35">
      <c r="B155" s="334"/>
      <c r="C155" s="335"/>
      <c r="D155" s="335"/>
      <c r="E155" s="335"/>
      <c r="F155" s="335"/>
      <c r="G155" s="335"/>
      <c r="H155" s="335"/>
      <c r="I155" s="335"/>
      <c r="J155" s="335"/>
      <c r="K155" s="335"/>
      <c r="L155" s="335"/>
      <c r="M155" s="335"/>
      <c r="N155" s="335"/>
      <c r="O155" s="335"/>
      <c r="P155" s="336"/>
      <c r="R155" s="43"/>
    </row>
    <row r="156" spans="2:18" x14ac:dyDescent="0.35">
      <c r="B156" s="334"/>
      <c r="C156" s="335"/>
      <c r="D156" s="335"/>
      <c r="E156" s="335"/>
      <c r="F156" s="335"/>
      <c r="G156" s="335"/>
      <c r="H156" s="335"/>
      <c r="I156" s="335"/>
      <c r="J156" s="335"/>
      <c r="K156" s="335"/>
      <c r="L156" s="335"/>
      <c r="M156" s="335"/>
      <c r="N156" s="335"/>
      <c r="O156" s="335"/>
      <c r="P156" s="336"/>
      <c r="R156" s="43"/>
    </row>
    <row r="157" spans="2:18" x14ac:dyDescent="0.35">
      <c r="B157" s="334"/>
      <c r="C157" s="335"/>
      <c r="D157" s="335"/>
      <c r="E157" s="335"/>
      <c r="F157" s="335"/>
      <c r="G157" s="335"/>
      <c r="H157" s="335"/>
      <c r="I157" s="335"/>
      <c r="J157" s="335"/>
      <c r="K157" s="335"/>
      <c r="L157" s="335"/>
      <c r="M157" s="335"/>
      <c r="N157" s="335"/>
      <c r="O157" s="335"/>
      <c r="P157" s="336"/>
      <c r="R157" s="43"/>
    </row>
    <row r="158" spans="2:18" x14ac:dyDescent="0.35">
      <c r="B158" s="334"/>
      <c r="C158" s="335"/>
      <c r="D158" s="335"/>
      <c r="E158" s="335"/>
      <c r="F158" s="335"/>
      <c r="G158" s="335"/>
      <c r="H158" s="335"/>
      <c r="I158" s="335"/>
      <c r="J158" s="335"/>
      <c r="K158" s="335"/>
      <c r="L158" s="335"/>
      <c r="M158" s="335"/>
      <c r="N158" s="335"/>
      <c r="O158" s="335"/>
      <c r="P158" s="336"/>
      <c r="R158" s="43"/>
    </row>
    <row r="159" spans="2:18" x14ac:dyDescent="0.35">
      <c r="B159" s="334"/>
      <c r="C159" s="335"/>
      <c r="D159" s="335"/>
      <c r="E159" s="335"/>
      <c r="F159" s="335"/>
      <c r="G159" s="335"/>
      <c r="H159" s="335"/>
      <c r="I159" s="335"/>
      <c r="J159" s="335"/>
      <c r="K159" s="335"/>
      <c r="L159" s="335"/>
      <c r="M159" s="335"/>
      <c r="N159" s="335"/>
      <c r="O159" s="335"/>
      <c r="P159" s="336"/>
      <c r="R159" s="43"/>
    </row>
    <row r="160" spans="2:18" x14ac:dyDescent="0.35">
      <c r="B160" s="334"/>
      <c r="C160" s="335"/>
      <c r="D160" s="335"/>
      <c r="E160" s="335"/>
      <c r="F160" s="335"/>
      <c r="G160" s="335"/>
      <c r="H160" s="335"/>
      <c r="I160" s="335"/>
      <c r="J160" s="335"/>
      <c r="K160" s="335"/>
      <c r="L160" s="335"/>
      <c r="M160" s="335"/>
      <c r="N160" s="335"/>
      <c r="O160" s="335"/>
      <c r="P160" s="336"/>
      <c r="R160" s="43"/>
    </row>
    <row r="161" spans="1:18" x14ac:dyDescent="0.35">
      <c r="B161" s="334"/>
      <c r="C161" s="335"/>
      <c r="D161" s="335"/>
      <c r="E161" s="335"/>
      <c r="F161" s="335"/>
      <c r="G161" s="335"/>
      <c r="H161" s="335"/>
      <c r="I161" s="335"/>
      <c r="J161" s="335"/>
      <c r="K161" s="335"/>
      <c r="L161" s="335"/>
      <c r="M161" s="335"/>
      <c r="N161" s="335"/>
      <c r="O161" s="335"/>
      <c r="P161" s="336"/>
      <c r="R161" s="43"/>
    </row>
    <row r="162" spans="1:18" x14ac:dyDescent="0.35">
      <c r="B162" s="334"/>
      <c r="C162" s="335"/>
      <c r="D162" s="335"/>
      <c r="E162" s="335"/>
      <c r="F162" s="335"/>
      <c r="G162" s="335"/>
      <c r="H162" s="335"/>
      <c r="I162" s="335"/>
      <c r="J162" s="335"/>
      <c r="K162" s="335"/>
      <c r="L162" s="335"/>
      <c r="M162" s="335"/>
      <c r="N162" s="335"/>
      <c r="O162" s="335"/>
      <c r="P162" s="336"/>
      <c r="R162" s="43"/>
    </row>
    <row r="163" spans="1:18" x14ac:dyDescent="0.35">
      <c r="B163" s="334"/>
      <c r="C163" s="335"/>
      <c r="D163" s="335"/>
      <c r="E163" s="335"/>
      <c r="F163" s="335"/>
      <c r="G163" s="335"/>
      <c r="H163" s="335"/>
      <c r="I163" s="335"/>
      <c r="J163" s="335"/>
      <c r="K163" s="335"/>
      <c r="L163" s="335"/>
      <c r="M163" s="335"/>
      <c r="N163" s="335"/>
      <c r="O163" s="335"/>
      <c r="P163" s="336"/>
      <c r="R163" s="43"/>
    </row>
    <row r="164" spans="1:18" x14ac:dyDescent="0.35">
      <c r="B164" s="334"/>
      <c r="C164" s="335"/>
      <c r="D164" s="335"/>
      <c r="E164" s="335"/>
      <c r="F164" s="335"/>
      <c r="G164" s="335"/>
      <c r="H164" s="335"/>
      <c r="I164" s="335"/>
      <c r="J164" s="335"/>
      <c r="K164" s="335"/>
      <c r="L164" s="335"/>
      <c r="M164" s="335"/>
      <c r="N164" s="335"/>
      <c r="O164" s="335"/>
      <c r="P164" s="336"/>
      <c r="R164" s="43"/>
    </row>
    <row r="165" spans="1:18" x14ac:dyDescent="0.35">
      <c r="B165" s="334"/>
      <c r="C165" s="335"/>
      <c r="D165" s="335"/>
      <c r="E165" s="335"/>
      <c r="F165" s="335"/>
      <c r="G165" s="335"/>
      <c r="H165" s="335"/>
      <c r="I165" s="335"/>
      <c r="J165" s="335"/>
      <c r="K165" s="335"/>
      <c r="L165" s="335"/>
      <c r="M165" s="335"/>
      <c r="N165" s="335"/>
      <c r="O165" s="335"/>
      <c r="P165" s="336"/>
      <c r="R165" s="43"/>
    </row>
    <row r="166" spans="1:18" x14ac:dyDescent="0.35">
      <c r="B166" s="334"/>
      <c r="C166" s="335"/>
      <c r="D166" s="335"/>
      <c r="E166" s="335"/>
      <c r="F166" s="335"/>
      <c r="G166" s="335"/>
      <c r="H166" s="335"/>
      <c r="I166" s="335"/>
      <c r="J166" s="335"/>
      <c r="K166" s="335"/>
      <c r="L166" s="335"/>
      <c r="M166" s="335"/>
      <c r="N166" s="335"/>
      <c r="O166" s="335"/>
      <c r="P166" s="336"/>
      <c r="R166" s="43"/>
    </row>
    <row r="167" spans="1:18" x14ac:dyDescent="0.35">
      <c r="B167" s="334"/>
      <c r="C167" s="335"/>
      <c r="D167" s="335"/>
      <c r="E167" s="335"/>
      <c r="F167" s="335"/>
      <c r="G167" s="335"/>
      <c r="H167" s="335"/>
      <c r="I167" s="335"/>
      <c r="J167" s="335"/>
      <c r="K167" s="335"/>
      <c r="L167" s="335"/>
      <c r="M167" s="335"/>
      <c r="N167" s="335"/>
      <c r="O167" s="335"/>
      <c r="P167" s="336"/>
      <c r="R167" s="43"/>
    </row>
    <row r="168" spans="1:18" x14ac:dyDescent="0.35">
      <c r="B168" s="334"/>
      <c r="C168" s="335"/>
      <c r="D168" s="335"/>
      <c r="E168" s="335"/>
      <c r="F168" s="335"/>
      <c r="G168" s="335"/>
      <c r="H168" s="335"/>
      <c r="I168" s="335"/>
      <c r="J168" s="335"/>
      <c r="K168" s="335"/>
      <c r="L168" s="335"/>
      <c r="M168" s="335"/>
      <c r="N168" s="335"/>
      <c r="O168" s="335"/>
      <c r="P168" s="336"/>
      <c r="R168" s="43"/>
    </row>
    <row r="169" spans="1:18" x14ac:dyDescent="0.35">
      <c r="B169" s="334"/>
      <c r="C169" s="335"/>
      <c r="D169" s="335"/>
      <c r="E169" s="335"/>
      <c r="F169" s="335"/>
      <c r="G169" s="335"/>
      <c r="H169" s="335"/>
      <c r="I169" s="335"/>
      <c r="J169" s="335"/>
      <c r="K169" s="335"/>
      <c r="L169" s="335"/>
      <c r="M169" s="335"/>
      <c r="N169" s="335"/>
      <c r="O169" s="335"/>
      <c r="P169" s="336"/>
      <c r="R169" s="43"/>
    </row>
    <row r="170" spans="1:18" x14ac:dyDescent="0.35">
      <c r="B170" s="334"/>
      <c r="C170" s="335"/>
      <c r="D170" s="335"/>
      <c r="E170" s="335"/>
      <c r="F170" s="335"/>
      <c r="G170" s="335"/>
      <c r="H170" s="335"/>
      <c r="I170" s="335"/>
      <c r="J170" s="335"/>
      <c r="K170" s="335"/>
      <c r="L170" s="335"/>
      <c r="M170" s="335"/>
      <c r="N170" s="335"/>
      <c r="O170" s="335"/>
      <c r="P170" s="336"/>
      <c r="R170" s="43"/>
    </row>
    <row r="171" spans="1:18" x14ac:dyDescent="0.35">
      <c r="B171" s="334"/>
      <c r="C171" s="335"/>
      <c r="D171" s="335"/>
      <c r="E171" s="335"/>
      <c r="F171" s="335"/>
      <c r="G171" s="335"/>
      <c r="H171" s="335"/>
      <c r="I171" s="335"/>
      <c r="J171" s="335"/>
      <c r="K171" s="335"/>
      <c r="L171" s="335"/>
      <c r="M171" s="335"/>
      <c r="N171" s="335"/>
      <c r="O171" s="335"/>
      <c r="P171" s="336"/>
      <c r="R171" s="43"/>
    </row>
    <row r="172" spans="1:18" x14ac:dyDescent="0.35">
      <c r="B172" s="334"/>
      <c r="C172" s="335"/>
      <c r="D172" s="335"/>
      <c r="E172" s="335"/>
      <c r="F172" s="335"/>
      <c r="G172" s="335"/>
      <c r="H172" s="335"/>
      <c r="I172" s="335"/>
      <c r="J172" s="335"/>
      <c r="K172" s="335"/>
      <c r="L172" s="335"/>
      <c r="M172" s="335"/>
      <c r="N172" s="335"/>
      <c r="O172" s="335"/>
      <c r="P172" s="336"/>
      <c r="R172" s="43"/>
    </row>
    <row r="173" spans="1:18" x14ac:dyDescent="0.35">
      <c r="B173" s="334"/>
      <c r="C173" s="335"/>
      <c r="D173" s="335"/>
      <c r="E173" s="335"/>
      <c r="F173" s="335"/>
      <c r="G173" s="335"/>
      <c r="H173" s="335"/>
      <c r="I173" s="335"/>
      <c r="J173" s="335"/>
      <c r="K173" s="335"/>
      <c r="L173" s="335"/>
      <c r="M173" s="335"/>
      <c r="N173" s="335"/>
      <c r="O173" s="335"/>
      <c r="P173" s="336"/>
      <c r="R173" s="43"/>
    </row>
    <row r="174" spans="1:18" ht="16" thickBot="1" x14ac:dyDescent="0.4">
      <c r="B174" s="337"/>
      <c r="C174" s="338"/>
      <c r="D174" s="338"/>
      <c r="E174" s="338"/>
      <c r="F174" s="338"/>
      <c r="G174" s="338"/>
      <c r="H174" s="338"/>
      <c r="I174" s="338"/>
      <c r="J174" s="338"/>
      <c r="K174" s="338"/>
      <c r="L174" s="338"/>
      <c r="M174" s="338"/>
      <c r="N174" s="338"/>
      <c r="O174" s="338"/>
      <c r="P174" s="339"/>
      <c r="R174" s="43"/>
    </row>
    <row r="175" spans="1:18" x14ac:dyDescent="0.35">
      <c r="R175" s="43"/>
    </row>
    <row r="176" spans="1:18" x14ac:dyDescent="0.35">
      <c r="A176" s="43"/>
      <c r="B176" s="43"/>
      <c r="C176" s="43"/>
      <c r="D176" s="43"/>
      <c r="E176" s="43"/>
      <c r="F176" s="43"/>
      <c r="G176" s="43"/>
      <c r="H176" s="43"/>
      <c r="I176" s="43"/>
      <c r="J176" s="43"/>
      <c r="K176" s="43"/>
      <c r="L176" s="43"/>
      <c r="M176" s="43"/>
      <c r="N176" s="43"/>
      <c r="O176" s="43"/>
      <c r="P176" s="43"/>
      <c r="Q176" s="43"/>
      <c r="R176" s="43"/>
    </row>
  </sheetData>
  <sheetProtection algorithmName="SHA-512" hashValue="xUcLOXb5+2WmIVMKz3NBguKuAmhfQaFmwBlm5tr+wLrT2EOOhtPZN4F+u7TgHRIECgeMwK3MgWRhLYgPCG29yQ==" saltValue="H3OZPu3rxNf2xGFt/zrMfA==" spinCount="100000" sheet="1" scenarios="1" selectLockedCells="1"/>
  <mergeCells count="10">
    <mergeCell ref="B150:P174"/>
    <mergeCell ref="B2:C2"/>
    <mergeCell ref="B66:F89"/>
    <mergeCell ref="H66:P89"/>
    <mergeCell ref="B92:P118"/>
    <mergeCell ref="B120:P120"/>
    <mergeCell ref="B121:P147"/>
    <mergeCell ref="B12:F34"/>
    <mergeCell ref="H12:P34"/>
    <mergeCell ref="B37:P63"/>
  </mergeCells>
  <hyperlinks>
    <hyperlink ref="E4" location="Instructions!C33" display="Back to Instructions tab" xr:uid="{00000000-0004-0000-0300-000000000000}"/>
  </hyperlinks>
  <printOptions horizontalCentered="1"/>
  <pageMargins left="0.25" right="0.25" top="0.75" bottom="0.25" header="0.3" footer="0.3"/>
  <pageSetup scale="75" fitToHeight="3"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pageSetUpPr fitToPage="1"/>
  </sheetPr>
  <dimension ref="A1:L24"/>
  <sheetViews>
    <sheetView showGridLines="0" zoomScale="90" zoomScaleNormal="90" zoomScaleSheetLayoutView="85" workbookViewId="0">
      <selection activeCell="G4" sqref="G4"/>
    </sheetView>
  </sheetViews>
  <sheetFormatPr defaultColWidth="9.1796875" defaultRowHeight="15.5" x14ac:dyDescent="0.35"/>
  <cols>
    <col min="1" max="1" width="3.54296875" style="42" customWidth="1"/>
    <col min="2" max="2" width="31.7265625" style="42" customWidth="1"/>
    <col min="3" max="3" width="14.26953125" style="42" customWidth="1"/>
    <col min="4" max="4" width="23.54296875" style="42" customWidth="1"/>
    <col min="5" max="5" width="31.453125" style="42" customWidth="1"/>
    <col min="6" max="6" width="7" style="42" customWidth="1"/>
    <col min="7" max="7" width="27.26953125" style="42" customWidth="1"/>
    <col min="8" max="8" width="3.453125" style="42" customWidth="1"/>
    <col min="9" max="9" width="4.1796875" style="42" customWidth="1"/>
    <col min="10" max="16384" width="9.1796875" style="42"/>
  </cols>
  <sheetData>
    <row r="1" spans="2:12" ht="16" thickBot="1" x14ac:dyDescent="0.4">
      <c r="I1" s="43"/>
    </row>
    <row r="2" spans="2:12" ht="16" thickBot="1" x14ac:dyDescent="0.4">
      <c r="B2" s="331" t="str">
        <f>'Version Control'!$B$2</f>
        <v>Title Block</v>
      </c>
      <c r="C2" s="332"/>
      <c r="D2" s="332"/>
      <c r="E2" s="333"/>
      <c r="I2" s="43"/>
    </row>
    <row r="3" spans="2:12" x14ac:dyDescent="0.35">
      <c r="B3" s="45" t="str">
        <f>'Version Control'!$B$3</f>
        <v>Test Report Template Name:</v>
      </c>
      <c r="C3" s="347" t="str">
        <f>'Version Control'!$C$3</f>
        <v>Portable Air Conditioners</v>
      </c>
      <c r="D3" s="348"/>
      <c r="E3" s="349"/>
      <c r="I3" s="43"/>
    </row>
    <row r="4" spans="2:12" ht="17" x14ac:dyDescent="0.35">
      <c r="B4" s="46" t="str">
        <f>'Version Control'!$B$4</f>
        <v>Version Number:</v>
      </c>
      <c r="C4" s="351" t="str">
        <f>'Version Control'!$C$4</f>
        <v>v1.0</v>
      </c>
      <c r="D4" s="352"/>
      <c r="E4" s="353"/>
      <c r="G4" s="44" t="s">
        <v>58</v>
      </c>
      <c r="I4" s="43"/>
    </row>
    <row r="5" spans="2:12" x14ac:dyDescent="0.35">
      <c r="B5" s="47" t="str">
        <f>'Version Control'!$B$5</f>
        <v xml:space="preserve">Latest Template Revision: </v>
      </c>
      <c r="C5" s="354">
        <f>'Version Control'!$C$5</f>
        <v>43143</v>
      </c>
      <c r="D5" s="355"/>
      <c r="E5" s="356"/>
      <c r="I5" s="43"/>
    </row>
    <row r="6" spans="2:12" x14ac:dyDescent="0.35">
      <c r="B6" s="47" t="str">
        <f>'Version Control'!$B$6</f>
        <v>Tab Name:</v>
      </c>
      <c r="C6" s="351" t="str">
        <f ca="1">MID(CELL("filename",A1), FIND("]", CELL("filename", A1))+ 1, 255)</f>
        <v>Inactive or Off Mode Settings</v>
      </c>
      <c r="D6" s="352"/>
      <c r="E6" s="353"/>
      <c r="I6" s="43"/>
    </row>
    <row r="7" spans="2:12" ht="38.25" customHeight="1" x14ac:dyDescent="0.35">
      <c r="B7" s="47" t="str">
        <f>'Version Control'!$B$7</f>
        <v>File Name:</v>
      </c>
      <c r="C7" s="357" t="str">
        <f ca="1">'Version Control'!$C$7</f>
        <v>Portable Air Conditioners - v1.0 (FIXED).xlsx</v>
      </c>
      <c r="D7" s="358"/>
      <c r="E7" s="359"/>
      <c r="I7" s="43"/>
    </row>
    <row r="8" spans="2:12" ht="16" thickBot="1" x14ac:dyDescent="0.4">
      <c r="B8" s="49" t="str">
        <f>'Version Control'!$B$8</f>
        <v xml:space="preserve">Test Completion Date: </v>
      </c>
      <c r="C8" s="360" t="str">
        <f>'Version Control'!$C$8</f>
        <v>[MM/DD/YYYY]</v>
      </c>
      <c r="D8" s="361"/>
      <c r="E8" s="362"/>
      <c r="I8" s="43"/>
    </row>
    <row r="9" spans="2:12" x14ac:dyDescent="0.35">
      <c r="I9" s="43"/>
    </row>
    <row r="10" spans="2:12" ht="16" thickBot="1" x14ac:dyDescent="0.4">
      <c r="I10" s="43"/>
    </row>
    <row r="11" spans="2:12" ht="16" thickBot="1" x14ac:dyDescent="0.4">
      <c r="B11" s="331" t="s">
        <v>4</v>
      </c>
      <c r="C11" s="332"/>
      <c r="D11" s="332"/>
      <c r="E11" s="332"/>
      <c r="F11" s="333"/>
      <c r="G11" s="24"/>
      <c r="H11" s="24"/>
      <c r="I11" s="43"/>
    </row>
    <row r="12" spans="2:12" x14ac:dyDescent="0.35">
      <c r="B12" s="149" t="s">
        <v>89</v>
      </c>
      <c r="C12" s="346" t="s">
        <v>87</v>
      </c>
      <c r="D12" s="346"/>
      <c r="E12" s="346" t="s">
        <v>88</v>
      </c>
      <c r="F12" s="350"/>
      <c r="G12" s="84"/>
      <c r="H12" s="84"/>
      <c r="I12" s="85"/>
      <c r="K12" s="84"/>
      <c r="L12" s="84"/>
    </row>
    <row r="13" spans="2:12" x14ac:dyDescent="0.35">
      <c r="B13" s="148" t="s">
        <v>59</v>
      </c>
      <c r="C13" s="363"/>
      <c r="D13" s="363"/>
      <c r="E13" s="363"/>
      <c r="F13" s="366"/>
      <c r="G13" s="86"/>
      <c r="H13" s="86"/>
      <c r="I13" s="87"/>
      <c r="K13" s="86"/>
      <c r="L13" s="86"/>
    </row>
    <row r="14" spans="2:12" x14ac:dyDescent="0.35">
      <c r="B14" s="82" t="s">
        <v>60</v>
      </c>
      <c r="C14" s="364"/>
      <c r="D14" s="364"/>
      <c r="E14" s="364"/>
      <c r="F14" s="367"/>
      <c r="G14" s="86"/>
      <c r="H14" s="86"/>
      <c r="I14" s="87"/>
      <c r="K14" s="86"/>
      <c r="L14" s="86"/>
    </row>
    <row r="15" spans="2:12" x14ac:dyDescent="0.35">
      <c r="B15" s="82" t="s">
        <v>61</v>
      </c>
      <c r="C15" s="364"/>
      <c r="D15" s="364"/>
      <c r="E15" s="364"/>
      <c r="F15" s="367"/>
      <c r="G15" s="86"/>
      <c r="H15" s="86"/>
      <c r="I15" s="87"/>
      <c r="K15" s="86"/>
      <c r="L15" s="86"/>
    </row>
    <row r="16" spans="2:12" x14ac:dyDescent="0.35">
      <c r="B16" s="82" t="s">
        <v>62</v>
      </c>
      <c r="C16" s="364"/>
      <c r="D16" s="364"/>
      <c r="E16" s="364"/>
      <c r="F16" s="367"/>
      <c r="I16" s="43"/>
    </row>
    <row r="17" spans="1:9" x14ac:dyDescent="0.35">
      <c r="B17" s="82" t="s">
        <v>63</v>
      </c>
      <c r="C17" s="364"/>
      <c r="D17" s="364"/>
      <c r="E17" s="364"/>
      <c r="F17" s="367"/>
      <c r="I17" s="43"/>
    </row>
    <row r="18" spans="1:9" x14ac:dyDescent="0.35">
      <c r="B18" s="82" t="s">
        <v>90</v>
      </c>
      <c r="C18" s="364"/>
      <c r="D18" s="364"/>
      <c r="E18" s="364"/>
      <c r="F18" s="367"/>
      <c r="I18" s="43"/>
    </row>
    <row r="19" spans="1:9" x14ac:dyDescent="0.35">
      <c r="B19" s="82" t="s">
        <v>91</v>
      </c>
      <c r="C19" s="364"/>
      <c r="D19" s="364"/>
      <c r="E19" s="364"/>
      <c r="F19" s="367"/>
      <c r="I19" s="43"/>
    </row>
    <row r="20" spans="1:9" x14ac:dyDescent="0.35">
      <c r="B20" s="82" t="s">
        <v>92</v>
      </c>
      <c r="C20" s="364"/>
      <c r="D20" s="364"/>
      <c r="E20" s="364"/>
      <c r="F20" s="367"/>
      <c r="I20" s="43"/>
    </row>
    <row r="21" spans="1:9" x14ac:dyDescent="0.35">
      <c r="B21" s="82" t="s">
        <v>93</v>
      </c>
      <c r="C21" s="364"/>
      <c r="D21" s="364"/>
      <c r="E21" s="364"/>
      <c r="F21" s="367"/>
      <c r="I21" s="43"/>
    </row>
    <row r="22" spans="1:9" ht="16" thickBot="1" x14ac:dyDescent="0.4">
      <c r="B22" s="88" t="s">
        <v>94</v>
      </c>
      <c r="C22" s="365"/>
      <c r="D22" s="365"/>
      <c r="E22" s="365"/>
      <c r="F22" s="368"/>
      <c r="I22" s="43"/>
    </row>
    <row r="23" spans="1:9" x14ac:dyDescent="0.35">
      <c r="I23" s="43"/>
    </row>
    <row r="24" spans="1:9" x14ac:dyDescent="0.35">
      <c r="A24" s="43"/>
      <c r="B24" s="89"/>
      <c r="C24" s="43"/>
      <c r="D24" s="43"/>
      <c r="E24" s="43"/>
      <c r="F24" s="43"/>
      <c r="G24" s="43"/>
      <c r="H24" s="43"/>
      <c r="I24" s="43"/>
    </row>
  </sheetData>
  <sheetProtection algorithmName="SHA-512" hashValue="Gbmaj02EMrCH7TLU19ITG8s4m6hisgvyNqgDa/Qw5TQwxdqy9TZP0/xAQ97z051OPci5489/InTEX9e8HEP1+Q==" saltValue="yTdAzilPaU2yoQZQnojgZw==" spinCount="100000" sheet="1" objects="1" scenarios="1" selectLockedCells="1"/>
  <mergeCells count="30">
    <mergeCell ref="E13:F13"/>
    <mergeCell ref="E14:F14"/>
    <mergeCell ref="E15:F15"/>
    <mergeCell ref="E16:F16"/>
    <mergeCell ref="E22:F22"/>
    <mergeCell ref="E17:F17"/>
    <mergeCell ref="E18:F18"/>
    <mergeCell ref="E19:F19"/>
    <mergeCell ref="E20:F20"/>
    <mergeCell ref="E21:F21"/>
    <mergeCell ref="C13:D13"/>
    <mergeCell ref="C14:D14"/>
    <mergeCell ref="C15:D15"/>
    <mergeCell ref="C16:D16"/>
    <mergeCell ref="C22:D22"/>
    <mergeCell ref="C17:D17"/>
    <mergeCell ref="C18:D18"/>
    <mergeCell ref="C19:D19"/>
    <mergeCell ref="C20:D20"/>
    <mergeCell ref="C21:D21"/>
    <mergeCell ref="C12:D12"/>
    <mergeCell ref="B2:E2"/>
    <mergeCell ref="C3:E3"/>
    <mergeCell ref="E12:F12"/>
    <mergeCell ref="B11:F11"/>
    <mergeCell ref="C4:E4"/>
    <mergeCell ref="C5:E5"/>
    <mergeCell ref="C6:E6"/>
    <mergeCell ref="C7:E7"/>
    <mergeCell ref="C8:E8"/>
  </mergeCells>
  <hyperlinks>
    <hyperlink ref="G4" location="Instructions!C33" display="Back to Instructions tab" xr:uid="{00000000-0004-0000-0400-000000000000}"/>
  </hyperlinks>
  <printOptions horizontalCentered="1"/>
  <pageMargins left="0.25" right="0.25" top="0.75" bottom="0.25" header="0.3" footer="0.3"/>
  <pageSetup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P25"/>
  <sheetViews>
    <sheetView showGridLines="0" zoomScale="85" zoomScaleNormal="85" zoomScaleSheetLayoutView="85" workbookViewId="0">
      <selection activeCell="G4" sqref="G4:H4"/>
    </sheetView>
  </sheetViews>
  <sheetFormatPr defaultColWidth="9.1796875" defaultRowHeight="15.5" x14ac:dyDescent="0.35"/>
  <cols>
    <col min="1" max="1" width="4.453125" style="42" customWidth="1"/>
    <col min="2" max="2" width="28.453125" style="42" bestFit="1" customWidth="1"/>
    <col min="3" max="3" width="18.453125" style="42" customWidth="1"/>
    <col min="4" max="4" width="16.453125" style="42" customWidth="1"/>
    <col min="5" max="5" width="24.7265625" style="42" customWidth="1"/>
    <col min="6" max="6" width="13.26953125" style="42" customWidth="1"/>
    <col min="7" max="7" width="14.1796875" style="42" customWidth="1"/>
    <col min="8" max="8" width="17" style="42" customWidth="1"/>
    <col min="9" max="9" width="20" style="42" customWidth="1"/>
    <col min="10" max="10" width="20.1796875" style="42" customWidth="1"/>
    <col min="11" max="11" width="5" style="42" customWidth="1"/>
    <col min="12" max="12" width="2.453125" style="42" customWidth="1"/>
    <col min="13" max="16384" width="9.1796875" style="42"/>
  </cols>
  <sheetData>
    <row r="1" spans="2:16" ht="16" thickBot="1" x14ac:dyDescent="0.4">
      <c r="L1" s="43"/>
    </row>
    <row r="2" spans="2:16" ht="16" thickBot="1" x14ac:dyDescent="0.4">
      <c r="B2" s="331" t="str">
        <f>'Version Control'!$B$2</f>
        <v>Title Block</v>
      </c>
      <c r="C2" s="332"/>
      <c r="D2" s="332"/>
      <c r="E2" s="333"/>
      <c r="L2" s="43"/>
    </row>
    <row r="3" spans="2:16" x14ac:dyDescent="0.35">
      <c r="B3" s="45" t="str">
        <f>'Version Control'!$B$3</f>
        <v>Test Report Template Name:</v>
      </c>
      <c r="C3" s="347" t="str">
        <f>'Version Control'!$C$3</f>
        <v>Portable Air Conditioners</v>
      </c>
      <c r="D3" s="348"/>
      <c r="E3" s="349"/>
      <c r="L3" s="43"/>
    </row>
    <row r="4" spans="2:16" x14ac:dyDescent="0.35">
      <c r="B4" s="46" t="str">
        <f>'Version Control'!$B$4</f>
        <v>Version Number:</v>
      </c>
      <c r="C4" s="351" t="str">
        <f>'Version Control'!$C$4</f>
        <v>v1.0</v>
      </c>
      <c r="D4" s="352"/>
      <c r="E4" s="353"/>
      <c r="G4" s="398" t="s">
        <v>58</v>
      </c>
      <c r="H4" s="398"/>
      <c r="L4" s="43"/>
    </row>
    <row r="5" spans="2:16" x14ac:dyDescent="0.35">
      <c r="B5" s="47" t="str">
        <f>'Version Control'!$B$5</f>
        <v xml:space="preserve">Latest Template Revision: </v>
      </c>
      <c r="C5" s="354">
        <f>'Version Control'!$C$5</f>
        <v>43143</v>
      </c>
      <c r="D5" s="355"/>
      <c r="E5" s="356"/>
      <c r="L5" s="43"/>
    </row>
    <row r="6" spans="2:16" x14ac:dyDescent="0.35">
      <c r="B6" s="47" t="str">
        <f>'Version Control'!$B$6</f>
        <v>Tab Name:</v>
      </c>
      <c r="C6" s="351" t="str">
        <f ca="1">MID(CELL("filename",A1), FIND("]", CELL("filename", A1))+ 1, 255)</f>
        <v>Setup &amp; Test Cond Inactive-Off</v>
      </c>
      <c r="D6" s="352"/>
      <c r="E6" s="353"/>
      <c r="L6" s="43"/>
    </row>
    <row r="7" spans="2:16" ht="36.75" customHeight="1" x14ac:dyDescent="0.35">
      <c r="B7" s="47" t="str">
        <f>'Version Control'!$B$7</f>
        <v>File Name:</v>
      </c>
      <c r="C7" s="357" t="str">
        <f ca="1">'Version Control'!$C$7</f>
        <v>Portable Air Conditioners - v1.0 (FIXED).xlsx</v>
      </c>
      <c r="D7" s="358"/>
      <c r="E7" s="359"/>
      <c r="L7" s="43"/>
    </row>
    <row r="8" spans="2:16" ht="16" thickBot="1" x14ac:dyDescent="0.4">
      <c r="B8" s="49" t="str">
        <f>'Version Control'!$B$8</f>
        <v xml:space="preserve">Test Completion Date: </v>
      </c>
      <c r="C8" s="360" t="str">
        <f>'Version Control'!$C$8</f>
        <v>[MM/DD/YYYY]</v>
      </c>
      <c r="D8" s="361"/>
      <c r="E8" s="362"/>
      <c r="L8" s="43"/>
    </row>
    <row r="9" spans="2:16" x14ac:dyDescent="0.35">
      <c r="L9" s="43"/>
    </row>
    <row r="10" spans="2:16" ht="16" thickBot="1" x14ac:dyDescent="0.4">
      <c r="B10" s="74"/>
      <c r="J10" s="75"/>
      <c r="K10" s="76"/>
      <c r="L10" s="77"/>
      <c r="M10" s="76"/>
      <c r="N10" s="76"/>
      <c r="O10" s="76"/>
      <c r="P10" s="76"/>
    </row>
    <row r="11" spans="2:16" ht="16" thickBot="1" x14ac:dyDescent="0.4">
      <c r="B11" s="27" t="s">
        <v>120</v>
      </c>
      <c r="C11" s="28"/>
      <c r="D11" s="28"/>
      <c r="E11" s="28"/>
      <c r="F11" s="28"/>
      <c r="G11" s="28"/>
      <c r="H11" s="28"/>
      <c r="I11" s="28"/>
      <c r="J11" s="29"/>
      <c r="K11" s="39"/>
      <c r="L11" s="43"/>
      <c r="M11" s="24"/>
      <c r="N11" s="24"/>
      <c r="O11" s="24"/>
      <c r="P11" s="24"/>
    </row>
    <row r="12" spans="2:16" ht="37.9" customHeight="1" thickBot="1" x14ac:dyDescent="0.4">
      <c r="B12" s="373" t="s">
        <v>167</v>
      </c>
      <c r="C12" s="374"/>
      <c r="D12" s="374"/>
      <c r="E12" s="374"/>
      <c r="F12" s="374"/>
      <c r="G12" s="374"/>
      <c r="H12" s="374"/>
      <c r="I12" s="374"/>
      <c r="J12" s="375"/>
      <c r="K12" s="78"/>
      <c r="L12" s="43"/>
      <c r="M12" s="79"/>
      <c r="N12" s="79"/>
      <c r="O12" s="79"/>
      <c r="P12" s="79"/>
    </row>
    <row r="13" spans="2:16" ht="16" thickBot="1" x14ac:dyDescent="0.4">
      <c r="L13" s="43"/>
    </row>
    <row r="14" spans="2:16" ht="16" thickBot="1" x14ac:dyDescent="0.4">
      <c r="B14" s="27" t="s">
        <v>121</v>
      </c>
      <c r="C14" s="28"/>
      <c r="D14" s="28"/>
      <c r="E14" s="28"/>
      <c r="F14" s="28"/>
      <c r="G14" s="28"/>
      <c r="H14" s="28"/>
      <c r="I14" s="28"/>
      <c r="J14" s="29"/>
      <c r="L14" s="43"/>
    </row>
    <row r="15" spans="2:16" ht="56.25" customHeight="1" thickBot="1" x14ac:dyDescent="0.4">
      <c r="B15" s="392" t="s">
        <v>168</v>
      </c>
      <c r="C15" s="393"/>
      <c r="D15" s="393"/>
      <c r="E15" s="393"/>
      <c r="F15" s="393"/>
      <c r="G15" s="393"/>
      <c r="H15" s="393"/>
      <c r="I15" s="393"/>
      <c r="J15" s="394"/>
      <c r="L15" s="43"/>
    </row>
    <row r="16" spans="2:16" x14ac:dyDescent="0.35">
      <c r="B16" s="395" t="s">
        <v>83</v>
      </c>
      <c r="C16" s="396"/>
      <c r="D16" s="396"/>
      <c r="E16" s="390" t="s">
        <v>316</v>
      </c>
      <c r="F16" s="391"/>
      <c r="G16" s="390" t="s">
        <v>317</v>
      </c>
      <c r="H16" s="391"/>
      <c r="I16" s="396" t="s">
        <v>84</v>
      </c>
      <c r="J16" s="397"/>
      <c r="L16" s="43"/>
    </row>
    <row r="17" spans="1:12" x14ac:dyDescent="0.35">
      <c r="B17" s="376" t="s">
        <v>97</v>
      </c>
      <c r="C17" s="377"/>
      <c r="D17" s="377"/>
      <c r="E17" s="369"/>
      <c r="F17" s="370"/>
      <c r="G17" s="369"/>
      <c r="H17" s="370"/>
      <c r="I17" s="378" t="s">
        <v>96</v>
      </c>
      <c r="J17" s="379"/>
      <c r="L17" s="43"/>
    </row>
    <row r="18" spans="1:12" ht="16" thickBot="1" x14ac:dyDescent="0.4">
      <c r="B18" s="380" t="s">
        <v>122</v>
      </c>
      <c r="C18" s="381"/>
      <c r="D18" s="381"/>
      <c r="E18" s="371"/>
      <c r="F18" s="372"/>
      <c r="G18" s="371"/>
      <c r="H18" s="372"/>
      <c r="I18" s="382" t="s">
        <v>123</v>
      </c>
      <c r="J18" s="383"/>
      <c r="L18" s="43"/>
    </row>
    <row r="19" spans="1:12" ht="16" thickBot="1" x14ac:dyDescent="0.4">
      <c r="L19" s="43"/>
    </row>
    <row r="20" spans="1:12" ht="16" thickBot="1" x14ac:dyDescent="0.4">
      <c r="B20" s="27" t="s">
        <v>124</v>
      </c>
      <c r="C20" s="28"/>
      <c r="D20" s="28"/>
      <c r="E20" s="28"/>
      <c r="F20" s="28"/>
      <c r="G20" s="28"/>
      <c r="H20" s="28"/>
      <c r="I20" s="28"/>
      <c r="J20" s="29"/>
      <c r="L20" s="43"/>
    </row>
    <row r="21" spans="1:12" ht="18" customHeight="1" thickBot="1" x14ac:dyDescent="0.4">
      <c r="B21" s="373" t="s">
        <v>125</v>
      </c>
      <c r="C21" s="374"/>
      <c r="D21" s="374"/>
      <c r="E21" s="374"/>
      <c r="F21" s="374"/>
      <c r="G21" s="374"/>
      <c r="H21" s="374"/>
      <c r="I21" s="374"/>
      <c r="J21" s="375"/>
      <c r="L21" s="43"/>
    </row>
    <row r="22" spans="1:12" x14ac:dyDescent="0.35">
      <c r="B22" s="384" t="s">
        <v>83</v>
      </c>
      <c r="C22" s="385"/>
      <c r="D22" s="385"/>
      <c r="E22" s="390" t="s">
        <v>316</v>
      </c>
      <c r="F22" s="391"/>
      <c r="G22" s="390" t="s">
        <v>317</v>
      </c>
      <c r="H22" s="391"/>
      <c r="I22" s="385" t="s">
        <v>84</v>
      </c>
      <c r="J22" s="386"/>
      <c r="L22" s="43"/>
    </row>
    <row r="23" spans="1:12" ht="16" thickBot="1" x14ac:dyDescent="0.4">
      <c r="B23" s="387" t="s">
        <v>126</v>
      </c>
      <c r="C23" s="388"/>
      <c r="D23" s="389"/>
      <c r="E23" s="371"/>
      <c r="F23" s="372"/>
      <c r="G23" s="371"/>
      <c r="H23" s="372"/>
      <c r="I23" s="382" t="s">
        <v>127</v>
      </c>
      <c r="J23" s="383"/>
      <c r="L23" s="43"/>
    </row>
    <row r="24" spans="1:12" x14ac:dyDescent="0.35">
      <c r="L24" s="43"/>
    </row>
    <row r="25" spans="1:12" x14ac:dyDescent="0.35">
      <c r="A25" s="43"/>
      <c r="B25" s="43"/>
      <c r="C25" s="43"/>
      <c r="D25" s="43"/>
      <c r="E25" s="43"/>
      <c r="F25" s="43"/>
      <c r="G25" s="43"/>
      <c r="H25" s="43"/>
      <c r="I25" s="43"/>
      <c r="J25" s="43"/>
      <c r="K25" s="43"/>
      <c r="L25" s="43"/>
    </row>
  </sheetData>
  <sheetProtection algorithmName="SHA-512" hashValue="6v/KkGFS68DixN7/rpC5yfUqT1CCStVej7DLxNSk389RLDuaRW63MDdqrA7xcTRkRIIsnOJQXilEo710y7YYgQ==" saltValue="IkfBsImCu/wDAy5WZYw9+A==" spinCount="100000" sheet="1" objects="1" scenarios="1" selectLockedCells="1"/>
  <mergeCells count="31">
    <mergeCell ref="B2:E2"/>
    <mergeCell ref="B12:J12"/>
    <mergeCell ref="B15:J15"/>
    <mergeCell ref="B16:D16"/>
    <mergeCell ref="I16:J16"/>
    <mergeCell ref="G4:H4"/>
    <mergeCell ref="C3:E3"/>
    <mergeCell ref="C4:E4"/>
    <mergeCell ref="C5:E5"/>
    <mergeCell ref="C6:E6"/>
    <mergeCell ref="C7:E7"/>
    <mergeCell ref="C8:E8"/>
    <mergeCell ref="E16:F16"/>
    <mergeCell ref="G16:H16"/>
    <mergeCell ref="B22:D22"/>
    <mergeCell ref="I22:J22"/>
    <mergeCell ref="B23:D23"/>
    <mergeCell ref="I23:J23"/>
    <mergeCell ref="E22:F22"/>
    <mergeCell ref="G22:H22"/>
    <mergeCell ref="E23:F23"/>
    <mergeCell ref="G23:H23"/>
    <mergeCell ref="E17:F17"/>
    <mergeCell ref="E18:F18"/>
    <mergeCell ref="G17:H17"/>
    <mergeCell ref="G18:H18"/>
    <mergeCell ref="B21:J21"/>
    <mergeCell ref="B17:D17"/>
    <mergeCell ref="I17:J17"/>
    <mergeCell ref="B18:D18"/>
    <mergeCell ref="I18:J18"/>
  </mergeCells>
  <hyperlinks>
    <hyperlink ref="G4" location="Instructions!C33" display="Back to Instructions tab" xr:uid="{00000000-0004-0000-0500-000000000000}"/>
  </hyperlinks>
  <printOptions horizontalCentered="1"/>
  <pageMargins left="0.25" right="0.25" top="0.75" bottom="0.25" header="0.3" footer="0.3"/>
  <pageSetup scale="79" orientation="landscape" r:id="rId1"/>
  <headerFooter>
    <oddHeader>&amp;F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L24"/>
  <sheetViews>
    <sheetView showGridLines="0" zoomScale="90" zoomScaleNormal="90" zoomScaleSheetLayoutView="85" workbookViewId="0">
      <selection activeCell="G4" sqref="G4"/>
    </sheetView>
  </sheetViews>
  <sheetFormatPr defaultColWidth="9.1796875" defaultRowHeight="15.5" x14ac:dyDescent="0.35"/>
  <cols>
    <col min="1" max="1" width="3.54296875" style="42" customWidth="1"/>
    <col min="2" max="2" width="31.7265625" style="42" customWidth="1"/>
    <col min="3" max="3" width="14.26953125" style="42" customWidth="1"/>
    <col min="4" max="4" width="23.54296875" style="42" customWidth="1"/>
    <col min="5" max="5" width="31.453125" style="42" customWidth="1"/>
    <col min="6" max="6" width="7" style="42" customWidth="1"/>
    <col min="7" max="7" width="27.26953125" style="42" customWidth="1"/>
    <col min="8" max="8" width="3.453125" style="42" customWidth="1"/>
    <col min="9" max="9" width="4.1796875" style="42" customWidth="1"/>
    <col min="10" max="16384" width="9.1796875" style="42"/>
  </cols>
  <sheetData>
    <row r="1" spans="2:12" ht="16" thickBot="1" x14ac:dyDescent="0.4">
      <c r="I1" s="43"/>
    </row>
    <row r="2" spans="2:12" ht="16" thickBot="1" x14ac:dyDescent="0.4">
      <c r="B2" s="331" t="str">
        <f>'Version Control'!$B$2</f>
        <v>Title Block</v>
      </c>
      <c r="C2" s="332"/>
      <c r="D2" s="332"/>
      <c r="E2" s="333"/>
      <c r="I2" s="43"/>
    </row>
    <row r="3" spans="2:12" x14ac:dyDescent="0.35">
      <c r="B3" s="45" t="str">
        <f>'Version Control'!$B$3</f>
        <v>Test Report Template Name:</v>
      </c>
      <c r="C3" s="347" t="str">
        <f>'Version Control'!$C$3</f>
        <v>Portable Air Conditioners</v>
      </c>
      <c r="D3" s="348"/>
      <c r="E3" s="349"/>
      <c r="I3" s="43"/>
    </row>
    <row r="4" spans="2:12" ht="17" x14ac:dyDescent="0.35">
      <c r="B4" s="46" t="str">
        <f>'Version Control'!$B$4</f>
        <v>Version Number:</v>
      </c>
      <c r="C4" s="351" t="str">
        <f>'Version Control'!$C$4</f>
        <v>v1.0</v>
      </c>
      <c r="D4" s="352"/>
      <c r="E4" s="353"/>
      <c r="G4" s="44" t="s">
        <v>58</v>
      </c>
      <c r="I4" s="43"/>
    </row>
    <row r="5" spans="2:12" x14ac:dyDescent="0.35">
      <c r="B5" s="47" t="str">
        <f>'Version Control'!$B$5</f>
        <v xml:space="preserve">Latest Template Revision: </v>
      </c>
      <c r="C5" s="354">
        <f>'Version Control'!$C$5</f>
        <v>43143</v>
      </c>
      <c r="D5" s="355"/>
      <c r="E5" s="356"/>
      <c r="I5" s="43"/>
    </row>
    <row r="6" spans="2:12" x14ac:dyDescent="0.35">
      <c r="B6" s="47" t="str">
        <f>'Version Control'!$B$6</f>
        <v>Tab Name:</v>
      </c>
      <c r="C6" s="351" t="str">
        <f ca="1">MID(CELL("filename",A1), FIND("]", CELL("filename", A1))+ 1, 255)</f>
        <v>Off-Cycle Mode Settings</v>
      </c>
      <c r="D6" s="352"/>
      <c r="E6" s="353"/>
      <c r="I6" s="43"/>
    </row>
    <row r="7" spans="2:12" ht="38.25" customHeight="1" x14ac:dyDescent="0.35">
      <c r="B7" s="47" t="str">
        <f>'Version Control'!$B$7</f>
        <v>File Name:</v>
      </c>
      <c r="C7" s="357" t="str">
        <f ca="1">'Version Control'!$C$7</f>
        <v>Portable Air Conditioners - v1.0 (FIXED).xlsx</v>
      </c>
      <c r="D7" s="358"/>
      <c r="E7" s="359"/>
      <c r="I7" s="43"/>
    </row>
    <row r="8" spans="2:12" ht="16" thickBot="1" x14ac:dyDescent="0.4">
      <c r="B8" s="49" t="str">
        <f>'Version Control'!$B$8</f>
        <v xml:space="preserve">Test Completion Date: </v>
      </c>
      <c r="C8" s="360" t="str">
        <f>'Version Control'!$C$8</f>
        <v>[MM/DD/YYYY]</v>
      </c>
      <c r="D8" s="361"/>
      <c r="E8" s="362"/>
      <c r="I8" s="43"/>
    </row>
    <row r="9" spans="2:12" x14ac:dyDescent="0.35">
      <c r="B9" s="259"/>
      <c r="I9" s="43"/>
    </row>
    <row r="10" spans="2:12" ht="16" thickBot="1" x14ac:dyDescent="0.4">
      <c r="I10" s="43"/>
    </row>
    <row r="11" spans="2:12" ht="16" thickBot="1" x14ac:dyDescent="0.4">
      <c r="B11" s="331" t="s">
        <v>4</v>
      </c>
      <c r="C11" s="332"/>
      <c r="D11" s="332"/>
      <c r="E11" s="332"/>
      <c r="F11" s="333"/>
      <c r="G11" s="24"/>
      <c r="H11" s="24"/>
      <c r="I11" s="43"/>
    </row>
    <row r="12" spans="2:12" x14ac:dyDescent="0.35">
      <c r="B12" s="149" t="s">
        <v>89</v>
      </c>
      <c r="C12" s="346" t="s">
        <v>87</v>
      </c>
      <c r="D12" s="346"/>
      <c r="E12" s="346" t="s">
        <v>88</v>
      </c>
      <c r="F12" s="350"/>
      <c r="G12" s="84"/>
      <c r="H12" s="84"/>
      <c r="I12" s="85"/>
      <c r="K12" s="84"/>
      <c r="L12" s="84"/>
    </row>
    <row r="13" spans="2:12" x14ac:dyDescent="0.35">
      <c r="B13" s="148" t="s">
        <v>59</v>
      </c>
      <c r="C13" s="363"/>
      <c r="D13" s="363"/>
      <c r="E13" s="363"/>
      <c r="F13" s="366"/>
      <c r="G13" s="86"/>
      <c r="H13" s="86"/>
      <c r="I13" s="87"/>
      <c r="K13" s="86"/>
      <c r="L13" s="86"/>
    </row>
    <row r="14" spans="2:12" x14ac:dyDescent="0.35">
      <c r="B14" s="82" t="s">
        <v>60</v>
      </c>
      <c r="C14" s="364"/>
      <c r="D14" s="364"/>
      <c r="E14" s="364"/>
      <c r="F14" s="367"/>
      <c r="G14" s="86"/>
      <c r="H14" s="86"/>
      <c r="I14" s="87"/>
      <c r="K14" s="86"/>
      <c r="L14" s="86"/>
    </row>
    <row r="15" spans="2:12" x14ac:dyDescent="0.35">
      <c r="B15" s="82" t="s">
        <v>61</v>
      </c>
      <c r="C15" s="364"/>
      <c r="D15" s="364"/>
      <c r="E15" s="364"/>
      <c r="F15" s="367"/>
      <c r="G15" s="86"/>
      <c r="H15" s="86"/>
      <c r="I15" s="87"/>
      <c r="K15" s="86"/>
      <c r="L15" s="86"/>
    </row>
    <row r="16" spans="2:12" x14ac:dyDescent="0.35">
      <c r="B16" s="82" t="s">
        <v>62</v>
      </c>
      <c r="C16" s="364"/>
      <c r="D16" s="364"/>
      <c r="E16" s="364"/>
      <c r="F16" s="367"/>
      <c r="I16" s="43"/>
    </row>
    <row r="17" spans="1:9" x14ac:dyDescent="0.35">
      <c r="B17" s="82" t="s">
        <v>63</v>
      </c>
      <c r="C17" s="364"/>
      <c r="D17" s="364"/>
      <c r="E17" s="364"/>
      <c r="F17" s="367"/>
      <c r="I17" s="43"/>
    </row>
    <row r="18" spans="1:9" x14ac:dyDescent="0.35">
      <c r="B18" s="82" t="s">
        <v>90</v>
      </c>
      <c r="C18" s="364"/>
      <c r="D18" s="364"/>
      <c r="E18" s="364"/>
      <c r="F18" s="367"/>
      <c r="I18" s="43"/>
    </row>
    <row r="19" spans="1:9" x14ac:dyDescent="0.35">
      <c r="B19" s="82" t="s">
        <v>91</v>
      </c>
      <c r="C19" s="364"/>
      <c r="D19" s="364"/>
      <c r="E19" s="364"/>
      <c r="F19" s="367"/>
      <c r="I19" s="43"/>
    </row>
    <row r="20" spans="1:9" x14ac:dyDescent="0.35">
      <c r="B20" s="82" t="s">
        <v>92</v>
      </c>
      <c r="C20" s="364"/>
      <c r="D20" s="364"/>
      <c r="E20" s="364"/>
      <c r="F20" s="367"/>
      <c r="I20" s="43"/>
    </row>
    <row r="21" spans="1:9" x14ac:dyDescent="0.35">
      <c r="B21" s="82" t="s">
        <v>93</v>
      </c>
      <c r="C21" s="364"/>
      <c r="D21" s="364"/>
      <c r="E21" s="364"/>
      <c r="F21" s="367"/>
      <c r="I21" s="43"/>
    </row>
    <row r="22" spans="1:9" ht="16" thickBot="1" x14ac:dyDescent="0.4">
      <c r="B22" s="88" t="s">
        <v>94</v>
      </c>
      <c r="C22" s="365"/>
      <c r="D22" s="365"/>
      <c r="E22" s="365"/>
      <c r="F22" s="368"/>
      <c r="I22" s="43"/>
    </row>
    <row r="23" spans="1:9" x14ac:dyDescent="0.35">
      <c r="I23" s="43"/>
    </row>
    <row r="24" spans="1:9" x14ac:dyDescent="0.35">
      <c r="A24" s="43"/>
      <c r="B24" s="89"/>
      <c r="C24" s="43"/>
      <c r="D24" s="43"/>
      <c r="E24" s="43"/>
      <c r="F24" s="43"/>
      <c r="G24" s="43"/>
      <c r="H24" s="43"/>
      <c r="I24" s="43"/>
    </row>
  </sheetData>
  <sheetProtection algorithmName="SHA-512" hashValue="CdRx94PNr15RbuOgWiUThV6movILVGcF9Ayzj42isq6KFfQhnJh5+olp6STg15gI9Hc0F9hfTiSdDKFYkP7B8Q==" saltValue="FXPUGYSz5LcNR1Krl1+UNg==" spinCount="100000" sheet="1" objects="1" scenarios="1" selectLockedCells="1"/>
  <mergeCells count="30">
    <mergeCell ref="C20:D20"/>
    <mergeCell ref="E20:F20"/>
    <mergeCell ref="C21:D21"/>
    <mergeCell ref="E21:F21"/>
    <mergeCell ref="C22:D22"/>
    <mergeCell ref="E22:F22"/>
    <mergeCell ref="C17:D17"/>
    <mergeCell ref="E17:F17"/>
    <mergeCell ref="C18:D18"/>
    <mergeCell ref="E18:F18"/>
    <mergeCell ref="C19:D19"/>
    <mergeCell ref="E19:F19"/>
    <mergeCell ref="C14:D14"/>
    <mergeCell ref="E14:F14"/>
    <mergeCell ref="C15:D15"/>
    <mergeCell ref="E15:F15"/>
    <mergeCell ref="C16:D16"/>
    <mergeCell ref="E16:F16"/>
    <mergeCell ref="C8:E8"/>
    <mergeCell ref="B11:F11"/>
    <mergeCell ref="C12:D12"/>
    <mergeCell ref="E12:F12"/>
    <mergeCell ref="C13:D13"/>
    <mergeCell ref="E13:F13"/>
    <mergeCell ref="C7:E7"/>
    <mergeCell ref="B2:E2"/>
    <mergeCell ref="C3:E3"/>
    <mergeCell ref="C4:E4"/>
    <mergeCell ref="C5:E5"/>
    <mergeCell ref="C6:E6"/>
  </mergeCells>
  <hyperlinks>
    <hyperlink ref="G4" location="Instructions!C33" display="Back to Instructions tab" xr:uid="{00000000-0004-0000-0600-000000000000}"/>
  </hyperlinks>
  <printOptions horizontalCentered="1"/>
  <pageMargins left="0.25" right="0.25" top="0.75" bottom="0.25" header="0.3" footer="0.3"/>
  <pageSetup orientation="landscape" r:id="rId1"/>
  <headerFooter>
    <oddHeade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P26"/>
  <sheetViews>
    <sheetView showGridLines="0" zoomScale="85" zoomScaleNormal="85" zoomScaleSheetLayoutView="85" workbookViewId="0">
      <selection activeCell="G4" sqref="G4:H4"/>
    </sheetView>
  </sheetViews>
  <sheetFormatPr defaultColWidth="9.1796875" defaultRowHeight="15.5" x14ac:dyDescent="0.35"/>
  <cols>
    <col min="1" max="1" width="4.453125" style="42" customWidth="1"/>
    <col min="2" max="2" width="28.453125" style="42" bestFit="1" customWidth="1"/>
    <col min="3" max="3" width="18.453125" style="42" customWidth="1"/>
    <col min="4" max="4" width="16.453125" style="42" customWidth="1"/>
    <col min="5" max="5" width="24.7265625" style="42" customWidth="1"/>
    <col min="6" max="6" width="13.26953125" style="42" customWidth="1"/>
    <col min="7" max="7" width="14.1796875" style="42" customWidth="1"/>
    <col min="8" max="8" width="17" style="42" customWidth="1"/>
    <col min="9" max="9" width="20" style="42" customWidth="1"/>
    <col min="10" max="10" width="20.1796875" style="42" customWidth="1"/>
    <col min="11" max="11" width="10.1796875" style="42" customWidth="1"/>
    <col min="12" max="12" width="2.453125" style="42" customWidth="1"/>
    <col min="13" max="16384" width="9.1796875" style="42"/>
  </cols>
  <sheetData>
    <row r="1" spans="2:16" ht="16" thickBot="1" x14ac:dyDescent="0.4">
      <c r="L1" s="43"/>
    </row>
    <row r="2" spans="2:16" ht="16" thickBot="1" x14ac:dyDescent="0.4">
      <c r="B2" s="331" t="str">
        <f>'Version Control'!$B$2</f>
        <v>Title Block</v>
      </c>
      <c r="C2" s="332"/>
      <c r="D2" s="332"/>
      <c r="E2" s="333"/>
      <c r="L2" s="43"/>
    </row>
    <row r="3" spans="2:16" x14ac:dyDescent="0.35">
      <c r="B3" s="45" t="str">
        <f>'Version Control'!$B$3</f>
        <v>Test Report Template Name:</v>
      </c>
      <c r="C3" s="347" t="str">
        <f>'Version Control'!$C$3</f>
        <v>Portable Air Conditioners</v>
      </c>
      <c r="D3" s="348"/>
      <c r="E3" s="349"/>
      <c r="L3" s="43"/>
    </row>
    <row r="4" spans="2:16" x14ac:dyDescent="0.35">
      <c r="B4" s="46" t="str">
        <f>'Version Control'!$B$4</f>
        <v>Version Number:</v>
      </c>
      <c r="C4" s="351" t="str">
        <f>'Version Control'!$C$4</f>
        <v>v1.0</v>
      </c>
      <c r="D4" s="352"/>
      <c r="E4" s="353"/>
      <c r="G4" s="398" t="s">
        <v>58</v>
      </c>
      <c r="H4" s="398"/>
      <c r="L4" s="43"/>
    </row>
    <row r="5" spans="2:16" x14ac:dyDescent="0.35">
      <c r="B5" s="47" t="str">
        <f>'Version Control'!$B$5</f>
        <v xml:space="preserve">Latest Template Revision: </v>
      </c>
      <c r="C5" s="354">
        <f>'Version Control'!$C$5</f>
        <v>43143</v>
      </c>
      <c r="D5" s="355"/>
      <c r="E5" s="356"/>
      <c r="L5" s="43"/>
    </row>
    <row r="6" spans="2:16" x14ac:dyDescent="0.35">
      <c r="B6" s="47" t="str">
        <f>'Version Control'!$B$6</f>
        <v>Tab Name:</v>
      </c>
      <c r="C6" s="351" t="str">
        <f ca="1">MID(CELL("filename",A1), FIND("]", CELL("filename", A1))+ 1, 255)</f>
        <v>Setup&amp;Test Cond Off-Cycle Mode</v>
      </c>
      <c r="D6" s="352"/>
      <c r="E6" s="353"/>
      <c r="L6" s="43"/>
    </row>
    <row r="7" spans="2:16" ht="36.75" customHeight="1" x14ac:dyDescent="0.35">
      <c r="B7" s="47" t="str">
        <f>'Version Control'!$B$7</f>
        <v>File Name:</v>
      </c>
      <c r="C7" s="357" t="str">
        <f ca="1">'Version Control'!$C$7</f>
        <v>Portable Air Conditioners - v1.0 (FIXED).xlsx</v>
      </c>
      <c r="D7" s="358"/>
      <c r="E7" s="359"/>
      <c r="L7" s="43"/>
    </row>
    <row r="8" spans="2:16" ht="16" thickBot="1" x14ac:dyDescent="0.4">
      <c r="B8" s="49" t="str">
        <f>'Version Control'!$B$8</f>
        <v xml:space="preserve">Test Completion Date: </v>
      </c>
      <c r="C8" s="360" t="str">
        <f>'Version Control'!$C$8</f>
        <v>[MM/DD/YYYY]</v>
      </c>
      <c r="D8" s="361"/>
      <c r="E8" s="362"/>
      <c r="L8" s="43"/>
    </row>
    <row r="9" spans="2:16" x14ac:dyDescent="0.35">
      <c r="B9" s="259"/>
      <c r="L9" s="43"/>
    </row>
    <row r="10" spans="2:16" ht="16" thickBot="1" x14ac:dyDescent="0.4">
      <c r="B10" s="74"/>
      <c r="J10" s="75"/>
      <c r="K10" s="76"/>
      <c r="L10" s="77"/>
      <c r="M10" s="76"/>
      <c r="N10" s="76"/>
      <c r="O10" s="76"/>
      <c r="P10" s="76"/>
    </row>
    <row r="11" spans="2:16" ht="16" thickBot="1" x14ac:dyDescent="0.4">
      <c r="B11" s="27" t="s">
        <v>120</v>
      </c>
      <c r="C11" s="28"/>
      <c r="D11" s="28"/>
      <c r="E11" s="28"/>
      <c r="F11" s="28"/>
      <c r="G11" s="28"/>
      <c r="H11" s="28"/>
      <c r="I11" s="28"/>
      <c r="J11" s="29"/>
      <c r="K11" s="39"/>
      <c r="L11" s="43"/>
      <c r="M11" s="24"/>
      <c r="N11" s="24"/>
      <c r="O11" s="24"/>
      <c r="P11" s="24"/>
    </row>
    <row r="12" spans="2:16" ht="16" thickBot="1" x14ac:dyDescent="0.4">
      <c r="B12" s="373" t="s">
        <v>169</v>
      </c>
      <c r="C12" s="374"/>
      <c r="D12" s="374"/>
      <c r="E12" s="374"/>
      <c r="F12" s="374"/>
      <c r="G12" s="374"/>
      <c r="H12" s="374"/>
      <c r="I12" s="374"/>
      <c r="J12" s="375"/>
      <c r="K12" s="78"/>
      <c r="L12" s="43"/>
      <c r="M12" s="79"/>
      <c r="N12" s="79"/>
      <c r="O12" s="79"/>
      <c r="P12" s="79"/>
    </row>
    <row r="13" spans="2:16" ht="16" thickBot="1" x14ac:dyDescent="0.4">
      <c r="L13" s="43"/>
    </row>
    <row r="14" spans="2:16" ht="16" thickBot="1" x14ac:dyDescent="0.4">
      <c r="B14" s="27" t="s">
        <v>121</v>
      </c>
      <c r="C14" s="28"/>
      <c r="D14" s="28"/>
      <c r="E14" s="28"/>
      <c r="F14" s="28"/>
      <c r="G14" s="28"/>
      <c r="H14" s="28"/>
      <c r="I14" s="28"/>
      <c r="J14" s="29"/>
      <c r="L14" s="43"/>
    </row>
    <row r="15" spans="2:16" ht="42" customHeight="1" thickBot="1" x14ac:dyDescent="0.4">
      <c r="B15" s="392" t="s">
        <v>171</v>
      </c>
      <c r="C15" s="393"/>
      <c r="D15" s="393"/>
      <c r="E15" s="393"/>
      <c r="F15" s="393"/>
      <c r="G15" s="393"/>
      <c r="H15" s="393"/>
      <c r="I15" s="393"/>
      <c r="J15" s="394"/>
      <c r="L15" s="43"/>
    </row>
    <row r="16" spans="2:16" x14ac:dyDescent="0.35">
      <c r="B16" s="395" t="s">
        <v>83</v>
      </c>
      <c r="C16" s="396"/>
      <c r="D16" s="396"/>
      <c r="E16" s="390" t="s">
        <v>316</v>
      </c>
      <c r="F16" s="391"/>
      <c r="G16" s="390" t="s">
        <v>317</v>
      </c>
      <c r="H16" s="391"/>
      <c r="I16" s="396" t="s">
        <v>84</v>
      </c>
      <c r="J16" s="397"/>
      <c r="L16" s="43"/>
    </row>
    <row r="17" spans="1:12" x14ac:dyDescent="0.35">
      <c r="B17" s="376" t="s">
        <v>97</v>
      </c>
      <c r="C17" s="377"/>
      <c r="D17" s="377"/>
      <c r="E17" s="369"/>
      <c r="F17" s="370"/>
      <c r="G17" s="369"/>
      <c r="H17" s="370"/>
      <c r="I17" s="378" t="s">
        <v>96</v>
      </c>
      <c r="J17" s="379"/>
      <c r="L17" s="43"/>
    </row>
    <row r="18" spans="1:12" ht="16" thickBot="1" x14ac:dyDescent="0.4">
      <c r="B18" s="380" t="s">
        <v>122</v>
      </c>
      <c r="C18" s="381"/>
      <c r="D18" s="381"/>
      <c r="E18" s="371"/>
      <c r="F18" s="372"/>
      <c r="G18" s="371"/>
      <c r="H18" s="372"/>
      <c r="I18" s="382" t="s">
        <v>123</v>
      </c>
      <c r="J18" s="383"/>
      <c r="L18" s="43"/>
    </row>
    <row r="19" spans="1:12" ht="16" thickBot="1" x14ac:dyDescent="0.4">
      <c r="L19" s="43"/>
    </row>
    <row r="20" spans="1:12" ht="16" thickBot="1" x14ac:dyDescent="0.4">
      <c r="B20" s="27" t="s">
        <v>124</v>
      </c>
      <c r="C20" s="28"/>
      <c r="D20" s="28"/>
      <c r="E20" s="28"/>
      <c r="F20" s="28"/>
      <c r="G20" s="28"/>
      <c r="H20" s="28"/>
      <c r="I20" s="28"/>
      <c r="J20" s="29"/>
      <c r="L20" s="43"/>
    </row>
    <row r="21" spans="1:12" ht="18" customHeight="1" thickBot="1" x14ac:dyDescent="0.4">
      <c r="B21" s="373" t="s">
        <v>170</v>
      </c>
      <c r="C21" s="374"/>
      <c r="D21" s="374"/>
      <c r="E21" s="374"/>
      <c r="F21" s="374"/>
      <c r="G21" s="374"/>
      <c r="H21" s="374"/>
      <c r="I21" s="374"/>
      <c r="J21" s="375"/>
      <c r="L21" s="43"/>
    </row>
    <row r="22" spans="1:12" x14ac:dyDescent="0.35">
      <c r="B22" s="395" t="s">
        <v>83</v>
      </c>
      <c r="C22" s="396"/>
      <c r="D22" s="396"/>
      <c r="E22" s="390" t="s">
        <v>316</v>
      </c>
      <c r="F22" s="391"/>
      <c r="G22" s="390" t="s">
        <v>317</v>
      </c>
      <c r="H22" s="391"/>
      <c r="I22" s="396" t="s">
        <v>84</v>
      </c>
      <c r="J22" s="397"/>
      <c r="L22" s="43"/>
    </row>
    <row r="23" spans="1:12" x14ac:dyDescent="0.35">
      <c r="B23" s="376" t="s">
        <v>172</v>
      </c>
      <c r="C23" s="377"/>
      <c r="D23" s="377"/>
      <c r="E23" s="369"/>
      <c r="F23" s="370"/>
      <c r="G23" s="369"/>
      <c r="H23" s="370"/>
      <c r="I23" s="378" t="s">
        <v>147</v>
      </c>
      <c r="J23" s="379"/>
      <c r="L23" s="43"/>
    </row>
    <row r="24" spans="1:12" ht="16" thickBot="1" x14ac:dyDescent="0.4">
      <c r="B24" s="380" t="s">
        <v>173</v>
      </c>
      <c r="C24" s="381"/>
      <c r="D24" s="381"/>
      <c r="E24" s="371"/>
      <c r="F24" s="372"/>
      <c r="G24" s="371"/>
      <c r="H24" s="372"/>
      <c r="I24" s="382" t="s">
        <v>147</v>
      </c>
      <c r="J24" s="383"/>
      <c r="L24" s="43"/>
    </row>
    <row r="25" spans="1:12" x14ac:dyDescent="0.35">
      <c r="L25" s="43"/>
    </row>
    <row r="26" spans="1:12" x14ac:dyDescent="0.35">
      <c r="A26" s="43"/>
      <c r="B26" s="43"/>
      <c r="C26" s="43"/>
      <c r="D26" s="43"/>
      <c r="E26" s="43"/>
      <c r="F26" s="43"/>
      <c r="G26" s="43"/>
      <c r="H26" s="43"/>
      <c r="I26" s="43"/>
      <c r="J26" s="43"/>
      <c r="K26" s="43"/>
      <c r="L26" s="43"/>
    </row>
  </sheetData>
  <sheetProtection algorithmName="SHA-512" hashValue="eSOV7FBF6MmXnzxGFVIRLNWGMHDhFWP9K6G23+5AIcM2+uTwlmwAp4pPoy2HTBhGcBV3Bui+XENIxqdQi0lb3w==" saltValue="J/sB9LgSR/Ikv7q5Ep5+RQ==" spinCount="100000" sheet="1" objects="1" scenarios="1" selectLockedCells="1"/>
  <mergeCells count="35">
    <mergeCell ref="B24:D24"/>
    <mergeCell ref="I24:J24"/>
    <mergeCell ref="B17:D17"/>
    <mergeCell ref="I17:J17"/>
    <mergeCell ref="B18:D18"/>
    <mergeCell ref="I18:J18"/>
    <mergeCell ref="B21:J21"/>
    <mergeCell ref="B22:D22"/>
    <mergeCell ref="I22:J22"/>
    <mergeCell ref="B23:D23"/>
    <mergeCell ref="I23:J23"/>
    <mergeCell ref="E23:F23"/>
    <mergeCell ref="G23:H23"/>
    <mergeCell ref="E24:F24"/>
    <mergeCell ref="G24:H24"/>
    <mergeCell ref="E17:F17"/>
    <mergeCell ref="C7:E7"/>
    <mergeCell ref="C8:E8"/>
    <mergeCell ref="B12:J12"/>
    <mergeCell ref="B15:J15"/>
    <mergeCell ref="B16:D16"/>
    <mergeCell ref="I16:J16"/>
    <mergeCell ref="E16:F16"/>
    <mergeCell ref="G16:H16"/>
    <mergeCell ref="C6:E6"/>
    <mergeCell ref="B2:E2"/>
    <mergeCell ref="C3:E3"/>
    <mergeCell ref="C4:E4"/>
    <mergeCell ref="G4:H4"/>
    <mergeCell ref="C5:E5"/>
    <mergeCell ref="G17:H17"/>
    <mergeCell ref="E18:F18"/>
    <mergeCell ref="G18:H18"/>
    <mergeCell ref="E22:F22"/>
    <mergeCell ref="G22:H22"/>
  </mergeCells>
  <hyperlinks>
    <hyperlink ref="G4" location="Instructions!C33" display="Back to Instructions tab" xr:uid="{00000000-0004-0000-0700-000000000000}"/>
  </hyperlinks>
  <printOptions horizontalCentered="1"/>
  <pageMargins left="0.25" right="0.25" top="0.75" bottom="0.25" header="0.3" footer="0.3"/>
  <pageSetup scale="79" orientation="landscape" r:id="rId1"/>
  <headerFooter>
    <oddHeader>&amp;F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J59"/>
  <sheetViews>
    <sheetView showGridLines="0" zoomScale="90" zoomScaleNormal="90" workbookViewId="0">
      <selection activeCell="G4" sqref="G4:H4"/>
    </sheetView>
  </sheetViews>
  <sheetFormatPr defaultRowHeight="17" x14ac:dyDescent="0.45"/>
  <cols>
    <col min="1" max="2" width="4.54296875" style="147" customWidth="1"/>
    <col min="3" max="3" width="26" style="147" customWidth="1"/>
    <col min="4" max="4" width="32.26953125" style="147" customWidth="1"/>
    <col min="5" max="5" width="39.26953125" style="147" customWidth="1"/>
    <col min="6" max="6" width="33.7265625" style="147" customWidth="1"/>
    <col min="7" max="7" width="22.1796875" style="147" customWidth="1"/>
    <col min="8" max="8" width="4.81640625" style="147" customWidth="1"/>
    <col min="9" max="9" width="5.7265625" style="159" customWidth="1"/>
    <col min="10" max="10" width="3" customWidth="1"/>
  </cols>
  <sheetData>
    <row r="1" spans="1:10" ht="17.5" thickBot="1" x14ac:dyDescent="0.5">
      <c r="A1" s="123"/>
      <c r="B1" s="123"/>
      <c r="C1" s="123"/>
      <c r="D1" s="123"/>
      <c r="E1" s="123"/>
      <c r="F1" s="123"/>
      <c r="G1" s="123"/>
      <c r="H1" s="123"/>
      <c r="I1" s="155"/>
      <c r="J1" s="124"/>
    </row>
    <row r="2" spans="1:10" ht="17.5" thickBot="1" x14ac:dyDescent="0.5">
      <c r="A2" s="123"/>
      <c r="B2" s="415" t="str">
        <f>'Version Control'!$B$2</f>
        <v>Title Block</v>
      </c>
      <c r="C2" s="416"/>
      <c r="D2" s="416"/>
      <c r="E2" s="417"/>
      <c r="F2" s="123"/>
      <c r="G2" s="123"/>
      <c r="H2" s="123"/>
      <c r="I2" s="155"/>
      <c r="J2" s="124"/>
    </row>
    <row r="3" spans="1:10" x14ac:dyDescent="0.45">
      <c r="A3" s="123"/>
      <c r="B3" s="418" t="str">
        <f>'Version Control'!$B$3</f>
        <v>Test Report Template Name:</v>
      </c>
      <c r="C3" s="419"/>
      <c r="D3" s="422" t="str">
        <f>'Version Control'!$C$3</f>
        <v>Portable Air Conditioners</v>
      </c>
      <c r="E3" s="423"/>
      <c r="F3" s="123"/>
      <c r="G3" s="123"/>
      <c r="H3" s="123"/>
      <c r="I3" s="155"/>
      <c r="J3" s="124"/>
    </row>
    <row r="4" spans="1:10" x14ac:dyDescent="0.45">
      <c r="A4" s="123"/>
      <c r="B4" s="420" t="str">
        <f>'Version Control'!$B$4</f>
        <v>Version Number:</v>
      </c>
      <c r="C4" s="421"/>
      <c r="D4" s="424" t="str">
        <f>'Version Control'!$C$4</f>
        <v>v1.0</v>
      </c>
      <c r="E4" s="425"/>
      <c r="F4" s="123"/>
      <c r="G4" s="330" t="s">
        <v>58</v>
      </c>
      <c r="H4" s="330"/>
      <c r="I4" s="155"/>
      <c r="J4" s="124"/>
    </row>
    <row r="5" spans="1:10" x14ac:dyDescent="0.45">
      <c r="A5" s="123"/>
      <c r="B5" s="420" t="str">
        <f>'Version Control'!$B$5</f>
        <v xml:space="preserve">Latest Template Revision: </v>
      </c>
      <c r="C5" s="421"/>
      <c r="D5" s="426">
        <f>'Version Control'!$C$5</f>
        <v>43143</v>
      </c>
      <c r="E5" s="427"/>
      <c r="F5" s="123"/>
      <c r="G5" s="123"/>
      <c r="H5" s="123"/>
      <c r="I5" s="155"/>
      <c r="J5" s="124"/>
    </row>
    <row r="6" spans="1:10" x14ac:dyDescent="0.45">
      <c r="A6" s="123"/>
      <c r="B6" s="420" t="str">
        <f>'Version Control'!$B$6</f>
        <v>Tab Name:</v>
      </c>
      <c r="C6" s="421"/>
      <c r="D6" s="424" t="str">
        <f ca="1">MID(CELL("filename",A1), FIND("]", CELL("filename", A1))+ 1, 255)</f>
        <v>Data &amp; Calcs Low Power Modes</v>
      </c>
      <c r="E6" s="425"/>
      <c r="F6" s="123"/>
      <c r="G6" s="123"/>
      <c r="H6" s="123"/>
      <c r="I6" s="155"/>
      <c r="J6" s="124"/>
    </row>
    <row r="7" spans="1:10" ht="40.5" customHeight="1" x14ac:dyDescent="0.45">
      <c r="A7" s="123"/>
      <c r="B7" s="420" t="str">
        <f>'Version Control'!$B$7</f>
        <v>File Name:</v>
      </c>
      <c r="C7" s="421"/>
      <c r="D7" s="430" t="str">
        <f ca="1">'Version Control'!$C$7</f>
        <v>Portable Air Conditioners - v1.0 (FIXED).xlsx</v>
      </c>
      <c r="E7" s="431"/>
      <c r="F7" s="123"/>
      <c r="G7" s="123"/>
      <c r="H7" s="123"/>
      <c r="I7" s="155"/>
      <c r="J7" s="124"/>
    </row>
    <row r="8" spans="1:10" ht="17.5" thickBot="1" x14ac:dyDescent="0.5">
      <c r="A8" s="123"/>
      <c r="B8" s="428" t="str">
        <f>'Version Control'!$B$8</f>
        <v xml:space="preserve">Test Completion Date: </v>
      </c>
      <c r="C8" s="429"/>
      <c r="D8" s="432" t="str">
        <f>'Version Control'!$C$8</f>
        <v>[MM/DD/YYYY]</v>
      </c>
      <c r="E8" s="433"/>
      <c r="F8" s="123"/>
      <c r="G8" s="123"/>
      <c r="H8" s="123"/>
      <c r="I8" s="155"/>
      <c r="J8" s="124"/>
    </row>
    <row r="9" spans="1:10" x14ac:dyDescent="0.45">
      <c r="A9" s="123"/>
      <c r="B9" s="123"/>
      <c r="C9" s="123"/>
      <c r="D9" s="123"/>
      <c r="E9" s="123"/>
      <c r="F9" s="123"/>
      <c r="G9" s="123"/>
      <c r="H9" s="123"/>
      <c r="I9" s="155"/>
      <c r="J9" s="124"/>
    </row>
    <row r="10" spans="1:10" ht="17.5" thickBot="1" x14ac:dyDescent="0.5">
      <c r="A10" s="123"/>
      <c r="B10" s="123"/>
      <c r="C10" s="123"/>
      <c r="D10" s="123"/>
      <c r="E10" s="123"/>
      <c r="F10" s="123"/>
      <c r="G10" s="123"/>
      <c r="H10" s="123"/>
      <c r="I10" s="155"/>
      <c r="J10" s="124"/>
    </row>
    <row r="11" spans="1:10" ht="17.5" thickBot="1" x14ac:dyDescent="0.5">
      <c r="A11" s="123"/>
      <c r="B11" s="401" t="s">
        <v>128</v>
      </c>
      <c r="C11" s="402"/>
      <c r="D11" s="402"/>
      <c r="E11" s="402"/>
      <c r="F11" s="402"/>
      <c r="G11" s="402"/>
      <c r="H11" s="403"/>
      <c r="I11" s="156"/>
      <c r="J11" s="124"/>
    </row>
    <row r="12" spans="1:10" ht="17.5" thickBot="1" x14ac:dyDescent="0.5">
      <c r="A12" s="123"/>
      <c r="B12" s="125"/>
      <c r="C12" s="126"/>
      <c r="D12" s="126"/>
      <c r="E12" s="126"/>
      <c r="F12" s="126"/>
      <c r="G12" s="126"/>
      <c r="H12" s="127"/>
      <c r="I12" s="152"/>
      <c r="J12" s="124"/>
    </row>
    <row r="13" spans="1:10" ht="17.5" thickBot="1" x14ac:dyDescent="0.5">
      <c r="A13" s="123"/>
      <c r="B13" s="125"/>
      <c r="C13" s="401" t="s">
        <v>178</v>
      </c>
      <c r="D13" s="402"/>
      <c r="E13" s="402"/>
      <c r="F13" s="402"/>
      <c r="G13" s="403"/>
      <c r="H13" s="127"/>
      <c r="I13" s="152"/>
      <c r="J13" s="124"/>
    </row>
    <row r="14" spans="1:10" ht="70.900000000000006" customHeight="1" thickBot="1" x14ac:dyDescent="0.5">
      <c r="A14" s="123"/>
      <c r="B14" s="125"/>
      <c r="C14" s="406" t="s">
        <v>175</v>
      </c>
      <c r="D14" s="407"/>
      <c r="E14" s="407"/>
      <c r="F14" s="407"/>
      <c r="G14" s="408"/>
      <c r="H14" s="127"/>
      <c r="I14" s="152"/>
      <c r="J14" s="124"/>
    </row>
    <row r="15" spans="1:10" ht="17.5" thickBot="1" x14ac:dyDescent="0.5">
      <c r="A15" s="123"/>
      <c r="B15" s="125"/>
      <c r="C15" s="179"/>
      <c r="D15" s="179"/>
      <c r="E15" s="179"/>
      <c r="F15" s="179"/>
      <c r="G15" s="179"/>
      <c r="H15" s="127"/>
      <c r="I15" s="152"/>
      <c r="J15" s="124"/>
    </row>
    <row r="16" spans="1:10" ht="17.5" thickBot="1" x14ac:dyDescent="0.5">
      <c r="A16" s="128"/>
      <c r="B16" s="129"/>
      <c r="C16" s="401" t="s">
        <v>179</v>
      </c>
      <c r="D16" s="402"/>
      <c r="E16" s="402"/>
      <c r="F16" s="402"/>
      <c r="G16" s="403"/>
      <c r="H16" s="130"/>
      <c r="I16" s="152"/>
      <c r="J16" s="131"/>
    </row>
    <row r="17" spans="1:10" ht="46.15" customHeight="1" thickBot="1" x14ac:dyDescent="0.5">
      <c r="A17" s="128"/>
      <c r="B17" s="129"/>
      <c r="C17" s="406" t="s">
        <v>174</v>
      </c>
      <c r="D17" s="407"/>
      <c r="E17" s="407"/>
      <c r="F17" s="407"/>
      <c r="G17" s="408"/>
      <c r="H17" s="130"/>
      <c r="I17" s="152"/>
      <c r="J17" s="131"/>
    </row>
    <row r="18" spans="1:10" ht="17.5" thickBot="1" x14ac:dyDescent="0.5">
      <c r="A18" s="123"/>
      <c r="B18" s="125"/>
      <c r="C18" s="179"/>
      <c r="D18" s="179"/>
      <c r="E18" s="179"/>
      <c r="F18" s="179"/>
      <c r="G18" s="179"/>
      <c r="H18" s="127"/>
      <c r="I18" s="152"/>
      <c r="J18" s="124"/>
    </row>
    <row r="19" spans="1:10" ht="17.5" thickBot="1" x14ac:dyDescent="0.5">
      <c r="A19" s="128"/>
      <c r="B19" s="129"/>
      <c r="C19" s="401" t="s">
        <v>129</v>
      </c>
      <c r="D19" s="402"/>
      <c r="E19" s="402"/>
      <c r="F19" s="402"/>
      <c r="G19" s="403"/>
      <c r="H19" s="130"/>
      <c r="I19" s="152"/>
      <c r="J19" s="131"/>
    </row>
    <row r="20" spans="1:10" ht="64.900000000000006" customHeight="1" thickBot="1" x14ac:dyDescent="0.5">
      <c r="A20" s="128"/>
      <c r="B20" s="129"/>
      <c r="C20" s="406" t="s">
        <v>185</v>
      </c>
      <c r="D20" s="407"/>
      <c r="E20" s="407"/>
      <c r="F20" s="407"/>
      <c r="G20" s="408"/>
      <c r="H20" s="130"/>
      <c r="I20" s="152"/>
      <c r="J20" s="131"/>
    </row>
    <row r="21" spans="1:10" x14ac:dyDescent="0.45">
      <c r="A21" s="128"/>
      <c r="B21" s="129"/>
      <c r="C21" s="180"/>
      <c r="D21" s="181"/>
      <c r="E21" s="181"/>
      <c r="F21" s="182" t="s">
        <v>77</v>
      </c>
      <c r="G21" s="183"/>
      <c r="H21" s="133"/>
      <c r="I21" s="153"/>
      <c r="J21" s="131"/>
    </row>
    <row r="22" spans="1:10" x14ac:dyDescent="0.45">
      <c r="A22" s="128"/>
      <c r="B22" s="129"/>
      <c r="C22" s="134" t="s">
        <v>177</v>
      </c>
      <c r="D22" s="135"/>
      <c r="E22" s="135"/>
      <c r="F22" s="227"/>
      <c r="G22" s="140" t="s">
        <v>130</v>
      </c>
      <c r="H22" s="136"/>
      <c r="I22" s="154"/>
      <c r="J22" s="131"/>
    </row>
    <row r="23" spans="1:10" ht="17.5" thickBot="1" x14ac:dyDescent="0.5">
      <c r="A23" s="128"/>
      <c r="B23" s="129"/>
      <c r="C23" s="164" t="s">
        <v>176</v>
      </c>
      <c r="D23" s="166"/>
      <c r="E23" s="166"/>
      <c r="F23" s="228"/>
      <c r="G23" s="165" t="s">
        <v>130</v>
      </c>
      <c r="H23" s="136"/>
      <c r="I23" s="154"/>
      <c r="J23" s="131"/>
    </row>
    <row r="24" spans="1:10" ht="17.5" thickBot="1" x14ac:dyDescent="0.5">
      <c r="A24" s="123"/>
      <c r="B24" s="125"/>
      <c r="C24" s="126"/>
      <c r="D24" s="126"/>
      <c r="E24" s="126"/>
      <c r="F24" s="126"/>
      <c r="G24" s="126"/>
      <c r="H24" s="127"/>
      <c r="I24" s="152"/>
      <c r="J24" s="124"/>
    </row>
    <row r="25" spans="1:10" ht="17.5" thickBot="1" x14ac:dyDescent="0.5">
      <c r="A25" s="123"/>
      <c r="B25" s="125"/>
      <c r="C25" s="401" t="s">
        <v>181</v>
      </c>
      <c r="D25" s="402"/>
      <c r="E25" s="402"/>
      <c r="F25" s="402"/>
      <c r="G25" s="403"/>
      <c r="H25" s="127"/>
      <c r="I25" s="152"/>
      <c r="J25" s="124"/>
    </row>
    <row r="26" spans="1:10" ht="42.65" customHeight="1" thickBot="1" x14ac:dyDescent="0.5">
      <c r="A26" s="123"/>
      <c r="B26" s="125"/>
      <c r="C26" s="406" t="s">
        <v>182</v>
      </c>
      <c r="D26" s="407"/>
      <c r="E26" s="407"/>
      <c r="F26" s="407"/>
      <c r="G26" s="408"/>
      <c r="H26" s="127"/>
      <c r="I26" s="152"/>
      <c r="J26" s="124"/>
    </row>
    <row r="27" spans="1:10" ht="17.5" thickBot="1" x14ac:dyDescent="0.5">
      <c r="A27" s="123"/>
      <c r="B27" s="125"/>
      <c r="C27" s="179"/>
      <c r="D27" s="179"/>
      <c r="E27" s="179"/>
      <c r="F27" s="179"/>
      <c r="G27" s="179"/>
      <c r="H27" s="127"/>
      <c r="I27" s="152"/>
      <c r="J27" s="124"/>
    </row>
    <row r="28" spans="1:10" ht="17.5" thickBot="1" x14ac:dyDescent="0.5">
      <c r="A28" s="128"/>
      <c r="B28" s="129"/>
      <c r="C28" s="401" t="s">
        <v>180</v>
      </c>
      <c r="D28" s="402"/>
      <c r="E28" s="402"/>
      <c r="F28" s="402"/>
      <c r="G28" s="403"/>
      <c r="H28" s="130"/>
      <c r="I28" s="152"/>
      <c r="J28" s="131"/>
    </row>
    <row r="29" spans="1:10" ht="66.650000000000006" customHeight="1" thickBot="1" x14ac:dyDescent="0.5">
      <c r="A29" s="128"/>
      <c r="B29" s="129"/>
      <c r="C29" s="406" t="s">
        <v>183</v>
      </c>
      <c r="D29" s="407"/>
      <c r="E29" s="407"/>
      <c r="F29" s="407"/>
      <c r="G29" s="408"/>
      <c r="H29" s="130"/>
      <c r="I29" s="152"/>
      <c r="J29" s="131"/>
    </row>
    <row r="30" spans="1:10" ht="17.5" thickBot="1" x14ac:dyDescent="0.5">
      <c r="A30" s="123"/>
      <c r="B30" s="125"/>
      <c r="C30" s="126"/>
      <c r="D30" s="126"/>
      <c r="E30" s="126"/>
      <c r="F30" s="126"/>
      <c r="G30" s="126"/>
      <c r="H30" s="127"/>
      <c r="I30" s="152"/>
      <c r="J30" s="124"/>
    </row>
    <row r="31" spans="1:10" ht="17.5" thickBot="1" x14ac:dyDescent="0.5">
      <c r="A31" s="128"/>
      <c r="B31" s="129"/>
      <c r="C31" s="401" t="s">
        <v>131</v>
      </c>
      <c r="D31" s="402"/>
      <c r="E31" s="402"/>
      <c r="F31" s="402"/>
      <c r="G31" s="403"/>
      <c r="H31" s="130"/>
      <c r="I31" s="152"/>
      <c r="J31" s="131"/>
    </row>
    <row r="32" spans="1:10" ht="46.9" customHeight="1" thickBot="1" x14ac:dyDescent="0.5">
      <c r="A32" s="128"/>
      <c r="B32" s="129"/>
      <c r="C32" s="406" t="s">
        <v>184</v>
      </c>
      <c r="D32" s="407"/>
      <c r="E32" s="407"/>
      <c r="F32" s="407"/>
      <c r="G32" s="408"/>
      <c r="H32" s="130"/>
      <c r="I32" s="152"/>
      <c r="J32" s="131"/>
    </row>
    <row r="33" spans="1:10" x14ac:dyDescent="0.45">
      <c r="A33" s="128"/>
      <c r="B33" s="129"/>
      <c r="C33" s="125"/>
      <c r="D33" s="126"/>
      <c r="E33" s="126"/>
      <c r="F33" s="132" t="s">
        <v>77</v>
      </c>
      <c r="G33" s="150"/>
      <c r="H33" s="133"/>
      <c r="I33" s="153"/>
      <c r="J33" s="131"/>
    </row>
    <row r="34" spans="1:10" ht="17.5" thickBot="1" x14ac:dyDescent="0.5">
      <c r="A34" s="128"/>
      <c r="B34" s="129"/>
      <c r="C34" s="164" t="s">
        <v>186</v>
      </c>
      <c r="D34" s="166"/>
      <c r="E34" s="166"/>
      <c r="F34" s="228"/>
      <c r="G34" s="165" t="s">
        <v>130</v>
      </c>
      <c r="H34" s="136"/>
      <c r="I34" s="154"/>
      <c r="J34" s="131"/>
    </row>
    <row r="35" spans="1:10" ht="17.5" thickBot="1" x14ac:dyDescent="0.5">
      <c r="A35" s="123"/>
      <c r="B35" s="137"/>
      <c r="C35" s="138"/>
      <c r="D35" s="138"/>
      <c r="E35" s="138"/>
      <c r="F35" s="138"/>
      <c r="G35" s="138"/>
      <c r="H35" s="139"/>
      <c r="I35" s="152"/>
      <c r="J35" s="124"/>
    </row>
    <row r="36" spans="1:10" ht="17.5" thickBot="1" x14ac:dyDescent="0.5">
      <c r="A36" s="123"/>
      <c r="B36" s="143"/>
      <c r="C36" s="143"/>
      <c r="D36" s="143"/>
      <c r="E36" s="143"/>
      <c r="F36" s="143"/>
      <c r="G36" s="143"/>
      <c r="H36" s="143"/>
      <c r="I36" s="157"/>
      <c r="J36" s="124"/>
    </row>
    <row r="37" spans="1:10" ht="17.5" thickBot="1" x14ac:dyDescent="0.5">
      <c r="A37" s="123"/>
      <c r="B37" s="401" t="s">
        <v>79</v>
      </c>
      <c r="C37" s="402"/>
      <c r="D37" s="402"/>
      <c r="E37" s="402"/>
      <c r="F37" s="402"/>
      <c r="G37" s="402"/>
      <c r="H37" s="403"/>
      <c r="I37" s="156"/>
      <c r="J37" s="124"/>
    </row>
    <row r="38" spans="1:10" x14ac:dyDescent="0.45">
      <c r="A38" s="123"/>
      <c r="B38" s="409"/>
      <c r="C38" s="410"/>
      <c r="D38" s="410"/>
      <c r="E38" s="410"/>
      <c r="F38" s="410"/>
      <c r="G38" s="410"/>
      <c r="H38" s="411"/>
      <c r="I38" s="163"/>
      <c r="J38" s="124"/>
    </row>
    <row r="39" spans="1:10" x14ac:dyDescent="0.45">
      <c r="A39" s="123"/>
      <c r="B39" s="409"/>
      <c r="C39" s="410"/>
      <c r="D39" s="410"/>
      <c r="E39" s="410"/>
      <c r="F39" s="410"/>
      <c r="G39" s="410"/>
      <c r="H39" s="411"/>
      <c r="I39" s="163"/>
      <c r="J39" s="124"/>
    </row>
    <row r="40" spans="1:10" x14ac:dyDescent="0.45">
      <c r="A40" s="123"/>
      <c r="B40" s="409"/>
      <c r="C40" s="410"/>
      <c r="D40" s="410"/>
      <c r="E40" s="410"/>
      <c r="F40" s="410"/>
      <c r="G40" s="410"/>
      <c r="H40" s="411"/>
      <c r="I40" s="163"/>
      <c r="J40" s="124"/>
    </row>
    <row r="41" spans="1:10" x14ac:dyDescent="0.45">
      <c r="A41" s="123"/>
      <c r="B41" s="409"/>
      <c r="C41" s="410"/>
      <c r="D41" s="410"/>
      <c r="E41" s="410"/>
      <c r="F41" s="410"/>
      <c r="G41" s="410"/>
      <c r="H41" s="411"/>
      <c r="I41" s="163"/>
      <c r="J41" s="124"/>
    </row>
    <row r="42" spans="1:10" ht="17.5" thickBot="1" x14ac:dyDescent="0.5">
      <c r="A42" s="123"/>
      <c r="B42" s="412"/>
      <c r="C42" s="413"/>
      <c r="D42" s="413"/>
      <c r="E42" s="413"/>
      <c r="F42" s="413"/>
      <c r="G42" s="413"/>
      <c r="H42" s="414"/>
      <c r="I42" s="163"/>
      <c r="J42" s="124"/>
    </row>
    <row r="43" spans="1:10" ht="17.5" thickBot="1" x14ac:dyDescent="0.5">
      <c r="A43" s="123"/>
      <c r="B43" s="144"/>
      <c r="C43" s="144"/>
      <c r="D43" s="144"/>
      <c r="E43" s="144"/>
      <c r="F43" s="144"/>
      <c r="G43" s="144"/>
      <c r="H43" s="144"/>
      <c r="I43" s="158"/>
      <c r="J43" s="124"/>
    </row>
    <row r="44" spans="1:10" ht="17.5" thickBot="1" x14ac:dyDescent="0.5">
      <c r="A44" s="123"/>
      <c r="B44" s="401" t="s">
        <v>80</v>
      </c>
      <c r="C44" s="402"/>
      <c r="D44" s="402"/>
      <c r="E44" s="402"/>
      <c r="F44" s="402"/>
      <c r="G44" s="402"/>
      <c r="H44" s="403"/>
      <c r="I44" s="156"/>
      <c r="J44" s="124"/>
    </row>
    <row r="45" spans="1:10" ht="17.5" thickBot="1" x14ac:dyDescent="0.5">
      <c r="A45" s="123"/>
      <c r="B45" s="125"/>
      <c r="C45" s="126"/>
      <c r="D45" s="126"/>
      <c r="E45" s="126"/>
      <c r="F45" s="126"/>
      <c r="G45" s="126"/>
      <c r="H45" s="127"/>
      <c r="I45" s="152"/>
      <c r="J45" s="124"/>
    </row>
    <row r="46" spans="1:10" ht="17.5" thickBot="1" x14ac:dyDescent="0.5">
      <c r="A46" s="123"/>
      <c r="B46" s="125"/>
      <c r="C46" s="401" t="s">
        <v>81</v>
      </c>
      <c r="D46" s="402"/>
      <c r="E46" s="402"/>
      <c r="F46" s="402"/>
      <c r="G46" s="403"/>
      <c r="H46" s="127"/>
      <c r="I46" s="152"/>
      <c r="J46" s="124"/>
    </row>
    <row r="47" spans="1:10" x14ac:dyDescent="0.45">
      <c r="A47" s="123"/>
      <c r="B47" s="125"/>
      <c r="C47" s="125"/>
      <c r="D47" s="126"/>
      <c r="E47" s="126"/>
      <c r="F47" s="132" t="s">
        <v>98</v>
      </c>
      <c r="G47" s="150"/>
      <c r="H47" s="127"/>
      <c r="I47" s="152"/>
      <c r="J47" s="124"/>
    </row>
    <row r="48" spans="1:10" x14ac:dyDescent="0.45">
      <c r="A48" s="123"/>
      <c r="B48" s="125"/>
      <c r="C48" s="404" t="s">
        <v>187</v>
      </c>
      <c r="D48" s="405"/>
      <c r="E48" s="405"/>
      <c r="F48" s="238">
        <v>1355</v>
      </c>
      <c r="G48" s="221" t="s">
        <v>132</v>
      </c>
      <c r="H48" s="127"/>
      <c r="I48" s="152"/>
      <c r="J48" s="124"/>
    </row>
    <row r="49" spans="1:10" x14ac:dyDescent="0.45">
      <c r="A49" s="123"/>
      <c r="B49" s="125"/>
      <c r="C49" s="404" t="s">
        <v>188</v>
      </c>
      <c r="D49" s="405"/>
      <c r="E49" s="405"/>
      <c r="F49" s="238">
        <v>880</v>
      </c>
      <c r="G49" s="221" t="s">
        <v>132</v>
      </c>
      <c r="H49" s="127"/>
      <c r="I49" s="152"/>
      <c r="J49" s="124"/>
    </row>
    <row r="50" spans="1:10" ht="17.5" thickBot="1" x14ac:dyDescent="0.5">
      <c r="A50" s="123"/>
      <c r="B50" s="125"/>
      <c r="C50" s="399" t="s">
        <v>133</v>
      </c>
      <c r="D50" s="400"/>
      <c r="E50" s="400"/>
      <c r="F50" s="222">
        <v>1E-3</v>
      </c>
      <c r="G50" s="223" t="s">
        <v>134</v>
      </c>
      <c r="H50" s="127"/>
      <c r="I50" s="152"/>
      <c r="J50" s="124"/>
    </row>
    <row r="51" spans="1:10" ht="17.5" thickBot="1" x14ac:dyDescent="0.5">
      <c r="A51" s="123"/>
      <c r="B51" s="125"/>
      <c r="C51" s="126"/>
      <c r="D51" s="126"/>
      <c r="E51" s="126"/>
      <c r="F51" s="126"/>
      <c r="G51" s="126"/>
      <c r="H51" s="127"/>
      <c r="I51" s="152"/>
      <c r="J51" s="124"/>
    </row>
    <row r="52" spans="1:10" ht="17.5" thickBot="1" x14ac:dyDescent="0.5">
      <c r="A52" s="123"/>
      <c r="B52" s="125"/>
      <c r="C52" s="401" t="s">
        <v>189</v>
      </c>
      <c r="D52" s="402"/>
      <c r="E52" s="402"/>
      <c r="F52" s="402"/>
      <c r="G52" s="403"/>
      <c r="H52" s="127"/>
      <c r="I52" s="152"/>
      <c r="J52" s="124"/>
    </row>
    <row r="53" spans="1:10" x14ac:dyDescent="0.45">
      <c r="A53" s="123"/>
      <c r="B53" s="125"/>
      <c r="C53" s="125"/>
      <c r="D53" s="126"/>
      <c r="E53" s="126"/>
      <c r="F53" s="132" t="s">
        <v>145</v>
      </c>
      <c r="G53" s="150"/>
      <c r="H53" s="127"/>
      <c r="I53" s="152"/>
      <c r="J53" s="124"/>
    </row>
    <row r="54" spans="1:10" x14ac:dyDescent="0.45">
      <c r="A54" s="123"/>
      <c r="B54" s="125"/>
      <c r="C54" s="404" t="s">
        <v>318</v>
      </c>
      <c r="D54" s="405"/>
      <c r="E54" s="405"/>
      <c r="F54" s="225" t="str">
        <f>IF(ISNUMBER(PIA),PIA*SIO*k,IF(ISNUMBER(pom),pom*SIO*k,"0"))</f>
        <v>0</v>
      </c>
      <c r="G54" s="184" t="s">
        <v>283</v>
      </c>
      <c r="H54" s="127"/>
      <c r="I54" s="152"/>
      <c r="J54" s="124"/>
    </row>
    <row r="55" spans="1:10" x14ac:dyDescent="0.45">
      <c r="A55" s="123"/>
      <c r="B55" s="125"/>
      <c r="C55" s="404" t="s">
        <v>190</v>
      </c>
      <c r="D55" s="405"/>
      <c r="E55" s="405"/>
      <c r="F55" s="225" t="str">
        <f>IF(ISNUMBER(POC),POC*SOC*k,"0")</f>
        <v>0</v>
      </c>
      <c r="G55" s="184" t="s">
        <v>283</v>
      </c>
      <c r="H55" s="127"/>
      <c r="I55" s="152"/>
      <c r="J55" s="124"/>
    </row>
    <row r="56" spans="1:10" ht="17.5" thickBot="1" x14ac:dyDescent="0.5">
      <c r="A56" s="123"/>
      <c r="B56" s="125"/>
      <c r="C56" s="399" t="s">
        <v>191</v>
      </c>
      <c r="D56" s="400"/>
      <c r="E56" s="400"/>
      <c r="F56" s="226">
        <f>((PIO*SIO)+(POC*SOC))*k</f>
        <v>0</v>
      </c>
      <c r="G56" s="185" t="s">
        <v>283</v>
      </c>
      <c r="H56" s="127"/>
      <c r="I56" s="152"/>
      <c r="J56" s="124"/>
    </row>
    <row r="57" spans="1:10" ht="17.5" thickBot="1" x14ac:dyDescent="0.5">
      <c r="A57" s="123"/>
      <c r="B57" s="137"/>
      <c r="C57" s="138"/>
      <c r="D57" s="138"/>
      <c r="E57" s="138"/>
      <c r="F57" s="138"/>
      <c r="G57" s="138"/>
      <c r="H57" s="145"/>
      <c r="I57" s="152"/>
      <c r="J57" s="124"/>
    </row>
    <row r="58" spans="1:10" x14ac:dyDescent="0.45">
      <c r="A58" s="123"/>
      <c r="B58" s="123"/>
      <c r="C58" s="123"/>
      <c r="D58" s="123"/>
      <c r="E58" s="123"/>
      <c r="F58" s="123"/>
      <c r="G58" s="123"/>
      <c r="H58" s="123"/>
      <c r="I58" s="155"/>
      <c r="J58" s="124"/>
    </row>
    <row r="59" spans="1:10" ht="12.75" customHeight="1" x14ac:dyDescent="0.45">
      <c r="A59" s="146"/>
      <c r="B59" s="146"/>
      <c r="C59" s="146"/>
      <c r="D59" s="146"/>
      <c r="E59" s="146"/>
      <c r="F59" s="146"/>
      <c r="G59" s="146"/>
      <c r="H59" s="146"/>
      <c r="I59" s="146"/>
      <c r="J59" s="124"/>
    </row>
  </sheetData>
  <sheetProtection algorithmName="SHA-512" hashValue="LVLCjtmfhRJXEGP+/x1NwMe4oMM9XluBTfFyMop5TSdVdEhq0BJwp0jPeiPY9Gp6tv02zbM20amPbstBb1r6TA==" saltValue="NuYRDjq0MElOtynzXMu1qw==" spinCount="100000" sheet="1" objects="1" scenarios="1" selectLockedCells="1"/>
  <mergeCells count="38">
    <mergeCell ref="C56:E56"/>
    <mergeCell ref="B6:C6"/>
    <mergeCell ref="B8:C8"/>
    <mergeCell ref="B11:H11"/>
    <mergeCell ref="C13:G13"/>
    <mergeCell ref="D6:E6"/>
    <mergeCell ref="B7:C7"/>
    <mergeCell ref="D7:E7"/>
    <mergeCell ref="D8:E8"/>
    <mergeCell ref="C48:E48"/>
    <mergeCell ref="C14:G14"/>
    <mergeCell ref="C16:G16"/>
    <mergeCell ref="C17:G17"/>
    <mergeCell ref="C19:G19"/>
    <mergeCell ref="C20:G20"/>
    <mergeCell ref="C31:G31"/>
    <mergeCell ref="B2:E2"/>
    <mergeCell ref="B3:C3"/>
    <mergeCell ref="B4:C4"/>
    <mergeCell ref="B5:C5"/>
    <mergeCell ref="G4:H4"/>
    <mergeCell ref="D3:E3"/>
    <mergeCell ref="D4:E4"/>
    <mergeCell ref="D5:E5"/>
    <mergeCell ref="C50:E50"/>
    <mergeCell ref="C52:G52"/>
    <mergeCell ref="C54:E54"/>
    <mergeCell ref="C55:E55"/>
    <mergeCell ref="C25:G25"/>
    <mergeCell ref="C26:G26"/>
    <mergeCell ref="C28:G28"/>
    <mergeCell ref="C29:G29"/>
    <mergeCell ref="C49:E49"/>
    <mergeCell ref="C32:G32"/>
    <mergeCell ref="B37:H37"/>
    <mergeCell ref="B38:H42"/>
    <mergeCell ref="B44:H44"/>
    <mergeCell ref="C46:G46"/>
  </mergeCells>
  <hyperlinks>
    <hyperlink ref="G4" location="Instructions!C33" display="Back to Instructions tab" xr:uid="{00000000-0004-0000-0800-000000000000}"/>
  </hyperlink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FDA2E1-4A6A-484B-80CA-ABF8787066A1}">
  <ds:schemaRefs>
    <ds:schemaRef ds:uri="fa504290-48b0-421f-a269-8aa9478176e6"/>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9DBCCDE-ABFB-41E1-B1EB-9FCCA252BDD1}">
  <ds:schemaRefs>
    <ds:schemaRef ds:uri="http://schemas.microsoft.com/sharepoint/v3/contenttype/forms"/>
  </ds:schemaRefs>
</ds:datastoreItem>
</file>

<file path=customXml/itemProps3.xml><?xml version="1.0" encoding="utf-8"?>
<ds:datastoreItem xmlns:ds="http://schemas.openxmlformats.org/officeDocument/2006/customXml" ds:itemID="{A4E917DF-203A-4356-AA33-0B75F5A585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22</vt:i4>
      </vt:variant>
    </vt:vector>
  </HeadingPairs>
  <TitlesOfParts>
    <vt:vector size="38" baseType="lpstr">
      <vt:lpstr>Instructions</vt:lpstr>
      <vt:lpstr>General Info &amp; Test Results</vt:lpstr>
      <vt:lpstr>Instrumentation</vt:lpstr>
      <vt:lpstr>Photos</vt:lpstr>
      <vt:lpstr>Inactive or Off Mode Settings</vt:lpstr>
      <vt:lpstr>Setup &amp; Test Cond Inactive-Off</vt:lpstr>
      <vt:lpstr>Off-Cycle Mode Settings</vt:lpstr>
      <vt:lpstr>Setup&amp;Test Cond Off-Cycle Mode</vt:lpstr>
      <vt:lpstr>Data &amp; Calcs Low Power Modes</vt:lpstr>
      <vt:lpstr>Cooling Mode Settings</vt:lpstr>
      <vt:lpstr>Cooling Mode Setup &amp; Conditions</vt:lpstr>
      <vt:lpstr>Data &amp; Calcs Cooling Mode</vt:lpstr>
      <vt:lpstr>Comments</vt:lpstr>
      <vt:lpstr>Report Sign-Off Block</vt:lpstr>
      <vt:lpstr>Drop-Downs</vt:lpstr>
      <vt:lpstr>Version Control</vt:lpstr>
      <vt:lpstr>AECIO</vt:lpstr>
      <vt:lpstr>AECOC</vt:lpstr>
      <vt:lpstr>AECT</vt:lpstr>
      <vt:lpstr>B</vt:lpstr>
      <vt:lpstr>Capacity95</vt:lpstr>
      <vt:lpstr>d</vt:lpstr>
      <vt:lpstr>Duct_Configuration</vt:lpstr>
      <vt:lpstr>Ee</vt:lpstr>
      <vt:lpstr>ETLP</vt:lpstr>
      <vt:lpstr>Ht</vt:lpstr>
      <vt:lpstr>k</vt:lpstr>
      <vt:lpstr>lb_to_kg</vt:lpstr>
      <vt:lpstr>minutes_to_hours</vt:lpstr>
      <vt:lpstr>p</vt:lpstr>
      <vt:lpstr>PIA</vt:lpstr>
      <vt:lpstr>PIO</vt:lpstr>
      <vt:lpstr>'Data &amp; Calcs Low Power Modes'!POC</vt:lpstr>
      <vt:lpstr>pom</vt:lpstr>
      <vt:lpstr>SIO</vt:lpstr>
      <vt:lpstr>SOC</vt:lpstr>
      <vt:lpstr>Tt</vt:lpstr>
      <vt:lpstr>Tw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Mark Carlisle</dc:creator>
  <cp:lastModifiedBy>Alexander Hammer</cp:lastModifiedBy>
  <dcterms:created xsi:type="dcterms:W3CDTF">2012-07-30T20:37:04Z</dcterms:created>
  <dcterms:modified xsi:type="dcterms:W3CDTF">2019-07-02T16:31:42Z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