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8_{C65F524D-A018-4E0F-BE87-316F3867F1E2}" xr6:coauthVersionLast="36" xr6:coauthVersionMax="36" xr10:uidLastSave="{00000000-0000-0000-0000-000000000000}"/>
  <workbookProtection workbookAlgorithmName="SHA-512" workbookHashValue="eWx2mihyLpotsZyWPf4zPLPqNZLj/dSbrcpXngFyys5NrurPMp7kVwjQ9Aw6W5dzO24YfPCsIVGs41LUL+gdCQ==" workbookSaltValue="a/gi0hPeyUzK+aDroiSsSw==" workbookSpinCount="100000" lockStructure="1"/>
  <bookViews>
    <workbookView xWindow="-20" yWindow="350" windowWidth="10250" windowHeight="7890" tabRatio="782" xr2:uid="{00000000-000D-0000-FFFF-FFFF00000000}"/>
  </bookViews>
  <sheets>
    <sheet name="Instructions" sheetId="25" r:id="rId1"/>
    <sheet name="Raw Data" sheetId="33" r:id="rId2"/>
    <sheet name="General Info &amp; Test Results" sheetId="1" r:id="rId3"/>
    <sheet name="Setup &amp; Instrumentation" sheetId="27" r:id="rId4"/>
    <sheet name="Test Conditions" sheetId="6" r:id="rId5"/>
    <sheet name="Test Data Inputs &amp; Calculations" sheetId="31" r:id="rId6"/>
    <sheet name="Photos" sheetId="16" r:id="rId7"/>
    <sheet name="Comments" sheetId="29" r:id="rId8"/>
    <sheet name="Report Sign-Off Block" sheetId="24" r:id="rId9"/>
    <sheet name="Drop-Downs" sheetId="15" r:id="rId10"/>
    <sheet name="Version Control" sheetId="23" r:id="rId11"/>
  </sheets>
  <externalReferences>
    <externalReference r:id="rId12"/>
  </externalReferences>
  <definedNames>
    <definedName name="A">'Test Data Inputs &amp; Calculations'!$E$21</definedName>
    <definedName name="Burner_Type">'Drop-Downs'!$F$12:$F$13</definedName>
    <definedName name="Carbon">'Test Data Inputs &amp; Calculations'!$E$24</definedName>
    <definedName name="CarD">'Test Data Inputs &amp; Calculations'!$E$18</definedName>
    <definedName name="Circulation">'Drop-Downs'!$D$12:$D$13</definedName>
    <definedName name="CO">'Test Data Inputs &amp; Calculations'!$E$26</definedName>
    <definedName name="Control">'Drop-Downs'!$L$12:$L$15</definedName>
    <definedName name="Control2">'[1]General Info &amp; Test Results'!$C$41</definedName>
    <definedName name="DD_Y_N">'Drop-Downs'!$B$12:$B$13</definedName>
    <definedName name="Draft_Equipment">'Drop-Downs'!$H$12:$H$13</definedName>
    <definedName name="Energy_Source">'Drop-Downs'!$E$12:$E$13</definedName>
    <definedName name="Equipment_Class">'Drop-Downs'!$E$12:$E$14</definedName>
    <definedName name="Flue_Gas">'Drop-Downs'!$K$12:$K$14</definedName>
    <definedName name="Fuel_Type">'[1]General Info &amp; Test Results'!$C$33</definedName>
    <definedName name="Gas_Type">'Drop-Downs'!$M$12:$M$16</definedName>
    <definedName name="Heating_Medium">'Drop-Downs'!$C$12:$C$13</definedName>
    <definedName name="HHV">'Test Data Inputs &amp; Calculations'!$E$15</definedName>
    <definedName name="humidity">'Test Data Inputs &amp; Calculations'!$E$17</definedName>
    <definedName name="Hyd">'Test Data Inputs &amp; Calculations'!$E$28</definedName>
    <definedName name="Ignition">'Drop-Downs'!$G$12:$G$13</definedName>
    <definedName name="Installation">'Drop-Downs'!$J$12:$J$14</definedName>
    <definedName name="MCSS">'Test Data Inputs &amp; Calculations'!$E$34</definedName>
    <definedName name="metric1">'Test Data Inputs &amp; Calculations'!#REF!</definedName>
    <definedName name="metric1_rounded">'Test Data Inputs &amp; Calculations'!#REF!</definedName>
    <definedName name="metric2">'Test Data Inputs &amp; Calculations'!#REF!</definedName>
    <definedName name="metric2_rounded">'Test Data Inputs &amp; Calculations'!#REF!</definedName>
    <definedName name="Off_Cycle_Devices">'Drop-Downs'!$I$12:$I$13</definedName>
    <definedName name="Oxy">'Test Data Inputs &amp; Calculations'!$E$27</definedName>
    <definedName name="P">'Test Data Inputs &amp; Calculations'!$E$22</definedName>
    <definedName name="QCSS">'Test Data Inputs &amp; Calculations'!$E$32</definedName>
    <definedName name="System_Number">'Drop-Downs'!#REF!</definedName>
    <definedName name="T">'Test Data Inputs &amp; Calculations'!$E$23</definedName>
    <definedName name="TA">'Test Data Inputs &amp; Calculations'!$E$25</definedName>
    <definedName name="TFSS">'Test Data Inputs &amp; Calculations'!$E$19</definedName>
    <definedName name="TFSSC">'Test Data Inputs &amp; Calculations'!$E$33</definedName>
    <definedName name="TR">'Test Data Inputs &amp; Calculations'!$E$20</definedName>
    <definedName name="User_Control">'[1]General Info &amp; Test Results'!$C$42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8" i="6" l="1"/>
  <c r="E41" i="31" l="1"/>
  <c r="E43" i="31"/>
  <c r="E42" i="31"/>
  <c r="C38" i="6"/>
  <c r="C40" i="6" s="1"/>
  <c r="B37" i="6"/>
  <c r="B28" i="6"/>
  <c r="C59" i="6"/>
  <c r="C32" i="6"/>
  <c r="C31" i="6"/>
  <c r="C47" i="6"/>
  <c r="C22" i="6"/>
  <c r="C14" i="6"/>
  <c r="C15" i="6" s="1"/>
  <c r="E44" i="31" l="1"/>
  <c r="C65" i="6"/>
  <c r="C57" i="6"/>
  <c r="C19" i="31"/>
  <c r="C18" i="31"/>
  <c r="F20" i="31"/>
  <c r="F19" i="31"/>
  <c r="F15" i="31"/>
  <c r="C52" i="6" l="1"/>
  <c r="F13" i="1" l="1"/>
  <c r="C8" i="23" l="1"/>
  <c r="C7" i="23"/>
  <c r="C7" i="24" s="1"/>
  <c r="C5" i="23"/>
  <c r="C5" i="25" s="1"/>
  <c r="C5" i="15" l="1"/>
  <c r="C5" i="29"/>
  <c r="C5" i="24"/>
  <c r="D5" i="31"/>
  <c r="C7" i="15"/>
  <c r="D7" i="31"/>
  <c r="C4" i="23"/>
  <c r="C4" i="29" l="1"/>
  <c r="C4" i="15"/>
  <c r="D4" i="31"/>
  <c r="C4" i="24"/>
  <c r="C21" i="6"/>
  <c r="C3" i="33" l="1"/>
  <c r="C3" i="6" l="1"/>
  <c r="C4" i="33" l="1"/>
  <c r="C6" i="33"/>
  <c r="C7" i="25" l="1"/>
  <c r="C7" i="33"/>
  <c r="C3" i="25"/>
  <c r="C6" i="25" l="1"/>
  <c r="C6" i="1"/>
  <c r="C6" i="27"/>
  <c r="C6" i="6"/>
  <c r="C6" i="16"/>
  <c r="D6" i="31"/>
  <c r="C6" i="29"/>
  <c r="C6" i="24"/>
  <c r="C6" i="15"/>
  <c r="B6" i="25" l="1"/>
  <c r="B8" i="1" l="1"/>
  <c r="B7" i="1"/>
  <c r="B8" i="27"/>
  <c r="B7" i="27"/>
  <c r="B8" i="6"/>
  <c r="B7" i="6"/>
  <c r="B8" i="16"/>
  <c r="B7" i="16"/>
  <c r="B8" i="31"/>
  <c r="B7" i="31"/>
  <c r="B8" i="29"/>
  <c r="B7" i="29"/>
  <c r="B8" i="24"/>
  <c r="B7" i="24"/>
  <c r="B8" i="15"/>
  <c r="B7" i="15"/>
  <c r="C6" i="23"/>
  <c r="C8" i="27" l="1"/>
  <c r="C8" i="33"/>
  <c r="C8" i="29"/>
  <c r="C8" i="16"/>
  <c r="C8" i="6"/>
  <c r="C8" i="15"/>
  <c r="C8" i="1"/>
  <c r="C5" i="33"/>
  <c r="C4" i="27"/>
  <c r="C4" i="6"/>
  <c r="C4" i="25"/>
  <c r="C4" i="1"/>
  <c r="C4" i="16"/>
  <c r="C7" i="1"/>
  <c r="C8" i="24"/>
  <c r="D8" i="31"/>
  <c r="C7" i="27"/>
  <c r="C7" i="6"/>
  <c r="C7" i="16"/>
  <c r="C7" i="29"/>
  <c r="B6" i="31" l="1"/>
  <c r="B5" i="31"/>
  <c r="B4" i="31"/>
  <c r="B3" i="31"/>
  <c r="B2" i="31"/>
  <c r="H27" i="1" l="1"/>
  <c r="H26" i="1"/>
  <c r="H25" i="1"/>
  <c r="H24" i="1"/>
  <c r="D15" i="24"/>
  <c r="G24" i="1" s="1"/>
  <c r="G25" i="1"/>
  <c r="G26" i="1"/>
  <c r="G27" i="1"/>
  <c r="B6" i="29" l="1"/>
  <c r="B5" i="29"/>
  <c r="B4" i="29"/>
  <c r="B3" i="29"/>
  <c r="B2" i="29"/>
  <c r="B6" i="15" l="1"/>
  <c r="B5" i="15"/>
  <c r="B4" i="15"/>
  <c r="B3" i="15"/>
  <c r="B2" i="15"/>
  <c r="B6" i="16" l="1"/>
  <c r="B5" i="16"/>
  <c r="B4" i="16"/>
  <c r="B3" i="16"/>
  <c r="B2" i="16"/>
  <c r="B6" i="6"/>
  <c r="B5" i="6"/>
  <c r="B4" i="6"/>
  <c r="B3" i="6"/>
  <c r="B2" i="6"/>
  <c r="B6" i="27"/>
  <c r="B5" i="27"/>
  <c r="B4" i="27"/>
  <c r="B3" i="27"/>
  <c r="B2" i="27"/>
  <c r="B6" i="1" l="1"/>
  <c r="B5" i="1"/>
  <c r="B4" i="1"/>
  <c r="B3" i="1"/>
  <c r="B2" i="1"/>
  <c r="B5" i="25"/>
  <c r="B4" i="25"/>
  <c r="B3" i="25"/>
  <c r="B2" i="25"/>
  <c r="B6" i="24"/>
  <c r="B5" i="24"/>
  <c r="B4" i="24"/>
  <c r="B3" i="24"/>
  <c r="B2" i="24"/>
  <c r="D3" i="31"/>
  <c r="C3" i="15" l="1"/>
  <c r="C3" i="29"/>
  <c r="C5" i="6"/>
  <c r="C5" i="27"/>
  <c r="C5" i="16"/>
  <c r="C5" i="1"/>
  <c r="C3" i="16"/>
  <c r="C3" i="27"/>
  <c r="C3" i="24"/>
  <c r="C3" i="1"/>
</calcChain>
</file>

<file path=xl/sharedStrings.xml><?xml version="1.0" encoding="utf-8"?>
<sst xmlns="http://schemas.openxmlformats.org/spreadsheetml/2006/main" count="352" uniqueCount="239">
  <si>
    <t>Lab Name:</t>
  </si>
  <si>
    <t>Product Information</t>
  </si>
  <si>
    <t xml:space="preserve">Manufacturer model number: </t>
  </si>
  <si>
    <t>Condition as received:</t>
  </si>
  <si>
    <t>Test Conditions</t>
  </si>
  <si>
    <t>Step 1</t>
  </si>
  <si>
    <t>Step 2</t>
  </si>
  <si>
    <t>Step 3</t>
  </si>
  <si>
    <t>Step 4</t>
  </si>
  <si>
    <t>Step 5</t>
  </si>
  <si>
    <t>Step 7</t>
  </si>
  <si>
    <t xml:space="preserve">     Height</t>
  </si>
  <si>
    <t xml:space="preserve">     Width</t>
  </si>
  <si>
    <t xml:space="preserve">     Depth</t>
  </si>
  <si>
    <t>Outer Dimensions (in)</t>
  </si>
  <si>
    <t>If additional sensors were used, describe placement:</t>
  </si>
  <si>
    <t>Table of Contents</t>
  </si>
  <si>
    <t>Date of Manufacture (if available):</t>
  </si>
  <si>
    <t>Variable</t>
  </si>
  <si>
    <t>Photos</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</si>
  <si>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</si>
  <si>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</si>
  <si>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</si>
  <si>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</si>
  <si>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</si>
  <si>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</si>
  <si>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</si>
  <si>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</si>
  <si>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</si>
  <si>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</si>
  <si>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</si>
  <si>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</si>
  <si>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</si>
  <si>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</si>
  <si>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</si>
  <si>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</si>
  <si>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</si>
  <si>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</si>
  <si>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</si>
  <si>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</si>
  <si>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</si>
  <si>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</si>
  <si>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</si>
  <si>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</si>
  <si>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</si>
  <si>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</si>
  <si>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</si>
  <si>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</si>
  <si>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</si>
  <si>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</si>
  <si>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</si>
  <si>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</si>
  <si>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</si>
  <si>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</si>
  <si>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</si>
  <si>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</si>
  <si>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2. FTC EnergyGuide label (if present)</t>
  </si>
  <si>
    <t>Comments</t>
  </si>
  <si>
    <t>Instrument Type</t>
  </si>
  <si>
    <t>Sensor Location</t>
  </si>
  <si>
    <t>Back to Instructions tab</t>
  </si>
  <si>
    <t xml:space="preserve">5. </t>
  </si>
  <si>
    <t xml:space="preserve">6. </t>
  </si>
  <si>
    <t xml:space="preserve">7. </t>
  </si>
  <si>
    <t>Special instructions, if any…</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</si>
  <si>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</si>
  <si>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</si>
  <si>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</si>
  <si>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</si>
  <si>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</si>
  <si>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</si>
  <si>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</si>
  <si>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</si>
  <si>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</si>
  <si>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</si>
  <si>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</si>
  <si>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</si>
  <si>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</si>
  <si>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</si>
  <si>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</si>
  <si>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</si>
  <si>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Product Characteristics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</si>
  <si>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</si>
  <si>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1. Nameplate showing model number and serial number (if applicable)</t>
  </si>
  <si>
    <t>3. Photos of test unit from all sides (including photo of control panel, if applicable)</t>
  </si>
  <si>
    <t>4. Exact placement of all sensors on, in, or around the device</t>
  </si>
  <si>
    <t xml:space="preserve">8. </t>
  </si>
  <si>
    <t>9. Additional photos (if necessary)</t>
  </si>
  <si>
    <t>Test Data Inputs</t>
  </si>
  <si>
    <t>Measurement</t>
  </si>
  <si>
    <t>Calculations</t>
  </si>
  <si>
    <t>Test Data Inputs &amp; Calculations</t>
  </si>
  <si>
    <t>Step 6</t>
  </si>
  <si>
    <t>Instructions and table of contents</t>
  </si>
  <si>
    <t>Lab information, product information and test results</t>
  </si>
  <si>
    <t>Instrumentation requirements and space for sensor placement descriptions</t>
  </si>
  <si>
    <t>Inputs for photographs</t>
  </si>
  <si>
    <t>Measurement inputs and automated calculations</t>
  </si>
  <si>
    <t>Inputs for report template user to provide comments</t>
  </si>
  <si>
    <t>Report review history</t>
  </si>
  <si>
    <t>Drop-downs used</t>
  </si>
  <si>
    <t>Revision history</t>
  </si>
  <si>
    <t>Provided data</t>
  </si>
  <si>
    <t>Unit</t>
  </si>
  <si>
    <t>Yes</t>
  </si>
  <si>
    <t>No</t>
  </si>
  <si>
    <t>Input for test condition measurements</t>
  </si>
  <si>
    <t>Tabs</t>
  </si>
  <si>
    <t>Tabs with input cells</t>
  </si>
  <si>
    <t>Cells</t>
  </si>
  <si>
    <t>Auto-populated cell</t>
  </si>
  <si>
    <t>Tabs with space to paste raw data</t>
  </si>
  <si>
    <t>DD_Y_N</t>
  </si>
  <si>
    <t>Calculated Result (unrounded)</t>
  </si>
  <si>
    <t>Test Report Template Name:</t>
  </si>
  <si>
    <t>Commercial Warm Air Furnace</t>
  </si>
  <si>
    <t>Input raw data from the max input efficiency tests into this tab.</t>
  </si>
  <si>
    <r>
      <t>Include the following as a function of time for at least the duration of the steady state</t>
    </r>
    <r>
      <rPr>
        <b/>
        <sz val="11"/>
        <color indexed="8"/>
        <rFont val="Palatino Linotype"/>
        <family val="1"/>
      </rPr>
      <t xml:space="preserve"> period</t>
    </r>
    <r>
      <rPr>
        <sz val="11"/>
        <color indexed="8"/>
        <rFont val="Palatino Linotype"/>
        <family val="1"/>
      </rPr>
      <t xml:space="preserve"> and </t>
    </r>
    <r>
      <rPr>
        <b/>
        <sz val="11"/>
        <color indexed="8"/>
        <rFont val="Palatino Linotype"/>
        <family val="1"/>
      </rPr>
      <t>all test periods</t>
    </r>
    <r>
      <rPr>
        <sz val="11"/>
        <color indexed="8"/>
        <rFont val="Palatino Linotype"/>
        <family val="1"/>
      </rPr>
      <t>:</t>
    </r>
  </si>
  <si>
    <t>• Watts</t>
  </si>
  <si>
    <t>• Watt-hours</t>
  </si>
  <si>
    <t>• Volts</t>
  </si>
  <si>
    <t>• Amps</t>
  </si>
  <si>
    <t>• Temperatures from thermocouple grid</t>
  </si>
  <si>
    <t>• Temperatures from ambient thermocouples</t>
  </si>
  <si>
    <t>Type of Gas Used:</t>
  </si>
  <si>
    <t>Butane</t>
  </si>
  <si>
    <t>Propane</t>
  </si>
  <si>
    <t>Steady State Efficiency</t>
  </si>
  <si>
    <t>% (0-100)</t>
  </si>
  <si>
    <t>Tr = room temperature</t>
  </si>
  <si>
    <t>Flue Loss</t>
  </si>
  <si>
    <t>Thermal Efficiency</t>
  </si>
  <si>
    <t>Natural Gas</t>
  </si>
  <si>
    <t>Manufactured Gas</t>
  </si>
  <si>
    <t>Maximum Hourly Btu Input Rate</t>
  </si>
  <si>
    <t>Raw Data</t>
  </si>
  <si>
    <t>Gas_Type</t>
  </si>
  <si>
    <t>Test Results</t>
  </si>
  <si>
    <t>Raw test data</t>
  </si>
  <si>
    <t>-</t>
  </si>
  <si>
    <t>Inlet test pressure</t>
  </si>
  <si>
    <t>Type of gas used</t>
  </si>
  <si>
    <t>Condition met?</t>
  </si>
  <si>
    <t>Nameplate input</t>
  </si>
  <si>
    <t>Calculated Result (rounded per significant figures conventions and instrumentation resolution)</t>
  </si>
  <si>
    <t>[in. w.c.]</t>
  </si>
  <si>
    <t>[Btu/hr]</t>
  </si>
  <si>
    <t>[%]</t>
  </si>
  <si>
    <t>[%/100]</t>
  </si>
  <si>
    <t>[% by volume]</t>
  </si>
  <si>
    <t>[SCF/1000 Btu]</t>
  </si>
  <si>
    <t>Normal Inlet Test Pressure</t>
  </si>
  <si>
    <t>Heating_Medium</t>
  </si>
  <si>
    <t>Circulation</t>
  </si>
  <si>
    <t>Burner_Type</t>
  </si>
  <si>
    <t>Ignition</t>
  </si>
  <si>
    <t>Draft_Equipment</t>
  </si>
  <si>
    <t>Off_Cycle_Devices</t>
  </si>
  <si>
    <t>Installation</t>
  </si>
  <si>
    <t>Flue_Gas</t>
  </si>
  <si>
    <t>Control</t>
  </si>
  <si>
    <t>Air</t>
  </si>
  <si>
    <t>Forced</t>
  </si>
  <si>
    <t>Power (Induced Draft)</t>
  </si>
  <si>
    <t>Intermittent</t>
  </si>
  <si>
    <t>None</t>
  </si>
  <si>
    <t>Condensing</t>
  </si>
  <si>
    <t>Single Stage</t>
  </si>
  <si>
    <t>Two-Stage Modulating</t>
  </si>
  <si>
    <t>Step Modulating</t>
  </si>
  <si>
    <t>Describe placement of thermocouple grid:</t>
  </si>
  <si>
    <t xml:space="preserve"> Result</t>
  </si>
  <si>
    <t>Value</t>
  </si>
  <si>
    <t xml:space="preserve">Lab Information </t>
  </si>
  <si>
    <t>v1.0</t>
  </si>
  <si>
    <t>Non-weatherized</t>
  </si>
  <si>
    <t>Weatherized</t>
  </si>
  <si>
    <t>v1.1_draft1</t>
  </si>
  <si>
    <t>v1.1_draft2</t>
  </si>
  <si>
    <t>10 CFR 431 Subpart D Appendix 76:  Uniform Test Method for the Measurement of Energy Efficiency of Commercial Warm Air Furnaces</t>
  </si>
  <si>
    <t>v1.2</t>
  </si>
  <si>
    <t>Equipment_Class</t>
  </si>
  <si>
    <t>Gas-fired</t>
  </si>
  <si>
    <t>Oil-fired</t>
  </si>
  <si>
    <t xml:space="preserve">Equipment Class: </t>
  </si>
  <si>
    <t>v2.0</t>
  </si>
  <si>
    <t>External Static Pressure</t>
  </si>
  <si>
    <t>Manufacturer's specified minimum external static pressure</t>
  </si>
  <si>
    <t>External static pressure required for testing</t>
  </si>
  <si>
    <t>External static pressure measured during the test</t>
  </si>
  <si>
    <t>Measured input</t>
  </si>
  <si>
    <t>Ratio of measured input to nameplate input</t>
  </si>
  <si>
    <t>Temperature Rise and Air Throughput</t>
  </si>
  <si>
    <t>[° F]</t>
  </si>
  <si>
    <t>Temperature rise required for testing</t>
  </si>
  <si>
    <t>Is air temperature rise and air flow automatically-controlled?</t>
  </si>
  <si>
    <t>Temperature rise measured during testing</t>
  </si>
  <si>
    <t>Flue gas temperature reading 1</t>
  </si>
  <si>
    <t>Flue gas temperature reading 2</t>
  </si>
  <si>
    <t>Equilibrium condition achieved?</t>
  </si>
  <si>
    <t>Equilibrium Condition Establishment</t>
  </si>
  <si>
    <t>Non-condensing</t>
  </si>
  <si>
    <t>Non-condensing or Condensing:</t>
  </si>
  <si>
    <t>Room air humidity</t>
  </si>
  <si>
    <t>Room Air Humidity (Condensing models only)</t>
  </si>
  <si>
    <t>[Btu]</t>
  </si>
  <si>
    <t>[lb]</t>
  </si>
  <si>
    <r>
      <t>M</t>
    </r>
    <r>
      <rPr>
        <vertAlign val="subscript"/>
        <sz val="11"/>
        <rFont val="Palatino Linotype"/>
        <family val="1"/>
      </rPr>
      <t>C,SS</t>
    </r>
    <r>
      <rPr>
        <sz val="11"/>
        <rFont val="Palatino Linotype"/>
        <family val="1"/>
      </rPr>
      <t xml:space="preserve"> = mass of condensate at steady-state</t>
    </r>
  </si>
  <si>
    <r>
      <t>Q</t>
    </r>
    <r>
      <rPr>
        <vertAlign val="subscript"/>
        <sz val="11"/>
        <rFont val="Palatino Linotype"/>
        <family val="1"/>
      </rPr>
      <t>C,SS</t>
    </r>
    <r>
      <rPr>
        <sz val="11"/>
        <rFont val="Palatino Linotype"/>
        <family val="1"/>
      </rPr>
      <t xml:space="preserve"> = fuel energy input during steady-state condensate collection period</t>
    </r>
  </si>
  <si>
    <t>Condensate Collection (Condensing models only)</t>
  </si>
  <si>
    <r>
      <t>Latent Heat Gain due to Condensation Under Steady-State Conditions (L</t>
    </r>
    <r>
      <rPr>
        <vertAlign val="subscript"/>
        <sz val="11"/>
        <color theme="1"/>
        <rFont val="Palatino Linotype"/>
        <family val="1"/>
      </rPr>
      <t>G,SS</t>
    </r>
    <r>
      <rPr>
        <sz val="11"/>
        <color theme="1"/>
        <rFont val="Palatino Linotype"/>
        <family val="1"/>
      </rPr>
      <t>)</t>
    </r>
  </si>
  <si>
    <r>
      <t>[</t>
    </r>
    <r>
      <rPr>
        <sz val="11"/>
        <color theme="1"/>
        <rFont val="Calibri"/>
        <family val="2"/>
      </rPr>
      <t>°F</t>
    </r>
    <r>
      <rPr>
        <sz val="11"/>
        <color theme="1"/>
        <rFont val="Palatino Linotype"/>
        <family val="1"/>
      </rPr>
      <t>]</t>
    </r>
  </si>
  <si>
    <r>
      <t>T</t>
    </r>
    <r>
      <rPr>
        <vertAlign val="subscript"/>
        <sz val="11"/>
        <rFont val="Palatino Linotype"/>
        <family val="1"/>
      </rPr>
      <t>F,SS</t>
    </r>
    <r>
      <rPr>
        <sz val="11"/>
        <rFont val="Palatino Linotype"/>
        <family val="1"/>
      </rPr>
      <t xml:space="preserve"> = Flue gas temperature during steady-state condensate collection period</t>
    </r>
  </si>
  <si>
    <r>
      <t>Steady-state Heat Loss due to Condensate Going Down the Drain (L</t>
    </r>
    <r>
      <rPr>
        <vertAlign val="subscript"/>
        <sz val="11"/>
        <color theme="1"/>
        <rFont val="Palatino Linotype"/>
        <family val="1"/>
      </rPr>
      <t>C,SS</t>
    </r>
    <r>
      <rPr>
        <sz val="11"/>
        <color theme="1"/>
        <rFont val="Palatino Linotype"/>
        <family val="1"/>
      </rPr>
      <t>)</t>
    </r>
  </si>
  <si>
    <t>HHV = Higher Heating Value of Fuel</t>
  </si>
  <si>
    <r>
      <t>U = ultimate carbon dioxide (CO</t>
    </r>
    <r>
      <rPr>
        <vertAlign val="subscript"/>
        <sz val="11"/>
        <rFont val="Palatino Linotype"/>
        <family val="1"/>
      </rPr>
      <t>2</t>
    </r>
    <r>
      <rPr>
        <sz val="11"/>
        <rFont val="Palatino Linotype"/>
        <family val="1"/>
      </rPr>
      <t>) of flue gas</t>
    </r>
  </si>
  <si>
    <t>h = relative humidity of air supplied for combustion</t>
  </si>
  <si>
    <t>P = dry constituents in flue gases from stoichiometric combustion</t>
  </si>
  <si>
    <t>T = total constituents in flue gases from stoichiometric combustion</t>
  </si>
  <si>
    <t>A = air required for complete combustion</t>
  </si>
  <si>
    <t>C = carbon content of the oil</t>
  </si>
  <si>
    <r>
      <t>T</t>
    </r>
    <r>
      <rPr>
        <vertAlign val="subscript"/>
        <sz val="11"/>
        <rFont val="Palatino Linotype"/>
        <family val="1"/>
      </rPr>
      <t>A</t>
    </r>
    <r>
      <rPr>
        <sz val="11"/>
        <rFont val="Palatino Linotype"/>
        <family val="1"/>
      </rPr>
      <t xml:space="preserve"> = test air temperature</t>
    </r>
  </si>
  <si>
    <t>CO = percentage by volume of carbon monoxide in the flue gas</t>
  </si>
  <si>
    <t>O2 = pecentage by volume of oxygen</t>
  </si>
  <si>
    <t>H = hydrogen content of the oil</t>
  </si>
  <si>
    <t>Nameplate Voltage Rating</t>
  </si>
  <si>
    <t>Normal Test Voltage</t>
  </si>
  <si>
    <t>Measured test voltage</t>
  </si>
  <si>
    <t>Flue gas temperature reading 3</t>
  </si>
  <si>
    <t>Test Voltage (Oil only)</t>
  </si>
  <si>
    <r>
      <t>CO</t>
    </r>
    <r>
      <rPr>
        <vertAlign val="subscript"/>
        <sz val="11"/>
        <color theme="1"/>
        <rFont val="Palatino Linotype"/>
        <family val="1"/>
      </rPr>
      <t>2</t>
    </r>
    <r>
      <rPr>
        <sz val="11"/>
        <color theme="1"/>
        <rFont val="Palatino Linotype"/>
        <family val="1"/>
      </rPr>
      <t xml:space="preserve"> concentration of the flue gas specified by the manufacturer </t>
    </r>
  </si>
  <si>
    <r>
      <t>Measured CO</t>
    </r>
    <r>
      <rPr>
        <vertAlign val="subscript"/>
        <sz val="11"/>
        <color theme="1"/>
        <rFont val="Palatino Linotype"/>
        <family val="1"/>
      </rPr>
      <t>2</t>
    </r>
    <r>
      <rPr>
        <sz val="11"/>
        <color theme="1"/>
        <rFont val="Palatino Linotype"/>
        <family val="1"/>
      </rPr>
      <t xml:space="preserve"> concentration of the flue gas</t>
    </r>
  </si>
  <si>
    <r>
      <t>Flue Gas CO</t>
    </r>
    <r>
      <rPr>
        <b/>
        <vertAlign val="subscript"/>
        <sz val="11"/>
        <rFont val="Palatino Linotype"/>
        <family val="1"/>
      </rPr>
      <t>2</t>
    </r>
    <r>
      <rPr>
        <b/>
        <sz val="11"/>
        <rFont val="Palatino Linotype"/>
        <family val="1"/>
      </rPr>
      <t xml:space="preserve"> Percentage (Oil only)</t>
    </r>
  </si>
  <si>
    <t>[V]</t>
  </si>
  <si>
    <t>Equipped with Air Filter?</t>
  </si>
  <si>
    <t>Temperature of Outlet Air Determined by Function of Limit Control</t>
  </si>
  <si>
    <t>Smoke Spot (Oil Only)</t>
  </si>
  <si>
    <t>Smoke Spot Number</t>
  </si>
  <si>
    <t>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</si>
</sst>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00"/>
  </numFmts>
  <fonts count="46"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2"/>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sz val="11"/>
      <color indexed="8"/>
      <name val="Palatino Linotype"/>
      <family val="1"/>
    </font>
    <font>
      <u/>
      <sz val="12"/>
      <color indexed="12"/>
      <name val="Palatino Linotype"/>
      <family val="1"/>
    </font>
    <font>
      <b/>
      <sz val="11"/>
      <color indexed="8"/>
      <name val="Palatino Linotype"/>
      <family val="1"/>
    </font>
    <font>
      <u/>
      <sz val="12"/>
      <color theme="10"/>
      <name val="Palatino Linotype"/>
      <family val="2"/>
    </font>
    <font>
      <vertAlign val="subscript"/>
      <sz val="11"/>
      <name val="Palatino Linotype"/>
      <family val="1"/>
    </font>
    <font>
      <vertAlign val="subscript"/>
      <sz val="11"/>
      <color theme="1"/>
      <name val="Palatino Linotype"/>
      <family val="1"/>
    </font>
    <font>
      <b/>
      <vertAlign val="subscript"/>
      <sz val="11"/>
      <name val="Palatino Linotype"/>
      <family val="1"/>
    </font>
  </fonts>
  <fills count="26">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indexed="9"/>
        <bgColor indexed="64"/>
      </patternFill>
    </fill>
    <fill>
      <patternFill patternType="solid">
        <fgColor indexed="44"/>
        <bgColor indexed="64"/>
      </patternFill>
    </fill>
    <fill>
      <patternFill patternType="solid">
        <fgColor indexed="44"/>
        <bgColor indexed="44"/>
      </patternFill>
    </fill>
    <fill>
      <patternFill patternType="solid">
        <fgColor theme="8" tint="0.39994506668294322"/>
        <bgColor indexed="64"/>
      </patternFill>
    </fill>
    <fill>
      <patternFill patternType="solid">
        <fgColor rgb="FF99CCFF"/>
        <bgColor theme="3" tint="0.59996337778862885"/>
      </patternFill>
    </fill>
  </fills>
  <borders count="142">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right/>
      <top style="thin">
        <color theme="0" tint="-0.14996795556505021"/>
      </top>
      <bottom style="thin">
        <color theme="0" tint="-0.14996795556505021"/>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right style="medium">
        <color indexed="64"/>
      </right>
      <top style="thin">
        <color theme="0" tint="-0.249977111117893"/>
      </top>
      <bottom style="medium">
        <color indexed="64"/>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14996795556505021"/>
      </top>
      <bottom style="thin">
        <color theme="0" tint="-0.14993743705557422"/>
      </bottom>
      <diagonal/>
    </border>
    <border>
      <left style="medium">
        <color indexed="64"/>
      </left>
      <right/>
      <top/>
      <bottom style="thin">
        <color theme="0" tint="-0.14996795556505021"/>
      </bottom>
      <diagonal/>
    </border>
    <border>
      <left/>
      <right/>
      <top/>
      <bottom style="thin">
        <color theme="0" tint="-0.14996795556505021"/>
      </bottom>
      <diagonal/>
    </border>
    <border>
      <left style="medium">
        <color indexed="64"/>
      </left>
      <right/>
      <top style="thin">
        <color theme="0" tint="-0.14996795556505021"/>
      </top>
      <bottom style="thin">
        <color theme="0" tint="-0.14993743705557422"/>
      </bottom>
      <diagonal/>
    </border>
    <border>
      <left style="thin">
        <color indexed="64"/>
      </left>
      <right style="medium">
        <color indexed="64"/>
      </right>
      <top style="thin">
        <color theme="0" tint="-0.249977111117893"/>
      </top>
      <bottom style="thin">
        <color theme="2"/>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auto="1"/>
      </bottom>
      <diagonal/>
    </border>
    <border>
      <left/>
      <right style="medium">
        <color indexed="64"/>
      </right>
      <top style="thin">
        <color theme="0" tint="-0.249977111117893"/>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theme="0" tint="-0.249977111117893"/>
      </top>
      <bottom style="medium">
        <color indexed="64"/>
      </bottom>
      <diagonal/>
    </border>
    <border>
      <left style="medium">
        <color indexed="64"/>
      </left>
      <right/>
      <top style="thin">
        <color theme="0" tint="-0.24994659260841701"/>
      </top>
      <bottom style="thin">
        <color theme="0" tint="-0.249977111117893"/>
      </bottom>
      <diagonal/>
    </border>
    <border>
      <left style="medium">
        <color indexed="64"/>
      </left>
      <right/>
      <top style="thin">
        <color indexed="9"/>
      </top>
      <bottom style="thin">
        <color indexed="9"/>
      </bottom>
      <diagonal/>
    </border>
    <border>
      <left style="medium">
        <color indexed="64"/>
      </left>
      <right/>
      <top style="medium">
        <color indexed="64"/>
      </top>
      <bottom style="thin">
        <color indexed="9"/>
      </bottom>
      <diagonal/>
    </border>
    <border>
      <left/>
      <right/>
      <top style="medium">
        <color indexed="64"/>
      </top>
      <bottom style="thin">
        <color indexed="9"/>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style="medium">
        <color indexed="64"/>
      </left>
      <right/>
      <top style="thin">
        <color indexed="9"/>
      </top>
      <bottom style="medium">
        <color indexed="64"/>
      </bottom>
      <diagonal/>
    </border>
    <border>
      <left/>
      <right/>
      <top style="thin">
        <color indexed="9"/>
      </top>
      <bottom style="medium">
        <color indexed="64"/>
      </bottom>
      <diagonal/>
    </border>
    <border>
      <left/>
      <right style="medium">
        <color indexed="64"/>
      </right>
      <top style="thin">
        <color indexed="9"/>
      </top>
      <bottom style="medium">
        <color indexed="64"/>
      </bottom>
      <diagonal/>
    </border>
    <border>
      <left style="thin">
        <color indexed="64"/>
      </left>
      <right style="medium">
        <color indexed="64"/>
      </right>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theme="0" tint="-0.249977111117893"/>
      </top>
      <bottom/>
      <diagonal/>
    </border>
    <border>
      <left/>
      <right/>
      <top style="thin">
        <color theme="0" tint="-0.249977111117893"/>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medium">
        <color indexed="64"/>
      </left>
      <right/>
      <top style="medium">
        <color indexed="64"/>
      </top>
      <bottom style="thin">
        <color indexed="64"/>
      </bottom>
      <diagonal/>
    </border>
    <border>
      <left/>
      <right/>
      <top style="thin">
        <color theme="0" tint="-0.14996795556505021"/>
      </top>
      <bottom style="medium">
        <color indexed="64"/>
      </bottom>
      <diagonal/>
    </border>
  </borders>
  <cellStyleXfs count="2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7" borderId="0" applyNumberFormat="0" applyBorder="0" applyProtection="0">
      <alignment horizontal="left" vertical="center"/>
    </xf>
    <xf numFmtId="0" fontId="11" fillId="8" borderId="1">
      <alignment horizontal="center" vertical="center"/>
    </xf>
    <xf numFmtId="0" fontId="12" fillId="9" borderId="1" applyNumberFormat="0" applyAlignment="0" applyProtection="0"/>
    <xf numFmtId="0" fontId="8" fillId="0" borderId="1">
      <alignment horizontal="center"/>
    </xf>
    <xf numFmtId="0" fontId="13" fillId="10" borderId="0" applyNumberFormat="0" applyAlignment="0" applyProtection="0"/>
    <xf numFmtId="0" fontId="8" fillId="0" borderId="1">
      <alignment horizontal="center" vertical="center"/>
    </xf>
    <xf numFmtId="0" fontId="14" fillId="11" borderId="1" applyNumberFormat="0" applyProtection="0">
      <alignment horizontal="center" vertical="center"/>
    </xf>
    <xf numFmtId="0" fontId="15" fillId="12" borderId="1" applyNumberFormat="0" applyProtection="0">
      <alignment horizontal="center" vertical="center"/>
    </xf>
    <xf numFmtId="0" fontId="16" fillId="5" borderId="0"/>
    <xf numFmtId="0" fontId="10" fillId="0" borderId="0"/>
    <xf numFmtId="0" fontId="10" fillId="0" borderId="21">
      <alignment horizontal="center" vertical="center" wrapText="1"/>
    </xf>
    <xf numFmtId="0" fontId="12" fillId="11"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7" fillId="20" borderId="0" applyNumberFormat="0" applyBorder="0" applyAlignment="0" applyProtection="0"/>
    <xf numFmtId="0" fontId="38" fillId="19" borderId="0" applyNumberFormat="0" applyBorder="0" applyAlignment="0" applyProtection="0"/>
    <xf numFmtId="0" fontId="6" fillId="24" borderId="129" applyProtection="0">
      <alignment horizontal="center" vertical="center"/>
    </xf>
  </cellStyleXfs>
  <cellXfs count="481">
    <xf numFmtId="0" fontId="0" fillId="0" borderId="0" xfId="0"/>
    <xf numFmtId="0" fontId="8" fillId="0" borderId="0" xfId="0" applyFont="1"/>
    <xf numFmtId="0" fontId="8" fillId="0" borderId="0" xfId="0" applyFont="1" applyBorder="1"/>
    <xf numFmtId="2" fontId="8" fillId="0" borderId="0" xfId="0" applyNumberFormat="1" applyFont="1" applyBorder="1"/>
    <xf numFmtId="0" fontId="8" fillId="0" borderId="5" xfId="0" applyFont="1" applyBorder="1"/>
    <xf numFmtId="14" fontId="6" fillId="0" borderId="0" xfId="6" applyNumberFormat="1" applyFont="1"/>
    <xf numFmtId="0" fontId="6" fillId="0" borderId="0" xfId="6" applyFont="1"/>
    <xf numFmtId="0" fontId="6" fillId="0" borderId="0" xfId="6" applyNumberFormat="1" applyFont="1"/>
    <xf numFmtId="0" fontId="8" fillId="2" borderId="0" xfId="0" applyFont="1" applyFill="1"/>
    <xf numFmtId="0" fontId="8" fillId="5" borderId="0" xfId="0" applyFont="1" applyFill="1"/>
    <xf numFmtId="0" fontId="8" fillId="5" borderId="0" xfId="0" applyFont="1" applyFill="1" applyBorder="1"/>
    <xf numFmtId="0" fontId="6" fillId="5" borderId="0" xfId="6" applyFont="1" applyFill="1"/>
    <xf numFmtId="0" fontId="6" fillId="5" borderId="0" xfId="6" applyNumberFormat="1" applyFont="1" applyFill="1"/>
    <xf numFmtId="14" fontId="6" fillId="5" borderId="0" xfId="6" applyNumberFormat="1" applyFont="1" applyFill="1"/>
    <xf numFmtId="0" fontId="8" fillId="0" borderId="37" xfId="6" applyFont="1" applyBorder="1"/>
    <xf numFmtId="0" fontId="8" fillId="0" borderId="42" xfId="6" applyFont="1" applyBorder="1"/>
    <xf numFmtId="0" fontId="8" fillId="0" borderId="37" xfId="6" applyNumberFormat="1" applyFont="1" applyBorder="1"/>
    <xf numFmtId="0" fontId="8" fillId="0" borderId="40" xfId="6" applyFont="1" applyBorder="1"/>
    <xf numFmtId="0" fontId="8" fillId="0" borderId="37" xfId="6" applyFont="1" applyBorder="1" applyAlignment="1">
      <alignment vertical="center"/>
    </xf>
    <xf numFmtId="0" fontId="6" fillId="0" borderId="42" xfId="6" applyFont="1" applyBorder="1"/>
    <xf numFmtId="0" fontId="6" fillId="0" borderId="37" xfId="6" applyFont="1" applyBorder="1"/>
    <xf numFmtId="0" fontId="6" fillId="0" borderId="37" xfId="6" applyNumberFormat="1" applyFont="1" applyBorder="1"/>
    <xf numFmtId="0" fontId="29" fillId="0" borderId="56" xfId="6" applyFont="1" applyBorder="1" applyAlignment="1">
      <alignment horizontal="left"/>
    </xf>
    <xf numFmtId="0" fontId="29" fillId="0" borderId="59" xfId="6" applyFont="1" applyBorder="1" applyAlignment="1">
      <alignment horizontal="left"/>
    </xf>
    <xf numFmtId="0" fontId="6" fillId="0" borderId="40" xfId="6" applyFont="1" applyBorder="1"/>
    <xf numFmtId="14" fontId="6" fillId="0" borderId="57" xfId="6" applyNumberFormat="1" applyFont="1" applyBorder="1" applyAlignment="1">
      <alignment horizontal="left"/>
    </xf>
    <xf numFmtId="0" fontId="6" fillId="0" borderId="50" xfId="6" applyNumberFormat="1" applyFont="1" applyBorder="1" applyAlignment="1">
      <alignment horizontal="center" wrapText="1"/>
    </xf>
    <xf numFmtId="14" fontId="6" fillId="0" borderId="39" xfId="6" applyNumberFormat="1" applyFont="1" applyBorder="1" applyAlignment="1">
      <alignment horizontal="center" wrapText="1"/>
    </xf>
    <xf numFmtId="165" fontId="12" fillId="0" borderId="50" xfId="6" applyNumberFormat="1" applyFont="1" applyBorder="1" applyAlignment="1">
      <alignment horizontal="center" wrapText="1"/>
    </xf>
    <xf numFmtId="0" fontId="6" fillId="0" borderId="51" xfId="6" applyNumberFormat="1" applyFont="1" applyBorder="1" applyAlignment="1">
      <alignment horizontal="center" wrapText="1"/>
    </xf>
    <xf numFmtId="14" fontId="6" fillId="0" borderId="41" xfId="6" applyNumberFormat="1" applyFont="1" applyBorder="1" applyAlignment="1">
      <alignment horizontal="center" wrapText="1"/>
    </xf>
    <xf numFmtId="0" fontId="6" fillId="0" borderId="49" xfId="6" applyNumberFormat="1" applyFont="1" applyBorder="1" applyAlignment="1">
      <alignment horizontal="center" wrapText="1"/>
    </xf>
    <xf numFmtId="14" fontId="6" fillId="0" borderId="43" xfId="6" applyNumberFormat="1" applyFont="1" applyBorder="1" applyAlignment="1">
      <alignment horizontal="center" wrapText="1"/>
    </xf>
    <xf numFmtId="0" fontId="10" fillId="0" borderId="1" xfId="21" applyFont="1" applyBorder="1" applyAlignment="1" applyProtection="1">
      <alignment horizontal="center"/>
    </xf>
    <xf numFmtId="0" fontId="10" fillId="0" borderId="20" xfId="21" applyFont="1" applyBorder="1" applyAlignment="1" applyProtection="1">
      <alignment horizontal="center"/>
    </xf>
    <xf numFmtId="0" fontId="35" fillId="2" borderId="0" xfId="0" applyFont="1" applyFill="1" applyProtection="1"/>
    <xf numFmtId="0" fontId="35" fillId="0" borderId="0" xfId="0" applyFont="1" applyFill="1" applyProtection="1"/>
    <xf numFmtId="0" fontId="10" fillId="0" borderId="0" xfId="0" applyFont="1" applyFill="1" applyBorder="1" applyAlignment="1" applyProtection="1">
      <alignment horizontal="left"/>
    </xf>
    <xf numFmtId="0" fontId="8" fillId="2" borderId="8" xfId="0" applyFont="1" applyFill="1" applyBorder="1" applyProtection="1"/>
    <xf numFmtId="0" fontId="8" fillId="2" borderId="0" xfId="0" applyFont="1" applyFill="1" applyBorder="1" applyProtection="1"/>
    <xf numFmtId="0" fontId="8" fillId="2" borderId="12" xfId="0" applyFont="1" applyFill="1" applyBorder="1" applyProtection="1"/>
    <xf numFmtId="0" fontId="8" fillId="0" borderId="0" xfId="0" applyFont="1" applyFill="1" applyBorder="1" applyProtection="1"/>
    <xf numFmtId="0" fontId="17" fillId="0" borderId="32" xfId="0" applyFont="1" applyBorder="1" applyAlignment="1" applyProtection="1">
      <alignment horizontal="left" vertical="center"/>
    </xf>
    <xf numFmtId="0" fontId="8" fillId="2" borderId="13" xfId="0" applyFont="1" applyFill="1" applyBorder="1" applyProtection="1"/>
    <xf numFmtId="0" fontId="8" fillId="2" borderId="14" xfId="0" applyFont="1" applyFill="1" applyBorder="1" applyProtection="1"/>
    <xf numFmtId="0" fontId="8" fillId="2" borderId="15" xfId="0" applyFont="1" applyFill="1" applyBorder="1" applyProtection="1"/>
    <xf numFmtId="0" fontId="27" fillId="2" borderId="0" xfId="0" applyFont="1" applyFill="1" applyProtection="1"/>
    <xf numFmtId="0" fontId="10" fillId="2" borderId="8" xfId="0" applyFont="1" applyFill="1" applyBorder="1" applyProtection="1"/>
    <xf numFmtId="0" fontId="35" fillId="5" borderId="0" xfId="0" applyFont="1" applyFill="1" applyBorder="1" applyProtection="1"/>
    <xf numFmtId="0" fontId="17" fillId="0" borderId="72" xfId="0" applyFont="1" applyBorder="1" applyAlignment="1" applyProtection="1">
      <alignment horizontal="left" vertical="center"/>
    </xf>
    <xf numFmtId="0" fontId="8" fillId="0" borderId="12"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Protection="1"/>
    <xf numFmtId="0" fontId="8" fillId="0" borderId="0" xfId="0" applyFont="1" applyFill="1" applyProtection="1"/>
    <xf numFmtId="0" fontId="8" fillId="2" borderId="0" xfId="0" applyFont="1" applyFill="1" applyBorder="1" applyAlignment="1" applyProtection="1">
      <alignment vertical="top"/>
    </xf>
    <xf numFmtId="0" fontId="8" fillId="0" borderId="0" xfId="0" applyFont="1" applyFill="1" applyBorder="1" applyAlignment="1" applyProtection="1">
      <alignment vertical="top"/>
    </xf>
    <xf numFmtId="0" fontId="8" fillId="0" borderId="15" xfId="0" applyFont="1" applyFill="1" applyBorder="1" applyProtection="1"/>
    <xf numFmtId="0" fontId="35" fillId="5" borderId="0" xfId="0" applyFont="1" applyFill="1" applyProtection="1"/>
    <xf numFmtId="0" fontId="17" fillId="0" borderId="33" xfId="0" applyFont="1" applyBorder="1" applyAlignment="1" applyProtection="1">
      <alignment horizontal="left" vertical="center"/>
    </xf>
    <xf numFmtId="0" fontId="9" fillId="0" borderId="83" xfId="21" applyFont="1" applyBorder="1" applyAlignment="1" applyProtection="1">
      <alignment vertical="center"/>
    </xf>
    <xf numFmtId="0" fontId="9" fillId="0" borderId="84" xfId="21" applyFont="1" applyBorder="1" applyAlignment="1" applyProtection="1">
      <alignment vertical="center"/>
    </xf>
    <xf numFmtId="14" fontId="9" fillId="0" borderId="84" xfId="21" applyNumberFormat="1" applyFont="1" applyBorder="1" applyAlignment="1" applyProtection="1">
      <alignment horizontal="left" vertical="center"/>
    </xf>
    <xf numFmtId="0" fontId="8" fillId="0" borderId="66" xfId="0" applyNumberFormat="1" applyFont="1" applyFill="1" applyBorder="1" applyAlignment="1" applyProtection="1">
      <alignment horizontal="center"/>
    </xf>
    <xf numFmtId="0" fontId="8" fillId="0" borderId="70" xfId="0" applyNumberFormat="1" applyFont="1" applyFill="1" applyBorder="1" applyAlignment="1" applyProtection="1">
      <alignment horizontal="center"/>
    </xf>
    <xf numFmtId="0" fontId="9" fillId="0" borderId="56" xfId="6" applyFont="1" applyBorder="1" applyAlignment="1"/>
    <xf numFmtId="14" fontId="9" fillId="0" borderId="56" xfId="6" applyNumberFormat="1" applyFont="1" applyBorder="1" applyAlignment="1">
      <alignment horizontal="left"/>
    </xf>
    <xf numFmtId="14" fontId="9" fillId="0" borderId="57" xfId="6" applyNumberFormat="1" applyFont="1" applyBorder="1" applyAlignment="1">
      <alignment horizontal="left"/>
    </xf>
    <xf numFmtId="0" fontId="9" fillId="0" borderId="59" xfId="6" applyFont="1" applyBorder="1" applyAlignment="1"/>
    <xf numFmtId="0" fontId="30" fillId="0" borderId="48" xfId="6" applyFont="1" applyBorder="1" applyAlignment="1">
      <alignment horizontal="center"/>
    </xf>
    <xf numFmtId="0" fontId="30" fillId="0" borderId="34" xfId="6" applyFont="1" applyBorder="1" applyAlignment="1">
      <alignment horizontal="center"/>
    </xf>
    <xf numFmtId="14" fontId="9" fillId="0" borderId="85" xfId="21" applyNumberFormat="1" applyFont="1" applyBorder="1" applyAlignment="1" applyProtection="1">
      <alignment horizontal="left" vertical="center"/>
    </xf>
    <xf numFmtId="0" fontId="11" fillId="16" borderId="11" xfId="6" applyFont="1" applyFill="1" applyBorder="1" applyAlignment="1" applyProtection="1">
      <alignment horizontal="center" vertical="center"/>
    </xf>
    <xf numFmtId="0" fontId="17" fillId="5" borderId="26" xfId="6" applyFont="1" applyFill="1" applyBorder="1" applyAlignment="1" applyProtection="1">
      <alignment horizontal="center" vertical="center"/>
    </xf>
    <xf numFmtId="164" fontId="8" fillId="13" borderId="12" xfId="4" applyNumberFormat="1" applyFont="1" applyFill="1" applyBorder="1" applyAlignment="1" applyProtection="1">
      <alignment horizontal="center" vertical="center"/>
    </xf>
    <xf numFmtId="0" fontId="11" fillId="14" borderId="12" xfId="5" applyFont="1" applyFill="1" applyBorder="1" applyAlignment="1" applyProtection="1">
      <alignment horizontal="center" vertical="center"/>
    </xf>
    <xf numFmtId="0" fontId="17" fillId="0" borderId="12" xfId="6" applyFont="1" applyFill="1" applyBorder="1" applyAlignment="1" applyProtection="1">
      <alignment horizontal="center" vertical="center"/>
    </xf>
    <xf numFmtId="0" fontId="28" fillId="17" borderId="15" xfId="0" applyFont="1" applyFill="1" applyBorder="1" applyAlignment="1" applyProtection="1">
      <alignment horizontal="center" vertical="center"/>
    </xf>
    <xf numFmtId="0" fontId="10" fillId="0" borderId="0" xfId="0" applyFont="1" applyFill="1" applyBorder="1" applyAlignment="1" applyProtection="1"/>
    <xf numFmtId="0" fontId="10" fillId="0" borderId="0" xfId="0" applyFont="1" applyFill="1" applyBorder="1" applyAlignment="1" applyProtection="1">
      <alignment horizontal="center" wrapText="1"/>
    </xf>
    <xf numFmtId="0" fontId="10" fillId="0" borderId="12" xfId="0" applyFont="1" applyFill="1" applyBorder="1" applyAlignment="1" applyProtection="1">
      <alignment horizontal="left"/>
    </xf>
    <xf numFmtId="0" fontId="10" fillId="0" borderId="12" xfId="0" applyFont="1" applyFill="1" applyBorder="1" applyAlignment="1" applyProtection="1">
      <alignment horizontal="center" wrapText="1"/>
    </xf>
    <xf numFmtId="0" fontId="8" fillId="0" borderId="89" xfId="0" applyNumberFormat="1" applyFont="1" applyFill="1" applyBorder="1" applyAlignment="1" applyProtection="1">
      <alignment horizontal="center"/>
    </xf>
    <xf numFmtId="0" fontId="8" fillId="0" borderId="90" xfId="0" applyNumberFormat="1" applyFont="1" applyFill="1" applyBorder="1" applyAlignment="1" applyProtection="1">
      <alignment horizontal="center"/>
    </xf>
    <xf numFmtId="165" fontId="12" fillId="0" borderId="91" xfId="6" applyNumberFormat="1" applyFont="1" applyBorder="1" applyAlignment="1">
      <alignment horizontal="center" wrapText="1"/>
    </xf>
    <xf numFmtId="14" fontId="6" fillId="0" borderId="92" xfId="6" applyNumberFormat="1" applyFont="1" applyBorder="1" applyAlignment="1">
      <alignment horizontal="center" wrapText="1"/>
    </xf>
    <xf numFmtId="0" fontId="6" fillId="0" borderId="93" xfId="6" applyFont="1" applyBorder="1" applyAlignment="1">
      <alignment horizontal="left" vertical="center"/>
    </xf>
    <xf numFmtId="0" fontId="9" fillId="0" borderId="56" xfId="6" applyNumberFormat="1" applyFont="1" applyBorder="1" applyAlignment="1">
      <alignment horizontal="left" vertical="center" wrapText="1"/>
    </xf>
    <xf numFmtId="0" fontId="9" fillId="0" borderId="84" xfId="21" applyNumberFormat="1" applyFont="1" applyBorder="1" applyAlignment="1" applyProtection="1">
      <alignment horizontal="left" vertical="center"/>
    </xf>
    <xf numFmtId="0" fontId="9" fillId="0" borderId="84" xfId="21" applyNumberFormat="1" applyFont="1" applyBorder="1" applyAlignment="1" applyProtection="1">
      <alignment horizontal="left" vertical="center" wrapText="1"/>
    </xf>
    <xf numFmtId="0" fontId="9" fillId="0" borderId="56" xfId="6" applyNumberFormat="1" applyFont="1" applyBorder="1" applyAlignment="1">
      <alignment horizontal="left"/>
    </xf>
    <xf numFmtId="0" fontId="6" fillId="0" borderId="94" xfId="6" applyNumberFormat="1" applyFont="1" applyBorder="1" applyAlignment="1">
      <alignment horizontal="left" vertical="center" wrapText="1"/>
    </xf>
    <xf numFmtId="0" fontId="22" fillId="2" borderId="0" xfId="7" applyFont="1" applyFill="1" applyBorder="1" applyAlignment="1" applyProtection="1">
      <alignment vertical="center"/>
    </xf>
    <xf numFmtId="0" fontId="39" fillId="2" borderId="0" xfId="6" applyFont="1" applyFill="1" applyBorder="1" applyAlignment="1" applyProtection="1">
      <alignment vertical="center"/>
    </xf>
    <xf numFmtId="0" fontId="39" fillId="2" borderId="0" xfId="6" applyFont="1" applyFill="1" applyBorder="1" applyAlignment="1" applyProtection="1">
      <alignment vertical="center" wrapText="1"/>
    </xf>
    <xf numFmtId="0" fontId="39" fillId="2" borderId="0" xfId="6" applyNumberFormat="1" applyFont="1" applyFill="1" applyBorder="1" applyAlignment="1" applyProtection="1">
      <alignment vertical="center"/>
    </xf>
    <xf numFmtId="165" fontId="39" fillId="2" borderId="0" xfId="6" applyNumberFormat="1" applyFont="1" applyFill="1" applyBorder="1" applyAlignment="1" applyProtection="1">
      <alignment vertical="center"/>
    </xf>
    <xf numFmtId="14" fontId="39" fillId="2" borderId="0" xfId="6" applyNumberFormat="1" applyFont="1" applyFill="1" applyBorder="1" applyAlignment="1" applyProtection="1">
      <alignment vertical="center"/>
    </xf>
    <xf numFmtId="0" fontId="17" fillId="21" borderId="95" xfId="6" applyFont="1" applyFill="1" applyBorder="1" applyAlignment="1" applyProtection="1">
      <alignment horizontal="left" vertical="center" indent="2"/>
    </xf>
    <xf numFmtId="0" fontId="17" fillId="21" borderId="100" xfId="6" applyFont="1" applyFill="1" applyBorder="1" applyAlignment="1" applyProtection="1">
      <alignment horizontal="left" vertical="center" indent="2"/>
    </xf>
    <xf numFmtId="0" fontId="17" fillId="0" borderId="105" xfId="0" applyFont="1" applyBorder="1" applyAlignment="1" applyProtection="1">
      <alignment horizontal="left" vertical="center"/>
    </xf>
    <xf numFmtId="0" fontId="17" fillId="0" borderId="106" xfId="0" applyFont="1" applyBorder="1" applyAlignment="1" applyProtection="1">
      <alignment horizontal="left" vertical="center"/>
    </xf>
    <xf numFmtId="0" fontId="17" fillId="0" borderId="107" xfId="0" applyFont="1" applyBorder="1" applyAlignment="1" applyProtection="1">
      <alignment horizontal="left" vertical="center"/>
    </xf>
    <xf numFmtId="0" fontId="17" fillId="0" borderId="104" xfId="0" applyFont="1" applyBorder="1" applyAlignment="1" applyProtection="1">
      <alignment horizontal="left" vertical="center"/>
    </xf>
    <xf numFmtId="0" fontId="8" fillId="0" borderId="108" xfId="0" applyNumberFormat="1" applyFont="1" applyFill="1" applyBorder="1" applyAlignment="1" applyProtection="1">
      <alignment horizontal="center"/>
    </xf>
    <xf numFmtId="0" fontId="11" fillId="14" borderId="1" xfId="0" applyNumberFormat="1" applyFont="1" applyFill="1" applyBorder="1" applyAlignment="1" applyProtection="1">
      <alignment horizontal="center"/>
    </xf>
    <xf numFmtId="49" fontId="8" fillId="0" borderId="102" xfId="0" applyNumberFormat="1" applyFont="1" applyBorder="1"/>
    <xf numFmtId="49" fontId="8" fillId="0" borderId="103" xfId="0" applyNumberFormat="1" applyFont="1" applyBorder="1"/>
    <xf numFmtId="0" fontId="11" fillId="14" borderId="20" xfId="18" applyNumberFormat="1" applyFont="1" applyFill="1" applyBorder="1" applyAlignment="1" applyProtection="1">
      <alignment horizontal="left" vertical="center"/>
    </xf>
    <xf numFmtId="0" fontId="11" fillId="14" borderId="19" xfId="18" applyNumberFormat="1" applyFont="1" applyFill="1" applyBorder="1" applyAlignment="1" applyProtection="1">
      <alignment horizontal="left" vertical="center"/>
    </xf>
    <xf numFmtId="0" fontId="8" fillId="0" borderId="95" xfId="0" applyFont="1" applyBorder="1" applyProtection="1"/>
    <xf numFmtId="0" fontId="8" fillId="0" borderId="96" xfId="0" applyFont="1" applyBorder="1" applyProtection="1"/>
    <xf numFmtId="0" fontId="8" fillId="0" borderId="97" xfId="0" applyFont="1" applyBorder="1" applyProtection="1"/>
    <xf numFmtId="0" fontId="8" fillId="0" borderId="98" xfId="0" applyFont="1" applyBorder="1" applyProtection="1"/>
    <xf numFmtId="0" fontId="8" fillId="0" borderId="99" xfId="0" applyFont="1" applyBorder="1" applyProtection="1"/>
    <xf numFmtId="0" fontId="8" fillId="0" borderId="100" xfId="0" applyFont="1" applyBorder="1" applyProtection="1"/>
    <xf numFmtId="0" fontId="8" fillId="21" borderId="100" xfId="0" applyFont="1" applyFill="1" applyBorder="1" applyProtection="1"/>
    <xf numFmtId="0" fontId="8" fillId="0" borderId="101" xfId="0" applyFont="1" applyBorder="1" applyProtection="1"/>
    <xf numFmtId="0" fontId="8" fillId="5" borderId="0" xfId="0" applyFont="1" applyFill="1" applyProtection="1"/>
    <xf numFmtId="0" fontId="8" fillId="0" borderId="12" xfId="0" applyFont="1" applyFill="1" applyBorder="1" applyProtection="1"/>
    <xf numFmtId="0" fontId="30" fillId="0" borderId="1" xfId="21" applyFont="1" applyBorder="1" applyAlignment="1" applyProtection="1">
      <alignment horizontal="center"/>
    </xf>
    <xf numFmtId="0" fontId="30" fillId="0" borderId="20" xfId="21" applyFont="1" applyBorder="1" applyAlignment="1" applyProtection="1">
      <alignment horizontal="center"/>
    </xf>
    <xf numFmtId="0" fontId="22" fillId="0" borderId="0" xfId="6" applyFont="1" applyAlignment="1" applyProtection="1">
      <alignment vertical="center"/>
    </xf>
    <xf numFmtId="0" fontId="17" fillId="0" borderId="0" xfId="6" applyFont="1" applyAlignment="1" applyProtection="1">
      <alignment vertical="center"/>
    </xf>
    <xf numFmtId="0" fontId="17" fillId="5" borderId="0" xfId="6" applyFont="1" applyFill="1" applyAlignment="1" applyProtection="1">
      <alignment vertical="center"/>
    </xf>
    <xf numFmtId="0" fontId="8" fillId="0" borderId="45" xfId="6" applyFont="1" applyBorder="1" applyAlignment="1" applyProtection="1">
      <alignment vertical="center"/>
    </xf>
    <xf numFmtId="14" fontId="9" fillId="0" borderId="55" xfId="6" applyNumberFormat="1" applyFont="1" applyBorder="1" applyAlignment="1" applyProtection="1">
      <alignment horizontal="left" vertical="center"/>
    </xf>
    <xf numFmtId="0" fontId="8" fillId="0" borderId="0" xfId="6" applyFont="1" applyAlignment="1" applyProtection="1">
      <alignment vertical="center"/>
    </xf>
    <xf numFmtId="0" fontId="8" fillId="5" borderId="0" xfId="6" applyFont="1" applyFill="1" applyAlignment="1" applyProtection="1">
      <alignment vertical="center"/>
    </xf>
    <xf numFmtId="0" fontId="8" fillId="0" borderId="37" xfId="6" applyNumberFormat="1" applyFont="1" applyBorder="1" applyAlignment="1" applyProtection="1">
      <alignment vertical="center"/>
    </xf>
    <xf numFmtId="0" fontId="9" fillId="0" borderId="56" xfId="6" applyFont="1" applyBorder="1" applyAlignment="1" applyProtection="1">
      <alignment horizontal="left" vertical="center"/>
    </xf>
    <xf numFmtId="0" fontId="8" fillId="0" borderId="37" xfId="6" applyFont="1" applyBorder="1" applyAlignment="1" applyProtection="1">
      <alignment vertical="center"/>
    </xf>
    <xf numFmtId="14" fontId="8" fillId="0" borderId="56" xfId="6" applyNumberFormat="1" applyFont="1" applyBorder="1" applyAlignment="1" applyProtection="1">
      <alignment horizontal="left" vertical="center"/>
    </xf>
    <xf numFmtId="0" fontId="8" fillId="0" borderId="40" xfId="6" applyFont="1" applyBorder="1" applyAlignment="1" applyProtection="1">
      <alignment vertical="center"/>
    </xf>
    <xf numFmtId="14" fontId="8" fillId="0" borderId="57" xfId="6" applyNumberFormat="1" applyFont="1" applyBorder="1" applyAlignment="1" applyProtection="1">
      <alignment horizontal="left" vertical="center"/>
    </xf>
    <xf numFmtId="0" fontId="10" fillId="0" borderId="48" xfId="6" applyFont="1" applyBorder="1" applyAlignment="1" applyProtection="1">
      <alignment horizontal="center" vertical="center"/>
    </xf>
    <xf numFmtId="0" fontId="10" fillId="0" borderId="34" xfId="6" applyFont="1" applyBorder="1" applyAlignment="1" applyProtection="1">
      <alignment horizontal="center" vertical="center"/>
    </xf>
    <xf numFmtId="0" fontId="8" fillId="0" borderId="42" xfId="6" applyFont="1" applyBorder="1" applyAlignment="1" applyProtection="1">
      <alignment vertical="center"/>
    </xf>
    <xf numFmtId="0" fontId="8" fillId="0" borderId="43" xfId="6" applyFont="1" applyBorder="1" applyAlignment="1" applyProtection="1">
      <alignment vertical="center"/>
    </xf>
    <xf numFmtId="0" fontId="8" fillId="0" borderId="39" xfId="6" applyFont="1" applyBorder="1" applyAlignment="1" applyProtection="1">
      <alignment vertical="center"/>
    </xf>
    <xf numFmtId="0" fontId="17" fillId="0" borderId="37" xfId="6" applyFont="1" applyBorder="1" applyAlignment="1" applyProtection="1">
      <alignment vertical="center"/>
    </xf>
    <xf numFmtId="0" fontId="17" fillId="0" borderId="39" xfId="6" applyFont="1" applyBorder="1" applyAlignment="1" applyProtection="1">
      <alignment vertical="center"/>
    </xf>
    <xf numFmtId="0" fontId="17" fillId="0" borderId="40" xfId="6" applyFont="1" applyBorder="1" applyAlignment="1" applyProtection="1">
      <alignment vertical="center"/>
    </xf>
    <xf numFmtId="0" fontId="17" fillId="0" borderId="41" xfId="6" applyFont="1" applyBorder="1" applyAlignment="1" applyProtection="1">
      <alignment vertical="center"/>
    </xf>
    <xf numFmtId="0" fontId="8" fillId="0" borderId="14" xfId="0" applyFont="1" applyBorder="1" applyAlignment="1" applyProtection="1">
      <alignment vertical="center"/>
    </xf>
    <xf numFmtId="0" fontId="17" fillId="0" borderId="75" xfId="6" applyFont="1" applyFill="1" applyBorder="1" applyAlignment="1" applyProtection="1">
      <alignment vertical="center"/>
    </xf>
    <xf numFmtId="0" fontId="17" fillId="0" borderId="32" xfId="6" applyFont="1" applyFill="1" applyBorder="1" applyAlignment="1" applyProtection="1">
      <alignment vertical="center"/>
    </xf>
    <xf numFmtId="0" fontId="17" fillId="0" borderId="33" xfId="6" applyFont="1" applyFill="1" applyBorder="1" applyAlignment="1" applyProtection="1">
      <alignment vertical="center"/>
    </xf>
    <xf numFmtId="0" fontId="8" fillId="0" borderId="0" xfId="6" applyFont="1" applyBorder="1" applyAlignment="1" applyProtection="1">
      <alignment vertical="center"/>
    </xf>
    <xf numFmtId="0" fontId="17" fillId="0" borderId="0" xfId="6" applyFont="1" applyBorder="1" applyAlignment="1" applyProtection="1">
      <alignment vertical="center"/>
    </xf>
    <xf numFmtId="0" fontId="17" fillId="0" borderId="8" xfId="6" applyFont="1" applyFill="1" applyBorder="1" applyAlignment="1" applyProtection="1">
      <alignment vertical="center"/>
    </xf>
    <xf numFmtId="0" fontId="8" fillId="0" borderId="12" xfId="0" applyFont="1" applyBorder="1" applyAlignment="1" applyProtection="1">
      <alignment vertical="center"/>
    </xf>
    <xf numFmtId="0" fontId="8" fillId="0" borderId="12" xfId="0" applyFont="1" applyFill="1" applyBorder="1" applyAlignment="1" applyProtection="1">
      <alignment vertical="center"/>
    </xf>
    <xf numFmtId="0" fontId="17" fillId="0" borderId="0" xfId="6" applyFont="1" applyFill="1" applyAlignment="1" applyProtection="1">
      <alignment vertical="center"/>
    </xf>
    <xf numFmtId="0" fontId="17" fillId="0" borderId="13" xfId="6" applyFont="1" applyFill="1" applyBorder="1" applyAlignment="1" applyProtection="1">
      <alignment vertical="center"/>
    </xf>
    <xf numFmtId="0" fontId="8" fillId="0" borderId="15" xfId="0" applyFont="1" applyFill="1" applyBorder="1" applyAlignment="1" applyProtection="1">
      <alignment vertical="center"/>
    </xf>
    <xf numFmtId="0" fontId="8" fillId="0" borderId="0" xfId="0" applyFont="1" applyProtection="1"/>
    <xf numFmtId="0" fontId="9" fillId="0" borderId="59" xfId="6" applyFont="1" applyBorder="1" applyAlignment="1" applyProtection="1">
      <alignment horizontal="left" vertical="center" wrapText="1"/>
    </xf>
    <xf numFmtId="0" fontId="8" fillId="0" borderId="56" xfId="6" applyNumberFormat="1" applyFont="1" applyBorder="1" applyAlignment="1" applyProtection="1">
      <alignment horizontal="left" vertical="center" wrapText="1"/>
    </xf>
    <xf numFmtId="14" fontId="8" fillId="0" borderId="56" xfId="6" applyNumberFormat="1" applyFont="1" applyBorder="1" applyAlignment="1" applyProtection="1">
      <alignment horizontal="left" vertical="center" wrapText="1"/>
    </xf>
    <xf numFmtId="0" fontId="9" fillId="0" borderId="56" xfId="6" applyFont="1" applyBorder="1" applyAlignment="1" applyProtection="1">
      <alignment horizontal="left" vertical="center" wrapText="1"/>
    </xf>
    <xf numFmtId="0" fontId="8" fillId="0" borderId="93" xfId="6" applyFont="1" applyBorder="1" applyAlignment="1" applyProtection="1">
      <alignment horizontal="left" vertical="center"/>
    </xf>
    <xf numFmtId="0" fontId="8" fillId="0" borderId="94" xfId="6" applyNumberFormat="1" applyFont="1" applyBorder="1" applyAlignment="1" applyProtection="1">
      <alignment horizontal="left" vertical="center" wrapText="1"/>
    </xf>
    <xf numFmtId="14" fontId="8" fillId="0" borderId="57" xfId="6" applyNumberFormat="1" applyFont="1" applyBorder="1" applyAlignment="1" applyProtection="1">
      <alignment horizontal="left" vertical="center" wrapText="1"/>
    </xf>
    <xf numFmtId="0" fontId="8" fillId="0" borderId="0" xfId="0" applyFont="1" applyAlignment="1" applyProtection="1">
      <alignment vertical="center"/>
    </xf>
    <xf numFmtId="0" fontId="8" fillId="5" borderId="0" xfId="0" applyFont="1" applyFill="1" applyAlignment="1" applyProtection="1">
      <alignment vertical="center"/>
    </xf>
    <xf numFmtId="0" fontId="9" fillId="0" borderId="55" xfId="6" applyFont="1" applyBorder="1" applyAlignment="1" applyProtection="1">
      <alignment horizontal="left" vertical="center"/>
    </xf>
    <xf numFmtId="0" fontId="8" fillId="0" borderId="56" xfId="6" applyNumberFormat="1" applyFont="1" applyBorder="1" applyAlignment="1" applyProtection="1">
      <alignment horizontal="left" vertical="center"/>
    </xf>
    <xf numFmtId="0" fontId="10" fillId="0" borderId="0" xfId="17" applyFont="1" applyBorder="1" applyAlignment="1" applyProtection="1">
      <alignment horizontal="center" vertical="center" wrapText="1"/>
    </xf>
    <xf numFmtId="0" fontId="10" fillId="6" borderId="30" xfId="17" applyFont="1" applyFill="1" applyBorder="1" applyAlignment="1" applyProtection="1">
      <alignment horizontal="center" vertical="center" wrapText="1"/>
    </xf>
    <xf numFmtId="0" fontId="8" fillId="0" borderId="50" xfId="6" applyFont="1" applyBorder="1" applyAlignment="1" applyProtection="1">
      <alignment vertical="center"/>
    </xf>
    <xf numFmtId="0" fontId="10" fillId="0" borderId="62" xfId="17" applyFont="1" applyBorder="1" applyAlignment="1" applyProtection="1">
      <alignment horizontal="center" vertical="center" wrapText="1"/>
    </xf>
    <xf numFmtId="0" fontId="10" fillId="0" borderId="63" xfId="17" applyFont="1" applyBorder="1" applyAlignment="1" applyProtection="1">
      <alignment horizontal="center" vertical="center" wrapText="1"/>
    </xf>
    <xf numFmtId="0" fontId="10" fillId="0" borderId="16" xfId="17" applyFont="1" applyBorder="1" applyAlignment="1" applyProtection="1">
      <alignment horizontal="center" vertical="center" wrapText="1"/>
    </xf>
    <xf numFmtId="0" fontId="8" fillId="0" borderId="51" xfId="6" applyFont="1" applyBorder="1" applyAlignment="1" applyProtection="1">
      <alignment vertical="center"/>
    </xf>
    <xf numFmtId="0" fontId="8" fillId="0" borderId="0" xfId="0" applyFont="1" applyBorder="1" applyAlignment="1" applyProtection="1">
      <alignment vertical="center"/>
    </xf>
    <xf numFmtId="0" fontId="24" fillId="0" borderId="0" xfId="6" applyFont="1" applyBorder="1" applyAlignment="1" applyProtection="1">
      <alignment vertical="center"/>
    </xf>
    <xf numFmtId="0" fontId="26" fillId="0" borderId="37" xfId="6" applyFont="1" applyBorder="1" applyAlignment="1" applyProtection="1">
      <alignment vertical="center"/>
    </xf>
    <xf numFmtId="0" fontId="8" fillId="0" borderId="44" xfId="0" applyFont="1" applyFill="1" applyBorder="1" applyAlignment="1" applyProtection="1">
      <alignment horizontal="left" vertical="center"/>
    </xf>
    <xf numFmtId="0" fontId="17" fillId="0" borderId="0" xfId="18" applyFont="1" applyFill="1" applyBorder="1" applyAlignment="1" applyProtection="1">
      <alignment horizontal="left" vertical="center"/>
    </xf>
    <xf numFmtId="0" fontId="10" fillId="0" borderId="48" xfId="6" applyFont="1" applyFill="1" applyBorder="1" applyAlignment="1" applyProtection="1">
      <alignment horizontal="center" vertical="center"/>
    </xf>
    <xf numFmtId="0" fontId="10" fillId="0" borderId="6" xfId="6" applyFont="1" applyFill="1" applyBorder="1" applyAlignment="1" applyProtection="1">
      <alignment horizontal="center" vertical="center"/>
    </xf>
    <xf numFmtId="0" fontId="10" fillId="0" borderId="6" xfId="6" applyFont="1" applyBorder="1" applyAlignment="1" applyProtection="1">
      <alignment horizontal="center" vertical="center"/>
    </xf>
    <xf numFmtId="0" fontId="10" fillId="0" borderId="34" xfId="6" applyFont="1" applyFill="1" applyBorder="1" applyAlignment="1" applyProtection="1">
      <alignment horizontal="center" vertical="center"/>
    </xf>
    <xf numFmtId="0" fontId="22" fillId="0" borderId="0" xfId="7" applyFont="1" applyFill="1" applyBorder="1" applyAlignment="1" applyProtection="1">
      <alignment vertical="center"/>
    </xf>
    <xf numFmtId="0" fontId="9" fillId="0" borderId="0" xfId="6" applyFont="1" applyFill="1" applyBorder="1" applyAlignment="1" applyProtection="1">
      <alignment vertical="center"/>
    </xf>
    <xf numFmtId="0" fontId="8" fillId="0" borderId="0" xfId="0" applyFont="1" applyFill="1" applyBorder="1" applyAlignment="1" applyProtection="1">
      <alignment vertical="center"/>
    </xf>
    <xf numFmtId="0" fontId="25" fillId="0" borderId="0" xfId="0" applyFont="1" applyAlignment="1" applyProtection="1">
      <alignment vertical="center"/>
    </xf>
    <xf numFmtId="0" fontId="8" fillId="0" borderId="0" xfId="0" quotePrefix="1" applyFont="1" applyAlignment="1" applyProtection="1">
      <alignment vertical="center"/>
    </xf>
    <xf numFmtId="0" fontId="8" fillId="5" borderId="0" xfId="0" quotePrefix="1" applyFont="1" applyFill="1" applyAlignment="1" applyProtection="1">
      <alignment vertical="center"/>
    </xf>
    <xf numFmtId="0" fontId="26" fillId="0" borderId="0" xfId="0" applyFont="1" applyFill="1" applyBorder="1" applyAlignment="1" applyProtection="1">
      <alignment horizontal="left" vertical="center" wrapText="1"/>
    </xf>
    <xf numFmtId="0" fontId="26" fillId="2" borderId="0" xfId="0" applyFont="1" applyFill="1" applyBorder="1" applyAlignment="1" applyProtection="1">
      <alignment horizontal="left" vertical="center" wrapText="1"/>
    </xf>
    <xf numFmtId="0" fontId="8" fillId="0" borderId="50" xfId="0" applyFont="1" applyBorder="1" applyAlignment="1" applyProtection="1">
      <alignment vertical="center"/>
    </xf>
    <xf numFmtId="0" fontId="8" fillId="2" borderId="0" xfId="0" applyFont="1" applyFill="1" applyBorder="1" applyAlignment="1" applyProtection="1">
      <alignment vertical="center"/>
    </xf>
    <xf numFmtId="0" fontId="8" fillId="0" borderId="13" xfId="0" applyFont="1" applyBorder="1" applyAlignment="1" applyProtection="1">
      <alignment vertical="center"/>
    </xf>
    <xf numFmtId="0" fontId="8" fillId="0" borderId="0" xfId="0" applyNumberFormat="1" applyFont="1" applyFill="1" applyBorder="1" applyAlignment="1" applyProtection="1">
      <alignment vertical="center"/>
    </xf>
    <xf numFmtId="14" fontId="9" fillId="0" borderId="56" xfId="6" applyNumberFormat="1" applyFont="1" applyBorder="1" applyAlignment="1" applyProtection="1">
      <alignment horizontal="left" vertical="center"/>
    </xf>
    <xf numFmtId="0" fontId="9" fillId="0" borderId="56" xfId="6" applyNumberFormat="1" applyFont="1" applyBorder="1" applyAlignment="1" applyProtection="1">
      <alignment horizontal="left" vertical="center"/>
    </xf>
    <xf numFmtId="0" fontId="9" fillId="0" borderId="56" xfId="6" applyNumberFormat="1" applyFont="1" applyBorder="1" applyAlignment="1" applyProtection="1">
      <alignment horizontal="left" vertical="center" wrapText="1"/>
    </xf>
    <xf numFmtId="14" fontId="9" fillId="0" borderId="57" xfId="6" applyNumberFormat="1" applyFont="1" applyBorder="1" applyAlignment="1" applyProtection="1">
      <alignment horizontal="left" vertical="center"/>
    </xf>
    <xf numFmtId="0" fontId="9" fillId="0" borderId="59" xfId="6" applyFont="1" applyBorder="1" applyAlignment="1" applyProtection="1">
      <alignment vertical="center"/>
    </xf>
    <xf numFmtId="0" fontId="9" fillId="0" borderId="56" xfId="6" applyFont="1" applyBorder="1" applyAlignment="1" applyProtection="1">
      <alignment vertical="center"/>
    </xf>
    <xf numFmtId="0" fontId="17"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21" fillId="0" borderId="0" xfId="19" applyFont="1" applyAlignment="1" applyProtection="1">
      <alignment horizontal="left" vertical="center"/>
    </xf>
    <xf numFmtId="0" fontId="8" fillId="0" borderId="45" xfId="6" applyFont="1" applyBorder="1" applyProtection="1"/>
    <xf numFmtId="0" fontId="9" fillId="0" borderId="55" xfId="6" applyFont="1" applyBorder="1" applyAlignment="1" applyProtection="1"/>
    <xf numFmtId="0" fontId="8" fillId="0" borderId="37" xfId="6" applyNumberFormat="1" applyFont="1" applyBorder="1" applyProtection="1"/>
    <xf numFmtId="0" fontId="9" fillId="0" borderId="56" xfId="6" applyFont="1" applyBorder="1" applyAlignment="1" applyProtection="1"/>
    <xf numFmtId="0" fontId="8" fillId="0" borderId="37" xfId="6" applyFont="1" applyBorder="1" applyProtection="1"/>
    <xf numFmtId="14" fontId="9" fillId="0" borderId="56" xfId="6" applyNumberFormat="1" applyFont="1" applyBorder="1" applyAlignment="1" applyProtection="1">
      <alignment horizontal="left"/>
    </xf>
    <xf numFmtId="0" fontId="9" fillId="0" borderId="56" xfId="6" applyNumberFormat="1" applyFont="1" applyBorder="1" applyAlignment="1" applyProtection="1">
      <alignment horizontal="left"/>
    </xf>
    <xf numFmtId="0" fontId="8" fillId="0" borderId="40" xfId="6" applyFont="1" applyBorder="1" applyProtection="1"/>
    <xf numFmtId="14" fontId="9" fillId="0" borderId="57" xfId="6" applyNumberFormat="1" applyFont="1" applyBorder="1" applyAlignment="1" applyProtection="1">
      <alignment horizontal="left"/>
    </xf>
    <xf numFmtId="0" fontId="22" fillId="2" borderId="0" xfId="7" applyFont="1" applyFill="1" applyBorder="1" applyAlignment="1" applyProtection="1">
      <alignment horizontal="left" vertical="top"/>
    </xf>
    <xf numFmtId="0" fontId="8" fillId="0" borderId="8" xfId="0" applyFont="1" applyBorder="1" applyProtection="1"/>
    <xf numFmtId="0" fontId="8" fillId="0" borderId="0" xfId="0" applyFont="1" applyBorder="1" applyProtection="1"/>
    <xf numFmtId="0" fontId="8" fillId="0" borderId="12" xfId="0" applyFont="1" applyBorder="1" applyProtection="1"/>
    <xf numFmtId="0" fontId="8" fillId="0" borderId="8" xfId="0" applyFont="1" applyBorder="1" applyAlignment="1" applyProtection="1">
      <alignment wrapText="1"/>
    </xf>
    <xf numFmtId="0" fontId="8" fillId="0" borderId="0" xfId="0" applyFont="1" applyBorder="1" applyAlignment="1" applyProtection="1">
      <alignment wrapText="1"/>
    </xf>
    <xf numFmtId="0" fontId="8" fillId="0" borderId="12" xfId="0" applyFont="1" applyBorder="1" applyAlignment="1" applyProtection="1">
      <alignment wrapText="1"/>
    </xf>
    <xf numFmtId="0" fontId="8" fillId="0" borderId="13" xfId="0" applyFont="1" applyBorder="1" applyProtection="1"/>
    <xf numFmtId="0" fontId="8" fillId="0" borderId="14" xfId="0" applyFont="1" applyBorder="1" applyProtection="1"/>
    <xf numFmtId="0" fontId="8" fillId="0" borderId="15" xfId="0" applyFont="1" applyBorder="1" applyProtection="1"/>
    <xf numFmtId="0" fontId="6" fillId="0" borderId="0" xfId="6" applyFont="1" applyProtection="1"/>
    <xf numFmtId="0" fontId="6" fillId="5" borderId="0" xfId="6" applyFont="1" applyFill="1" applyProtection="1"/>
    <xf numFmtId="0" fontId="6" fillId="0" borderId="42" xfId="6" applyFont="1" applyBorder="1" applyProtection="1"/>
    <xf numFmtId="0" fontId="29" fillId="0" borderId="59" xfId="6" applyFont="1" applyBorder="1" applyAlignment="1" applyProtection="1">
      <alignment horizontal="left"/>
    </xf>
    <xf numFmtId="0" fontId="6" fillId="0" borderId="37" xfId="6" applyNumberFormat="1" applyFont="1" applyBorder="1" applyProtection="1"/>
    <xf numFmtId="0" fontId="29" fillId="0" borderId="56" xfId="6" applyFont="1" applyBorder="1" applyAlignment="1" applyProtection="1">
      <alignment horizontal="left"/>
    </xf>
    <xf numFmtId="0" fontId="6" fillId="0" borderId="37" xfId="6" applyFont="1" applyBorder="1" applyProtection="1"/>
    <xf numFmtId="14" fontId="6" fillId="0" borderId="56" xfId="6" applyNumberFormat="1" applyFont="1" applyBorder="1" applyAlignment="1" applyProtection="1">
      <alignment horizontal="left"/>
    </xf>
    <xf numFmtId="0" fontId="6" fillId="0" borderId="56" xfId="6" applyNumberFormat="1" applyFont="1" applyBorder="1" applyAlignment="1" applyProtection="1">
      <alignment horizontal="left"/>
    </xf>
    <xf numFmtId="0" fontId="6" fillId="0" borderId="37" xfId="6" applyFont="1" applyBorder="1" applyAlignment="1" applyProtection="1">
      <alignment vertical="center"/>
    </xf>
    <xf numFmtId="0" fontId="6" fillId="0" borderId="56" xfId="6" applyNumberFormat="1" applyFont="1" applyBorder="1" applyAlignment="1" applyProtection="1">
      <alignment horizontal="left" vertical="center" wrapText="1"/>
    </xf>
    <xf numFmtId="0" fontId="6" fillId="0" borderId="40" xfId="6" applyFont="1" applyBorder="1" applyProtection="1"/>
    <xf numFmtId="14" fontId="6" fillId="0" borderId="57" xfId="6" applyNumberFormat="1" applyFont="1" applyBorder="1" applyAlignment="1" applyProtection="1">
      <alignment horizontal="left"/>
    </xf>
    <xf numFmtId="0" fontId="6" fillId="0" borderId="12" xfId="6" applyFont="1" applyBorder="1" applyProtection="1"/>
    <xf numFmtId="0" fontId="11" fillId="14" borderId="4" xfId="0" applyNumberFormat="1" applyFont="1" applyFill="1" applyBorder="1" applyAlignment="1" applyProtection="1">
      <alignment horizontal="center" vertical="center"/>
    </xf>
    <xf numFmtId="0" fontId="8" fillId="0" borderId="66" xfId="0" applyFont="1" applyBorder="1" applyAlignment="1" applyProtection="1">
      <alignment horizontal="center" vertical="center"/>
    </xf>
    <xf numFmtId="0" fontId="8" fillId="0" borderId="70" xfId="0" quotePrefix="1" applyFont="1" applyBorder="1" applyAlignment="1" applyProtection="1">
      <alignment horizontal="center" vertical="center"/>
    </xf>
    <xf numFmtId="0" fontId="8" fillId="0" borderId="82" xfId="0" quotePrefix="1" applyFont="1" applyBorder="1" applyAlignment="1" applyProtection="1">
      <alignment horizontal="center" vertical="center"/>
    </xf>
    <xf numFmtId="0" fontId="8" fillId="0" borderId="70" xfId="0" applyFont="1" applyBorder="1" applyAlignment="1" applyProtection="1">
      <alignment horizontal="center" vertical="center"/>
    </xf>
    <xf numFmtId="0" fontId="8" fillId="0" borderId="112" xfId="0" quotePrefix="1" applyFont="1" applyBorder="1" applyAlignment="1" applyProtection="1">
      <alignment horizontal="center" vertical="center"/>
    </xf>
    <xf numFmtId="14" fontId="37" fillId="14" borderId="1" xfId="18" applyNumberFormat="1" applyFont="1" applyFill="1" applyBorder="1" applyProtection="1">
      <alignment horizontal="center" vertical="center"/>
    </xf>
    <xf numFmtId="0" fontId="8" fillId="0" borderId="18" xfId="6" applyFont="1" applyBorder="1" applyAlignment="1" applyProtection="1">
      <alignment vertical="center"/>
    </xf>
    <xf numFmtId="0" fontId="10" fillId="0" borderId="19" xfId="17" applyFont="1" applyBorder="1" applyAlignment="1" applyProtection="1">
      <alignment horizontal="center" vertical="center" wrapText="1"/>
    </xf>
    <xf numFmtId="0" fontId="10" fillId="2" borderId="27" xfId="0" applyFont="1" applyFill="1" applyBorder="1" applyAlignment="1" applyProtection="1">
      <alignment vertical="center" wrapText="1"/>
    </xf>
    <xf numFmtId="0" fontId="10" fillId="2" borderId="63"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8" fillId="0" borderId="115" xfId="0" applyNumberFormat="1" applyFont="1" applyFill="1" applyBorder="1" applyAlignment="1" applyProtection="1">
      <alignment horizontal="center"/>
    </xf>
    <xf numFmtId="0" fontId="9" fillId="0" borderId="0" xfId="6" applyFont="1" applyBorder="1" applyAlignment="1"/>
    <xf numFmtId="14" fontId="9" fillId="0" borderId="0" xfId="6" applyNumberFormat="1" applyFont="1" applyBorder="1" applyAlignment="1">
      <alignment horizontal="left"/>
    </xf>
    <xf numFmtId="0" fontId="9" fillId="0" borderId="0" xfId="6" applyNumberFormat="1" applyFont="1" applyBorder="1" applyAlignment="1">
      <alignment horizontal="left"/>
    </xf>
    <xf numFmtId="0" fontId="9" fillId="0" borderId="0" xfId="6" applyNumberFormat="1" applyFont="1" applyBorder="1" applyAlignment="1">
      <alignment horizontal="left" vertical="center" wrapText="1"/>
    </xf>
    <xf numFmtId="0" fontId="39" fillId="0" borderId="0" xfId="0" applyFont="1" applyAlignment="1">
      <alignment horizontal="center"/>
    </xf>
    <xf numFmtId="0" fontId="39" fillId="0" borderId="0" xfId="0" applyFont="1" applyBorder="1"/>
    <xf numFmtId="0" fontId="10" fillId="0" borderId="0" xfId="16"/>
    <xf numFmtId="0" fontId="39" fillId="0" borderId="0" xfId="0" applyFont="1"/>
    <xf numFmtId="0" fontId="22" fillId="6" borderId="28" xfId="7" applyFont="1" applyFill="1" applyBorder="1" applyAlignment="1" applyProtection="1">
      <alignment vertical="center"/>
    </xf>
    <xf numFmtId="0" fontId="22" fillId="6" borderId="29" xfId="7" applyFont="1" applyFill="1" applyBorder="1" applyAlignment="1" applyProtection="1">
      <alignment vertical="center"/>
    </xf>
    <xf numFmtId="2" fontId="34" fillId="14" borderId="22" xfId="14" quotePrefix="1" applyNumberFormat="1" applyFont="1" applyFill="1" applyBorder="1" applyAlignment="1" applyProtection="1">
      <alignment horizontal="center" vertical="center"/>
    </xf>
    <xf numFmtId="0" fontId="8" fillId="0" borderId="0" xfId="0" applyFont="1" applyProtection="1">
      <protection locked="0"/>
    </xf>
    <xf numFmtId="0" fontId="40" fillId="0" borderId="0" xfId="1" applyFont="1" applyAlignment="1" applyProtection="1">
      <alignment vertical="center"/>
      <protection locked="0"/>
    </xf>
    <xf numFmtId="0" fontId="39" fillId="2" borderId="0" xfId="6" applyFont="1" applyFill="1" applyBorder="1" applyAlignment="1" applyProtection="1">
      <alignment vertical="center" wrapText="1"/>
      <protection locked="0"/>
    </xf>
    <xf numFmtId="0" fontId="21" fillId="0" borderId="76" xfId="1" applyFont="1" applyBorder="1" applyAlignment="1" applyProtection="1">
      <alignment vertical="center"/>
      <protection locked="0"/>
    </xf>
    <xf numFmtId="0" fontId="21" fillId="0" borderId="35" xfId="1" applyFont="1" applyBorder="1" applyAlignment="1" applyProtection="1">
      <alignment vertical="center"/>
      <protection locked="0"/>
    </xf>
    <xf numFmtId="0" fontId="21" fillId="0" borderId="36" xfId="1" applyFont="1" applyBorder="1" applyAlignment="1" applyProtection="1">
      <alignment vertical="center"/>
      <protection locked="0"/>
    </xf>
    <xf numFmtId="14" fontId="17" fillId="13" borderId="20" xfId="18" applyNumberFormat="1" applyFont="1" applyFill="1" applyBorder="1" applyAlignment="1" applyProtection="1">
      <alignment horizontal="left" vertical="center"/>
      <protection locked="0"/>
    </xf>
    <xf numFmtId="14" fontId="17" fillId="13" borderId="19" xfId="18" applyNumberFormat="1" applyFont="1" applyFill="1" applyBorder="1" applyAlignment="1" applyProtection="1">
      <alignment horizontal="left" vertical="center"/>
      <protection locked="0"/>
    </xf>
    <xf numFmtId="0" fontId="17" fillId="13" borderId="20" xfId="18" applyNumberFormat="1" applyFont="1" applyFill="1" applyBorder="1" applyAlignment="1" applyProtection="1">
      <alignment horizontal="center" vertical="center"/>
      <protection locked="0"/>
    </xf>
    <xf numFmtId="0" fontId="17" fillId="13" borderId="19" xfId="18" applyNumberFormat="1" applyFont="1" applyFill="1" applyBorder="1" applyAlignment="1" applyProtection="1">
      <alignment horizontal="center" vertical="center"/>
      <protection locked="0"/>
    </xf>
    <xf numFmtId="0" fontId="17" fillId="13" borderId="81" xfId="18" applyNumberFormat="1" applyFont="1" applyFill="1" applyBorder="1" applyAlignment="1" applyProtection="1">
      <alignment horizontal="center" vertical="center"/>
      <protection locked="0"/>
    </xf>
    <xf numFmtId="0" fontId="17" fillId="13" borderId="16" xfId="18" applyNumberFormat="1" applyFont="1" applyFill="1" applyBorder="1" applyAlignment="1" applyProtection="1">
      <alignment horizontal="center" vertical="center"/>
      <protection locked="0"/>
    </xf>
    <xf numFmtId="0" fontId="20" fillId="13" borderId="44" xfId="18" applyNumberFormat="1" applyFont="1" applyFill="1" applyBorder="1" applyAlignment="1" applyProtection="1">
      <alignment horizontal="center" vertical="center"/>
      <protection locked="0"/>
    </xf>
    <xf numFmtId="0" fontId="20" fillId="13" borderId="31" xfId="18" applyNumberFormat="1" applyFont="1" applyFill="1" applyBorder="1" applyAlignment="1" applyProtection="1">
      <alignment horizontal="center" vertical="center"/>
      <protection locked="0"/>
    </xf>
    <xf numFmtId="0" fontId="23" fillId="0" borderId="0" xfId="1" applyFont="1" applyAlignment="1" applyProtection="1">
      <alignment vertical="center"/>
      <protection locked="0"/>
    </xf>
    <xf numFmtId="0" fontId="17" fillId="13" borderId="17" xfId="18" applyFont="1" applyFill="1" applyBorder="1" applyAlignment="1" applyProtection="1">
      <alignment horizontal="left" vertical="top"/>
      <protection locked="0"/>
    </xf>
    <xf numFmtId="0" fontId="17" fillId="13" borderId="1" xfId="18" applyFont="1" applyFill="1" applyBorder="1" applyAlignment="1" applyProtection="1">
      <alignment horizontal="left" vertical="top"/>
      <protection locked="0"/>
    </xf>
    <xf numFmtId="14" fontId="17" fillId="13" borderId="1" xfId="18" applyNumberFormat="1" applyFont="1" applyFill="1" applyBorder="1" applyAlignment="1" applyProtection="1">
      <alignment horizontal="left" vertical="top"/>
      <protection locked="0"/>
    </xf>
    <xf numFmtId="14" fontId="17" fillId="13" borderId="20" xfId="18" applyNumberFormat="1" applyFont="1" applyFill="1" applyBorder="1" applyAlignment="1" applyProtection="1">
      <alignment horizontal="left" vertical="top"/>
      <protection locked="0"/>
    </xf>
    <xf numFmtId="0" fontId="17" fillId="13" borderId="18" xfId="18" applyFont="1" applyFill="1" applyBorder="1" applyAlignment="1" applyProtection="1">
      <alignment horizontal="left" vertical="top"/>
      <protection locked="0"/>
    </xf>
    <xf numFmtId="0" fontId="17" fillId="13" borderId="22" xfId="18" applyFont="1" applyFill="1" applyBorder="1" applyAlignment="1" applyProtection="1">
      <alignment horizontal="left" vertical="top"/>
      <protection locked="0"/>
    </xf>
    <xf numFmtId="14" fontId="17" fillId="13" borderId="22" xfId="18" applyNumberFormat="1" applyFont="1" applyFill="1" applyBorder="1" applyAlignment="1" applyProtection="1">
      <alignment horizontal="left" vertical="top"/>
      <protection locked="0"/>
    </xf>
    <xf numFmtId="14" fontId="17" fillId="13" borderId="19" xfId="18" applyNumberFormat="1" applyFont="1" applyFill="1" applyBorder="1" applyAlignment="1" applyProtection="1">
      <alignment horizontal="left" vertical="top"/>
      <protection locked="0"/>
    </xf>
    <xf numFmtId="0" fontId="8" fillId="0" borderId="116" xfId="0" applyFont="1" applyBorder="1" applyAlignment="1" applyProtection="1">
      <alignment vertical="center" wrapText="1"/>
    </xf>
    <xf numFmtId="0" fontId="8" fillId="0" borderId="91" xfId="0" applyFont="1" applyBorder="1" applyAlignment="1" applyProtection="1">
      <alignment vertical="center"/>
    </xf>
    <xf numFmtId="0" fontId="8" fillId="0" borderId="73" xfId="0" applyFont="1" applyBorder="1" applyAlignment="1" applyProtection="1">
      <alignment vertical="center"/>
    </xf>
    <xf numFmtId="0" fontId="26" fillId="0" borderId="9" xfId="0" applyFont="1" applyFill="1" applyBorder="1" applyAlignment="1" applyProtection="1">
      <alignment horizontal="left" vertical="center" wrapText="1"/>
    </xf>
    <xf numFmtId="0" fontId="10" fillId="0" borderId="6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1" fillId="14" borderId="109" xfId="0" applyNumberFormat="1" applyFont="1" applyFill="1" applyBorder="1" applyAlignment="1" applyProtection="1">
      <alignment horizontal="center" vertical="center"/>
    </xf>
    <xf numFmtId="0" fontId="11" fillId="14" borderId="1" xfId="0" applyNumberFormat="1" applyFont="1" applyFill="1" applyBorder="1" applyAlignment="1" applyProtection="1">
      <alignment horizontal="center" vertical="center"/>
    </xf>
    <xf numFmtId="0" fontId="8" fillId="13" borderId="5" xfId="0" applyNumberFormat="1" applyFont="1" applyFill="1" applyBorder="1" applyAlignment="1" applyProtection="1">
      <alignment horizontal="center" vertical="center"/>
      <protection locked="0"/>
    </xf>
    <xf numFmtId="0" fontId="8" fillId="13" borderId="1" xfId="0" applyNumberFormat="1" applyFont="1" applyFill="1" applyBorder="1" applyAlignment="1" applyProtection="1">
      <alignment horizontal="center" vertical="center"/>
      <protection locked="0"/>
    </xf>
    <xf numFmtId="0" fontId="8" fillId="13" borderId="7" xfId="0" applyNumberFormat="1" applyFont="1" applyFill="1" applyBorder="1" applyAlignment="1" applyProtection="1">
      <alignment horizontal="center" vertical="center"/>
      <protection locked="0"/>
    </xf>
    <xf numFmtId="0" fontId="23" fillId="0" borderId="0" xfId="19" applyFont="1" applyAlignment="1" applyProtection="1">
      <alignment horizontal="left" vertical="center"/>
      <protection locked="0"/>
    </xf>
    <xf numFmtId="0" fontId="21" fillId="0" borderId="0" xfId="1" applyFont="1" applyAlignment="1" applyProtection="1">
      <protection locked="0"/>
    </xf>
    <xf numFmtId="0" fontId="42" fillId="0" borderId="0" xfId="1" applyFont="1" applyAlignment="1" applyProtection="1">
      <protection locked="0"/>
    </xf>
    <xf numFmtId="14" fontId="12" fillId="13" borderId="1" xfId="18" applyNumberFormat="1" applyFont="1" applyFill="1" applyBorder="1" applyProtection="1">
      <alignment horizontal="center" vertical="center"/>
      <protection locked="0"/>
    </xf>
    <xf numFmtId="14" fontId="12" fillId="13" borderId="22" xfId="18" applyNumberFormat="1" applyFont="1" applyFill="1" applyBorder="1" applyProtection="1">
      <alignment horizontal="center" vertical="center"/>
      <protection locked="0"/>
    </xf>
    <xf numFmtId="0" fontId="12" fillId="13" borderId="20" xfId="18" applyFont="1" applyFill="1" applyBorder="1" applyAlignment="1" applyProtection="1">
      <alignment horizontal="left" vertical="center"/>
      <protection locked="0"/>
    </xf>
    <xf numFmtId="0" fontId="22" fillId="0" borderId="0" xfId="7" applyFont="1" applyFill="1" applyBorder="1" applyAlignment="1">
      <alignment horizontal="left" vertical="center"/>
    </xf>
    <xf numFmtId="0" fontId="10" fillId="5" borderId="0" xfId="0" applyFont="1" applyFill="1" applyAlignment="1">
      <alignment vertical="center"/>
    </xf>
    <xf numFmtId="0" fontId="8" fillId="0" borderId="103" xfId="0" applyFont="1" applyBorder="1"/>
    <xf numFmtId="0" fontId="39" fillId="0" borderId="2" xfId="0" applyFont="1" applyBorder="1"/>
    <xf numFmtId="0" fontId="39" fillId="0" borderId="3" xfId="0" applyFont="1" applyBorder="1"/>
    <xf numFmtId="0" fontId="39" fillId="0" borderId="5" xfId="0" applyFont="1" applyBorder="1"/>
    <xf numFmtId="0" fontId="39" fillId="0" borderId="103" xfId="0" applyFont="1" applyBorder="1"/>
    <xf numFmtId="0" fontId="39" fillId="0" borderId="111" xfId="0" applyFont="1" applyBorder="1"/>
    <xf numFmtId="0" fontId="39" fillId="0" borderId="102" xfId="0" applyFont="1" applyBorder="1"/>
    <xf numFmtId="0" fontId="8" fillId="0" borderId="0" xfId="0" applyFont="1" applyAlignment="1">
      <alignment horizontal="center"/>
    </xf>
    <xf numFmtId="0" fontId="8" fillId="0" borderId="0" xfId="0" applyFont="1" applyBorder="1" applyAlignment="1">
      <alignment horizontal="center"/>
    </xf>
    <xf numFmtId="14" fontId="11" fillId="14" borderId="1" xfId="18" applyNumberFormat="1" applyFont="1" applyFill="1" applyBorder="1" applyProtection="1">
      <alignment horizontal="center" vertical="center"/>
    </xf>
    <xf numFmtId="14" fontId="11" fillId="14" borderId="22" xfId="18" applyNumberFormat="1" applyFont="1" applyFill="1" applyBorder="1" applyProtection="1">
      <alignment horizontal="center" vertical="center"/>
    </xf>
    <xf numFmtId="0" fontId="12" fillId="13" borderId="19" xfId="18" applyFont="1" applyFill="1" applyBorder="1" applyAlignment="1" applyProtection="1">
      <alignment horizontal="left" vertical="center"/>
      <protection locked="0"/>
    </xf>
    <xf numFmtId="0" fontId="39" fillId="0" borderId="4" xfId="0" applyFont="1" applyBorder="1"/>
    <xf numFmtId="0" fontId="39" fillId="0" borderId="130" xfId="0" applyFont="1" applyBorder="1"/>
    <xf numFmtId="0" fontId="39" fillId="0" borderId="131" xfId="0" applyFont="1" applyBorder="1"/>
    <xf numFmtId="0" fontId="39" fillId="0" borderId="132" xfId="0" applyFont="1" applyBorder="1"/>
    <xf numFmtId="0" fontId="8" fillId="0" borderId="132" xfId="0" applyFont="1" applyBorder="1"/>
    <xf numFmtId="0" fontId="39" fillId="22" borderId="129" xfId="0" applyNumberFormat="1" applyFont="1" applyFill="1" applyBorder="1" applyAlignment="1" applyProtection="1">
      <alignment horizontal="center"/>
      <protection locked="0"/>
    </xf>
    <xf numFmtId="0" fontId="39" fillId="23" borderId="103" xfId="0" applyNumberFormat="1" applyFont="1" applyFill="1" applyBorder="1" applyAlignment="1" applyProtection="1">
      <alignment horizontal="center"/>
      <protection locked="0"/>
    </xf>
    <xf numFmtId="0" fontId="39" fillId="23" borderId="129" xfId="0" applyNumberFormat="1" applyFont="1" applyFill="1" applyBorder="1" applyAlignment="1" applyProtection="1">
      <alignment horizontal="center"/>
      <protection locked="0"/>
    </xf>
    <xf numFmtId="0" fontId="8" fillId="0" borderId="50" xfId="0" applyFont="1" applyBorder="1" applyAlignment="1" applyProtection="1">
      <alignment vertical="center" wrapText="1"/>
    </xf>
    <xf numFmtId="0" fontId="8" fillId="0" borderId="51" xfId="0" applyFont="1" applyBorder="1" applyAlignment="1" applyProtection="1">
      <alignment vertical="center" wrapText="1"/>
    </xf>
    <xf numFmtId="0" fontId="8" fillId="0" borderId="15" xfId="0" applyFont="1" applyBorder="1" applyAlignment="1" applyProtection="1">
      <alignment horizontal="center" vertical="center"/>
    </xf>
    <xf numFmtId="0" fontId="39" fillId="0" borderId="133" xfId="0" applyFont="1" applyBorder="1"/>
    <xf numFmtId="0" fontId="39" fillId="0" borderId="134" xfId="0" applyFont="1" applyBorder="1"/>
    <xf numFmtId="0" fontId="8" fillId="0" borderId="79" xfId="6" applyFont="1" applyBorder="1" applyAlignment="1" applyProtection="1">
      <alignment vertical="center"/>
    </xf>
    <xf numFmtId="0" fontId="35" fillId="2" borderId="8" xfId="0" applyFont="1" applyFill="1" applyBorder="1" applyProtection="1"/>
    <xf numFmtId="0" fontId="0" fillId="0" borderId="0" xfId="0" applyBorder="1"/>
    <xf numFmtId="0" fontId="10" fillId="2" borderId="103" xfId="0" applyFont="1" applyFill="1" applyBorder="1" applyAlignment="1" applyProtection="1">
      <alignment horizontal="center" vertical="center"/>
    </xf>
    <xf numFmtId="0" fontId="10" fillId="2" borderId="125" xfId="0" applyFont="1" applyFill="1" applyBorder="1" applyAlignment="1" applyProtection="1">
      <alignment horizontal="center" wrapText="1"/>
    </xf>
    <xf numFmtId="0" fontId="39" fillId="23" borderId="22" xfId="0" applyNumberFormat="1" applyFont="1" applyFill="1" applyBorder="1" applyAlignment="1" applyProtection="1">
      <alignment horizontal="center"/>
      <protection locked="0"/>
    </xf>
    <xf numFmtId="0" fontId="0" fillId="0" borderId="8" xfId="0" applyBorder="1"/>
    <xf numFmtId="0" fontId="0" fillId="0" borderId="12" xfId="0" applyBorder="1"/>
    <xf numFmtId="0" fontId="8" fillId="0" borderId="15" xfId="0" applyFont="1" applyBorder="1" applyAlignment="1">
      <alignment horizontal="center"/>
    </xf>
    <xf numFmtId="0" fontId="0" fillId="5" borderId="0" xfId="0" applyFill="1"/>
    <xf numFmtId="0" fontId="8" fillId="2" borderId="135" xfId="0" applyFont="1" applyFill="1" applyBorder="1" applyAlignment="1" applyProtection="1">
      <alignment horizontal="left"/>
    </xf>
    <xf numFmtId="0" fontId="8" fillId="2" borderId="136" xfId="0" applyFont="1" applyFill="1" applyBorder="1" applyAlignment="1" applyProtection="1">
      <alignment horizontal="left"/>
    </xf>
    <xf numFmtId="0" fontId="11" fillId="14" borderId="132" xfId="0" applyNumberFormat="1" applyFont="1" applyFill="1" applyBorder="1" applyAlignment="1" applyProtection="1">
      <alignment horizontal="center"/>
    </xf>
    <xf numFmtId="0" fontId="39" fillId="22" borderId="132" xfId="0" applyNumberFormat="1" applyFont="1" applyFill="1" applyBorder="1" applyAlignment="1" applyProtection="1">
      <alignment horizontal="center"/>
      <protection locked="0"/>
    </xf>
    <xf numFmtId="0" fontId="8" fillId="2" borderId="140" xfId="0" applyFont="1" applyFill="1" applyBorder="1" applyProtection="1"/>
    <xf numFmtId="0" fontId="8" fillId="2" borderId="110" xfId="0" applyFont="1" applyFill="1" applyBorder="1" applyProtection="1"/>
    <xf numFmtId="0" fontId="17" fillId="0" borderId="141" xfId="0" applyFont="1" applyBorder="1" applyAlignment="1" applyProtection="1">
      <alignment horizontal="left" vertical="center"/>
    </xf>
    <xf numFmtId="0" fontId="8" fillId="0" borderId="82" xfId="0" applyNumberFormat="1" applyFont="1" applyFill="1" applyBorder="1" applyAlignment="1" applyProtection="1">
      <alignment horizontal="center"/>
    </xf>
    <xf numFmtId="166" fontId="11" fillId="14" borderId="22" xfId="0" applyNumberFormat="1" applyFont="1" applyFill="1" applyBorder="1" applyAlignment="1" applyProtection="1">
      <alignment horizontal="center"/>
    </xf>
    <xf numFmtId="0" fontId="8" fillId="13" borderId="134" xfId="0" applyNumberFormat="1" applyFont="1" applyFill="1" applyBorder="1" applyAlignment="1" applyProtection="1">
      <alignment horizontal="center" vertical="center"/>
      <protection locked="0"/>
    </xf>
    <xf numFmtId="0" fontId="8" fillId="0" borderId="93" xfId="0" applyFont="1" applyBorder="1" applyAlignment="1" applyProtection="1">
      <alignment vertical="center" wrapText="1"/>
    </xf>
    <xf numFmtId="0" fontId="8" fillId="13" borderId="129" xfId="0" applyNumberFormat="1" applyFont="1" applyFill="1" applyBorder="1" applyAlignment="1" applyProtection="1">
      <alignment horizontal="center" vertical="center"/>
      <protection locked="0"/>
    </xf>
    <xf numFmtId="0" fontId="8" fillId="0" borderId="66" xfId="0" quotePrefix="1" applyFont="1" applyBorder="1" applyAlignment="1" applyProtection="1">
      <alignment horizontal="center" vertical="center"/>
    </xf>
    <xf numFmtId="0" fontId="8" fillId="25" borderId="129" xfId="0" applyNumberFormat="1" applyFont="1" applyFill="1" applyBorder="1" applyAlignment="1" applyProtection="1">
      <alignment horizontal="center"/>
      <protection locked="0"/>
    </xf>
    <xf numFmtId="0" fontId="8" fillId="13" borderId="22" xfId="0" applyNumberFormat="1" applyFont="1" applyFill="1" applyBorder="1" applyAlignment="1" applyProtection="1">
      <alignment horizontal="center"/>
      <protection locked="0"/>
    </xf>
    <xf numFmtId="0" fontId="8" fillId="13" borderId="22" xfId="0" applyNumberFormat="1" applyFont="1" applyFill="1" applyBorder="1" applyAlignment="1" applyProtection="1">
      <alignment horizontal="center" vertical="center"/>
      <protection locked="0"/>
    </xf>
    <xf numFmtId="0" fontId="22" fillId="7" borderId="28" xfId="7" applyFont="1" applyBorder="1" applyAlignment="1" applyProtection="1">
      <alignment horizontal="left" vertical="center"/>
    </xf>
    <xf numFmtId="0" fontId="22" fillId="7" borderId="30" xfId="7" applyFont="1" applyBorder="1" applyAlignment="1" applyProtection="1">
      <alignment horizontal="left" vertical="center"/>
    </xf>
    <xf numFmtId="0" fontId="33" fillId="7" borderId="28" xfId="7" applyFont="1" applyBorder="1" applyAlignment="1" applyProtection="1">
      <alignment horizontal="left" vertical="center"/>
    </xf>
    <xf numFmtId="0" fontId="33" fillId="7" borderId="30" xfId="7" applyFont="1" applyBorder="1" applyAlignment="1" applyProtection="1">
      <alignment horizontal="left" vertical="center"/>
    </xf>
    <xf numFmtId="0" fontId="32" fillId="2" borderId="77" xfId="7" applyFont="1" applyFill="1" applyBorder="1" applyAlignment="1" applyProtection="1">
      <alignment horizontal="center" vertical="center"/>
    </xf>
    <xf numFmtId="0" fontId="32" fillId="2" borderId="78" xfId="7" applyFont="1" applyFill="1" applyBorder="1" applyAlignment="1" applyProtection="1">
      <alignment horizontal="center" vertical="center"/>
    </xf>
    <xf numFmtId="0" fontId="32" fillId="2" borderId="79" xfId="7" applyFont="1" applyFill="1" applyBorder="1" applyAlignment="1" applyProtection="1">
      <alignment horizontal="center" vertical="center"/>
    </xf>
    <xf numFmtId="0" fontId="32" fillId="2" borderId="80" xfId="7" applyFont="1" applyFill="1" applyBorder="1" applyAlignment="1" applyProtection="1">
      <alignment horizontal="center" vertical="center"/>
    </xf>
    <xf numFmtId="0" fontId="32" fillId="2" borderId="27" xfId="7" applyFont="1" applyFill="1" applyBorder="1" applyAlignment="1" applyProtection="1">
      <alignment horizontal="center" vertical="center"/>
    </xf>
    <xf numFmtId="0" fontId="32" fillId="2" borderId="81" xfId="7" applyFont="1" applyFill="1" applyBorder="1" applyAlignment="1" applyProtection="1">
      <alignment horizontal="center" vertical="center"/>
    </xf>
    <xf numFmtId="0" fontId="21" fillId="0" borderId="13" xfId="1" applyFont="1" applyBorder="1" applyAlignment="1" applyProtection="1">
      <alignment horizontal="left" vertical="center"/>
      <protection locked="0"/>
    </xf>
    <xf numFmtId="0" fontId="21" fillId="0" borderId="15" xfId="1" applyFont="1" applyBorder="1" applyAlignment="1" applyProtection="1">
      <alignment horizontal="left" vertical="center"/>
      <protection locked="0"/>
    </xf>
    <xf numFmtId="0" fontId="17" fillId="15" borderId="9" xfId="7" applyFont="1" applyFill="1" applyBorder="1" applyAlignment="1" applyProtection="1">
      <alignment horizontal="left" vertical="center" wrapText="1"/>
    </xf>
    <xf numFmtId="0" fontId="17" fillId="15" borderId="11" xfId="7" applyFont="1" applyFill="1" applyBorder="1" applyAlignment="1" applyProtection="1">
      <alignment horizontal="left" vertical="center" wrapText="1"/>
    </xf>
    <xf numFmtId="0" fontId="17" fillId="15" borderId="8" xfId="7" applyFont="1" applyFill="1" applyBorder="1" applyAlignment="1" applyProtection="1">
      <alignment horizontal="left" vertical="center" wrapText="1"/>
    </xf>
    <xf numFmtId="0" fontId="17" fillId="15" borderId="12" xfId="7" applyFont="1" applyFill="1" applyBorder="1" applyAlignment="1" applyProtection="1">
      <alignment horizontal="left" vertical="center" wrapText="1"/>
    </xf>
    <xf numFmtId="0" fontId="17" fillId="15" borderId="13" xfId="7" applyFont="1" applyFill="1" applyBorder="1" applyAlignment="1" applyProtection="1">
      <alignment horizontal="left" vertical="center" wrapText="1"/>
    </xf>
    <xf numFmtId="0" fontId="17" fillId="15" borderId="15" xfId="7" applyFont="1" applyFill="1" applyBorder="1" applyAlignment="1" applyProtection="1">
      <alignment horizontal="left" vertical="center" wrapText="1"/>
    </xf>
    <xf numFmtId="0" fontId="10" fillId="6" borderId="28" xfId="0" applyFont="1" applyFill="1" applyBorder="1" applyAlignment="1" applyProtection="1">
      <alignment horizontal="center"/>
    </xf>
    <xf numFmtId="0" fontId="10" fillId="6" borderId="30" xfId="0" applyFont="1" applyFill="1" applyBorder="1" applyAlignment="1" applyProtection="1">
      <alignment horizontal="center"/>
    </xf>
    <xf numFmtId="0" fontId="10" fillId="6" borderId="86" xfId="0" applyFont="1" applyFill="1" applyBorder="1" applyAlignment="1" applyProtection="1">
      <alignment horizontal="center" vertical="center"/>
    </xf>
    <xf numFmtId="0" fontId="10" fillId="6" borderId="87" xfId="0" applyFont="1" applyFill="1" applyBorder="1" applyAlignment="1" applyProtection="1">
      <alignment horizontal="center" vertical="center"/>
    </xf>
    <xf numFmtId="0" fontId="10" fillId="6" borderId="88" xfId="0" applyFont="1" applyFill="1" applyBorder="1" applyAlignment="1" applyProtection="1">
      <alignment horizontal="center" vertical="center"/>
    </xf>
    <xf numFmtId="0" fontId="17" fillId="21" borderId="117" xfId="6" applyFont="1" applyFill="1" applyBorder="1" applyAlignment="1" applyProtection="1">
      <alignment horizontal="left" vertical="center" indent="2"/>
    </xf>
    <xf numFmtId="0" fontId="17" fillId="21" borderId="98" xfId="6" applyFont="1" applyFill="1" applyBorder="1" applyAlignment="1" applyProtection="1">
      <alignment horizontal="left" vertical="center" indent="2"/>
    </xf>
    <xf numFmtId="0" fontId="17" fillId="21" borderId="121" xfId="6" applyFont="1" applyFill="1" applyBorder="1" applyAlignment="1" applyProtection="1">
      <alignment horizontal="left" vertical="center" indent="2"/>
    </xf>
    <xf numFmtId="0" fontId="17" fillId="21" borderId="122" xfId="6" applyFont="1" applyFill="1" applyBorder="1" applyAlignment="1" applyProtection="1">
      <alignment horizontal="left" vertical="center" indent="2"/>
    </xf>
    <xf numFmtId="0" fontId="17" fillId="21" borderId="123" xfId="6" applyFont="1" applyFill="1" applyBorder="1" applyAlignment="1" applyProtection="1">
      <alignment horizontal="left" vertical="center" indent="2"/>
    </xf>
    <xf numFmtId="0" fontId="17" fillId="21" borderId="124" xfId="6" applyFont="1" applyFill="1" applyBorder="1" applyAlignment="1" applyProtection="1">
      <alignment horizontal="left" vertical="center" indent="2"/>
    </xf>
    <xf numFmtId="0" fontId="17" fillId="21" borderId="118" xfId="6" applyFont="1" applyFill="1" applyBorder="1" applyAlignment="1" applyProtection="1">
      <alignment vertical="center"/>
    </xf>
    <xf numFmtId="0" fontId="17" fillId="21" borderId="119" xfId="6" applyFont="1" applyFill="1" applyBorder="1" applyAlignment="1" applyProtection="1">
      <alignment vertical="center"/>
    </xf>
    <xf numFmtId="0" fontId="17" fillId="21" borderId="120" xfId="6" applyFont="1" applyFill="1" applyBorder="1" applyAlignment="1" applyProtection="1">
      <alignment vertical="center"/>
    </xf>
    <xf numFmtId="0" fontId="17" fillId="21" borderId="117" xfId="6" applyFont="1" applyFill="1" applyBorder="1" applyAlignment="1" applyProtection="1">
      <alignment vertical="center"/>
    </xf>
    <xf numFmtId="0" fontId="17" fillId="21" borderId="98" xfId="6" applyFont="1" applyFill="1" applyBorder="1" applyAlignment="1" applyProtection="1">
      <alignment vertical="center"/>
    </xf>
    <xf numFmtId="0" fontId="17" fillId="21" borderId="121" xfId="6" applyFont="1" applyFill="1" applyBorder="1" applyAlignment="1" applyProtection="1">
      <alignment vertical="center"/>
    </xf>
    <xf numFmtId="0" fontId="22" fillId="7" borderId="29" xfId="7" applyFont="1" applyBorder="1" applyAlignment="1" applyProtection="1">
      <alignment horizontal="left" vertical="center"/>
    </xf>
    <xf numFmtId="0" fontId="8" fillId="0" borderId="61" xfId="21" applyFont="1" applyBorder="1" applyAlignment="1" applyProtection="1">
      <alignment horizontal="left"/>
    </xf>
    <xf numFmtId="0" fontId="8" fillId="0" borderId="58" xfId="21" applyFont="1" applyBorder="1" applyAlignment="1" applyProtection="1">
      <alignment horizontal="left"/>
    </xf>
    <xf numFmtId="0" fontId="22" fillId="18" borderId="9" xfId="7" applyFont="1" applyFill="1" applyBorder="1" applyAlignment="1" applyProtection="1">
      <alignment horizontal="left" vertical="center" wrapText="1"/>
    </xf>
    <xf numFmtId="0" fontId="22" fillId="18" borderId="10" xfId="7" applyFont="1" applyFill="1" applyBorder="1" applyAlignment="1" applyProtection="1">
      <alignment horizontal="left" vertical="center" wrapText="1"/>
    </xf>
    <xf numFmtId="0" fontId="22" fillId="18" borderId="11" xfId="7" applyFont="1" applyFill="1" applyBorder="1" applyAlignment="1" applyProtection="1">
      <alignment horizontal="left" vertical="center" wrapText="1"/>
    </xf>
    <xf numFmtId="0" fontId="22" fillId="18" borderId="8" xfId="7" applyFont="1" applyFill="1" applyBorder="1" applyAlignment="1" applyProtection="1">
      <alignment horizontal="left" vertical="center" wrapText="1"/>
    </xf>
    <xf numFmtId="0" fontId="22" fillId="18" borderId="0" xfId="7" applyFont="1" applyFill="1" applyBorder="1" applyAlignment="1" applyProtection="1">
      <alignment horizontal="left" vertical="center" wrapText="1"/>
    </xf>
    <xf numFmtId="0" fontId="22" fillId="18" borderId="12" xfId="7" applyFont="1" applyFill="1" applyBorder="1" applyAlignment="1" applyProtection="1">
      <alignment horizontal="left" vertical="center" wrapText="1"/>
    </xf>
    <xf numFmtId="0" fontId="10" fillId="0" borderId="60" xfId="21" applyFont="1" applyBorder="1" applyAlignment="1" applyProtection="1">
      <alignment horizontal="center"/>
    </xf>
    <xf numFmtId="0" fontId="10" fillId="0" borderId="7" xfId="21" applyFont="1" applyBorder="1" applyAlignment="1" applyProtection="1">
      <alignment horizontal="center"/>
    </xf>
    <xf numFmtId="0" fontId="8" fillId="0" borderId="60" xfId="21" applyFont="1" applyBorder="1" applyAlignment="1" applyProtection="1">
      <alignment horizontal="left"/>
    </xf>
    <xf numFmtId="0" fontId="8" fillId="0" borderId="7" xfId="21" applyFont="1" applyBorder="1" applyAlignment="1" applyProtection="1">
      <alignment horizontal="left"/>
    </xf>
    <xf numFmtId="0" fontId="8" fillId="13" borderId="9" xfId="0" applyFont="1" applyFill="1" applyBorder="1" applyAlignment="1" applyProtection="1">
      <alignment horizontal="left" vertical="top" wrapText="1"/>
      <protection locked="0"/>
    </xf>
    <xf numFmtId="0" fontId="8" fillId="13" borderId="10" xfId="0" applyFont="1" applyFill="1" applyBorder="1" applyAlignment="1" applyProtection="1">
      <alignment horizontal="left" vertical="top" wrapText="1"/>
      <protection locked="0"/>
    </xf>
    <xf numFmtId="0" fontId="8" fillId="13" borderId="11" xfId="0" applyFont="1" applyFill="1" applyBorder="1" applyAlignment="1" applyProtection="1">
      <alignment horizontal="left" vertical="top" wrapText="1"/>
      <protection locked="0"/>
    </xf>
    <xf numFmtId="0" fontId="8" fillId="13" borderId="8" xfId="0" applyFont="1" applyFill="1" applyBorder="1" applyAlignment="1" applyProtection="1">
      <alignment horizontal="left" vertical="top" wrapText="1"/>
      <protection locked="0"/>
    </xf>
    <xf numFmtId="0" fontId="8" fillId="13" borderId="0" xfId="0" applyFont="1" applyFill="1" applyBorder="1" applyAlignment="1" applyProtection="1">
      <alignment horizontal="left" vertical="top" wrapText="1"/>
      <protection locked="0"/>
    </xf>
    <xf numFmtId="0" fontId="8" fillId="13" borderId="12" xfId="0" applyFont="1" applyFill="1" applyBorder="1" applyAlignment="1" applyProtection="1">
      <alignment horizontal="left" vertical="top" wrapText="1"/>
      <protection locked="0"/>
    </xf>
    <xf numFmtId="0" fontId="8" fillId="13" borderId="13" xfId="0" applyFont="1" applyFill="1" applyBorder="1" applyAlignment="1" applyProtection="1">
      <alignment horizontal="left" vertical="top" wrapText="1"/>
      <protection locked="0"/>
    </xf>
    <xf numFmtId="0" fontId="8" fillId="13" borderId="14" xfId="0" applyFont="1" applyFill="1" applyBorder="1" applyAlignment="1" applyProtection="1">
      <alignment horizontal="left" vertical="top" wrapText="1"/>
      <protection locked="0"/>
    </xf>
    <xf numFmtId="0" fontId="8" fillId="13" borderId="15" xfId="0" applyFont="1" applyFill="1" applyBorder="1" applyAlignment="1" applyProtection="1">
      <alignment horizontal="left" vertical="top" wrapText="1"/>
      <protection locked="0"/>
    </xf>
    <xf numFmtId="0" fontId="9" fillId="0" borderId="53" xfId="6" applyNumberFormat="1" applyFont="1" applyBorder="1" applyAlignment="1" applyProtection="1">
      <alignment horizontal="left" vertical="center" wrapText="1"/>
    </xf>
    <xf numFmtId="0" fontId="9" fillId="0" borderId="38" xfId="6" applyNumberFormat="1" applyFont="1" applyBorder="1" applyAlignment="1" applyProtection="1">
      <alignment horizontal="left" vertical="center" wrapText="1"/>
    </xf>
    <xf numFmtId="0" fontId="9" fillId="0" borderId="52" xfId="6" applyFont="1" applyBorder="1" applyAlignment="1" applyProtection="1">
      <alignment horizontal="left" vertical="center"/>
    </xf>
    <xf numFmtId="0" fontId="9" fillId="0" borderId="46" xfId="6" applyFont="1" applyBorder="1" applyAlignment="1" applyProtection="1">
      <alignment horizontal="left" vertical="center"/>
    </xf>
    <xf numFmtId="0" fontId="9" fillId="0" borderId="53" xfId="6" applyFont="1" applyBorder="1" applyAlignment="1" applyProtection="1">
      <alignment horizontal="left" vertical="center"/>
    </xf>
    <xf numFmtId="0" fontId="9" fillId="0" borderId="38" xfId="6" applyFont="1" applyBorder="1" applyAlignment="1" applyProtection="1">
      <alignment horizontal="left" vertical="center"/>
    </xf>
    <xf numFmtId="14" fontId="9" fillId="0" borderId="53" xfId="6" applyNumberFormat="1" applyFont="1" applyBorder="1" applyAlignment="1" applyProtection="1">
      <alignment horizontal="left" vertical="center"/>
    </xf>
    <xf numFmtId="14" fontId="9" fillId="0" borderId="38" xfId="6" applyNumberFormat="1" applyFont="1" applyBorder="1" applyAlignment="1" applyProtection="1">
      <alignment horizontal="left" vertical="center"/>
    </xf>
    <xf numFmtId="0" fontId="9" fillId="0" borderId="53" xfId="6" applyNumberFormat="1" applyFont="1" applyBorder="1" applyAlignment="1" applyProtection="1">
      <alignment horizontal="left" vertical="center"/>
    </xf>
    <xf numFmtId="0" fontId="9" fillId="0" borderId="38" xfId="6" applyNumberFormat="1" applyFont="1" applyBorder="1" applyAlignment="1" applyProtection="1">
      <alignment horizontal="left" vertical="center"/>
    </xf>
    <xf numFmtId="14" fontId="9" fillId="0" borderId="54" xfId="6" applyNumberFormat="1" applyFont="1" applyBorder="1" applyAlignment="1" applyProtection="1">
      <alignment horizontal="left" vertical="center"/>
    </xf>
    <xf numFmtId="14" fontId="9" fillId="0" borderId="47" xfId="6" applyNumberFormat="1" applyFont="1" applyBorder="1" applyAlignment="1" applyProtection="1">
      <alignment horizontal="left" vertical="center"/>
    </xf>
    <xf numFmtId="0" fontId="22" fillId="7" borderId="9" xfId="7" applyFont="1" applyBorder="1" applyAlignment="1" applyProtection="1">
      <alignment horizontal="left" vertical="center"/>
    </xf>
    <xf numFmtId="0" fontId="22" fillId="7" borderId="10" xfId="7" applyFont="1" applyBorder="1" applyAlignment="1" applyProtection="1">
      <alignment horizontal="left" vertical="center"/>
    </xf>
    <xf numFmtId="0" fontId="22" fillId="7" borderId="11" xfId="7" applyFont="1" applyBorder="1" applyAlignment="1" applyProtection="1">
      <alignment horizontal="left" vertical="center"/>
    </xf>
    <xf numFmtId="0" fontId="10" fillId="6" borderId="28" xfId="0" applyFont="1" applyFill="1" applyBorder="1" applyAlignment="1" applyProtection="1">
      <alignment horizontal="left"/>
    </xf>
    <xf numFmtId="0" fontId="10" fillId="6" borderId="29" xfId="0" applyFont="1" applyFill="1" applyBorder="1" applyAlignment="1" applyProtection="1">
      <alignment horizontal="left"/>
    </xf>
    <xf numFmtId="0" fontId="10" fillId="6" borderId="30" xfId="0" applyFont="1" applyFill="1" applyBorder="1" applyAlignment="1" applyProtection="1">
      <alignment horizontal="left"/>
    </xf>
    <xf numFmtId="0" fontId="8" fillId="2" borderId="73" xfId="0" applyFont="1" applyFill="1" applyBorder="1" applyAlignment="1" applyProtection="1">
      <alignment horizontal="left"/>
    </xf>
    <xf numFmtId="0" fontId="8" fillId="2" borderId="74" xfId="0" applyFont="1" applyFill="1" applyBorder="1" applyAlignment="1" applyProtection="1">
      <alignment horizontal="left"/>
    </xf>
    <xf numFmtId="0" fontId="22" fillId="13" borderId="126" xfId="0" applyNumberFormat="1" applyFont="1" applyFill="1" applyBorder="1" applyAlignment="1" applyProtection="1">
      <alignment horizontal="center" vertical="center" wrapText="1"/>
      <protection locked="0"/>
    </xf>
    <xf numFmtId="0" fontId="22" fillId="13" borderId="127" xfId="0" applyNumberFormat="1" applyFont="1" applyFill="1" applyBorder="1" applyAlignment="1" applyProtection="1">
      <alignment horizontal="center" vertical="center" wrapText="1"/>
      <protection locked="0"/>
    </xf>
    <xf numFmtId="0" fontId="22" fillId="13" borderId="128" xfId="0" applyNumberFormat="1" applyFont="1" applyFill="1" applyBorder="1" applyAlignment="1" applyProtection="1">
      <alignment horizontal="center" vertical="center" wrapText="1"/>
      <protection locked="0"/>
    </xf>
    <xf numFmtId="0" fontId="8" fillId="2" borderId="67" xfId="0" applyFont="1" applyFill="1" applyBorder="1" applyAlignment="1" applyProtection="1">
      <alignment horizontal="left"/>
    </xf>
    <xf numFmtId="0" fontId="8" fillId="2" borderId="69" xfId="0" applyFont="1" applyFill="1" applyBorder="1" applyAlignment="1" applyProtection="1">
      <alignment horizontal="left"/>
    </xf>
    <xf numFmtId="0" fontId="10" fillId="2" borderId="113" xfId="0" applyFont="1" applyFill="1" applyBorder="1" applyAlignment="1" applyProtection="1">
      <alignment horizontal="center" vertical="center" wrapText="1"/>
    </xf>
    <xf numFmtId="0" fontId="10" fillId="2" borderId="114" xfId="0" applyFont="1" applyFill="1" applyBorder="1" applyAlignment="1" applyProtection="1">
      <alignment horizontal="center" vertical="center" wrapText="1"/>
    </xf>
    <xf numFmtId="0" fontId="10" fillId="2" borderId="110" xfId="0" applyFont="1" applyFill="1" applyBorder="1" applyAlignment="1" applyProtection="1">
      <alignment horizontal="center" vertical="center" wrapText="1"/>
    </xf>
    <xf numFmtId="0" fontId="17" fillId="0" borderId="13" xfId="0" applyFont="1" applyFill="1" applyBorder="1" applyAlignment="1" applyProtection="1">
      <alignment horizontal="left" vertical="center" wrapText="1"/>
    </xf>
    <xf numFmtId="0" fontId="17" fillId="0" borderId="14" xfId="0" applyFont="1" applyFill="1" applyBorder="1" applyAlignment="1" applyProtection="1">
      <alignment horizontal="left" vertical="center" wrapText="1"/>
    </xf>
    <xf numFmtId="0" fontId="8" fillId="2" borderId="137" xfId="0" applyFont="1" applyFill="1" applyBorder="1" applyAlignment="1" applyProtection="1">
      <alignment horizontal="center" vertical="center" wrapText="1"/>
    </xf>
    <xf numFmtId="0" fontId="8" fillId="2" borderId="138" xfId="0" applyFont="1" applyFill="1" applyBorder="1" applyAlignment="1" applyProtection="1">
      <alignment horizontal="center" vertical="center" wrapText="1"/>
    </xf>
    <xf numFmtId="0" fontId="8" fillId="2" borderId="139" xfId="0" applyFont="1" applyFill="1" applyBorder="1" applyAlignment="1" applyProtection="1">
      <alignment horizontal="center" vertical="center" wrapText="1"/>
    </xf>
    <xf numFmtId="0" fontId="8" fillId="0" borderId="67" xfId="21" applyFont="1" applyBorder="1" applyAlignment="1" applyProtection="1">
      <alignment horizontal="left" vertical="center"/>
    </xf>
    <xf numFmtId="0" fontId="8" fillId="0" borderId="68" xfId="21" applyFont="1" applyBorder="1" applyAlignment="1" applyProtection="1">
      <alignment horizontal="left" vertical="center"/>
    </xf>
    <xf numFmtId="0" fontId="8" fillId="0" borderId="13" xfId="21" applyFont="1" applyBorder="1" applyAlignment="1" applyProtection="1">
      <alignment horizontal="left" vertical="center"/>
    </xf>
    <xf numFmtId="0" fontId="8" fillId="0" borderId="71" xfId="21" applyFont="1" applyBorder="1" applyAlignment="1" applyProtection="1">
      <alignment horizontal="left" vertical="center"/>
    </xf>
    <xf numFmtId="0" fontId="8" fillId="0" borderId="64" xfId="21" applyFont="1" applyBorder="1" applyAlignment="1" applyProtection="1">
      <alignment horizontal="left" vertical="center"/>
    </xf>
    <xf numFmtId="0" fontId="8" fillId="0" borderId="65" xfId="21" applyFont="1" applyBorder="1" applyAlignment="1" applyProtection="1">
      <alignment horizontal="left" vertical="center"/>
    </xf>
    <xf numFmtId="0" fontId="22" fillId="7" borderId="28" xfId="7" quotePrefix="1" applyFont="1" applyBorder="1" applyAlignment="1" applyProtection="1">
      <alignment horizontal="left" vertical="center"/>
    </xf>
    <xf numFmtId="0" fontId="22" fillId="7" borderId="29" xfId="7" quotePrefix="1" applyFont="1" applyBorder="1" applyAlignment="1" applyProtection="1">
      <alignment horizontal="left" vertical="center"/>
    </xf>
    <xf numFmtId="0" fontId="22" fillId="7" borderId="30" xfId="7" quotePrefix="1" applyFont="1" applyBorder="1" applyAlignment="1" applyProtection="1">
      <alignment horizontal="left" vertical="center"/>
    </xf>
    <xf numFmtId="0" fontId="8" fillId="13" borderId="23" xfId="0" applyFont="1" applyFill="1" applyBorder="1" applyAlignment="1" applyProtection="1">
      <alignment horizontal="left" vertical="top" wrapText="1"/>
      <protection locked="0"/>
    </xf>
    <xf numFmtId="0" fontId="8" fillId="13" borderId="2" xfId="0" applyFont="1" applyFill="1" applyBorder="1" applyAlignment="1" applyProtection="1">
      <alignment horizontal="left" vertical="top" wrapText="1"/>
      <protection locked="0"/>
    </xf>
    <xf numFmtId="0" fontId="8" fillId="13" borderId="24" xfId="0" applyFont="1" applyFill="1" applyBorder="1" applyAlignment="1" applyProtection="1">
      <alignment horizontal="left" vertical="top" wrapText="1"/>
      <protection locked="0"/>
    </xf>
    <xf numFmtId="0" fontId="8" fillId="13" borderId="25" xfId="0" applyFont="1" applyFill="1" applyBorder="1" applyAlignment="1" applyProtection="1">
      <alignment horizontal="left" vertical="top" wrapText="1"/>
      <protection locked="0"/>
    </xf>
    <xf numFmtId="0" fontId="8" fillId="13" borderId="3" xfId="0" applyFont="1" applyFill="1" applyBorder="1" applyAlignment="1" applyProtection="1">
      <alignment horizontal="left" vertical="top" wrapText="1"/>
      <protection locked="0"/>
    </xf>
    <xf numFmtId="0" fontId="8" fillId="13" borderId="26" xfId="0" applyFont="1" applyFill="1" applyBorder="1" applyAlignment="1" applyProtection="1">
      <alignment horizontal="left" vertical="top" wrapText="1"/>
      <protection locked="0"/>
    </xf>
    <xf numFmtId="0" fontId="22" fillId="7" borderId="28" xfId="7" applyFont="1" applyBorder="1" applyAlignment="1" applyProtection="1">
      <alignment horizontal="left" vertical="top"/>
    </xf>
    <xf numFmtId="0" fontId="22" fillId="7" borderId="29" xfId="7" applyFont="1" applyBorder="1" applyAlignment="1" applyProtection="1">
      <alignment horizontal="left" vertical="top"/>
    </xf>
    <xf numFmtId="0" fontId="22" fillId="7" borderId="30" xfId="7" applyFont="1" applyBorder="1" applyAlignment="1" applyProtection="1">
      <alignment horizontal="left" vertical="top"/>
    </xf>
    <xf numFmtId="0" fontId="7" fillId="7" borderId="28" xfId="7" applyFont="1" applyBorder="1" applyAlignment="1" applyProtection="1">
      <alignment horizontal="left" vertical="center"/>
    </xf>
    <xf numFmtId="0" fontId="7" fillId="7" borderId="30" xfId="7" applyFont="1" applyBorder="1" applyAlignment="1" applyProtection="1">
      <alignment horizontal="left" vertical="center"/>
    </xf>
    <xf numFmtId="0" fontId="6" fillId="0" borderId="61" xfId="21" applyFont="1" applyBorder="1" applyAlignment="1" applyProtection="1">
      <alignment horizontal="left"/>
    </xf>
    <xf numFmtId="0" fontId="6" fillId="0" borderId="58" xfId="21" applyFont="1" applyBorder="1" applyAlignment="1" applyProtection="1">
      <alignment horizontal="left"/>
    </xf>
    <xf numFmtId="0" fontId="12" fillId="18" borderId="48" xfId="7" applyFont="1" applyFill="1" applyBorder="1" applyAlignment="1" applyProtection="1">
      <alignment horizontal="left" vertical="center" wrapText="1"/>
    </xf>
    <xf numFmtId="0" fontId="12" fillId="18" borderId="103" xfId="7" applyFont="1" applyFill="1" applyBorder="1" applyAlignment="1" applyProtection="1">
      <alignment horizontal="left" vertical="center" wrapText="1"/>
    </xf>
    <xf numFmtId="0" fontId="12" fillId="18" borderId="125" xfId="7" applyFont="1" applyFill="1" applyBorder="1" applyAlignment="1" applyProtection="1">
      <alignment horizontal="left" vertical="center" wrapText="1"/>
    </xf>
    <xf numFmtId="0" fontId="12" fillId="18" borderId="17" xfId="7" applyFont="1" applyFill="1" applyBorder="1" applyAlignment="1" applyProtection="1">
      <alignment horizontal="left" vertical="center" wrapText="1"/>
    </xf>
    <xf numFmtId="0" fontId="12" fillId="18" borderId="1" xfId="7" applyFont="1" applyFill="1" applyBorder="1" applyAlignment="1" applyProtection="1">
      <alignment horizontal="left" vertical="center" wrapText="1"/>
    </xf>
    <xf numFmtId="0" fontId="12" fillId="18" borderId="20" xfId="7" applyFont="1" applyFill="1" applyBorder="1" applyAlignment="1" applyProtection="1">
      <alignment horizontal="left" vertical="center" wrapText="1"/>
    </xf>
    <xf numFmtId="0" fontId="7" fillId="7" borderId="29" xfId="7" applyFont="1" applyBorder="1" applyAlignment="1" applyProtection="1">
      <alignment horizontal="left" vertical="center"/>
    </xf>
    <xf numFmtId="0" fontId="30" fillId="0" borderId="60" xfId="21" applyFont="1" applyBorder="1" applyAlignment="1" applyProtection="1">
      <alignment horizontal="center"/>
    </xf>
    <xf numFmtId="0" fontId="30" fillId="0" borderId="7" xfId="21" applyFont="1" applyBorder="1" applyAlignment="1" applyProtection="1">
      <alignment horizontal="center"/>
    </xf>
    <xf numFmtId="0" fontId="6" fillId="0" borderId="60" xfId="21" applyFont="1" applyBorder="1" applyAlignment="1" applyProtection="1">
      <alignment horizontal="left"/>
    </xf>
    <xf numFmtId="0" fontId="6" fillId="0" borderId="7" xfId="21" applyFont="1" applyBorder="1" applyAlignment="1" applyProtection="1">
      <alignment horizontal="left"/>
    </xf>
    <xf numFmtId="0" fontId="22" fillId="7" borderId="28" xfId="7" applyFont="1" applyBorder="1" applyAlignment="1">
      <alignment horizontal="left" vertical="center"/>
    </xf>
    <xf numFmtId="0" fontId="22" fillId="7" borderId="30" xfId="7" applyFont="1" applyBorder="1" applyAlignment="1">
      <alignment horizontal="left" vertical="center"/>
    </xf>
    <xf numFmtId="0" fontId="7" fillId="7" borderId="28" xfId="7" applyFont="1" applyBorder="1" applyAlignment="1">
      <alignment horizontal="left" vertical="center"/>
    </xf>
    <xf numFmtId="0" fontId="7" fillId="7" borderId="30" xfId="7" applyFont="1" applyBorder="1" applyAlignment="1">
      <alignment horizontal="left" vertical="center"/>
    </xf>
  </cellXfs>
  <cellStyles count="27">
    <cellStyle name="40% - Accent1" xfId="4" builtinId="31"/>
    <cellStyle name="60% - Accent1 2" xfId="24" xr:uid="{00000000-0005-0000-0000-000001000000}"/>
    <cellStyle name="60% - Accent2" xfId="5" builtinId="36"/>
    <cellStyle name="Auto Populated Cells" xfId="8" xr:uid="{00000000-0005-0000-0000-000003000000}"/>
    <cellStyle name="Calculation 2" xfId="9" xr:uid="{00000000-0005-0000-0000-000004000000}"/>
    <cellStyle name="Conditional Cell" xfId="10" xr:uid="{00000000-0005-0000-0000-000005000000}"/>
    <cellStyle name="Explanatory Text 2" xfId="11" xr:uid="{00000000-0005-0000-0000-000006000000}"/>
    <cellStyle name="Explanatory Text 3" xfId="20" xr:uid="{00000000-0005-0000-0000-000007000000}"/>
    <cellStyle name="Fixed Values" xfId="12" xr:uid="{00000000-0005-0000-0000-000008000000}"/>
    <cellStyle name="Heading 4 2" xfId="7" xr:uid="{00000000-0005-0000-0000-000009000000}"/>
    <cellStyle name="Hyperlink" xfId="1" builtinId="8"/>
    <cellStyle name="Hyperlink 2" xfId="19" xr:uid="{00000000-0005-0000-0000-00000B000000}"/>
    <cellStyle name="Input 2" xfId="13" xr:uid="{00000000-0005-0000-0000-00000C000000}"/>
    <cellStyle name="Input 3" xfId="18" xr:uid="{00000000-0005-0000-0000-00000D000000}"/>
    <cellStyle name="Input Cell" xfId="26" xr:uid="{2DE43CA2-08E2-44B4-B398-E969F0B7EC13}"/>
    <cellStyle name="Neutral 2" xfId="25" xr:uid="{00000000-0005-0000-0000-00000E000000}"/>
    <cellStyle name="Normal" xfId="0" builtinId="0"/>
    <cellStyle name="Normal 2" xfId="2" xr:uid="{00000000-0005-0000-0000-000010000000}"/>
    <cellStyle name="Normal 2 2" xfId="21" xr:uid="{00000000-0005-0000-0000-000011000000}"/>
    <cellStyle name="Normal 3" xfId="3" xr:uid="{00000000-0005-0000-0000-000012000000}"/>
    <cellStyle name="Normal 3 2" xfId="22" xr:uid="{00000000-0005-0000-0000-000013000000}"/>
    <cellStyle name="Normal 3 3" xfId="23" xr:uid="{00000000-0005-0000-0000-000014000000}"/>
    <cellStyle name="Normal 4" xfId="6" xr:uid="{00000000-0005-0000-0000-000015000000}"/>
    <cellStyle name="Output 2" xfId="14" xr:uid="{00000000-0005-0000-0000-000016000000}"/>
    <cellStyle name="Revision Needed" xfId="15" xr:uid="{00000000-0005-0000-0000-000017000000}"/>
    <cellStyle name="Tab Header" xfId="16" xr:uid="{00000000-0005-0000-0000-000018000000}"/>
    <cellStyle name="Table Header" xfId="17" xr:uid="{00000000-0005-0000-0000-000019000000}"/>
  </cellStyles>
  <dxfs count="13">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colors>
    <mruColors>
      <color rgb="FF800000"/>
      <color rgb="FF99CCFF"/>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arlington\AppData\Local\Microsoft\Windows\INetCache\Content.Outlook\5UZ7PG6M\Furnaces%20Test%20Template%20Jun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amp; Test Results"/>
      <sheetName val="Setup &amp; Instrumentation"/>
      <sheetName val="ASHRAE 103-1993 vs CFR"/>
      <sheetName val="Test Conditions - AFUE"/>
      <sheetName val="Steady-State &amp; Cool-Down Tests"/>
      <sheetName val="Draft Factor Test"/>
      <sheetName val="Jacket Loss Test"/>
      <sheetName val="Calculations - AFUE"/>
      <sheetName val="Raw Data"/>
      <sheetName val="Photos"/>
      <sheetName val="Photos adding"/>
      <sheetName val="Comments"/>
      <sheetName val="Report Sign-Off Block"/>
      <sheetName val="Tables"/>
      <sheetName val="Drop-Downs"/>
      <sheetName val="Version Control"/>
    </sheetNames>
    <sheetDataSet>
      <sheetData sheetId="0" refreshError="1"/>
      <sheetData sheetId="1">
        <row r="33">
          <cell r="C33" t="str">
            <v>Natural Gas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ccacaf0178dc059cd7ea6582a6c07240&amp;mc=true&amp;node=pt10.3.431&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6"/>
  <sheetViews>
    <sheetView showGridLines="0" tabSelected="1" zoomScale="80" zoomScaleNormal="80" workbookViewId="0">
      <selection activeCell="B11" sqref="B11:C11"/>
    </sheetView>
  </sheetViews>
  <sheetFormatPr defaultColWidth="9.1796875" defaultRowHeight="15.5" x14ac:dyDescent="0.35"/>
  <cols>
    <col min="1" max="1" width="2.7265625" style="122" customWidth="1"/>
    <col min="2" max="2" width="37.7265625" style="122" customWidth="1"/>
    <col min="3" max="3" width="126.453125" style="122" customWidth="1"/>
    <col min="4" max="4" width="5.81640625" style="122" customWidth="1"/>
    <col min="5" max="5" width="4.1796875" style="122" customWidth="1"/>
    <col min="6" max="16384" width="9.1796875" style="122"/>
  </cols>
  <sheetData>
    <row r="1" spans="2:5" ht="16" thickBot="1" x14ac:dyDescent="0.4">
      <c r="B1" s="121"/>
      <c r="E1" s="123"/>
    </row>
    <row r="2" spans="2:5" ht="16" thickBot="1" x14ac:dyDescent="0.4">
      <c r="B2" s="354" t="str">
        <f>'Version Control'!$B$2</f>
        <v>Title Block</v>
      </c>
      <c r="C2" s="355"/>
      <c r="E2" s="123"/>
    </row>
    <row r="3" spans="2:5" s="126" customFormat="1" x14ac:dyDescent="0.35">
      <c r="B3" s="124" t="str">
        <f>'Version Control'!$B$3</f>
        <v>Test Report Template Name:</v>
      </c>
      <c r="C3" s="125" t="str">
        <f>'Version Control'!$C$3</f>
        <v>Commercial Warm Air Furnace</v>
      </c>
      <c r="E3" s="127"/>
    </row>
    <row r="4" spans="2:5" s="126" customFormat="1" x14ac:dyDescent="0.35">
      <c r="B4" s="128" t="str">
        <f>'Version Control'!$B$4</f>
        <v>Version Number:</v>
      </c>
      <c r="C4" s="129" t="str">
        <f>'Version Control'!$C$4</f>
        <v>v2.1</v>
      </c>
      <c r="E4" s="127"/>
    </row>
    <row r="5" spans="2:5" s="126" customFormat="1" x14ac:dyDescent="0.35">
      <c r="B5" s="130" t="str">
        <f>'Version Control'!$B$5</f>
        <v xml:space="preserve">Latest Template Revision: </v>
      </c>
      <c r="C5" s="131">
        <f>'Version Control'!$C$5</f>
        <v>43656</v>
      </c>
      <c r="E5" s="127"/>
    </row>
    <row r="6" spans="2:5" s="126" customFormat="1" x14ac:dyDescent="0.35">
      <c r="B6" s="130" t="str">
        <f>'Version Control'!$B$6</f>
        <v>Tab Name:</v>
      </c>
      <c r="C6" s="131" t="str">
        <f ca="1">MID(CELL("filename",A1), FIND("]", CELL("filename", A1))+ 1, 255)</f>
        <v>Instructions</v>
      </c>
      <c r="E6" s="127"/>
    </row>
    <row r="7" spans="2:5" s="126" customFormat="1" ht="16" thickBot="1" x14ac:dyDescent="0.4">
      <c r="B7" s="132" t="s">
        <v>22</v>
      </c>
      <c r="C7" s="133" t="str">
        <f ca="1">'Version Control'!$C$7</f>
        <v>Commercial Warm Air Furnace - v2.0.xlsx</v>
      </c>
      <c r="E7" s="127"/>
    </row>
    <row r="8" spans="2:5" x14ac:dyDescent="0.35">
      <c r="E8" s="123"/>
    </row>
    <row r="9" spans="2:5" ht="16" thickBot="1" x14ac:dyDescent="0.4">
      <c r="E9" s="123"/>
    </row>
    <row r="10" spans="2:5" ht="16" thickBot="1" x14ac:dyDescent="0.4">
      <c r="B10" s="354" t="s">
        <v>32</v>
      </c>
      <c r="C10" s="355"/>
      <c r="E10" s="123"/>
    </row>
    <row r="11" spans="2:5" ht="20.25" customHeight="1" thickBot="1" x14ac:dyDescent="0.4">
      <c r="B11" s="364" t="s">
        <v>179</v>
      </c>
      <c r="C11" s="365"/>
      <c r="E11" s="123"/>
    </row>
    <row r="12" spans="2:5" ht="16" thickBot="1" x14ac:dyDescent="0.4">
      <c r="E12" s="123"/>
    </row>
    <row r="13" spans="2:5" ht="16" thickBot="1" x14ac:dyDescent="0.4">
      <c r="B13" s="354" t="s">
        <v>16</v>
      </c>
      <c r="C13" s="355"/>
      <c r="E13" s="123"/>
    </row>
    <row r="14" spans="2:5" x14ac:dyDescent="0.35">
      <c r="B14" s="134" t="s">
        <v>33</v>
      </c>
      <c r="C14" s="135" t="s">
        <v>34</v>
      </c>
      <c r="E14" s="123"/>
    </row>
    <row r="15" spans="2:5" x14ac:dyDescent="0.35">
      <c r="B15" s="136" t="s">
        <v>52</v>
      </c>
      <c r="C15" s="137" t="s">
        <v>93</v>
      </c>
      <c r="E15" s="123"/>
    </row>
    <row r="16" spans="2:5" x14ac:dyDescent="0.35">
      <c r="B16" s="136" t="s">
        <v>135</v>
      </c>
      <c r="C16" s="137" t="s">
        <v>138</v>
      </c>
      <c r="E16" s="123"/>
    </row>
    <row r="17" spans="2:5" x14ac:dyDescent="0.35">
      <c r="B17" s="130" t="s">
        <v>35</v>
      </c>
      <c r="C17" s="138" t="s">
        <v>94</v>
      </c>
      <c r="E17" s="123"/>
    </row>
    <row r="18" spans="2:5" x14ac:dyDescent="0.35">
      <c r="B18" s="130" t="s">
        <v>48</v>
      </c>
      <c r="C18" s="138" t="s">
        <v>95</v>
      </c>
      <c r="E18" s="123"/>
    </row>
    <row r="19" spans="2:5" x14ac:dyDescent="0.35">
      <c r="B19" s="130" t="s">
        <v>4</v>
      </c>
      <c r="C19" s="138" t="s">
        <v>106</v>
      </c>
      <c r="E19" s="123"/>
    </row>
    <row r="20" spans="2:5" x14ac:dyDescent="0.35">
      <c r="B20" s="130" t="s">
        <v>91</v>
      </c>
      <c r="C20" s="138" t="s">
        <v>97</v>
      </c>
      <c r="E20" s="123"/>
    </row>
    <row r="21" spans="2:5" x14ac:dyDescent="0.35">
      <c r="B21" s="130" t="s">
        <v>19</v>
      </c>
      <c r="C21" s="138" t="s">
        <v>96</v>
      </c>
      <c r="E21" s="123"/>
    </row>
    <row r="22" spans="2:5" x14ac:dyDescent="0.35">
      <c r="B22" s="130" t="s">
        <v>57</v>
      </c>
      <c r="C22" s="138" t="s">
        <v>98</v>
      </c>
      <c r="E22" s="123"/>
    </row>
    <row r="23" spans="2:5" x14ac:dyDescent="0.35">
      <c r="B23" s="130" t="s">
        <v>47</v>
      </c>
      <c r="C23" s="138" t="s">
        <v>99</v>
      </c>
      <c r="E23" s="123"/>
    </row>
    <row r="24" spans="2:5" x14ac:dyDescent="0.35">
      <c r="B24" s="139" t="s">
        <v>50</v>
      </c>
      <c r="C24" s="140" t="s">
        <v>100</v>
      </c>
      <c r="E24" s="123"/>
    </row>
    <row r="25" spans="2:5" ht="16" thickBot="1" x14ac:dyDescent="0.4">
      <c r="B25" s="141" t="s">
        <v>49</v>
      </c>
      <c r="C25" s="142" t="s">
        <v>101</v>
      </c>
      <c r="E25" s="123"/>
    </row>
    <row r="26" spans="2:5" ht="16" thickBot="1" x14ac:dyDescent="0.4">
      <c r="E26" s="123"/>
    </row>
    <row r="27" spans="2:5" ht="16" thickBot="1" x14ac:dyDescent="0.45">
      <c r="B27" s="372" t="s">
        <v>66</v>
      </c>
      <c r="C27" s="373"/>
      <c r="E27" s="123"/>
    </row>
    <row r="28" spans="2:5" x14ac:dyDescent="0.35">
      <c r="B28" s="374" t="s">
        <v>107</v>
      </c>
      <c r="C28" s="71" t="s">
        <v>108</v>
      </c>
      <c r="E28" s="123"/>
    </row>
    <row r="29" spans="2:5" x14ac:dyDescent="0.35">
      <c r="B29" s="375"/>
      <c r="C29" s="72" t="s">
        <v>111</v>
      </c>
      <c r="E29" s="123"/>
    </row>
    <row r="30" spans="2:5" x14ac:dyDescent="0.35">
      <c r="B30" s="375" t="s">
        <v>109</v>
      </c>
      <c r="C30" s="73" t="s">
        <v>20</v>
      </c>
      <c r="E30" s="123"/>
    </row>
    <row r="31" spans="2:5" x14ac:dyDescent="0.35">
      <c r="B31" s="375"/>
      <c r="C31" s="74" t="s">
        <v>110</v>
      </c>
      <c r="E31" s="123"/>
    </row>
    <row r="32" spans="2:5" x14ac:dyDescent="0.35">
      <c r="B32" s="375"/>
      <c r="C32" s="75" t="s">
        <v>102</v>
      </c>
      <c r="E32" s="123"/>
    </row>
    <row r="33" spans="2:5" ht="20.5" thickBot="1" x14ac:dyDescent="0.4">
      <c r="B33" s="376"/>
      <c r="C33" s="76" t="s">
        <v>72</v>
      </c>
      <c r="E33" s="123"/>
    </row>
    <row r="34" spans="2:5" ht="16" thickBot="1" x14ac:dyDescent="0.4">
      <c r="C34" s="143"/>
      <c r="E34" s="123"/>
    </row>
    <row r="35" spans="2:5" ht="17.5" thickBot="1" x14ac:dyDescent="0.4">
      <c r="B35" s="356" t="s">
        <v>75</v>
      </c>
      <c r="C35" s="357"/>
      <c r="E35" s="123"/>
    </row>
    <row r="36" spans="2:5" ht="16.5" customHeight="1" x14ac:dyDescent="0.35">
      <c r="B36" s="366" t="s">
        <v>73</v>
      </c>
      <c r="C36" s="367"/>
      <c r="E36" s="123"/>
    </row>
    <row r="37" spans="2:5" x14ac:dyDescent="0.35">
      <c r="B37" s="368"/>
      <c r="C37" s="369"/>
      <c r="E37" s="123"/>
    </row>
    <row r="38" spans="2:5" ht="16" thickBot="1" x14ac:dyDescent="0.4">
      <c r="B38" s="370"/>
      <c r="C38" s="371"/>
      <c r="E38" s="123"/>
    </row>
    <row r="39" spans="2:5" ht="16.5" customHeight="1" x14ac:dyDescent="0.35">
      <c r="B39" s="366" t="s">
        <v>82</v>
      </c>
      <c r="C39" s="367"/>
      <c r="E39" s="123"/>
    </row>
    <row r="40" spans="2:5" ht="16" thickBot="1" x14ac:dyDescent="0.4">
      <c r="B40" s="370"/>
      <c r="C40" s="371"/>
      <c r="E40" s="123"/>
    </row>
    <row r="41" spans="2:5" x14ac:dyDescent="0.35">
      <c r="B41" s="358" t="s">
        <v>67</v>
      </c>
      <c r="C41" s="361" t="s">
        <v>68</v>
      </c>
      <c r="E41" s="123"/>
    </row>
    <row r="42" spans="2:5" x14ac:dyDescent="0.35">
      <c r="B42" s="359"/>
      <c r="C42" s="362"/>
      <c r="E42" s="123"/>
    </row>
    <row r="43" spans="2:5" ht="18" customHeight="1" thickBot="1" x14ac:dyDescent="0.4">
      <c r="B43" s="360"/>
      <c r="C43" s="363"/>
      <c r="E43" s="123"/>
    </row>
    <row r="44" spans="2:5" s="126" customFormat="1" ht="15" customHeight="1" x14ac:dyDescent="0.35">
      <c r="B44" s="144" t="s">
        <v>5</v>
      </c>
      <c r="C44" s="264" t="s">
        <v>35</v>
      </c>
      <c r="E44" s="127"/>
    </row>
    <row r="45" spans="2:5" x14ac:dyDescent="0.35">
      <c r="B45" s="145" t="s">
        <v>6</v>
      </c>
      <c r="C45" s="265" t="s">
        <v>48</v>
      </c>
      <c r="E45" s="123"/>
    </row>
    <row r="46" spans="2:5" x14ac:dyDescent="0.35">
      <c r="B46" s="145" t="s">
        <v>7</v>
      </c>
      <c r="C46" s="265" t="s">
        <v>4</v>
      </c>
      <c r="E46" s="123"/>
    </row>
    <row r="47" spans="2:5" x14ac:dyDescent="0.35">
      <c r="B47" s="145" t="s">
        <v>8</v>
      </c>
      <c r="C47" s="265" t="s">
        <v>91</v>
      </c>
      <c r="E47" s="123"/>
    </row>
    <row r="48" spans="2:5" x14ac:dyDescent="0.35">
      <c r="B48" s="145" t="s">
        <v>9</v>
      </c>
      <c r="C48" s="265" t="s">
        <v>19</v>
      </c>
      <c r="E48" s="123"/>
    </row>
    <row r="49" spans="1:5" x14ac:dyDescent="0.35">
      <c r="B49" s="145" t="s">
        <v>92</v>
      </c>
      <c r="C49" s="265" t="s">
        <v>57</v>
      </c>
      <c r="E49" s="123"/>
    </row>
    <row r="50" spans="1:5" ht="16" thickBot="1" x14ac:dyDescent="0.4">
      <c r="B50" s="146" t="s">
        <v>10</v>
      </c>
      <c r="C50" s="266" t="s">
        <v>65</v>
      </c>
      <c r="E50" s="123"/>
    </row>
    <row r="51" spans="1:5" ht="16" thickBot="1" x14ac:dyDescent="0.4">
      <c r="B51" s="147"/>
      <c r="C51" s="148"/>
      <c r="E51" s="123"/>
    </row>
    <row r="52" spans="1:5" ht="16" thickBot="1" x14ac:dyDescent="0.4">
      <c r="B52" s="354" t="s">
        <v>64</v>
      </c>
      <c r="C52" s="355"/>
      <c r="E52" s="123"/>
    </row>
    <row r="53" spans="1:5" x14ac:dyDescent="0.35">
      <c r="B53" s="149"/>
      <c r="C53" s="150"/>
      <c r="E53" s="123"/>
    </row>
    <row r="54" spans="1:5" x14ac:dyDescent="0.35">
      <c r="B54" s="149"/>
      <c r="C54" s="150"/>
      <c r="E54" s="123"/>
    </row>
    <row r="55" spans="1:5" x14ac:dyDescent="0.35">
      <c r="B55" s="149"/>
      <c r="C55" s="150"/>
      <c r="E55" s="123"/>
    </row>
    <row r="56" spans="1:5" x14ac:dyDescent="0.35">
      <c r="B56" s="149"/>
      <c r="C56" s="151"/>
      <c r="E56" s="123"/>
    </row>
    <row r="57" spans="1:5" x14ac:dyDescent="0.35">
      <c r="B57" s="149"/>
      <c r="C57" s="150"/>
      <c r="E57" s="123"/>
    </row>
    <row r="58" spans="1:5" x14ac:dyDescent="0.35">
      <c r="B58" s="149"/>
      <c r="C58" s="150"/>
      <c r="E58" s="123"/>
    </row>
    <row r="59" spans="1:5" x14ac:dyDescent="0.35">
      <c r="B59" s="149"/>
      <c r="C59" s="150"/>
      <c r="E59" s="123"/>
    </row>
    <row r="60" spans="1:5" x14ac:dyDescent="0.35">
      <c r="B60" s="149"/>
      <c r="C60" s="150"/>
      <c r="E60" s="123"/>
    </row>
    <row r="61" spans="1:5" x14ac:dyDescent="0.35">
      <c r="B61" s="149"/>
      <c r="C61" s="150"/>
      <c r="E61" s="123"/>
    </row>
    <row r="62" spans="1:5" x14ac:dyDescent="0.35">
      <c r="B62" s="149"/>
      <c r="C62" s="150"/>
      <c r="D62" s="152"/>
      <c r="E62" s="123"/>
    </row>
    <row r="63" spans="1:5" x14ac:dyDescent="0.35">
      <c r="A63" s="152"/>
      <c r="B63" s="149"/>
      <c r="C63" s="151"/>
      <c r="D63" s="152"/>
      <c r="E63" s="123"/>
    </row>
    <row r="64" spans="1:5" ht="16" thickBot="1" x14ac:dyDescent="0.4">
      <c r="B64" s="153"/>
      <c r="C64" s="154"/>
      <c r="E64" s="123"/>
    </row>
    <row r="65" spans="1:5" x14ac:dyDescent="0.35">
      <c r="E65" s="123"/>
    </row>
    <row r="66" spans="1:5" x14ac:dyDescent="0.35">
      <c r="A66" s="123"/>
      <c r="B66" s="123"/>
      <c r="C66" s="123"/>
      <c r="D66" s="123"/>
      <c r="E66" s="123"/>
    </row>
  </sheetData>
  <sheetProtection algorithmName="SHA-512" hashValue="8tsvbfWjxYpwliKXMOQ+SB/4FdRFRHpUy5pNweJly4lqL3hQDpXxNpn7zwxp7imyR2pAt5F2C54MDokLWYmZHA==" saltValue="yD3HokpH7L2wtA36eWTAHg==" spinCount="100000" sheet="1" selectLockedCells="1"/>
  <mergeCells count="13">
    <mergeCell ref="B2:C2"/>
    <mergeCell ref="B10:C10"/>
    <mergeCell ref="B35:C35"/>
    <mergeCell ref="B52:C52"/>
    <mergeCell ref="B41:B43"/>
    <mergeCell ref="C41:C43"/>
    <mergeCell ref="B11:C11"/>
    <mergeCell ref="B36:C38"/>
    <mergeCell ref="B39:C40"/>
    <mergeCell ref="B13:C13"/>
    <mergeCell ref="B27:C27"/>
    <mergeCell ref="B28:B29"/>
    <mergeCell ref="B30:B33"/>
  </mergeCells>
  <hyperlinks>
    <hyperlink ref="B11" r:id="rId1" display="10 CFR 430 Subpart B Appendix A1:  Uniform Test Method for Measuring the Energy Consumption of Electric Refrigerators and Electric Refrigerator-Freezers [76 FR 12502, Mar. 7, 2011]" xr:uid="{00000000-0004-0000-0000-000000000000}"/>
    <hyperlink ref="B11:C11" r:id="rId2" display="10 CFR 431 Subpart D Appendix 76:  Uniform Test Method for the Measurement of Energy Efficiency of Commercial Warm Air Furnaces" xr:uid="{00000000-0004-0000-0000-000001000000}"/>
    <hyperlink ref="C48" location="Photos!A1" display="Fill in Input Cells on &quot;Photos&quot; tab, if applicable" xr:uid="{00000000-0004-0000-0000-000002000000}"/>
    <hyperlink ref="C49" location="Comments!A1" display="Fill in Input Cells on &quot;Comments&quot; tab" xr:uid="{00000000-0004-0000-0000-000003000000}"/>
    <hyperlink ref="C50" location="'Report Sign-Off Block'!A1" display="Fill in Input Cells on &quot;Report Sign-off Block&quot; tab" xr:uid="{00000000-0004-0000-0000-000004000000}"/>
    <hyperlink ref="C46" location="'Test Conditions'!A1" display="Fill in Input Cells on &quot;Test Conditions&quot; tab" xr:uid="{00000000-0004-0000-0000-000005000000}"/>
    <hyperlink ref="C45" location="'Setup &amp; Instrumentation'!A1" display="Fill in Input Cells on &quot;Setup &amp; Instrumentation&quot; tab" xr:uid="{00000000-0004-0000-0000-000006000000}"/>
    <hyperlink ref="C44" location="'General Info &amp; Test Results'!A1" display="Fill in Input Cells on &quot;General Info &amp; Test Results&quot; tab" xr:uid="{00000000-0004-0000-0000-000007000000}"/>
    <hyperlink ref="C47" location="'Test Data Inputs &amp; Calculations'!A1" display="Test Data Inputs &amp; Calculations" xr:uid="{00000000-0004-0000-0000-000008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D17"/>
  <sheetViews>
    <sheetView showGridLines="0" zoomScale="80" zoomScaleNormal="80" workbookViewId="0">
      <selection activeCell="K12" sqref="K12:K14"/>
    </sheetView>
  </sheetViews>
  <sheetFormatPr defaultColWidth="9.1796875" defaultRowHeight="15.5" x14ac:dyDescent="0.4"/>
  <cols>
    <col min="1" max="1" width="9.1796875" style="1"/>
    <col min="2" max="2" width="30.7265625" style="1" bestFit="1" customWidth="1"/>
    <col min="3" max="3" width="51.54296875" style="1" bestFit="1" customWidth="1"/>
    <col min="4" max="12" width="20.7265625" style="1" customWidth="1"/>
    <col min="13" max="13" width="14" style="1" customWidth="1"/>
    <col min="14" max="14" width="10.7265625" style="8" customWidth="1"/>
    <col min="15" max="15" width="4.54296875" style="1" customWidth="1"/>
    <col min="16" max="16" width="9.1796875" style="1"/>
    <col min="17" max="17" width="13" style="1" customWidth="1"/>
    <col min="18" max="18" width="6.453125" style="1" customWidth="1"/>
    <col min="19" max="19" width="12.453125" style="1" customWidth="1"/>
    <col min="20" max="16384" width="9.1796875" style="1"/>
  </cols>
  <sheetData>
    <row r="1" spans="2:30" ht="16" thickBot="1" x14ac:dyDescent="0.45">
      <c r="N1" s="1"/>
      <c r="O1" s="9"/>
    </row>
    <row r="2" spans="2:30" ht="16" thickBot="1" x14ac:dyDescent="0.45">
      <c r="B2" s="477" t="str">
        <f>'Version Control'!$B$2</f>
        <v>Title Block</v>
      </c>
      <c r="C2" s="478"/>
      <c r="D2" s="301"/>
      <c r="E2" s="301"/>
      <c r="F2" s="301"/>
      <c r="G2" s="301"/>
      <c r="H2" s="301"/>
      <c r="I2" s="301"/>
      <c r="J2" s="301"/>
      <c r="K2" s="301"/>
      <c r="L2" s="301"/>
      <c r="N2" s="1"/>
      <c r="O2" s="9"/>
    </row>
    <row r="3" spans="2:30" x14ac:dyDescent="0.4">
      <c r="B3" s="15" t="str">
        <f>'Version Control'!$B$3</f>
        <v>Test Report Template Name:</v>
      </c>
      <c r="C3" s="67" t="str">
        <f>'Version Control'!$C$3</f>
        <v>Commercial Warm Air Furnace</v>
      </c>
      <c r="D3" s="250"/>
      <c r="E3" s="250"/>
      <c r="F3" s="250"/>
      <c r="G3" s="250"/>
      <c r="H3" s="250"/>
      <c r="I3" s="250"/>
      <c r="J3" s="250"/>
      <c r="K3" s="250"/>
      <c r="L3" s="250"/>
      <c r="N3" s="1"/>
      <c r="O3" s="9"/>
    </row>
    <row r="4" spans="2:30" x14ac:dyDescent="0.4">
      <c r="B4" s="16" t="str">
        <f>'Version Control'!$B$4</f>
        <v>Version Number:</v>
      </c>
      <c r="C4" s="64" t="str">
        <f>'Version Control'!$C$4</f>
        <v>v2.1</v>
      </c>
      <c r="D4" s="250"/>
      <c r="E4" s="250"/>
      <c r="F4" s="250"/>
      <c r="G4" s="250"/>
      <c r="H4" s="250"/>
      <c r="I4" s="250"/>
      <c r="J4" s="250"/>
      <c r="K4" s="250"/>
      <c r="L4" s="250"/>
      <c r="N4" s="1"/>
      <c r="O4" s="9"/>
    </row>
    <row r="5" spans="2:30" x14ac:dyDescent="0.4">
      <c r="B5" s="14" t="str">
        <f>'Version Control'!$B$5</f>
        <v xml:space="preserve">Latest Template Revision: </v>
      </c>
      <c r="C5" s="65">
        <f>'Version Control'!$C$5</f>
        <v>43656</v>
      </c>
      <c r="D5" s="251"/>
      <c r="E5" s="251"/>
      <c r="F5" s="251"/>
      <c r="G5" s="251"/>
      <c r="H5" s="251"/>
      <c r="I5" s="251"/>
      <c r="J5" s="251"/>
      <c r="K5" s="251"/>
      <c r="L5" s="251"/>
      <c r="N5" s="1"/>
      <c r="O5" s="9"/>
    </row>
    <row r="6" spans="2:30" x14ac:dyDescent="0.4">
      <c r="B6" s="14" t="str">
        <f>'Version Control'!$B$6</f>
        <v>Tab Name:</v>
      </c>
      <c r="C6" s="89" t="str">
        <f ca="1">MID(CELL("filename",A1), FIND("]", CELL("filename", A1))+ 1, 255)</f>
        <v>Drop-Downs</v>
      </c>
      <c r="D6" s="252"/>
      <c r="E6" s="252"/>
      <c r="F6" s="252"/>
      <c r="G6" s="252"/>
      <c r="H6" s="252"/>
      <c r="I6" s="252"/>
      <c r="J6" s="252"/>
      <c r="K6" s="252"/>
      <c r="L6" s="252"/>
      <c r="N6" s="1"/>
      <c r="O6" s="9"/>
    </row>
    <row r="7" spans="2:30" ht="35.25" customHeight="1" x14ac:dyDescent="0.4">
      <c r="B7" s="18" t="str">
        <f>'Version Control'!$B$7</f>
        <v>File Name:</v>
      </c>
      <c r="C7" s="86" t="str">
        <f ca="1">'Version Control'!$C$7</f>
        <v>Commercial Warm Air Furnace - v2.0.xlsx</v>
      </c>
      <c r="D7" s="253"/>
      <c r="E7" s="253"/>
      <c r="F7" s="253"/>
      <c r="G7" s="253"/>
      <c r="H7" s="253"/>
      <c r="I7" s="253"/>
      <c r="J7" s="253"/>
      <c r="K7" s="253"/>
      <c r="L7" s="253"/>
      <c r="N7" s="1"/>
      <c r="O7" s="9"/>
    </row>
    <row r="8" spans="2:30" ht="16" thickBot="1" x14ac:dyDescent="0.45">
      <c r="B8" s="17" t="str">
        <f>'Version Control'!$B$8</f>
        <v xml:space="preserve">Test Completion Date: </v>
      </c>
      <c r="C8" s="66" t="str">
        <f>'Version Control'!$C$8</f>
        <v>[MM/DD/YYYY]</v>
      </c>
      <c r="D8" s="251"/>
      <c r="E8" s="251"/>
      <c r="F8" s="251"/>
      <c r="G8" s="251"/>
      <c r="H8" s="251"/>
      <c r="I8" s="251"/>
      <c r="J8" s="251"/>
      <c r="K8" s="251"/>
      <c r="L8" s="251"/>
      <c r="N8" s="1"/>
      <c r="O8" s="9"/>
    </row>
    <row r="9" spans="2:30" x14ac:dyDescent="0.4">
      <c r="N9" s="1"/>
      <c r="O9" s="9"/>
    </row>
    <row r="10" spans="2:30" x14ac:dyDescent="0.4">
      <c r="M10" s="2"/>
      <c r="N10" s="2"/>
      <c r="O10" s="10"/>
      <c r="P10" s="2"/>
      <c r="Q10" s="2"/>
      <c r="R10" s="2"/>
      <c r="S10" s="2"/>
      <c r="T10" s="2"/>
      <c r="U10" s="2"/>
      <c r="V10" s="2"/>
      <c r="W10" s="2"/>
      <c r="X10" s="2"/>
      <c r="Y10" s="2"/>
      <c r="Z10" s="2"/>
      <c r="AA10" s="2"/>
      <c r="AB10" s="2"/>
      <c r="AC10" s="2"/>
      <c r="AD10" s="2"/>
    </row>
    <row r="11" spans="2:30" x14ac:dyDescent="0.4">
      <c r="B11" s="310" t="s">
        <v>112</v>
      </c>
      <c r="C11" s="254" t="s">
        <v>152</v>
      </c>
      <c r="D11" s="254" t="s">
        <v>153</v>
      </c>
      <c r="E11" s="254" t="s">
        <v>181</v>
      </c>
      <c r="F11" s="254" t="s">
        <v>154</v>
      </c>
      <c r="G11" s="254" t="s">
        <v>155</v>
      </c>
      <c r="H11" s="254" t="s">
        <v>156</v>
      </c>
      <c r="I11" s="254" t="s">
        <v>157</v>
      </c>
      <c r="J11" s="254" t="s">
        <v>158</v>
      </c>
      <c r="K11" s="254" t="s">
        <v>159</v>
      </c>
      <c r="L11" s="254" t="s">
        <v>160</v>
      </c>
      <c r="M11" s="311" t="s">
        <v>136</v>
      </c>
      <c r="N11" s="2"/>
      <c r="O11" s="10"/>
      <c r="P11" s="2"/>
      <c r="Q11" s="2"/>
      <c r="R11" s="2"/>
      <c r="S11" s="2"/>
      <c r="T11" s="2"/>
      <c r="U11" s="2"/>
      <c r="V11" s="2"/>
      <c r="W11" s="2"/>
      <c r="X11" s="2"/>
      <c r="Y11" s="2"/>
      <c r="Z11" s="2"/>
      <c r="AA11" s="2"/>
      <c r="AB11" s="2"/>
      <c r="AC11" s="2"/>
      <c r="AD11" s="2"/>
    </row>
    <row r="12" spans="2:30" x14ac:dyDescent="0.4">
      <c r="B12" s="4" t="s">
        <v>104</v>
      </c>
      <c r="C12" s="304"/>
      <c r="D12" s="316"/>
      <c r="E12" s="318"/>
      <c r="F12" s="317"/>
      <c r="G12" s="306"/>
      <c r="H12" s="306"/>
      <c r="I12" s="306"/>
      <c r="J12" s="316"/>
      <c r="K12" s="318"/>
      <c r="L12" s="317"/>
      <c r="M12" s="319"/>
      <c r="N12" s="2"/>
      <c r="O12" s="10"/>
      <c r="P12" s="2"/>
      <c r="Q12" s="2"/>
      <c r="R12" s="3"/>
      <c r="S12" s="2"/>
      <c r="T12" s="3"/>
      <c r="U12" s="2"/>
      <c r="V12" s="2"/>
      <c r="W12" s="2"/>
      <c r="X12" s="2"/>
      <c r="Y12" s="2"/>
      <c r="Z12" s="2"/>
      <c r="AA12" s="2"/>
      <c r="AB12" s="2"/>
      <c r="AC12" s="2"/>
      <c r="AD12" s="2"/>
    </row>
    <row r="13" spans="2:30" x14ac:dyDescent="0.4">
      <c r="B13" s="303" t="s">
        <v>105</v>
      </c>
      <c r="C13" s="305" t="s">
        <v>161</v>
      </c>
      <c r="D13" s="308" t="s">
        <v>162</v>
      </c>
      <c r="E13" s="309" t="s">
        <v>182</v>
      </c>
      <c r="F13" s="315" t="s">
        <v>163</v>
      </c>
      <c r="G13" s="307" t="s">
        <v>164</v>
      </c>
      <c r="H13" s="307" t="s">
        <v>165</v>
      </c>
      <c r="I13" s="307" t="s">
        <v>165</v>
      </c>
      <c r="J13" s="326" t="s">
        <v>175</v>
      </c>
      <c r="K13" s="309" t="s">
        <v>201</v>
      </c>
      <c r="L13" s="327" t="s">
        <v>167</v>
      </c>
      <c r="M13" s="105" t="s">
        <v>132</v>
      </c>
      <c r="N13" s="2"/>
      <c r="O13" s="10"/>
      <c r="P13" s="2"/>
      <c r="Q13" s="2"/>
      <c r="R13" s="3"/>
      <c r="S13" s="2"/>
      <c r="T13" s="3"/>
      <c r="U13" s="2"/>
      <c r="V13" s="2"/>
      <c r="W13" s="2"/>
      <c r="X13" s="2"/>
      <c r="Y13" s="2"/>
      <c r="Z13" s="2"/>
      <c r="AA13" s="2"/>
      <c r="AB13" s="2"/>
      <c r="AC13" s="2"/>
      <c r="AD13" s="2"/>
    </row>
    <row r="14" spans="2:30" x14ac:dyDescent="0.4">
      <c r="B14" s="2"/>
      <c r="C14" s="255"/>
      <c r="D14" s="255"/>
      <c r="E14" s="307" t="s">
        <v>183</v>
      </c>
      <c r="F14" s="255"/>
      <c r="G14" s="255"/>
      <c r="H14" s="255"/>
      <c r="I14" s="255"/>
      <c r="J14" s="308" t="s">
        <v>176</v>
      </c>
      <c r="K14" s="307" t="s">
        <v>166</v>
      </c>
      <c r="L14" s="327" t="s">
        <v>168</v>
      </c>
      <c r="M14" s="105" t="s">
        <v>133</v>
      </c>
      <c r="N14" s="2"/>
      <c r="O14" s="10"/>
      <c r="P14" s="2"/>
      <c r="Q14" s="2"/>
      <c r="R14" s="3"/>
      <c r="S14" s="2"/>
      <c r="T14" s="3"/>
      <c r="U14" s="2"/>
      <c r="V14" s="2"/>
      <c r="W14" s="2"/>
      <c r="X14" s="2"/>
      <c r="Y14" s="2"/>
      <c r="Z14" s="2"/>
      <c r="AA14" s="2"/>
      <c r="AB14" s="2"/>
      <c r="AC14" s="2"/>
      <c r="AD14" s="2"/>
    </row>
    <row r="15" spans="2:30" x14ac:dyDescent="0.4">
      <c r="B15" s="2"/>
      <c r="C15" s="256"/>
      <c r="D15" s="257"/>
      <c r="E15" s="257"/>
      <c r="F15" s="257"/>
      <c r="G15" s="257"/>
      <c r="H15" s="257"/>
      <c r="I15" s="257"/>
      <c r="J15" s="257"/>
      <c r="K15" s="257"/>
      <c r="L15" s="307" t="s">
        <v>169</v>
      </c>
      <c r="M15" s="105" t="s">
        <v>125</v>
      </c>
      <c r="N15" s="2"/>
      <c r="O15" s="10"/>
      <c r="P15" s="2"/>
      <c r="Q15" s="2"/>
      <c r="R15" s="2"/>
      <c r="S15" s="2"/>
      <c r="T15" s="2"/>
      <c r="U15" s="2"/>
      <c r="V15" s="2"/>
      <c r="W15" s="2"/>
      <c r="X15" s="2"/>
      <c r="Y15" s="2"/>
      <c r="Z15" s="2"/>
      <c r="AA15" s="2"/>
      <c r="AB15" s="2"/>
      <c r="AC15" s="2"/>
      <c r="AD15" s="2"/>
    </row>
    <row r="16" spans="2:30" s="8" customFormat="1" x14ac:dyDescent="0.4">
      <c r="M16" s="106" t="s">
        <v>126</v>
      </c>
      <c r="O16" s="10"/>
    </row>
    <row r="17" spans="1:15" x14ac:dyDescent="0.4">
      <c r="A17" s="9"/>
      <c r="B17" s="9"/>
      <c r="C17" s="9"/>
      <c r="D17" s="9"/>
      <c r="E17" s="9"/>
      <c r="F17" s="9"/>
      <c r="G17" s="9"/>
      <c r="H17" s="9"/>
      <c r="I17" s="9"/>
      <c r="J17" s="9"/>
      <c r="K17" s="9"/>
      <c r="L17" s="9"/>
      <c r="M17" s="9"/>
      <c r="N17" s="302"/>
      <c r="O17" s="9"/>
    </row>
  </sheetData>
  <sheetProtection algorithmName="SHA-512" hashValue="hhHXFsFOzaqpo9/DtF+l7esEmynZIOqfiUkIaWXMKbEaPSTtaBJGTZOK67TSb+U/Ag46+AsQl6k5O+Sd4tU/Rw==" saltValue="eIKr7xPdd695iqmqiOorIw==" spinCount="100000" sheet="1" selectLockedCells="1"/>
  <mergeCells count="1">
    <mergeCell ref="B2:C2"/>
  </mergeCells>
  <dataValidations disablePrompts="1" count="1">
    <dataValidation type="list" allowBlank="1" showInputMessage="1" showErrorMessage="1" sqref="F13" xr:uid="{00000000-0002-0000-0900-000000000000}">
      <formula1>Burner_Type</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E25"/>
  <sheetViews>
    <sheetView showGridLines="0" zoomScale="80" zoomScaleNormal="80" workbookViewId="0">
      <selection activeCell="C19" sqref="C19"/>
    </sheetView>
  </sheetViews>
  <sheetFormatPr defaultColWidth="9.1796875" defaultRowHeight="15.5" x14ac:dyDescent="0.4"/>
  <cols>
    <col min="1" max="1" width="7.1796875" style="6" customWidth="1"/>
    <col min="2" max="2" width="29.81640625" style="7" bestFit="1" customWidth="1"/>
    <col min="3" max="3" width="51.54296875" style="5" bestFit="1" customWidth="1"/>
    <col min="4" max="4" width="6.453125" style="6" customWidth="1"/>
    <col min="5" max="5" width="3.81640625" style="6" customWidth="1"/>
    <col min="6" max="16384" width="9.1796875" style="6"/>
  </cols>
  <sheetData>
    <row r="1" spans="2:5" ht="16" thickBot="1" x14ac:dyDescent="0.45">
      <c r="B1" s="5"/>
      <c r="C1" s="6"/>
      <c r="E1" s="11"/>
    </row>
    <row r="2" spans="2:5" ht="16" thickBot="1" x14ac:dyDescent="0.45">
      <c r="B2" s="479" t="s">
        <v>21</v>
      </c>
      <c r="C2" s="480"/>
      <c r="E2" s="11"/>
    </row>
    <row r="3" spans="2:5" x14ac:dyDescent="0.4">
      <c r="B3" s="19" t="s">
        <v>114</v>
      </c>
      <c r="C3" s="23" t="s">
        <v>115</v>
      </c>
      <c r="E3" s="11"/>
    </row>
    <row r="4" spans="2:5" x14ac:dyDescent="0.4">
      <c r="B4" s="20" t="s">
        <v>24</v>
      </c>
      <c r="C4" s="231" t="str">
        <f>INDEX(B13:B55,COUNTA(B13:B55),1)</f>
        <v>v2.1</v>
      </c>
      <c r="E4" s="11"/>
    </row>
    <row r="5" spans="2:5" x14ac:dyDescent="0.4">
      <c r="B5" s="20" t="s">
        <v>76</v>
      </c>
      <c r="C5" s="230">
        <f>IF(MAX(B13:C97)=0,"No Revisions Dates Entered",MAX(C13:C97))</f>
        <v>43656</v>
      </c>
      <c r="E5" s="11"/>
    </row>
    <row r="6" spans="2:5" x14ac:dyDescent="0.4">
      <c r="B6" s="21" t="s">
        <v>23</v>
      </c>
      <c r="C6" s="22" t="str">
        <f ca="1">MID(CELL("filename",A1), FIND("]", CELL("filename", A1))+ 1, 255)</f>
        <v>Version Control</v>
      </c>
      <c r="E6" s="11"/>
    </row>
    <row r="7" spans="2:5" ht="32.25" customHeight="1" x14ac:dyDescent="0.4">
      <c r="B7" s="85" t="s">
        <v>22</v>
      </c>
      <c r="C7" s="90" t="str">
        <f ca="1">MID(CELL("FILENAME",F15),FIND("[",CELL("FILENAME",F15))+1,FIND("]",CELL("FILENAME",F15))-FIND("[",CELL("FILENAME",F15))-1)</f>
        <v>Commercial Warm Air Furnace - v2.0.xlsx</v>
      </c>
      <c r="E7" s="11"/>
    </row>
    <row r="8" spans="2:5" ht="16" thickBot="1" x14ac:dyDescent="0.45">
      <c r="B8" s="24" t="s">
        <v>25</v>
      </c>
      <c r="C8" s="25" t="str">
        <f>'General Info &amp; Test Results'!C17</f>
        <v>[MM/DD/YYYY]</v>
      </c>
      <c r="E8" s="11"/>
    </row>
    <row r="9" spans="2:5" x14ac:dyDescent="0.4">
      <c r="B9" s="6"/>
      <c r="C9" s="6"/>
      <c r="E9" s="11"/>
    </row>
    <row r="10" spans="2:5" ht="16" thickBot="1" x14ac:dyDescent="0.45">
      <c r="B10" s="6"/>
      <c r="C10" s="6"/>
      <c r="E10" s="11"/>
    </row>
    <row r="11" spans="2:5" ht="16" thickBot="1" x14ac:dyDescent="0.45">
      <c r="B11" s="479" t="s">
        <v>26</v>
      </c>
      <c r="C11" s="480"/>
      <c r="E11" s="11"/>
    </row>
    <row r="12" spans="2:5" x14ac:dyDescent="0.4">
      <c r="B12" s="68" t="s">
        <v>27</v>
      </c>
      <c r="C12" s="69" t="s">
        <v>28</v>
      </c>
      <c r="E12" s="11"/>
    </row>
    <row r="13" spans="2:5" x14ac:dyDescent="0.4">
      <c r="B13" s="26" t="s">
        <v>174</v>
      </c>
      <c r="C13" s="27">
        <v>41598</v>
      </c>
      <c r="E13" s="11"/>
    </row>
    <row r="14" spans="2:5" x14ac:dyDescent="0.4">
      <c r="B14" s="31" t="s">
        <v>177</v>
      </c>
      <c r="C14" s="32">
        <v>41641</v>
      </c>
      <c r="E14" s="11"/>
    </row>
    <row r="15" spans="2:5" x14ac:dyDescent="0.4">
      <c r="B15" s="26" t="s">
        <v>178</v>
      </c>
      <c r="C15" s="27">
        <v>42160</v>
      </c>
      <c r="E15" s="11"/>
    </row>
    <row r="16" spans="2:5" x14ac:dyDescent="0.4">
      <c r="B16" s="28" t="s">
        <v>180</v>
      </c>
      <c r="C16" s="27">
        <v>42922</v>
      </c>
      <c r="E16" s="11"/>
    </row>
    <row r="17" spans="1:5" x14ac:dyDescent="0.4">
      <c r="B17" s="83" t="s">
        <v>185</v>
      </c>
      <c r="C17" s="84">
        <v>43649</v>
      </c>
      <c r="E17" s="11"/>
    </row>
    <row r="18" spans="1:5" x14ac:dyDescent="0.4">
      <c r="B18" s="83" t="s">
        <v>238</v>
      </c>
      <c r="C18" s="84">
        <v>43656</v>
      </c>
      <c r="E18" s="11"/>
    </row>
    <row r="19" spans="1:5" x14ac:dyDescent="0.4">
      <c r="B19" s="83"/>
      <c r="C19" s="84"/>
      <c r="E19" s="11"/>
    </row>
    <row r="20" spans="1:5" x14ac:dyDescent="0.4">
      <c r="B20" s="83"/>
      <c r="C20" s="84"/>
      <c r="E20" s="11"/>
    </row>
    <row r="21" spans="1:5" x14ac:dyDescent="0.4">
      <c r="B21" s="83"/>
      <c r="C21" s="84"/>
      <c r="E21" s="11"/>
    </row>
    <row r="22" spans="1:5" x14ac:dyDescent="0.4">
      <c r="B22" s="83"/>
      <c r="C22" s="84"/>
      <c r="E22" s="11"/>
    </row>
    <row r="23" spans="1:5" ht="16" thickBot="1" x14ac:dyDescent="0.45">
      <c r="B23" s="29"/>
      <c r="C23" s="30"/>
      <c r="E23" s="11"/>
    </row>
    <row r="24" spans="1:5" x14ac:dyDescent="0.4">
      <c r="E24" s="11"/>
    </row>
    <row r="25" spans="1:5" x14ac:dyDescent="0.4">
      <c r="A25" s="11"/>
      <c r="B25" s="12"/>
      <c r="C25" s="13"/>
      <c r="D25" s="11"/>
      <c r="E25" s="11"/>
    </row>
  </sheetData>
  <sheetProtection algorithmName="SHA-512" hashValue="qkcjAxpvHoBRBAjO6ItL3jwX5BnVBVbpbWo+B6OJl4RmQorzthCbJ7lj1c25dqT6v0DUWAqyfaBwCps0dOrdxQ==" saltValue="o6XkPttgDthoLXP1F5PI8g==" spinCount="100000" sheet="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sheetPr>
  <dimension ref="A1:V11"/>
  <sheetViews>
    <sheetView zoomScale="80" zoomScaleNormal="80" workbookViewId="0">
      <selection activeCell="J18" sqref="J18"/>
    </sheetView>
  </sheetViews>
  <sheetFormatPr defaultColWidth="9.1796875" defaultRowHeight="15.5" x14ac:dyDescent="0.4"/>
  <cols>
    <col min="1" max="1" width="3.7265625" style="261" customWidth="1"/>
    <col min="2" max="2" width="34.1796875" style="261" customWidth="1"/>
    <col min="3" max="3" width="38.26953125" style="261" customWidth="1"/>
    <col min="4" max="19" width="9.1796875" style="261"/>
    <col min="20" max="20" width="15.7265625" style="261" customWidth="1"/>
    <col min="21" max="16384" width="9.1796875" style="261"/>
  </cols>
  <sheetData>
    <row r="1" spans="1:22" s="155" customFormat="1" ht="17.25" customHeight="1" thickBot="1" x14ac:dyDescent="0.45">
      <c r="A1" s="109"/>
      <c r="B1" s="110"/>
      <c r="C1" s="110"/>
      <c r="D1" s="110"/>
      <c r="E1" s="110"/>
      <c r="F1" s="110"/>
      <c r="G1" s="110"/>
      <c r="H1" s="110"/>
      <c r="I1" s="109"/>
      <c r="J1" s="110"/>
      <c r="K1" s="110"/>
      <c r="L1" s="110"/>
      <c r="M1" s="110"/>
      <c r="N1" s="110"/>
      <c r="O1" s="110"/>
      <c r="P1" s="110"/>
      <c r="Q1" s="110"/>
      <c r="R1" s="110"/>
      <c r="S1" s="110"/>
      <c r="T1" s="110"/>
      <c r="U1" s="110"/>
      <c r="V1" s="109"/>
    </row>
    <row r="2" spans="1:22" s="155" customFormat="1" ht="18" customHeight="1" thickBot="1" x14ac:dyDescent="0.45">
      <c r="A2" s="111"/>
      <c r="B2" s="354" t="s">
        <v>21</v>
      </c>
      <c r="C2" s="355"/>
      <c r="D2" s="91"/>
      <c r="E2" s="91"/>
      <c r="F2" s="91"/>
      <c r="G2" s="91"/>
      <c r="H2" s="91"/>
      <c r="I2" s="112"/>
      <c r="J2" s="383" t="s">
        <v>116</v>
      </c>
      <c r="K2" s="384"/>
      <c r="L2" s="384"/>
      <c r="M2" s="384"/>
      <c r="N2" s="384"/>
      <c r="O2" s="384"/>
      <c r="P2" s="384"/>
      <c r="Q2" s="384"/>
      <c r="R2" s="384"/>
      <c r="S2" s="384"/>
      <c r="T2" s="384"/>
      <c r="U2" s="385"/>
      <c r="V2" s="113"/>
    </row>
    <row r="3" spans="1:22" s="155" customFormat="1" ht="36" customHeight="1" x14ac:dyDescent="0.4">
      <c r="A3" s="111"/>
      <c r="B3" s="136" t="s">
        <v>114</v>
      </c>
      <c r="C3" s="156" t="str">
        <f>'Version Control'!$C$3</f>
        <v>Commercial Warm Air Furnace</v>
      </c>
      <c r="D3" s="92"/>
      <c r="E3" s="262" t="s">
        <v>60</v>
      </c>
      <c r="F3" s="263"/>
      <c r="G3" s="263"/>
      <c r="H3" s="93"/>
      <c r="I3" s="112"/>
      <c r="J3" s="386" t="s">
        <v>117</v>
      </c>
      <c r="K3" s="387"/>
      <c r="L3" s="387"/>
      <c r="M3" s="387"/>
      <c r="N3" s="387"/>
      <c r="O3" s="387"/>
      <c r="P3" s="387"/>
      <c r="Q3" s="387"/>
      <c r="R3" s="387"/>
      <c r="S3" s="387"/>
      <c r="T3" s="387"/>
      <c r="U3" s="388"/>
      <c r="V3" s="113"/>
    </row>
    <row r="4" spans="1:22" s="155" customFormat="1" ht="16.5" customHeight="1" x14ac:dyDescent="0.4">
      <c r="A4" s="111"/>
      <c r="B4" s="130" t="s">
        <v>24</v>
      </c>
      <c r="C4" s="157" t="str">
        <f>'Version Control'!$C$4</f>
        <v>v2.1</v>
      </c>
      <c r="D4" s="94"/>
      <c r="E4" s="92"/>
      <c r="F4" s="92"/>
      <c r="G4" s="92"/>
      <c r="H4" s="92"/>
      <c r="I4" s="112"/>
      <c r="J4" s="377" t="s">
        <v>118</v>
      </c>
      <c r="K4" s="378"/>
      <c r="L4" s="378"/>
      <c r="M4" s="378"/>
      <c r="N4" s="378"/>
      <c r="O4" s="378"/>
      <c r="P4" s="378"/>
      <c r="Q4" s="378"/>
      <c r="R4" s="378"/>
      <c r="S4" s="378"/>
      <c r="T4" s="378"/>
      <c r="U4" s="379"/>
      <c r="V4" s="113"/>
    </row>
    <row r="5" spans="1:22" s="155" customFormat="1" ht="16.5" customHeight="1" x14ac:dyDescent="0.4">
      <c r="A5" s="111"/>
      <c r="B5" s="130" t="s">
        <v>76</v>
      </c>
      <c r="C5" s="158">
        <f>'Version Control'!$C$5</f>
        <v>43656</v>
      </c>
      <c r="D5" s="92"/>
      <c r="E5" s="95"/>
      <c r="F5" s="95"/>
      <c r="G5" s="95"/>
      <c r="H5" s="95"/>
      <c r="I5" s="112"/>
      <c r="J5" s="377" t="s">
        <v>119</v>
      </c>
      <c r="K5" s="378"/>
      <c r="L5" s="378"/>
      <c r="M5" s="378"/>
      <c r="N5" s="378"/>
      <c r="O5" s="378"/>
      <c r="P5" s="378"/>
      <c r="Q5" s="378"/>
      <c r="R5" s="378"/>
      <c r="S5" s="378"/>
      <c r="T5" s="378"/>
      <c r="U5" s="379"/>
      <c r="V5" s="113"/>
    </row>
    <row r="6" spans="1:22" s="155" customFormat="1" ht="16.5" customHeight="1" x14ac:dyDescent="0.4">
      <c r="A6" s="111"/>
      <c r="B6" s="128" t="s">
        <v>23</v>
      </c>
      <c r="C6" s="159" t="str">
        <f ca="1">MID(CELL("filename",A1), FIND("]", CELL("filename", A1))+ 1, 255)</f>
        <v>Raw Data</v>
      </c>
      <c r="D6" s="92"/>
      <c r="E6" s="96"/>
      <c r="F6" s="96"/>
      <c r="G6" s="96"/>
      <c r="H6" s="96"/>
      <c r="I6" s="112"/>
      <c r="J6" s="377" t="s">
        <v>120</v>
      </c>
      <c r="K6" s="378"/>
      <c r="L6" s="378"/>
      <c r="M6" s="378"/>
      <c r="N6" s="378"/>
      <c r="O6" s="378"/>
      <c r="P6" s="378"/>
      <c r="Q6" s="378"/>
      <c r="R6" s="378"/>
      <c r="S6" s="378"/>
      <c r="T6" s="378"/>
      <c r="U6" s="379"/>
      <c r="V6" s="113"/>
    </row>
    <row r="7" spans="1:22" s="155" customFormat="1" ht="33" customHeight="1" x14ac:dyDescent="0.4">
      <c r="A7" s="111"/>
      <c r="B7" s="160" t="s">
        <v>22</v>
      </c>
      <c r="C7" s="161" t="str">
        <f ca="1">'Version Control'!$C$7</f>
        <v>Commercial Warm Air Furnace - v2.0.xlsx</v>
      </c>
      <c r="D7" s="92"/>
      <c r="E7" s="96"/>
      <c r="F7" s="96"/>
      <c r="G7" s="96"/>
      <c r="H7" s="96"/>
      <c r="I7" s="112"/>
      <c r="J7" s="377" t="s">
        <v>121</v>
      </c>
      <c r="K7" s="378"/>
      <c r="L7" s="378"/>
      <c r="M7" s="378"/>
      <c r="N7" s="378"/>
      <c r="O7" s="378"/>
      <c r="P7" s="378"/>
      <c r="Q7" s="378"/>
      <c r="R7" s="378"/>
      <c r="S7" s="378"/>
      <c r="T7" s="378"/>
      <c r="U7" s="379"/>
      <c r="V7" s="113"/>
    </row>
    <row r="8" spans="1:22" s="155" customFormat="1" ht="17.25" customHeight="1" thickBot="1" x14ac:dyDescent="0.45">
      <c r="A8" s="109"/>
      <c r="B8" s="132" t="s">
        <v>25</v>
      </c>
      <c r="C8" s="162" t="str">
        <f>'Version Control'!C8</f>
        <v>[MM/DD/YYYY]</v>
      </c>
      <c r="D8" s="114"/>
      <c r="E8" s="114"/>
      <c r="F8" s="114"/>
      <c r="G8" s="114"/>
      <c r="H8" s="114"/>
      <c r="I8" s="111"/>
      <c r="J8" s="377" t="s">
        <v>122</v>
      </c>
      <c r="K8" s="378"/>
      <c r="L8" s="378"/>
      <c r="M8" s="378"/>
      <c r="N8" s="378"/>
      <c r="O8" s="378"/>
      <c r="P8" s="378"/>
      <c r="Q8" s="378"/>
      <c r="R8" s="378"/>
      <c r="S8" s="378"/>
      <c r="T8" s="378"/>
      <c r="U8" s="379"/>
      <c r="V8" s="113"/>
    </row>
    <row r="9" spans="1:22" s="155" customFormat="1" ht="17.25" customHeight="1" thickBot="1" x14ac:dyDescent="0.45">
      <c r="A9" s="109"/>
      <c r="B9" s="109"/>
      <c r="C9" s="109"/>
      <c r="D9" s="109"/>
      <c r="E9" s="109"/>
      <c r="F9" s="109"/>
      <c r="G9" s="109"/>
      <c r="H9" s="109"/>
      <c r="I9" s="111"/>
      <c r="J9" s="380" t="s">
        <v>123</v>
      </c>
      <c r="K9" s="381"/>
      <c r="L9" s="381"/>
      <c r="M9" s="381"/>
      <c r="N9" s="381"/>
      <c r="O9" s="381"/>
      <c r="P9" s="381"/>
      <c r="Q9" s="381"/>
      <c r="R9" s="381"/>
      <c r="S9" s="381"/>
      <c r="T9" s="381"/>
      <c r="U9" s="382"/>
      <c r="V9" s="113"/>
    </row>
    <row r="10" spans="1:22" s="155" customFormat="1" ht="16.5" customHeight="1" x14ac:dyDescent="0.4">
      <c r="A10" s="109"/>
      <c r="B10" s="109"/>
      <c r="C10" s="109"/>
      <c r="D10" s="109"/>
      <c r="E10" s="109"/>
      <c r="F10" s="109"/>
      <c r="G10" s="97"/>
      <c r="H10" s="97"/>
      <c r="I10" s="97"/>
      <c r="J10" s="98"/>
      <c r="K10" s="115"/>
      <c r="L10" s="115"/>
      <c r="M10" s="115"/>
      <c r="N10" s="115"/>
      <c r="O10" s="115"/>
      <c r="P10" s="115"/>
      <c r="Q10" s="115"/>
      <c r="R10" s="115"/>
      <c r="S10" s="115"/>
      <c r="T10" s="115"/>
      <c r="U10" s="114"/>
      <c r="V10" s="109"/>
    </row>
    <row r="11" spans="1:22" s="155" customFormat="1" ht="17.25" customHeight="1" thickBot="1" x14ac:dyDescent="0.45">
      <c r="A11" s="116"/>
      <c r="B11" s="116"/>
      <c r="C11" s="116"/>
      <c r="D11" s="116"/>
      <c r="E11" s="116"/>
      <c r="F11" s="116"/>
      <c r="G11" s="116"/>
      <c r="H11" s="116"/>
      <c r="I11" s="116"/>
      <c r="J11" s="116"/>
      <c r="K11" s="116"/>
      <c r="L11" s="116"/>
      <c r="M11" s="116"/>
      <c r="N11" s="116"/>
      <c r="O11" s="116"/>
      <c r="P11" s="116"/>
      <c r="Q11" s="116"/>
      <c r="R11" s="116"/>
      <c r="S11" s="116"/>
      <c r="T11" s="116"/>
      <c r="U11" s="116"/>
      <c r="V11" s="116"/>
    </row>
  </sheetData>
  <sheetProtection algorithmName="SHA-512" hashValue="o+fjImFgbtQjgR/mq6tbQ0RBK039Ob4Xgm26vJYlbdcOmyf4VqQmBCfmp+59mKeNmLca0TyaqwahFqFgWl8gSw==" saltValue="d137zAFvUcPrlnpUq32evQ==" spinCount="100000" sheet="1" objects="1" scenarios="1"/>
  <mergeCells count="9">
    <mergeCell ref="J6:U6"/>
    <mergeCell ref="J7:U7"/>
    <mergeCell ref="J8:U8"/>
    <mergeCell ref="J9:U9"/>
    <mergeCell ref="B2:C2"/>
    <mergeCell ref="J2:U2"/>
    <mergeCell ref="J3:U3"/>
    <mergeCell ref="J4:U4"/>
    <mergeCell ref="J5:U5"/>
  </mergeCells>
  <hyperlinks>
    <hyperlink ref="E3" location="Instructions!C33" display="Back to Instructions tab"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70C0"/>
    <pageSetUpPr fitToPage="1"/>
  </sheetPr>
  <dimension ref="A1:J41"/>
  <sheetViews>
    <sheetView showGridLines="0" zoomScale="80" zoomScaleNormal="80" zoomScaleSheetLayoutView="85" workbookViewId="0">
      <selection activeCell="C16" sqref="C16"/>
    </sheetView>
  </sheetViews>
  <sheetFormatPr defaultColWidth="9.1796875" defaultRowHeight="15.5" x14ac:dyDescent="0.35"/>
  <cols>
    <col min="1" max="1" width="5.54296875" style="163" customWidth="1"/>
    <col min="2" max="2" width="36.81640625" style="163" customWidth="1"/>
    <col min="3" max="3" width="52" style="163" customWidth="1"/>
    <col min="4" max="4" width="6.54296875" style="163" customWidth="1"/>
    <col min="5" max="5" width="27.7265625" style="163" customWidth="1"/>
    <col min="6" max="6" width="24.54296875" style="163" customWidth="1"/>
    <col min="7" max="7" width="21.7265625" style="163" customWidth="1"/>
    <col min="8" max="8" width="24.1796875" style="163" customWidth="1"/>
    <col min="9" max="9" width="5.26953125" style="163" customWidth="1"/>
    <col min="10" max="10" width="4.26953125" style="163" customWidth="1"/>
    <col min="11" max="16384" width="9.1796875" style="163"/>
  </cols>
  <sheetData>
    <row r="1" spans="2:10" ht="16" thickBot="1" x14ac:dyDescent="0.4">
      <c r="J1" s="164"/>
    </row>
    <row r="2" spans="2:10" ht="17.5" thickBot="1" x14ac:dyDescent="0.4">
      <c r="B2" s="354" t="str">
        <f>'Version Control'!$B$2</f>
        <v>Title Block</v>
      </c>
      <c r="C2" s="355"/>
      <c r="E2" s="275" t="s">
        <v>60</v>
      </c>
      <c r="J2" s="164"/>
    </row>
    <row r="3" spans="2:10" x14ac:dyDescent="0.35">
      <c r="B3" s="136" t="str">
        <f>'Version Control'!$B$3</f>
        <v>Test Report Template Name:</v>
      </c>
      <c r="C3" s="165" t="str">
        <f>'Version Control'!$C$3</f>
        <v>Commercial Warm Air Furnace</v>
      </c>
      <c r="J3" s="164"/>
    </row>
    <row r="4" spans="2:10" x14ac:dyDescent="0.35">
      <c r="B4" s="128" t="str">
        <f>'Version Control'!$B$4</f>
        <v>Version Number:</v>
      </c>
      <c r="C4" s="129" t="str">
        <f>'Version Control'!$C$4</f>
        <v>v2.1</v>
      </c>
      <c r="J4" s="164"/>
    </row>
    <row r="5" spans="2:10" x14ac:dyDescent="0.35">
      <c r="B5" s="130" t="str">
        <f>'Version Control'!$B$5</f>
        <v xml:space="preserve">Latest Template Revision: </v>
      </c>
      <c r="C5" s="131">
        <f>'Version Control'!$C$5</f>
        <v>43656</v>
      </c>
      <c r="J5" s="164"/>
    </row>
    <row r="6" spans="2:10" x14ac:dyDescent="0.35">
      <c r="B6" s="130" t="str">
        <f>'Version Control'!$B$6</f>
        <v>Tab Name:</v>
      </c>
      <c r="C6" s="166" t="str">
        <f ca="1">MID(CELL("filename",A1), FIND("]", CELL("filename", A1))+ 1, 255)</f>
        <v>General Info &amp; Test Results</v>
      </c>
      <c r="J6" s="164"/>
    </row>
    <row r="7" spans="2:10" ht="34.5" customHeight="1" x14ac:dyDescent="0.35">
      <c r="B7" s="130" t="str">
        <f>'Version Control'!$B$7</f>
        <v>File Name:</v>
      </c>
      <c r="C7" s="157" t="str">
        <f ca="1">'Version Control'!$C$7</f>
        <v>Commercial Warm Air Furnace - v2.0.xlsx</v>
      </c>
      <c r="J7" s="164"/>
    </row>
    <row r="8" spans="2:10" ht="16" thickBot="1" x14ac:dyDescent="0.4">
      <c r="B8" s="132" t="str">
        <f>'Version Control'!$B$8</f>
        <v xml:space="preserve">Test Completion Date: </v>
      </c>
      <c r="C8" s="133" t="str">
        <f>'Version Control'!$C$8</f>
        <v>[MM/DD/YYYY]</v>
      </c>
      <c r="J8" s="164"/>
    </row>
    <row r="9" spans="2:10" x14ac:dyDescent="0.35">
      <c r="J9" s="164"/>
    </row>
    <row r="10" spans="2:10" ht="16" thickBot="1" x14ac:dyDescent="0.4">
      <c r="E10" s="167"/>
      <c r="F10" s="167"/>
      <c r="G10" s="167"/>
      <c r="H10" s="167"/>
      <c r="J10" s="164"/>
    </row>
    <row r="11" spans="2:10" ht="16" thickBot="1" x14ac:dyDescent="0.4">
      <c r="B11" s="354" t="s">
        <v>173</v>
      </c>
      <c r="C11" s="355"/>
      <c r="E11" s="258" t="s">
        <v>137</v>
      </c>
      <c r="F11" s="259"/>
      <c r="G11" s="168"/>
      <c r="J11" s="164"/>
    </row>
    <row r="12" spans="2:10" ht="17" x14ac:dyDescent="0.35">
      <c r="B12" s="169" t="s">
        <v>0</v>
      </c>
      <c r="C12" s="273"/>
      <c r="E12" s="170" t="s">
        <v>18</v>
      </c>
      <c r="F12" s="171" t="s">
        <v>171</v>
      </c>
      <c r="G12" s="172" t="s">
        <v>36</v>
      </c>
      <c r="J12" s="164"/>
    </row>
    <row r="13" spans="2:10" ht="17.5" thickBot="1" x14ac:dyDescent="0.4">
      <c r="B13" s="173" t="s">
        <v>37</v>
      </c>
      <c r="C13" s="274"/>
      <c r="E13" s="244" t="s">
        <v>127</v>
      </c>
      <c r="F13" s="260" t="str">
        <f>IF('Test Data Inputs &amp; Calculations'!G44="","",'Test Data Inputs &amp; Calculations'!G44)</f>
        <v/>
      </c>
      <c r="G13" s="245" t="s">
        <v>128</v>
      </c>
      <c r="J13" s="164"/>
    </row>
    <row r="14" spans="2:10" ht="16" thickBot="1" x14ac:dyDescent="0.4">
      <c r="E14" s="167"/>
      <c r="J14" s="164"/>
    </row>
    <row r="15" spans="2:10" ht="16" thickBot="1" x14ac:dyDescent="0.4">
      <c r="B15" s="354" t="s">
        <v>53</v>
      </c>
      <c r="C15" s="355"/>
      <c r="E15" s="167"/>
      <c r="J15" s="164"/>
    </row>
    <row r="16" spans="2:10" x14ac:dyDescent="0.35">
      <c r="B16" s="139" t="s">
        <v>38</v>
      </c>
      <c r="C16" s="267" t="s">
        <v>51</v>
      </c>
      <c r="E16" s="167"/>
      <c r="J16" s="164"/>
    </row>
    <row r="17" spans="2:10" ht="16" thickBot="1" x14ac:dyDescent="0.4">
      <c r="B17" s="141" t="s">
        <v>39</v>
      </c>
      <c r="C17" s="268" t="s">
        <v>51</v>
      </c>
      <c r="F17" s="174"/>
      <c r="G17" s="174"/>
      <c r="H17" s="147"/>
      <c r="J17" s="164"/>
    </row>
    <row r="18" spans="2:10" ht="16" thickBot="1" x14ac:dyDescent="0.4">
      <c r="E18" s="175" t="s">
        <v>70</v>
      </c>
      <c r="F18" s="174"/>
      <c r="G18" s="174"/>
      <c r="H18" s="147"/>
      <c r="J18" s="164"/>
    </row>
    <row r="19" spans="2:10" ht="16" thickBot="1" x14ac:dyDescent="0.4">
      <c r="B19" s="354" t="s">
        <v>1</v>
      </c>
      <c r="C19" s="355"/>
      <c r="E19" s="354" t="s">
        <v>74</v>
      </c>
      <c r="F19" s="389"/>
      <c r="G19" s="389"/>
      <c r="H19" s="355"/>
      <c r="J19" s="164"/>
    </row>
    <row r="20" spans="2:10" x14ac:dyDescent="0.35">
      <c r="B20" s="130" t="s">
        <v>44</v>
      </c>
      <c r="C20" s="272"/>
      <c r="E20" s="392" t="s">
        <v>80</v>
      </c>
      <c r="F20" s="393"/>
      <c r="G20" s="393"/>
      <c r="H20" s="394"/>
      <c r="J20" s="164"/>
    </row>
    <row r="21" spans="2:10" x14ac:dyDescent="0.35">
      <c r="B21" s="130" t="s">
        <v>45</v>
      </c>
      <c r="C21" s="269"/>
      <c r="E21" s="395"/>
      <c r="F21" s="396"/>
      <c r="G21" s="396"/>
      <c r="H21" s="397"/>
      <c r="J21" s="164"/>
    </row>
    <row r="22" spans="2:10" x14ac:dyDescent="0.35">
      <c r="B22" s="130" t="s">
        <v>2</v>
      </c>
      <c r="C22" s="269"/>
      <c r="E22" s="395"/>
      <c r="F22" s="396"/>
      <c r="G22" s="396"/>
      <c r="H22" s="397"/>
      <c r="J22" s="164"/>
    </row>
    <row r="23" spans="2:10" x14ac:dyDescent="0.4">
      <c r="B23" s="130" t="s">
        <v>46</v>
      </c>
      <c r="C23" s="269"/>
      <c r="E23" s="398" t="s">
        <v>29</v>
      </c>
      <c r="F23" s="399"/>
      <c r="G23" s="33" t="s">
        <v>28</v>
      </c>
      <c r="H23" s="34" t="s">
        <v>30</v>
      </c>
      <c r="J23" s="164"/>
    </row>
    <row r="24" spans="2:10" x14ac:dyDescent="0.4">
      <c r="B24" s="130" t="s">
        <v>17</v>
      </c>
      <c r="C24" s="267" t="s">
        <v>51</v>
      </c>
      <c r="D24" s="147"/>
      <c r="E24" s="400" t="s">
        <v>31</v>
      </c>
      <c r="F24" s="401"/>
      <c r="G24" s="312" t="str">
        <f>'Report Sign-Off Block'!D15</f>
        <v>[MM/DD/YYYY]</v>
      </c>
      <c r="H24" s="107" t="str">
        <f>IF('Report Sign-Off Block'!E15&lt;&gt;0,'Report Sign-Off Block'!E15,"")</f>
        <v>[Test Lab Name]</v>
      </c>
      <c r="J24" s="164"/>
    </row>
    <row r="25" spans="2:10" x14ac:dyDescent="0.4">
      <c r="B25" s="130" t="s">
        <v>43</v>
      </c>
      <c r="C25" s="267" t="s">
        <v>51</v>
      </c>
      <c r="D25" s="147"/>
      <c r="E25" s="400" t="s">
        <v>71</v>
      </c>
      <c r="F25" s="401"/>
      <c r="G25" s="312" t="str">
        <f>'Report Sign-Off Block'!D16</f>
        <v>[MM/DD/YYYY]</v>
      </c>
      <c r="H25" s="107" t="str">
        <f>IF('Report Sign-Off Block'!E16&lt;&gt;0,'Report Sign-Off Block'!E16,"")</f>
        <v>[Test Lab Name]</v>
      </c>
      <c r="J25" s="164"/>
    </row>
    <row r="26" spans="2:10" x14ac:dyDescent="0.4">
      <c r="B26" s="130" t="s">
        <v>3</v>
      </c>
      <c r="C26" s="269"/>
      <c r="D26" s="147"/>
      <c r="E26" s="400" t="s">
        <v>78</v>
      </c>
      <c r="F26" s="401"/>
      <c r="G26" s="312" t="str">
        <f>'Report Sign-Off Block'!D17</f>
        <v>[MM/DD/YYYY]</v>
      </c>
      <c r="H26" s="107" t="str">
        <f>IF('Report Sign-Off Block'!E17&lt;&gt;0,'Report Sign-Off Block'!E17,"")</f>
        <v>[Test Lab Name]</v>
      </c>
      <c r="J26" s="164"/>
    </row>
    <row r="27" spans="2:10" ht="16" thickBot="1" x14ac:dyDescent="0.45">
      <c r="B27" s="130" t="s">
        <v>184</v>
      </c>
      <c r="C27" s="269"/>
      <c r="D27" s="147"/>
      <c r="E27" s="390" t="s">
        <v>78</v>
      </c>
      <c r="F27" s="391"/>
      <c r="G27" s="313" t="str">
        <f>'Report Sign-Off Block'!D18</f>
        <v>[MM/DD/YYYY]</v>
      </c>
      <c r="H27" s="108" t="str">
        <f>IF('Report Sign-Off Block'!E18&lt;&gt;0,'Report Sign-Off Block'!E18,"")</f>
        <v>[Test Lab Name]</v>
      </c>
      <c r="J27" s="164"/>
    </row>
    <row r="28" spans="2:10" x14ac:dyDescent="0.35">
      <c r="B28" s="176" t="s">
        <v>14</v>
      </c>
      <c r="C28" s="177"/>
      <c r="D28" s="147"/>
      <c r="J28" s="164"/>
    </row>
    <row r="29" spans="2:10" x14ac:dyDescent="0.35">
      <c r="B29" s="130" t="s">
        <v>11</v>
      </c>
      <c r="C29" s="269"/>
      <c r="D29" s="147"/>
      <c r="J29" s="164"/>
    </row>
    <row r="30" spans="2:10" x14ac:dyDescent="0.35">
      <c r="B30" s="139" t="s">
        <v>12</v>
      </c>
      <c r="C30" s="269"/>
      <c r="D30" s="147"/>
      <c r="J30" s="164"/>
    </row>
    <row r="31" spans="2:10" ht="16" thickBot="1" x14ac:dyDescent="0.4">
      <c r="B31" s="141" t="s">
        <v>13</v>
      </c>
      <c r="C31" s="270"/>
      <c r="D31" s="147"/>
      <c r="J31" s="164"/>
    </row>
    <row r="32" spans="2:10" ht="16" thickBot="1" x14ac:dyDescent="0.4">
      <c r="B32" s="147"/>
      <c r="C32" s="147"/>
      <c r="D32" s="147"/>
      <c r="J32" s="164"/>
    </row>
    <row r="33" spans="1:10" ht="16" thickBot="1" x14ac:dyDescent="0.4">
      <c r="B33" s="354" t="s">
        <v>81</v>
      </c>
      <c r="C33" s="355"/>
      <c r="J33" s="164"/>
    </row>
    <row r="34" spans="1:10" x14ac:dyDescent="0.35">
      <c r="B34" s="139" t="s">
        <v>124</v>
      </c>
      <c r="C34" s="269"/>
      <c r="J34" s="164"/>
    </row>
    <row r="35" spans="1:10" ht="16" thickBot="1" x14ac:dyDescent="0.4">
      <c r="B35" s="328" t="s">
        <v>202</v>
      </c>
      <c r="C35" s="271"/>
      <c r="J35" s="164"/>
    </row>
    <row r="36" spans="1:10" x14ac:dyDescent="0.35">
      <c r="B36" s="147"/>
      <c r="C36" s="178"/>
      <c r="J36" s="164"/>
    </row>
    <row r="37" spans="1:10" x14ac:dyDescent="0.35">
      <c r="A37" s="164"/>
      <c r="B37" s="164"/>
      <c r="C37" s="164"/>
      <c r="D37" s="164"/>
      <c r="E37" s="164"/>
      <c r="F37" s="164"/>
      <c r="G37" s="164"/>
      <c r="H37" s="164"/>
      <c r="I37" s="164"/>
      <c r="J37" s="164"/>
    </row>
    <row r="38" spans="1:10" ht="15" customHeight="1" x14ac:dyDescent="0.35"/>
    <row r="39" spans="1:10" ht="15" customHeight="1" x14ac:dyDescent="0.35"/>
    <row r="40" spans="1:10" ht="15" customHeight="1" x14ac:dyDescent="0.35"/>
    <row r="41" spans="1:10" ht="15" customHeight="1" x14ac:dyDescent="0.35"/>
  </sheetData>
  <sheetProtection algorithmName="SHA-512" hashValue="X2Sa0y2YY0iYwFkSB+qb9BAVwcnaN97GOzwwHcHzhkzEN6nOQE+bkkfAG5FDebWEB6FlgjKrK6rMzwcIOe4F0A==" saltValue="pkv3CLp6EXmcShxu8ENeaA==" spinCount="100000" sheet="1" selectLockedCells="1"/>
  <dataConsolidate/>
  <mergeCells count="12">
    <mergeCell ref="B33:C33"/>
    <mergeCell ref="E19:H19"/>
    <mergeCell ref="B2:C2"/>
    <mergeCell ref="B11:C11"/>
    <mergeCell ref="B15:C15"/>
    <mergeCell ref="B19:C19"/>
    <mergeCell ref="E27:F27"/>
    <mergeCell ref="E20:H22"/>
    <mergeCell ref="E23:F23"/>
    <mergeCell ref="E24:F24"/>
    <mergeCell ref="E25:F25"/>
    <mergeCell ref="E26:F26"/>
  </mergeCells>
  <conditionalFormatting sqref="C34">
    <cfRule type="expression" dxfId="12" priority="2">
      <formula>$C$27="Oil-fired"</formula>
    </cfRule>
  </conditionalFormatting>
  <conditionalFormatting sqref="B34">
    <cfRule type="expression" dxfId="11" priority="1">
      <formula>C27="Oil-fired"</formula>
    </cfRule>
  </conditionalFormatting>
  <dataValidations count="3">
    <dataValidation type="list" showInputMessage="1" showErrorMessage="1" sqref="C27" xr:uid="{21B5A9C5-F720-4A0C-B147-800B48D2BE38}">
      <formula1>Equipment_Class</formula1>
    </dataValidation>
    <dataValidation type="list" allowBlank="1" showInputMessage="1" showErrorMessage="1" sqref="C34" xr:uid="{8913416B-1DFD-49C9-8F4C-CF5E7CA5F320}">
      <formula1>IF(C27&lt;&gt;"Oil-fired",Gas_Type,"N/A")</formula1>
    </dataValidation>
    <dataValidation type="list" allowBlank="1" showInputMessage="1" showErrorMessage="1" sqref="C35" xr:uid="{6D42D645-263D-49E9-B8BE-BF74FAAA3E8B}">
      <formula1>IF(C28&lt;&gt;"Oil-fired",Flue_Gas,"")</formula1>
    </dataValidation>
  </dataValidations>
  <hyperlinks>
    <hyperlink ref="E2" location="Instructions!C33" display="Back to Instructions tab" xr:uid="{00000000-0004-0000-0200-000000000000}"/>
  </hyperlinks>
  <printOptions horizontalCentered="1"/>
  <pageMargins left="0.25" right="0.25" top="0.75" bottom="0.25" header="0.3" footer="0.3"/>
  <pageSetup scale="64" orientation="landscape"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J57"/>
  <sheetViews>
    <sheetView showGridLines="0" zoomScale="80" zoomScaleNormal="80" workbookViewId="0">
      <selection activeCell="E25" sqref="E25"/>
    </sheetView>
  </sheetViews>
  <sheetFormatPr defaultColWidth="10.453125" defaultRowHeight="15.5" x14ac:dyDescent="0.35"/>
  <cols>
    <col min="1" max="1" width="3" style="126" customWidth="1"/>
    <col min="2" max="2" width="31.54296875" style="126" customWidth="1"/>
    <col min="3" max="3" width="45.81640625" style="126" customWidth="1"/>
    <col min="4" max="4" width="29.1796875" style="126" customWidth="1"/>
    <col min="5" max="5" width="33.1796875" style="126" customWidth="1"/>
    <col min="6" max="6" width="28.1796875" style="126" customWidth="1"/>
    <col min="7" max="7" width="25.26953125" style="126" bestFit="1" customWidth="1"/>
    <col min="8" max="8" width="31.54296875" style="126" bestFit="1" customWidth="1"/>
    <col min="9" max="9" width="3.7265625" style="126" customWidth="1"/>
    <col min="10" max="10" width="3" style="126" customWidth="1"/>
    <col min="11" max="16384" width="10.453125" style="126"/>
  </cols>
  <sheetData>
    <row r="1" spans="2:10" ht="16" thickBot="1" x14ac:dyDescent="0.4">
      <c r="J1" s="127"/>
    </row>
    <row r="2" spans="2:10" ht="16" thickBot="1" x14ac:dyDescent="0.4">
      <c r="B2" s="354" t="str">
        <f>'Version Control'!$B$2</f>
        <v>Title Block</v>
      </c>
      <c r="C2" s="355"/>
      <c r="J2" s="127"/>
    </row>
    <row r="3" spans="2:10" x14ac:dyDescent="0.35">
      <c r="B3" s="136" t="str">
        <f>'Version Control'!$B$3</f>
        <v>Test Report Template Name:</v>
      </c>
      <c r="C3" s="165" t="str">
        <f>'Version Control'!$C$3</f>
        <v>Commercial Warm Air Furnace</v>
      </c>
      <c r="J3" s="127"/>
    </row>
    <row r="4" spans="2:10" ht="17" x14ac:dyDescent="0.35">
      <c r="B4" s="128" t="str">
        <f>'Version Control'!$B$4</f>
        <v>Version Number:</v>
      </c>
      <c r="C4" s="129" t="str">
        <f>'Version Control'!$C$4</f>
        <v>v2.1</v>
      </c>
      <c r="E4" s="275" t="s">
        <v>60</v>
      </c>
      <c r="J4" s="127"/>
    </row>
    <row r="5" spans="2:10" x14ac:dyDescent="0.35">
      <c r="B5" s="130" t="str">
        <f>'Version Control'!$B$5</f>
        <v xml:space="preserve">Latest Template Revision: </v>
      </c>
      <c r="C5" s="131">
        <f>'Version Control'!$C$5</f>
        <v>43656</v>
      </c>
      <c r="J5" s="127"/>
    </row>
    <row r="6" spans="2:10" x14ac:dyDescent="0.35">
      <c r="B6" s="130" t="str">
        <f>'Version Control'!$B$6</f>
        <v>Tab Name:</v>
      </c>
      <c r="C6" s="166" t="str">
        <f ca="1">MID(CELL("filename",A1), FIND("]", CELL("filename", A1))+ 1, 255)</f>
        <v>Setup &amp; Instrumentation</v>
      </c>
      <c r="J6" s="127"/>
    </row>
    <row r="7" spans="2:10" ht="36.75" customHeight="1" x14ac:dyDescent="0.35">
      <c r="B7" s="130" t="str">
        <f>'Version Control'!$B$7</f>
        <v>File Name:</v>
      </c>
      <c r="C7" s="157" t="str">
        <f ca="1">'Version Control'!$C$7</f>
        <v>Commercial Warm Air Furnace - v2.0.xlsx</v>
      </c>
      <c r="J7" s="127"/>
    </row>
    <row r="8" spans="2:10" ht="16" thickBot="1" x14ac:dyDescent="0.4">
      <c r="B8" s="132" t="str">
        <f>'Version Control'!$B$8</f>
        <v xml:space="preserve">Test Completion Date: </v>
      </c>
      <c r="C8" s="133" t="str">
        <f>'Version Control'!$C$8</f>
        <v>[MM/DD/YYYY]</v>
      </c>
      <c r="J8" s="127"/>
    </row>
    <row r="9" spans="2:10" x14ac:dyDescent="0.35">
      <c r="J9" s="127"/>
    </row>
    <row r="10" spans="2:10" ht="16" thickBot="1" x14ac:dyDescent="0.4">
      <c r="J10" s="127"/>
    </row>
    <row r="11" spans="2:10" ht="16" thickBot="1" x14ac:dyDescent="0.4">
      <c r="B11" s="354" t="s">
        <v>69</v>
      </c>
      <c r="C11" s="389"/>
      <c r="D11" s="389"/>
      <c r="E11" s="389"/>
      <c r="F11" s="389"/>
      <c r="G11" s="389"/>
      <c r="H11" s="355"/>
      <c r="J11" s="127"/>
    </row>
    <row r="12" spans="2:10" x14ac:dyDescent="0.35">
      <c r="B12" s="179" t="s">
        <v>58</v>
      </c>
      <c r="C12" s="180" t="s">
        <v>55</v>
      </c>
      <c r="D12" s="180" t="s">
        <v>54</v>
      </c>
      <c r="E12" s="180" t="s">
        <v>59</v>
      </c>
      <c r="F12" s="181" t="s">
        <v>40</v>
      </c>
      <c r="G12" s="180" t="s">
        <v>41</v>
      </c>
      <c r="H12" s="182" t="s">
        <v>42</v>
      </c>
      <c r="J12" s="127"/>
    </row>
    <row r="13" spans="2:10" x14ac:dyDescent="0.35">
      <c r="B13" s="276"/>
      <c r="C13" s="277"/>
      <c r="D13" s="277"/>
      <c r="E13" s="277"/>
      <c r="F13" s="277"/>
      <c r="G13" s="278"/>
      <c r="H13" s="279"/>
      <c r="J13" s="127"/>
    </row>
    <row r="14" spans="2:10" x14ac:dyDescent="0.35">
      <c r="B14" s="276"/>
      <c r="C14" s="277"/>
      <c r="D14" s="277"/>
      <c r="E14" s="277"/>
      <c r="F14" s="277"/>
      <c r="G14" s="278"/>
      <c r="H14" s="279"/>
      <c r="J14" s="127"/>
    </row>
    <row r="15" spans="2:10" x14ac:dyDescent="0.35">
      <c r="B15" s="276"/>
      <c r="C15" s="277"/>
      <c r="D15" s="277"/>
      <c r="E15" s="277"/>
      <c r="F15" s="277"/>
      <c r="G15" s="278"/>
      <c r="H15" s="279"/>
      <c r="J15" s="127"/>
    </row>
    <row r="16" spans="2:10" x14ac:dyDescent="0.35">
      <c r="B16" s="276"/>
      <c r="C16" s="277"/>
      <c r="D16" s="277"/>
      <c r="E16" s="277"/>
      <c r="F16" s="277"/>
      <c r="G16" s="278"/>
      <c r="H16" s="279"/>
      <c r="J16" s="127"/>
    </row>
    <row r="17" spans="2:10" x14ac:dyDescent="0.35">
      <c r="B17" s="276"/>
      <c r="C17" s="277"/>
      <c r="D17" s="277"/>
      <c r="E17" s="277"/>
      <c r="F17" s="277"/>
      <c r="G17" s="278"/>
      <c r="H17" s="279"/>
      <c r="J17" s="127"/>
    </row>
    <row r="18" spans="2:10" x14ac:dyDescent="0.35">
      <c r="B18" s="276"/>
      <c r="C18" s="277"/>
      <c r="D18" s="277"/>
      <c r="E18" s="277"/>
      <c r="F18" s="277"/>
      <c r="G18" s="278"/>
      <c r="H18" s="279"/>
      <c r="J18" s="127"/>
    </row>
    <row r="19" spans="2:10" x14ac:dyDescent="0.35">
      <c r="B19" s="276"/>
      <c r="C19" s="277"/>
      <c r="D19" s="277"/>
      <c r="E19" s="277"/>
      <c r="F19" s="277"/>
      <c r="G19" s="278"/>
      <c r="H19" s="279"/>
      <c r="J19" s="127"/>
    </row>
    <row r="20" spans="2:10" x14ac:dyDescent="0.35">
      <c r="B20" s="276"/>
      <c r="C20" s="277"/>
      <c r="D20" s="277"/>
      <c r="E20" s="277"/>
      <c r="F20" s="277"/>
      <c r="G20" s="278"/>
      <c r="H20" s="279"/>
      <c r="J20" s="127"/>
    </row>
    <row r="21" spans="2:10" x14ac:dyDescent="0.35">
      <c r="B21" s="276"/>
      <c r="C21" s="277"/>
      <c r="D21" s="277"/>
      <c r="E21" s="277"/>
      <c r="F21" s="277"/>
      <c r="G21" s="278"/>
      <c r="H21" s="279"/>
      <c r="J21" s="127"/>
    </row>
    <row r="22" spans="2:10" x14ac:dyDescent="0.35">
      <c r="B22" s="276"/>
      <c r="C22" s="277"/>
      <c r="D22" s="277"/>
      <c r="E22" s="277"/>
      <c r="F22" s="277"/>
      <c r="G22" s="278"/>
      <c r="H22" s="279"/>
      <c r="J22" s="127"/>
    </row>
    <row r="23" spans="2:10" x14ac:dyDescent="0.35">
      <c r="B23" s="276"/>
      <c r="C23" s="277"/>
      <c r="D23" s="277"/>
      <c r="E23" s="277"/>
      <c r="F23" s="277"/>
      <c r="G23" s="278"/>
      <c r="H23" s="279"/>
      <c r="J23" s="127"/>
    </row>
    <row r="24" spans="2:10" x14ac:dyDescent="0.35">
      <c r="B24" s="276"/>
      <c r="C24" s="277"/>
      <c r="D24" s="277"/>
      <c r="E24" s="277"/>
      <c r="F24" s="277"/>
      <c r="G24" s="278"/>
      <c r="H24" s="279"/>
      <c r="J24" s="127"/>
    </row>
    <row r="25" spans="2:10" x14ac:dyDescent="0.35">
      <c r="B25" s="276"/>
      <c r="C25" s="277"/>
      <c r="D25" s="277"/>
      <c r="E25" s="277"/>
      <c r="F25" s="277"/>
      <c r="G25" s="278"/>
      <c r="H25" s="279"/>
      <c r="J25" s="127"/>
    </row>
    <row r="26" spans="2:10" x14ac:dyDescent="0.35">
      <c r="B26" s="276"/>
      <c r="C26" s="277"/>
      <c r="D26" s="277"/>
      <c r="E26" s="277"/>
      <c r="F26" s="277"/>
      <c r="G26" s="278"/>
      <c r="H26" s="279"/>
      <c r="J26" s="127"/>
    </row>
    <row r="27" spans="2:10" x14ac:dyDescent="0.35">
      <c r="B27" s="276"/>
      <c r="C27" s="277"/>
      <c r="D27" s="277"/>
      <c r="E27" s="277"/>
      <c r="F27" s="277"/>
      <c r="G27" s="278"/>
      <c r="H27" s="279"/>
      <c r="J27" s="127"/>
    </row>
    <row r="28" spans="2:10" x14ac:dyDescent="0.35">
      <c r="B28" s="276"/>
      <c r="C28" s="277"/>
      <c r="D28" s="277"/>
      <c r="E28" s="277"/>
      <c r="F28" s="277"/>
      <c r="G28" s="278"/>
      <c r="H28" s="279"/>
      <c r="J28" s="127"/>
    </row>
    <row r="29" spans="2:10" x14ac:dyDescent="0.35">
      <c r="B29" s="276"/>
      <c r="C29" s="277"/>
      <c r="D29" s="277"/>
      <c r="E29" s="277"/>
      <c r="F29" s="277"/>
      <c r="G29" s="278"/>
      <c r="H29" s="279"/>
      <c r="J29" s="127"/>
    </row>
    <row r="30" spans="2:10" x14ac:dyDescent="0.35">
      <c r="B30" s="276"/>
      <c r="C30" s="277"/>
      <c r="D30" s="277"/>
      <c r="E30" s="277"/>
      <c r="F30" s="277"/>
      <c r="G30" s="278"/>
      <c r="H30" s="279"/>
      <c r="J30" s="127"/>
    </row>
    <row r="31" spans="2:10" x14ac:dyDescent="0.35">
      <c r="B31" s="276"/>
      <c r="C31" s="277"/>
      <c r="D31" s="277"/>
      <c r="E31" s="277"/>
      <c r="F31" s="277"/>
      <c r="G31" s="278"/>
      <c r="H31" s="279"/>
      <c r="J31" s="127"/>
    </row>
    <row r="32" spans="2:10" x14ac:dyDescent="0.35">
      <c r="B32" s="276"/>
      <c r="C32" s="277"/>
      <c r="D32" s="277"/>
      <c r="E32" s="277"/>
      <c r="F32" s="277"/>
      <c r="G32" s="278"/>
      <c r="H32" s="279"/>
      <c r="J32" s="127"/>
    </row>
    <row r="33" spans="1:10" x14ac:dyDescent="0.35">
      <c r="B33" s="276"/>
      <c r="C33" s="277"/>
      <c r="D33" s="277"/>
      <c r="E33" s="277"/>
      <c r="F33" s="277"/>
      <c r="G33" s="278"/>
      <c r="H33" s="279"/>
      <c r="J33" s="127"/>
    </row>
    <row r="34" spans="1:10" x14ac:dyDescent="0.35">
      <c r="B34" s="276"/>
      <c r="C34" s="277"/>
      <c r="D34" s="277"/>
      <c r="E34" s="277"/>
      <c r="F34" s="277"/>
      <c r="G34" s="278"/>
      <c r="H34" s="279"/>
      <c r="J34" s="127"/>
    </row>
    <row r="35" spans="1:10" x14ac:dyDescent="0.35">
      <c r="B35" s="276"/>
      <c r="C35" s="277"/>
      <c r="D35" s="277"/>
      <c r="E35" s="277"/>
      <c r="F35" s="277"/>
      <c r="G35" s="278"/>
      <c r="H35" s="279"/>
      <c r="J35" s="127"/>
    </row>
    <row r="36" spans="1:10" x14ac:dyDescent="0.35">
      <c r="B36" s="276"/>
      <c r="C36" s="277"/>
      <c r="D36" s="277"/>
      <c r="E36" s="277"/>
      <c r="F36" s="277"/>
      <c r="G36" s="278"/>
      <c r="H36" s="279"/>
      <c r="J36" s="127"/>
    </row>
    <row r="37" spans="1:10" x14ac:dyDescent="0.35">
      <c r="B37" s="276"/>
      <c r="C37" s="277"/>
      <c r="D37" s="277"/>
      <c r="E37" s="277"/>
      <c r="F37" s="277"/>
      <c r="G37" s="278"/>
      <c r="H37" s="279"/>
      <c r="J37" s="127"/>
    </row>
    <row r="38" spans="1:10" x14ac:dyDescent="0.35">
      <c r="B38" s="276"/>
      <c r="C38" s="277"/>
      <c r="D38" s="277"/>
      <c r="E38" s="277"/>
      <c r="F38" s="277"/>
      <c r="G38" s="278"/>
      <c r="H38" s="279"/>
      <c r="J38" s="127"/>
    </row>
    <row r="39" spans="1:10" x14ac:dyDescent="0.35">
      <c r="B39" s="276"/>
      <c r="C39" s="277"/>
      <c r="D39" s="277"/>
      <c r="E39" s="277"/>
      <c r="F39" s="277"/>
      <c r="G39" s="278"/>
      <c r="H39" s="279"/>
      <c r="J39" s="127"/>
    </row>
    <row r="40" spans="1:10" x14ac:dyDescent="0.35">
      <c r="B40" s="276"/>
      <c r="C40" s="277"/>
      <c r="D40" s="277"/>
      <c r="E40" s="277"/>
      <c r="F40" s="277"/>
      <c r="G40" s="278"/>
      <c r="H40" s="279"/>
      <c r="J40" s="127"/>
    </row>
    <row r="41" spans="1:10" x14ac:dyDescent="0.35">
      <c r="B41" s="276"/>
      <c r="C41" s="277"/>
      <c r="D41" s="277"/>
      <c r="E41" s="277"/>
      <c r="F41" s="277"/>
      <c r="G41" s="278"/>
      <c r="H41" s="279"/>
      <c r="J41" s="127"/>
    </row>
    <row r="42" spans="1:10" ht="16" thickBot="1" x14ac:dyDescent="0.4">
      <c r="B42" s="280"/>
      <c r="C42" s="281"/>
      <c r="D42" s="281"/>
      <c r="E42" s="281"/>
      <c r="F42" s="281"/>
      <c r="G42" s="282"/>
      <c r="H42" s="283"/>
      <c r="J42" s="127"/>
    </row>
    <row r="43" spans="1:10" ht="16" thickBot="1" x14ac:dyDescent="0.4">
      <c r="J43" s="127"/>
    </row>
    <row r="44" spans="1:10" ht="16" thickBot="1" x14ac:dyDescent="0.4">
      <c r="A44" s="163"/>
      <c r="B44" s="354" t="s">
        <v>170</v>
      </c>
      <c r="C44" s="389"/>
      <c r="D44" s="389"/>
      <c r="E44" s="389"/>
      <c r="F44" s="389"/>
      <c r="G44" s="389"/>
      <c r="H44" s="355"/>
      <c r="J44" s="127"/>
    </row>
    <row r="45" spans="1:10" x14ac:dyDescent="0.35">
      <c r="A45" s="163"/>
      <c r="B45" s="402"/>
      <c r="C45" s="403"/>
      <c r="D45" s="403"/>
      <c r="E45" s="403"/>
      <c r="F45" s="403"/>
      <c r="G45" s="403"/>
      <c r="H45" s="404"/>
      <c r="J45" s="127"/>
    </row>
    <row r="46" spans="1:10" x14ac:dyDescent="0.35">
      <c r="A46" s="163"/>
      <c r="B46" s="405"/>
      <c r="C46" s="406"/>
      <c r="D46" s="406"/>
      <c r="E46" s="406"/>
      <c r="F46" s="406"/>
      <c r="G46" s="406"/>
      <c r="H46" s="407"/>
      <c r="J46" s="127"/>
    </row>
    <row r="47" spans="1:10" x14ac:dyDescent="0.35">
      <c r="A47" s="163"/>
      <c r="B47" s="405"/>
      <c r="C47" s="406"/>
      <c r="D47" s="406"/>
      <c r="E47" s="406"/>
      <c r="F47" s="406"/>
      <c r="G47" s="406"/>
      <c r="H47" s="407"/>
      <c r="J47" s="127"/>
    </row>
    <row r="48" spans="1:10" ht="16" thickBot="1" x14ac:dyDescent="0.4">
      <c r="A48" s="163"/>
      <c r="B48" s="408"/>
      <c r="C48" s="409"/>
      <c r="D48" s="409"/>
      <c r="E48" s="409"/>
      <c r="F48" s="409"/>
      <c r="G48" s="409"/>
      <c r="H48" s="410"/>
      <c r="J48" s="127"/>
    </row>
    <row r="49" spans="1:10" ht="16" thickBot="1" x14ac:dyDescent="0.4">
      <c r="A49" s="163"/>
      <c r="B49" s="163"/>
      <c r="C49" s="163"/>
      <c r="D49" s="163"/>
      <c r="E49" s="163"/>
      <c r="F49" s="163"/>
      <c r="G49" s="163"/>
      <c r="H49" s="163"/>
      <c r="J49" s="127"/>
    </row>
    <row r="50" spans="1:10" ht="16" thickBot="1" x14ac:dyDescent="0.4">
      <c r="A50" s="163"/>
      <c r="B50" s="354" t="s">
        <v>15</v>
      </c>
      <c r="C50" s="389"/>
      <c r="D50" s="389"/>
      <c r="E50" s="389"/>
      <c r="F50" s="389"/>
      <c r="G50" s="389"/>
      <c r="H50" s="355"/>
      <c r="J50" s="127"/>
    </row>
    <row r="51" spans="1:10" x14ac:dyDescent="0.35">
      <c r="A51" s="163"/>
      <c r="B51" s="402"/>
      <c r="C51" s="403"/>
      <c r="D51" s="403"/>
      <c r="E51" s="403"/>
      <c r="F51" s="403"/>
      <c r="G51" s="403"/>
      <c r="H51" s="404"/>
      <c r="J51" s="127"/>
    </row>
    <row r="52" spans="1:10" x14ac:dyDescent="0.35">
      <c r="A52" s="163"/>
      <c r="B52" s="405"/>
      <c r="C52" s="406"/>
      <c r="D52" s="406"/>
      <c r="E52" s="406"/>
      <c r="F52" s="406"/>
      <c r="G52" s="406"/>
      <c r="H52" s="407"/>
      <c r="J52" s="127"/>
    </row>
    <row r="53" spans="1:10" x14ac:dyDescent="0.35">
      <c r="A53" s="163"/>
      <c r="B53" s="405"/>
      <c r="C53" s="406"/>
      <c r="D53" s="406"/>
      <c r="E53" s="406"/>
      <c r="F53" s="406"/>
      <c r="G53" s="406"/>
      <c r="H53" s="407"/>
      <c r="J53" s="127"/>
    </row>
    <row r="54" spans="1:10" x14ac:dyDescent="0.35">
      <c r="A54" s="163"/>
      <c r="B54" s="405"/>
      <c r="C54" s="406"/>
      <c r="D54" s="406"/>
      <c r="E54" s="406"/>
      <c r="F54" s="406"/>
      <c r="G54" s="406"/>
      <c r="H54" s="407"/>
      <c r="J54" s="127"/>
    </row>
    <row r="55" spans="1:10" ht="16" thickBot="1" x14ac:dyDescent="0.4">
      <c r="A55" s="163"/>
      <c r="B55" s="408"/>
      <c r="C55" s="409"/>
      <c r="D55" s="409"/>
      <c r="E55" s="409"/>
      <c r="F55" s="409"/>
      <c r="G55" s="409"/>
      <c r="H55" s="410"/>
      <c r="J55" s="127"/>
    </row>
    <row r="56" spans="1:10" x14ac:dyDescent="0.35">
      <c r="A56" s="163"/>
      <c r="B56" s="163"/>
      <c r="C56" s="163"/>
      <c r="D56" s="163"/>
      <c r="E56" s="163"/>
      <c r="F56" s="163"/>
      <c r="G56" s="163"/>
      <c r="H56" s="163"/>
      <c r="J56" s="127"/>
    </row>
    <row r="57" spans="1:10" x14ac:dyDescent="0.35">
      <c r="A57" s="127"/>
      <c r="B57" s="127"/>
      <c r="C57" s="127"/>
      <c r="D57" s="127"/>
      <c r="E57" s="127"/>
      <c r="F57" s="127"/>
      <c r="G57" s="127"/>
      <c r="H57" s="127"/>
      <c r="I57" s="127"/>
      <c r="J57" s="127"/>
    </row>
  </sheetData>
  <sheetProtection algorithmName="SHA-512" hashValue="T0LoJ8e9KG0DThkcTWwZZIjDuiKVYArP55aaJ28LJCOMO3ihEino3hOcAbhCshVuODAwY22MaYNBqMkFsXrOYw==" saltValue="Qau1oydlIkILlQ71N727Pw==" spinCount="100000" sheet="1" selectLockedCells="1"/>
  <protectedRanges>
    <protectedRange sqref="B13:H42" name="Range1"/>
  </protectedRanges>
  <mergeCells count="6">
    <mergeCell ref="B2:C2"/>
    <mergeCell ref="B45:H48"/>
    <mergeCell ref="B51:H55"/>
    <mergeCell ref="B50:H50"/>
    <mergeCell ref="B44:H44"/>
    <mergeCell ref="B11:H11"/>
  </mergeCells>
  <hyperlinks>
    <hyperlink ref="E4" location="Instructions!C33" display="Back to Instructions tab"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pageSetUpPr fitToPage="1"/>
  </sheetPr>
  <dimension ref="A1:L71"/>
  <sheetViews>
    <sheetView showGridLines="0" zoomScale="80" zoomScaleNormal="80" zoomScaleSheetLayoutView="85" workbookViewId="0">
      <selection activeCell="F4" sqref="F4"/>
    </sheetView>
  </sheetViews>
  <sheetFormatPr defaultColWidth="9.1796875" defaultRowHeight="15.5" x14ac:dyDescent="0.35"/>
  <cols>
    <col min="1" max="1" width="4.453125" style="163" customWidth="1"/>
    <col min="2" max="2" width="32.81640625" style="163" customWidth="1"/>
    <col min="3" max="3" width="26" style="163" customWidth="1"/>
    <col min="4" max="4" width="27.453125" style="163" customWidth="1"/>
    <col min="5" max="5" width="23.1796875" style="163" customWidth="1"/>
    <col min="6" max="6" width="23.7265625" style="163" customWidth="1"/>
    <col min="7" max="7" width="5" style="163" customWidth="1"/>
    <col min="8" max="8" width="4.453125" style="163" customWidth="1"/>
    <col min="9" max="16384" width="9.1796875" style="163"/>
  </cols>
  <sheetData>
    <row r="1" spans="2:12" ht="16" thickBot="1" x14ac:dyDescent="0.4">
      <c r="H1" s="164"/>
    </row>
    <row r="2" spans="2:12" ht="16" thickBot="1" x14ac:dyDescent="0.4">
      <c r="B2" s="354" t="str">
        <f>'Version Control'!$B$2</f>
        <v>Title Block</v>
      </c>
      <c r="C2" s="389"/>
      <c r="D2" s="355"/>
      <c r="E2" s="183"/>
      <c r="H2" s="164"/>
    </row>
    <row r="3" spans="2:12" x14ac:dyDescent="0.35">
      <c r="B3" s="136" t="str">
        <f>'Version Control'!$B$3</f>
        <v>Test Report Template Name:</v>
      </c>
      <c r="C3" s="413" t="str">
        <f>'Version Control'!$C$3</f>
        <v>Commercial Warm Air Furnace</v>
      </c>
      <c r="D3" s="414"/>
      <c r="E3" s="184"/>
      <c r="H3" s="164"/>
    </row>
    <row r="4" spans="2:12" ht="17" x14ac:dyDescent="0.35">
      <c r="B4" s="128" t="str">
        <f>'Version Control'!$B$4</f>
        <v>Version Number:</v>
      </c>
      <c r="C4" s="415" t="str">
        <f>'Version Control'!$C$4</f>
        <v>v2.1</v>
      </c>
      <c r="D4" s="416"/>
      <c r="E4" s="185"/>
      <c r="F4" s="275" t="s">
        <v>60</v>
      </c>
      <c r="H4" s="164"/>
    </row>
    <row r="5" spans="2:12" x14ac:dyDescent="0.35">
      <c r="B5" s="130" t="str">
        <f>'Version Control'!$B$5</f>
        <v xml:space="preserve">Latest Template Revision: </v>
      </c>
      <c r="C5" s="417">
        <f>'Version Control'!$C$5</f>
        <v>43656</v>
      </c>
      <c r="D5" s="418"/>
      <c r="E5" s="185"/>
      <c r="H5" s="164"/>
    </row>
    <row r="6" spans="2:12" x14ac:dyDescent="0.35">
      <c r="B6" s="130" t="str">
        <f>'Version Control'!$B$6</f>
        <v>Tab Name:</v>
      </c>
      <c r="C6" s="419" t="str">
        <f ca="1">MID(CELL("filename",A1), FIND("]", CELL("filename", A1))+ 1, 255)</f>
        <v>Test Conditions</v>
      </c>
      <c r="D6" s="420"/>
      <c r="E6" s="185"/>
      <c r="H6" s="164"/>
    </row>
    <row r="7" spans="2:12" ht="34.5" customHeight="1" x14ac:dyDescent="0.35">
      <c r="B7" s="130" t="str">
        <f>'Version Control'!$B$7</f>
        <v>File Name:</v>
      </c>
      <c r="C7" s="411" t="str">
        <f ca="1">'Version Control'!$C$7</f>
        <v>Commercial Warm Air Furnace - v2.0.xlsx</v>
      </c>
      <c r="D7" s="412"/>
      <c r="E7" s="185"/>
      <c r="H7" s="164"/>
    </row>
    <row r="8" spans="2:12" ht="16" thickBot="1" x14ac:dyDescent="0.4">
      <c r="B8" s="132" t="str">
        <f>'Version Control'!$B$8</f>
        <v xml:space="preserve">Test Completion Date: </v>
      </c>
      <c r="C8" s="421" t="str">
        <f>'Version Control'!$C$8</f>
        <v>[MM/DD/YYYY]</v>
      </c>
      <c r="D8" s="422"/>
      <c r="E8" s="185"/>
      <c r="H8" s="164"/>
    </row>
    <row r="9" spans="2:12" x14ac:dyDescent="0.35">
      <c r="H9" s="164"/>
    </row>
    <row r="10" spans="2:12" ht="16" thickBot="1" x14ac:dyDescent="0.4">
      <c r="B10" s="186"/>
      <c r="G10" s="187"/>
      <c r="H10" s="188"/>
      <c r="I10" s="187"/>
      <c r="J10" s="187"/>
      <c r="K10" s="187"/>
      <c r="L10" s="187"/>
    </row>
    <row r="11" spans="2:12" ht="16" thickBot="1" x14ac:dyDescent="0.4">
      <c r="B11" s="354" t="s">
        <v>151</v>
      </c>
      <c r="C11" s="389"/>
      <c r="D11" s="355"/>
      <c r="E11" s="183"/>
      <c r="F11" s="91"/>
      <c r="H11" s="164"/>
    </row>
    <row r="12" spans="2:12" x14ac:dyDescent="0.35">
      <c r="B12" s="287"/>
      <c r="C12" s="288" t="s">
        <v>172</v>
      </c>
      <c r="D12" s="289" t="s">
        <v>36</v>
      </c>
      <c r="E12" s="189"/>
      <c r="F12" s="190"/>
      <c r="H12" s="164"/>
    </row>
    <row r="13" spans="2:12" x14ac:dyDescent="0.35">
      <c r="B13" s="191" t="s">
        <v>140</v>
      </c>
      <c r="C13" s="292"/>
      <c r="D13" s="238" t="s">
        <v>145</v>
      </c>
      <c r="E13" s="174"/>
      <c r="F13" s="192"/>
      <c r="H13" s="164"/>
    </row>
    <row r="14" spans="2:12" x14ac:dyDescent="0.35">
      <c r="B14" s="285" t="s">
        <v>141</v>
      </c>
      <c r="C14" s="291" t="str">
        <f>IF('General Info &amp; Test Results'!C34&lt;&gt;"",'General Info &amp; Test Results'!C34,"")</f>
        <v/>
      </c>
      <c r="D14" s="239" t="s">
        <v>139</v>
      </c>
      <c r="E14" s="174"/>
      <c r="F14" s="192"/>
      <c r="H14" s="164"/>
    </row>
    <row r="15" spans="2:12" ht="16" thickBot="1" x14ac:dyDescent="0.4">
      <c r="B15" s="286" t="s">
        <v>142</v>
      </c>
      <c r="C15" s="290" t="str">
        <f>IF(ISBLANK(C13),"",IF(OR(AND(C14="Natural Gas", C13/7&gt;0.95, C13/7&lt;1.05),AND(C14="Manufactured Gas", C13/6&gt;0.95, C13/6&lt;1.05),AND(C14="Butane", C13/11&gt;0.95, C13/11&lt;1.05),AND(C14="Propane", C13/11&gt;0.95, C13/11&lt;1.05)), "Yes", "No"))</f>
        <v/>
      </c>
      <c r="D15" s="240" t="s">
        <v>139</v>
      </c>
      <c r="E15" s="174"/>
      <c r="F15" s="192"/>
      <c r="H15" s="164"/>
    </row>
    <row r="16" spans="2:12" ht="16" thickBot="1" x14ac:dyDescent="0.4">
      <c r="B16" s="174"/>
      <c r="C16" s="194"/>
      <c r="D16" s="174"/>
      <c r="E16" s="174"/>
      <c r="F16" s="174"/>
      <c r="H16" s="164"/>
    </row>
    <row r="17" spans="2:8" ht="16" thickBot="1" x14ac:dyDescent="0.4">
      <c r="B17" s="423" t="s">
        <v>134</v>
      </c>
      <c r="C17" s="424"/>
      <c r="D17" s="425"/>
      <c r="E17" s="174"/>
      <c r="F17" s="192"/>
      <c r="H17" s="164"/>
    </row>
    <row r="18" spans="2:8" x14ac:dyDescent="0.35">
      <c r="B18" s="287"/>
      <c r="C18" s="288" t="s">
        <v>172</v>
      </c>
      <c r="D18" s="289" t="s">
        <v>36</v>
      </c>
      <c r="E18" s="174"/>
      <c r="F18" s="192"/>
      <c r="H18" s="164"/>
    </row>
    <row r="19" spans="2:8" x14ac:dyDescent="0.35">
      <c r="B19" s="191" t="s">
        <v>143</v>
      </c>
      <c r="C19" s="293"/>
      <c r="D19" s="238" t="s">
        <v>146</v>
      </c>
      <c r="E19" s="174"/>
      <c r="F19" s="192"/>
      <c r="H19" s="164"/>
    </row>
    <row r="20" spans="2:8" x14ac:dyDescent="0.35">
      <c r="B20" s="191" t="s">
        <v>190</v>
      </c>
      <c r="C20" s="294"/>
      <c r="D20" s="241" t="s">
        <v>146</v>
      </c>
      <c r="E20" s="174"/>
      <c r="F20" s="192"/>
      <c r="H20" s="164"/>
    </row>
    <row r="21" spans="2:8" ht="35.15" customHeight="1" x14ac:dyDescent="0.35">
      <c r="B21" s="284" t="s">
        <v>191</v>
      </c>
      <c r="C21" s="237" t="str">
        <f>IF(C19="","",C20/C19)</f>
        <v/>
      </c>
      <c r="D21" s="242" t="s">
        <v>139</v>
      </c>
      <c r="E21" s="174"/>
      <c r="F21" s="192"/>
      <c r="H21" s="164"/>
    </row>
    <row r="22" spans="2:8" ht="16" thickBot="1" x14ac:dyDescent="0.4">
      <c r="B22" s="193" t="s">
        <v>142</v>
      </c>
      <c r="C22" s="290" t="str">
        <f>IF(ISBLANK(C20),"",IF(AND(C21&gt;0.98, C21&lt;1.02), "Yes", "No"))</f>
        <v/>
      </c>
      <c r="D22" s="240" t="s">
        <v>139</v>
      </c>
      <c r="E22" s="174"/>
      <c r="H22" s="164"/>
    </row>
    <row r="23" spans="2:8" ht="16" thickBot="1" x14ac:dyDescent="0.4">
      <c r="B23" s="174"/>
      <c r="C23" s="194"/>
      <c r="D23" s="174"/>
      <c r="E23" s="174"/>
      <c r="H23" s="164"/>
    </row>
    <row r="24" spans="2:8" ht="16" thickBot="1" x14ac:dyDescent="0.4">
      <c r="B24" s="354" t="s">
        <v>186</v>
      </c>
      <c r="C24" s="389"/>
      <c r="D24" s="355"/>
      <c r="E24" s="174"/>
      <c r="F24" s="192"/>
      <c r="H24" s="164"/>
    </row>
    <row r="25" spans="2:8" x14ac:dyDescent="0.35">
      <c r="B25" s="287"/>
      <c r="C25" s="288" t="s">
        <v>172</v>
      </c>
      <c r="D25" s="289" t="s">
        <v>36</v>
      </c>
      <c r="E25" s="174"/>
      <c r="F25" s="192"/>
      <c r="H25" s="164"/>
    </row>
    <row r="26" spans="2:8" ht="31" x14ac:dyDescent="0.35">
      <c r="B26" s="323" t="s">
        <v>187</v>
      </c>
      <c r="C26" s="293"/>
      <c r="D26" s="238" t="s">
        <v>145</v>
      </c>
      <c r="E26" s="174"/>
      <c r="F26" s="192"/>
      <c r="H26" s="164"/>
    </row>
    <row r="27" spans="2:8" ht="46.5" x14ac:dyDescent="0.35">
      <c r="B27" s="348" t="s">
        <v>235</v>
      </c>
      <c r="C27" s="349"/>
      <c r="D27" s="350" t="s">
        <v>139</v>
      </c>
      <c r="E27" s="174"/>
      <c r="F27" s="192"/>
      <c r="H27" s="164"/>
    </row>
    <row r="28" spans="2:8" x14ac:dyDescent="0.35">
      <c r="B28" s="323" t="str">
        <f>IF(ISBLANK('General Info &amp; Test Results'!C27),"",IF('General Info &amp; Test Results'!C27="Gas-fired","Minimum external static pressure per Table XII of ANSI Z21.47-2012",IF('General Info &amp; Test Results'!C27="Oil-fired","Minimum external static pressure per Table 41.2 of UL 727-2006")))</f>
        <v/>
      </c>
      <c r="C28" s="237" t="str">
        <f>IF('General Info &amp; Test Results'!C27="Gas-fired",IF(0.01*C20*'Test Data Inputs &amp; Calculations'!E44&lt;=41000,0.1,IF(AND(0.01*C20*'Test Data Inputs &amp; Calculations'!E44&gt;41000,0.01*C20*'Test Data Inputs &amp; Calculations'!E44&lt;=60000),0.12,IF(AND(0.01*C20*'Test Data Inputs &amp; Calculations'!E44&gt;60000,0.01*C20*'Test Data Inputs &amp; Calculations'!E44&lt;=75000),0.15,IF(AND(0.01*C20*'Test Data Inputs &amp; Calculations'!E44&gt;75000,0.01*C20*'Test Data Inputs &amp; Calculations'!E44&lt;=150000),0.2,IF(AND(0.01*C20*'Test Data Inputs &amp; Calculations'!E44&gt;150000,0.01*C20*'Test Data Inputs &amp; Calculations'!E44&lt;=281000),0.25,0.3))))),IF('General Info &amp; Test Results'!C27="oil-fired",IF(AND(C27="Above 165 F",C20&lt;=80000),0.12,IF(AND(C27="Above 165 F",C20&gt;80000,C20&lt;=100000),0.15,IF(AND(C27="Above 165 F",C20&gt;100000,C20&lt;=200000),0.2,IF(AND(C27="Above 165 F",C20&gt;200000,C20&lt;=375000),0.25,IF(AND(C27="Above 165 F",C20&gt;375000),0.3,IF(AND(C27="165 F or Less",C20&lt;=100000),0.3,IF(AND(C27="165 F or Less",C20&gt;100000,C20&lt;=200000),0.4,IF(AND(C27="165 F or Less",C20&gt;200000,C20&lt;=375000),0.5,IF(AND(C27="165 F or Less",C20&gt;375000),0.6, "error"))))))))),""))</f>
        <v/>
      </c>
      <c r="D28" s="238" t="s">
        <v>145</v>
      </c>
      <c r="E28" s="174"/>
      <c r="F28" s="192"/>
      <c r="H28" s="164"/>
    </row>
    <row r="29" spans="2:8" x14ac:dyDescent="0.35">
      <c r="B29" s="348" t="s">
        <v>234</v>
      </c>
      <c r="C29" s="293"/>
      <c r="D29" s="238" t="s">
        <v>139</v>
      </c>
      <c r="E29" s="174"/>
      <c r="F29" s="192"/>
      <c r="H29" s="164"/>
    </row>
    <row r="30" spans="2:8" ht="35.15" customHeight="1" x14ac:dyDescent="0.35">
      <c r="B30" s="284" t="s">
        <v>189</v>
      </c>
      <c r="C30" s="293"/>
      <c r="D30" s="238" t="s">
        <v>145</v>
      </c>
      <c r="E30" s="174"/>
      <c r="F30" s="192"/>
      <c r="H30" s="164"/>
    </row>
    <row r="31" spans="2:8" ht="35.15" customHeight="1" x14ac:dyDescent="0.35">
      <c r="B31" s="284" t="s">
        <v>188</v>
      </c>
      <c r="C31" s="237" t="str">
        <f>IF(ISBLANK(C26),"",IF('General Info &amp; Test Results'!C27="Gas-fired",MAX(C26,C28),IF(AND('General Info &amp; Test Results'!C27="Oil-fired",C29="No"),MAX('Test Conditions'!C26,'Test Conditions'!C28+0.08),IF(AND('General Info &amp; Test Results'!C27="oil-fired",C29="Yes"),MAX(C26,C28),""))))</f>
        <v/>
      </c>
      <c r="D31" s="238" t="s">
        <v>145</v>
      </c>
      <c r="E31" s="174"/>
      <c r="F31" s="192"/>
      <c r="H31" s="164"/>
    </row>
    <row r="32" spans="2:8" ht="16" thickBot="1" x14ac:dyDescent="0.4">
      <c r="B32" s="193" t="s">
        <v>142</v>
      </c>
      <c r="C32" s="290" t="str">
        <f>IF(ISBLANK(C30),"",IF(C31=C30, "Yes", "No"))</f>
        <v/>
      </c>
      <c r="D32" s="240" t="s">
        <v>139</v>
      </c>
      <c r="E32" s="174"/>
      <c r="H32" s="164"/>
    </row>
    <row r="33" spans="2:8" ht="16" thickBot="1" x14ac:dyDescent="0.4">
      <c r="H33" s="164"/>
    </row>
    <row r="34" spans="2:8" ht="16" thickBot="1" x14ac:dyDescent="0.4">
      <c r="B34" s="354" t="s">
        <v>192</v>
      </c>
      <c r="C34" s="389"/>
      <c r="D34" s="355"/>
      <c r="H34" s="164"/>
    </row>
    <row r="35" spans="2:8" x14ac:dyDescent="0.35">
      <c r="B35" s="287"/>
      <c r="C35" s="288" t="s">
        <v>172</v>
      </c>
      <c r="D35" s="289" t="s">
        <v>36</v>
      </c>
      <c r="H35" s="164"/>
    </row>
    <row r="36" spans="2:8" ht="56.25" customHeight="1" x14ac:dyDescent="0.35">
      <c r="B36" s="323" t="s">
        <v>195</v>
      </c>
      <c r="C36" s="293"/>
      <c r="D36" s="238" t="s">
        <v>139</v>
      </c>
      <c r="H36" s="164"/>
    </row>
    <row r="37" spans="2:8" ht="47.25" customHeight="1" x14ac:dyDescent="0.35">
      <c r="B37" s="323" t="str">
        <f>IF('General Info &amp; Test Results'!C27="Gas-fired", "Maximum temperature rise specified by the manufacturer", IF('General Info &amp; Test Results'!C27="Oil-fired", "Outlet-air temperature at which limit control functioned in the Limit Control Cutout Test", ""))</f>
        <v/>
      </c>
      <c r="C37" s="293"/>
      <c r="D37" s="238" t="s">
        <v>193</v>
      </c>
      <c r="H37" s="164"/>
    </row>
    <row r="38" spans="2:8" ht="31" x14ac:dyDescent="0.35">
      <c r="B38" s="323" t="s">
        <v>194</v>
      </c>
      <c r="C38" s="237" t="str">
        <f>IF(C36="Yes","N/A",IF(ISBLANK(C37),"",IF('General Info &amp; Test Results'!C27="Gas-fired", C37-15, IF('General Info &amp; Test Results'!C27="Oil-fired", C37-70, ""))))</f>
        <v/>
      </c>
      <c r="D38" s="238" t="s">
        <v>193</v>
      </c>
      <c r="H38" s="164"/>
    </row>
    <row r="39" spans="2:8" ht="31" x14ac:dyDescent="0.35">
      <c r="B39" s="284" t="s">
        <v>196</v>
      </c>
      <c r="C39" s="293"/>
      <c r="D39" s="238" t="s">
        <v>193</v>
      </c>
      <c r="H39" s="164"/>
    </row>
    <row r="40" spans="2:8" ht="16" thickBot="1" x14ac:dyDescent="0.4">
      <c r="B40" s="193" t="s">
        <v>142</v>
      </c>
      <c r="C40" s="290" t="str">
        <f>IF(ISBLANK(C39),"",IF('General Info &amp; Test Results'!C27="Gas-fired",IF(C38="N/A","Yes",IF(AND(C39&lt;=(C38+2),C39&gt;=(C38-2)),"Yes","No")),IF('General Info &amp; Test Results'!C27="oil-fired",IF('Test Conditions'!C39&lt;='Test Conditions'!C38,"Yes","No"),"")))</f>
        <v/>
      </c>
      <c r="D40" s="240" t="s">
        <v>139</v>
      </c>
      <c r="H40" s="164"/>
    </row>
    <row r="41" spans="2:8" ht="16" thickBot="1" x14ac:dyDescent="0.4">
      <c r="H41" s="164"/>
    </row>
    <row r="42" spans="2:8" ht="16" thickBot="1" x14ac:dyDescent="0.4">
      <c r="B42" s="354" t="s">
        <v>200</v>
      </c>
      <c r="C42" s="389"/>
      <c r="D42" s="355"/>
      <c r="H42" s="164"/>
    </row>
    <row r="43" spans="2:8" x14ac:dyDescent="0.35">
      <c r="B43" s="287"/>
      <c r="C43" s="288" t="s">
        <v>172</v>
      </c>
      <c r="D43" s="289" t="s">
        <v>36</v>
      </c>
      <c r="H43" s="164"/>
    </row>
    <row r="44" spans="2:8" x14ac:dyDescent="0.35">
      <c r="B44" s="323" t="s">
        <v>197</v>
      </c>
      <c r="C44" s="293"/>
      <c r="D44" s="238" t="s">
        <v>193</v>
      </c>
      <c r="H44" s="164"/>
    </row>
    <row r="45" spans="2:8" x14ac:dyDescent="0.35">
      <c r="B45" s="323" t="s">
        <v>198</v>
      </c>
      <c r="C45" s="293"/>
      <c r="D45" s="238" t="s">
        <v>193</v>
      </c>
      <c r="H45" s="164"/>
    </row>
    <row r="46" spans="2:8" x14ac:dyDescent="0.35">
      <c r="B46" s="323" t="s">
        <v>228</v>
      </c>
      <c r="C46" s="347"/>
      <c r="D46" s="238" t="s">
        <v>193</v>
      </c>
      <c r="H46" s="164"/>
    </row>
    <row r="47" spans="2:8" ht="18.75" customHeight="1" thickBot="1" x14ac:dyDescent="0.4">
      <c r="B47" s="324" t="s">
        <v>199</v>
      </c>
      <c r="C47" s="290" t="str">
        <f>IF(ISBLANK(C45),"",IF(AND('General Info &amp; Test Results'!C27="gas-fired",ABS(C44-C45)&lt;=5),"Yes",IF(AND('General Info &amp; Test Results'!C27="oil-fired",ABS('Test Conditions'!C44-'Test Conditions'!C45)&lt;=5,ABS('Test Conditions'!C44-'Test Conditions'!C46)&lt;=5,ABS('Test Conditions'!C45-'Test Conditions'!C46)&lt;=5),"Yes","No")))</f>
        <v/>
      </c>
      <c r="D47" s="325" t="s">
        <v>139</v>
      </c>
      <c r="H47" s="164"/>
    </row>
    <row r="48" spans="2:8" ht="16" thickBot="1" x14ac:dyDescent="0.4">
      <c r="H48" s="164"/>
    </row>
    <row r="49" spans="2:8" ht="16" thickBot="1" x14ac:dyDescent="0.4">
      <c r="B49" s="354" t="s">
        <v>204</v>
      </c>
      <c r="C49" s="389"/>
      <c r="D49" s="355"/>
      <c r="H49" s="164"/>
    </row>
    <row r="50" spans="2:8" x14ac:dyDescent="0.35">
      <c r="B50" s="287"/>
      <c r="C50" s="288" t="s">
        <v>172</v>
      </c>
      <c r="D50" s="289" t="s">
        <v>36</v>
      </c>
      <c r="H50" s="164"/>
    </row>
    <row r="51" spans="2:8" x14ac:dyDescent="0.35">
      <c r="B51" s="323" t="s">
        <v>203</v>
      </c>
      <c r="C51" s="293"/>
      <c r="D51" s="238" t="s">
        <v>147</v>
      </c>
      <c r="H51" s="164"/>
    </row>
    <row r="52" spans="2:8" ht="16" thickBot="1" x14ac:dyDescent="0.4">
      <c r="B52" s="324" t="s">
        <v>142</v>
      </c>
      <c r="C52" s="290" t="str">
        <f>IF(ISBLANK(C51),"",IF(C51&lt;=80,"Yes","No"))</f>
        <v/>
      </c>
      <c r="D52" s="325" t="s">
        <v>139</v>
      </c>
      <c r="H52" s="164"/>
    </row>
    <row r="53" spans="2:8" ht="16" thickBot="1" x14ac:dyDescent="0.4">
      <c r="H53" s="164"/>
    </row>
    <row r="54" spans="2:8" ht="16" thickBot="1" x14ac:dyDescent="0.4">
      <c r="B54" s="354" t="s">
        <v>229</v>
      </c>
      <c r="C54" s="389"/>
      <c r="D54" s="355"/>
      <c r="H54" s="164"/>
    </row>
    <row r="55" spans="2:8" x14ac:dyDescent="0.35">
      <c r="B55" s="287"/>
      <c r="C55" s="288" t="s">
        <v>172</v>
      </c>
      <c r="D55" s="289" t="s">
        <v>36</v>
      </c>
      <c r="H55" s="164"/>
    </row>
    <row r="56" spans="2:8" x14ac:dyDescent="0.35">
      <c r="B56" s="323" t="s">
        <v>225</v>
      </c>
      <c r="C56" s="293"/>
      <c r="D56" s="238" t="s">
        <v>233</v>
      </c>
      <c r="H56" s="164"/>
    </row>
    <row r="57" spans="2:8" x14ac:dyDescent="0.35">
      <c r="B57" s="323" t="s">
        <v>226</v>
      </c>
      <c r="C57" s="237" t="str">
        <f>IF(C56="110 to 120",120,IF(C56=208,208,IF(C56="220 to 240",240,IF(C56="254 to 277",277,IF(C56="440 to 480",480,IF(C56="550 to 600",600,IF(C56="Other","Rated","")))))))</f>
        <v/>
      </c>
      <c r="D57" s="238" t="s">
        <v>233</v>
      </c>
      <c r="H57" s="164"/>
    </row>
    <row r="58" spans="2:8" x14ac:dyDescent="0.35">
      <c r="B58" s="323" t="s">
        <v>227</v>
      </c>
      <c r="C58" s="293"/>
      <c r="D58" s="238" t="s">
        <v>233</v>
      </c>
      <c r="H58" s="164"/>
    </row>
    <row r="59" spans="2:8" ht="16" thickBot="1" x14ac:dyDescent="0.4">
      <c r="B59" s="324" t="s">
        <v>142</v>
      </c>
      <c r="C59" s="290" t="str">
        <f>IF(ISBLANK(C58),"",IF(AND(C57&lt;&gt;"Rated",C58=C57),"Yes","No"))</f>
        <v/>
      </c>
      <c r="D59" s="325" t="s">
        <v>139</v>
      </c>
      <c r="H59" s="164"/>
    </row>
    <row r="60" spans="2:8" customFormat="1" ht="16" thickBot="1" x14ac:dyDescent="0.4">
      <c r="H60" s="164"/>
    </row>
    <row r="61" spans="2:8" ht="18" thickBot="1" x14ac:dyDescent="0.4">
      <c r="B61" s="354" t="s">
        <v>232</v>
      </c>
      <c r="C61" s="389"/>
      <c r="D61" s="355"/>
      <c r="H61" s="164"/>
    </row>
    <row r="62" spans="2:8" x14ac:dyDescent="0.35">
      <c r="B62" s="287"/>
      <c r="C62" s="288" t="s">
        <v>172</v>
      </c>
      <c r="D62" s="289" t="s">
        <v>36</v>
      </c>
      <c r="H62" s="164"/>
    </row>
    <row r="63" spans="2:8" ht="32" x14ac:dyDescent="0.35">
      <c r="B63" s="323" t="s">
        <v>230</v>
      </c>
      <c r="C63" s="293"/>
      <c r="D63" s="238" t="s">
        <v>147</v>
      </c>
      <c r="H63" s="164"/>
    </row>
    <row r="64" spans="2:8" ht="32" x14ac:dyDescent="0.35">
      <c r="B64" s="323" t="s">
        <v>231</v>
      </c>
      <c r="C64" s="293"/>
      <c r="D64" s="238" t="s">
        <v>147</v>
      </c>
      <c r="H64" s="164"/>
    </row>
    <row r="65" spans="1:8" ht="16" thickBot="1" x14ac:dyDescent="0.4">
      <c r="B65" s="324" t="s">
        <v>142</v>
      </c>
      <c r="C65" s="290" t="str">
        <f>IF(ISBLANK(C64),"",IF(AND(C64&gt;=(C63-0.1),C64&lt;=(C63+0.1)),"Yes","No"))</f>
        <v/>
      </c>
      <c r="D65" s="325" t="s">
        <v>139</v>
      </c>
      <c r="H65" s="164"/>
    </row>
    <row r="66" spans="1:8" customFormat="1" ht="16" thickBot="1" x14ac:dyDescent="0.4">
      <c r="H66" s="164"/>
    </row>
    <row r="67" spans="1:8" ht="16" thickBot="1" x14ac:dyDescent="0.4">
      <c r="B67" s="354" t="s">
        <v>236</v>
      </c>
      <c r="C67" s="389"/>
      <c r="D67" s="355"/>
      <c r="H67" s="164"/>
    </row>
    <row r="68" spans="1:8" x14ac:dyDescent="0.35">
      <c r="B68" s="287"/>
      <c r="C68" s="288" t="s">
        <v>172</v>
      </c>
      <c r="D68" s="289" t="s">
        <v>36</v>
      </c>
      <c r="H68" s="164"/>
    </row>
    <row r="69" spans="1:8" ht="16" thickBot="1" x14ac:dyDescent="0.4">
      <c r="B69" s="324" t="s">
        <v>237</v>
      </c>
      <c r="C69" s="353"/>
      <c r="D69" s="325" t="s">
        <v>139</v>
      </c>
      <c r="H69" s="164"/>
    </row>
    <row r="70" spans="1:8" x14ac:dyDescent="0.35">
      <c r="H70" s="164"/>
    </row>
    <row r="71" spans="1:8" x14ac:dyDescent="0.35">
      <c r="A71" s="164"/>
      <c r="B71" s="164"/>
      <c r="C71" s="164"/>
      <c r="D71" s="164"/>
      <c r="E71" s="164"/>
      <c r="F71" s="164"/>
      <c r="G71" s="164"/>
      <c r="H71" s="164"/>
    </row>
  </sheetData>
  <sheetProtection algorithmName="SHA-512" hashValue="u8RtuD9zHVlxO4e/v/O2chpdUEgZrX5g44TtjcrpNKAtBxaFn7vfnkuGaoXXivcfzF6aO8AmxdJB2A+PcXnLCA==" saltValue="t1+2UakjlqnT8ISlW2NxMQ==" spinCount="100000" sheet="1" selectLockedCells="1"/>
  <mergeCells count="16">
    <mergeCell ref="B49:D49"/>
    <mergeCell ref="B54:D54"/>
    <mergeCell ref="B61:D61"/>
    <mergeCell ref="B67:D67"/>
    <mergeCell ref="C8:D8"/>
    <mergeCell ref="B24:D24"/>
    <mergeCell ref="B34:D34"/>
    <mergeCell ref="B42:D42"/>
    <mergeCell ref="B17:D17"/>
    <mergeCell ref="B11:D11"/>
    <mergeCell ref="C7:D7"/>
    <mergeCell ref="B2:D2"/>
    <mergeCell ref="C3:D3"/>
    <mergeCell ref="C4:D4"/>
    <mergeCell ref="C5:D5"/>
    <mergeCell ref="C6:D6"/>
  </mergeCells>
  <dataValidations count="6">
    <dataValidation showInputMessage="1" showErrorMessage="1" sqref="C14" xr:uid="{00000000-0002-0000-0400-000000000000}"/>
    <dataValidation type="list" allowBlank="1" showInputMessage="1" showErrorMessage="1" sqref="C36" xr:uid="{3ED8E76F-AC48-481C-9652-7FE2CE3C8F82}">
      <formula1>DD_Y_N</formula1>
    </dataValidation>
    <dataValidation type="list" allowBlank="1" showInputMessage="1" showErrorMessage="1" sqref="C56" xr:uid="{1D2B1443-CA80-4CE5-95B1-1988C6C95FE9}">
      <formula1>"110 to 120, 208, 220 to 240, 254 to 277, 440 to 480, 550 to 600, Other"</formula1>
    </dataValidation>
    <dataValidation type="list" allowBlank="1" showInputMessage="1" showErrorMessage="1" sqref="C29" xr:uid="{7054E0AF-BFCB-47A4-9CFC-5C58324FACD2}">
      <formula1>"Yes,No"</formula1>
    </dataValidation>
    <dataValidation type="list" allowBlank="1" showInputMessage="1" showErrorMessage="1" sqref="C27" xr:uid="{B6186733-EC99-4EAC-BDE2-947FFA27A0DF}">
      <formula1>"Above 165 F, 165 F or Less"</formula1>
    </dataValidation>
    <dataValidation type="list" allowBlank="1" showInputMessage="1" showErrorMessage="1" sqref="C69" xr:uid="{07CAFF97-1D18-41BE-A1BC-C5D359D7537D}">
      <formula1>"0,1,2,3,4,5,6,7,8,9"</formula1>
    </dataValidation>
  </dataValidations>
  <hyperlinks>
    <hyperlink ref="F4" location="Instructions!C33" display="Back to Instructions tab" xr:uid="{00000000-0004-0000-0400-000000000000}"/>
  </hyperlinks>
  <printOptions horizontalCentered="1"/>
  <pageMargins left="0.25" right="0.25" top="0.75" bottom="0.25" header="0.3" footer="0.3"/>
  <pageSetup scale="79"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7" id="{A3DF5365-18D3-4166-BA80-5C8042AFCC8C}">
            <xm:f>'General Info &amp; Test Results'!$C$35&lt;&gt;"Condensing"</xm:f>
            <x14:dxf>
              <fill>
                <patternFill patternType="mediumGray"/>
              </fill>
            </x14:dxf>
          </x14:cfRule>
          <xm:sqref>B49:D52</xm:sqref>
        </x14:conditionalFormatting>
        <x14:conditionalFormatting xmlns:xm="http://schemas.microsoft.com/office/excel/2006/main">
          <x14:cfRule type="expression" priority="6" id="{5A5692F1-B4A2-4E76-8587-EFB562F4075E}">
            <xm:f>'General Info &amp; Test Results'!$C$27&lt;&gt;"Gas-fired"</xm:f>
            <x14:dxf>
              <fill>
                <patternFill patternType="mediumGray"/>
              </fill>
            </x14:dxf>
          </x14:cfRule>
          <xm:sqref>B11:D15</xm:sqref>
        </x14:conditionalFormatting>
        <x14:conditionalFormatting xmlns:xm="http://schemas.microsoft.com/office/excel/2006/main">
          <x14:cfRule type="expression" priority="5" id="{A2ECC28C-B895-49BF-AB72-636240543EB5}">
            <xm:f>'General Info &amp; Test Results'!$C$27&lt;&gt;"Oil-fired"</xm:f>
            <x14:dxf>
              <fill>
                <patternFill patternType="mediumGray"/>
              </fill>
            </x14:dxf>
          </x14:cfRule>
          <xm:sqref>B54:D59 B61:D65 B29:D29 B27:D27</xm:sqref>
        </x14:conditionalFormatting>
        <x14:conditionalFormatting xmlns:xm="http://schemas.microsoft.com/office/excel/2006/main">
          <x14:cfRule type="expression" priority="4" id="{3C67D8DA-81BB-4715-AAFB-B2C115A35BB4}">
            <xm:f>'General Info &amp; Test Results'!$C$27&lt;&gt;"Oil-fired"</xm:f>
            <x14:dxf>
              <fill>
                <patternFill patternType="mediumGray"/>
              </fill>
            </x14:dxf>
          </x14:cfRule>
          <xm:sqref>B46:D46</xm:sqref>
        </x14:conditionalFormatting>
        <x14:conditionalFormatting xmlns:xm="http://schemas.microsoft.com/office/excel/2006/main">
          <x14:cfRule type="expression" priority="1" id="{BF2727D6-ED25-4DF7-B23F-9F306E0C1181}">
            <xm:f>'General Info &amp; Test Results'!$C$27&lt;&gt;"Oil-fired"</xm:f>
            <x14:dxf>
              <fill>
                <patternFill patternType="mediumGray"/>
              </fill>
            </x14:dxf>
          </x14:cfRule>
          <xm:sqref>B67:D69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66CC"/>
  </sheetPr>
  <dimension ref="A1:M58"/>
  <sheetViews>
    <sheetView showGridLines="0" zoomScale="80" zoomScaleNormal="80" workbookViewId="0">
      <selection activeCell="E28" sqref="E28"/>
    </sheetView>
  </sheetViews>
  <sheetFormatPr defaultColWidth="9.1796875" defaultRowHeight="17" x14ac:dyDescent="0.45"/>
  <cols>
    <col min="1" max="2" width="4.54296875" style="35" customWidth="1"/>
    <col min="3" max="3" width="36" style="35" customWidth="1"/>
    <col min="4" max="4" width="51.54296875" style="35" bestFit="1" customWidth="1"/>
    <col min="5" max="5" width="32.81640625" style="35" bestFit="1" customWidth="1"/>
    <col min="6" max="6" width="25.1796875" style="35" bestFit="1" customWidth="1"/>
    <col min="7" max="8" width="13.54296875" style="35" customWidth="1"/>
    <col min="9" max="9" width="23.1796875" style="35" customWidth="1"/>
    <col min="10" max="10" width="22.26953125" style="35" customWidth="1"/>
    <col min="11" max="11" width="4.81640625" style="35" customWidth="1"/>
    <col min="12" max="12" width="5.7265625" style="36" customWidth="1"/>
    <col min="13" max="13" width="3" style="155" customWidth="1"/>
    <col min="14" max="16384" width="9.1796875" style="155"/>
  </cols>
  <sheetData>
    <row r="1" spans="1:13" ht="17.5" thickBot="1" x14ac:dyDescent="0.5">
      <c r="M1" s="117"/>
    </row>
    <row r="2" spans="1:13" ht="17.5" thickBot="1" x14ac:dyDescent="0.5">
      <c r="B2" s="354" t="str">
        <f>'Version Control'!$B$2</f>
        <v>Title Block</v>
      </c>
      <c r="C2" s="389"/>
      <c r="D2" s="355"/>
      <c r="M2" s="117"/>
    </row>
    <row r="3" spans="1:13" x14ac:dyDescent="0.45">
      <c r="B3" s="448" t="str">
        <f>'Version Control'!$B$3</f>
        <v>Test Report Template Name:</v>
      </c>
      <c r="C3" s="449"/>
      <c r="D3" s="59" t="str">
        <f>'Version Control'!$C$3</f>
        <v>Commercial Warm Air Furnace</v>
      </c>
      <c r="M3" s="117"/>
    </row>
    <row r="4" spans="1:13" x14ac:dyDescent="0.45">
      <c r="B4" s="444" t="str">
        <f>'Version Control'!$B$4</f>
        <v>Version Number:</v>
      </c>
      <c r="C4" s="445"/>
      <c r="D4" s="60" t="str">
        <f>'Version Control'!$C$4</f>
        <v>v2.1</v>
      </c>
      <c r="F4" s="295" t="s">
        <v>60</v>
      </c>
      <c r="G4" s="203"/>
      <c r="H4" s="203"/>
      <c r="I4" s="203"/>
      <c r="J4" s="203"/>
      <c r="M4" s="117"/>
    </row>
    <row r="5" spans="1:13" x14ac:dyDescent="0.45">
      <c r="B5" s="444" t="str">
        <f>'Version Control'!$B$5</f>
        <v xml:space="preserve">Latest Template Revision: </v>
      </c>
      <c r="C5" s="445"/>
      <c r="D5" s="61">
        <f>'Version Control'!$C$5</f>
        <v>43656</v>
      </c>
      <c r="M5" s="117"/>
    </row>
    <row r="6" spans="1:13" x14ac:dyDescent="0.45">
      <c r="B6" s="444" t="str">
        <f>'Version Control'!$B$6</f>
        <v>Tab Name:</v>
      </c>
      <c r="C6" s="445"/>
      <c r="D6" s="87" t="str">
        <f ca="1">MID(CELL("filename",A1), FIND("]", CELL("filename", A1))+ 1, 255)</f>
        <v>Test Data Inputs &amp; Calculations</v>
      </c>
      <c r="M6" s="117"/>
    </row>
    <row r="7" spans="1:13" ht="37.5" customHeight="1" x14ac:dyDescent="0.45">
      <c r="B7" s="444" t="str">
        <f>'Version Control'!$B$7</f>
        <v>File Name:</v>
      </c>
      <c r="C7" s="445"/>
      <c r="D7" s="88" t="str">
        <f ca="1">'Version Control'!$C$7</f>
        <v>Commercial Warm Air Furnace - v2.0.xlsx</v>
      </c>
      <c r="M7" s="117"/>
    </row>
    <row r="8" spans="1:13" ht="17.5" thickBot="1" x14ac:dyDescent="0.5">
      <c r="B8" s="446" t="str">
        <f>'Version Control'!$B$8</f>
        <v xml:space="preserve">Test Completion Date: </v>
      </c>
      <c r="C8" s="447"/>
      <c r="D8" s="70" t="str">
        <f>'Version Control'!$C$8</f>
        <v>[MM/DD/YYYY]</v>
      </c>
      <c r="M8" s="117"/>
    </row>
    <row r="9" spans="1:13" x14ac:dyDescent="0.45">
      <c r="M9" s="117"/>
    </row>
    <row r="10" spans="1:13" ht="17.5" thickBot="1" x14ac:dyDescent="0.5">
      <c r="M10" s="117"/>
    </row>
    <row r="11" spans="1:13" ht="17.5" thickBot="1" x14ac:dyDescent="0.5">
      <c r="B11" s="426" t="s">
        <v>88</v>
      </c>
      <c r="C11" s="427"/>
      <c r="D11" s="427"/>
      <c r="E11" s="427"/>
      <c r="F11" s="427"/>
      <c r="G11" s="428"/>
      <c r="H11" s="77"/>
      <c r="I11" s="77"/>
      <c r="J11" s="77"/>
      <c r="K11" s="77"/>
      <c r="L11" s="37"/>
      <c r="M11" s="117"/>
    </row>
    <row r="12" spans="1:13" ht="17.5" thickBot="1" x14ac:dyDescent="0.5">
      <c r="B12" s="38"/>
      <c r="C12" s="39"/>
      <c r="D12" s="39"/>
      <c r="E12" s="39"/>
      <c r="F12" s="39"/>
      <c r="G12" s="40"/>
      <c r="H12" s="41"/>
      <c r="I12" s="41"/>
      <c r="J12" s="41"/>
      <c r="K12" s="41"/>
      <c r="L12" s="41"/>
      <c r="M12" s="117"/>
    </row>
    <row r="13" spans="1:13" ht="17.5" thickBot="1" x14ac:dyDescent="0.5">
      <c r="A13" s="46"/>
      <c r="B13" s="47"/>
      <c r="C13" s="426" t="s">
        <v>127</v>
      </c>
      <c r="D13" s="427"/>
      <c r="E13" s="427"/>
      <c r="F13" s="428"/>
      <c r="G13" s="79"/>
      <c r="H13" s="37"/>
      <c r="I13" s="37"/>
      <c r="J13" s="37"/>
      <c r="K13" s="41"/>
      <c r="L13" s="41"/>
      <c r="M13" s="48"/>
    </row>
    <row r="14" spans="1:13" x14ac:dyDescent="0.45">
      <c r="A14" s="46"/>
      <c r="B14" s="47"/>
      <c r="C14" s="47"/>
      <c r="D14" s="39"/>
      <c r="E14" s="331" t="s">
        <v>89</v>
      </c>
      <c r="F14" s="332" t="s">
        <v>103</v>
      </c>
      <c r="G14" s="80"/>
      <c r="H14" s="78"/>
      <c r="I14" s="78"/>
      <c r="J14" s="78"/>
      <c r="K14" s="41"/>
      <c r="L14" s="41"/>
      <c r="M14" s="48"/>
    </row>
    <row r="15" spans="1:13" x14ac:dyDescent="0.45">
      <c r="A15" s="46"/>
      <c r="B15" s="47"/>
      <c r="C15" s="42" t="s">
        <v>214</v>
      </c>
      <c r="D15" s="49"/>
      <c r="E15" s="320"/>
      <c r="F15" s="62" t="str">
        <f>IF('General Info &amp; Test Results'!C27="Gas-fired","[Btu/cu.ft.]",IF('General Info &amp; Test Results'!C27="Oil-fired","[Btu/lb]",""))</f>
        <v/>
      </c>
      <c r="G15" s="50"/>
      <c r="H15" s="51"/>
      <c r="I15" s="51"/>
      <c r="J15" s="51"/>
      <c r="K15" s="41"/>
      <c r="L15" s="41"/>
      <c r="M15" s="48"/>
    </row>
    <row r="16" spans="1:13" x14ac:dyDescent="0.45">
      <c r="A16" s="46"/>
      <c r="B16" s="47"/>
      <c r="C16" s="101" t="s">
        <v>215</v>
      </c>
      <c r="D16" s="102"/>
      <c r="E16" s="320"/>
      <c r="F16" s="103" t="s">
        <v>147</v>
      </c>
      <c r="G16" s="50"/>
      <c r="H16" s="51"/>
      <c r="I16" s="51"/>
      <c r="J16" s="51"/>
      <c r="K16" s="41"/>
      <c r="L16" s="41"/>
      <c r="M16" s="48"/>
    </row>
    <row r="17" spans="2:13" x14ac:dyDescent="0.45">
      <c r="B17" s="38"/>
      <c r="C17" s="99" t="s">
        <v>216</v>
      </c>
      <c r="D17" s="100"/>
      <c r="E17" s="321"/>
      <c r="F17" s="62" t="s">
        <v>148</v>
      </c>
      <c r="G17" s="50"/>
      <c r="H17" s="51"/>
      <c r="I17" s="51"/>
      <c r="J17" s="51"/>
      <c r="K17" s="41"/>
      <c r="L17" s="41"/>
      <c r="M17" s="117"/>
    </row>
    <row r="18" spans="2:13" x14ac:dyDescent="0.45">
      <c r="B18" s="38"/>
      <c r="C18" s="42" t="str">
        <f>IF('General Info &amp; Test Results'!C27="oil-fired","CO2 = percentage by volume of carbon dioxide in the flue gas",IF('General Info &amp; Test Results'!C27="Gas-fired","C = carbon dioxide in flue gas",""))</f>
        <v/>
      </c>
      <c r="D18" s="49"/>
      <c r="E18" s="322"/>
      <c r="F18" s="63" t="s">
        <v>149</v>
      </c>
      <c r="G18" s="50"/>
      <c r="H18" s="51"/>
      <c r="I18" s="51"/>
      <c r="J18" s="51"/>
      <c r="K18" s="51"/>
      <c r="L18" s="51"/>
      <c r="M18" s="117"/>
    </row>
    <row r="19" spans="2:13" x14ac:dyDescent="0.45">
      <c r="B19" s="38"/>
      <c r="C19" s="42" t="str">
        <f>IF('General Info &amp; Test Results'!C27="Gas-fired","Tf = flue gas temperature",IF('General Info &amp; Test Results'!C27="Oil-fired", "TF,SS = steady state flue temperature",""))</f>
        <v/>
      </c>
      <c r="D19" s="49"/>
      <c r="E19" s="322"/>
      <c r="F19" s="63" t="str">
        <f>IF('General Info &amp; Test Results'!C27="oil-fired","[°F]",IF('General Info &amp; Test Results'!C27="Gas-fired","[°R]",""))</f>
        <v/>
      </c>
      <c r="G19" s="50"/>
      <c r="H19" s="51"/>
      <c r="I19" s="51"/>
      <c r="J19" s="51"/>
      <c r="K19" s="51"/>
      <c r="L19" s="51"/>
      <c r="M19" s="117"/>
    </row>
    <row r="20" spans="2:13" x14ac:dyDescent="0.45">
      <c r="B20" s="38"/>
      <c r="C20" s="42" t="s">
        <v>129</v>
      </c>
      <c r="D20" s="49"/>
      <c r="E20" s="322"/>
      <c r="F20" s="63" t="str">
        <f>IF('General Info &amp; Test Results'!C27="oil-fired","[°F]",IF('General Info &amp; Test Results'!C27="Gas-fired","[°R]",""))</f>
        <v/>
      </c>
      <c r="G20" s="50"/>
      <c r="H20" s="51"/>
      <c r="I20" s="51"/>
      <c r="J20" s="51"/>
      <c r="K20" s="51"/>
      <c r="L20" s="51"/>
      <c r="M20" s="117"/>
    </row>
    <row r="21" spans="2:13" x14ac:dyDescent="0.45">
      <c r="B21" s="38"/>
      <c r="C21" s="42" t="s">
        <v>219</v>
      </c>
      <c r="D21" s="49"/>
      <c r="E21" s="351"/>
      <c r="F21" s="63" t="s">
        <v>150</v>
      </c>
      <c r="G21" s="50"/>
      <c r="H21" s="51"/>
      <c r="I21" s="51"/>
      <c r="J21" s="51"/>
      <c r="K21" s="51"/>
      <c r="L21" s="51"/>
      <c r="M21" s="117"/>
    </row>
    <row r="22" spans="2:13" x14ac:dyDescent="0.45">
      <c r="B22" s="38"/>
      <c r="C22" s="42" t="s">
        <v>217</v>
      </c>
      <c r="D22" s="49"/>
      <c r="E22" s="351"/>
      <c r="F22" s="63" t="s">
        <v>150</v>
      </c>
      <c r="G22" s="50"/>
      <c r="H22" s="51"/>
      <c r="I22" s="51"/>
      <c r="J22" s="51"/>
      <c r="K22" s="51"/>
      <c r="L22" s="51"/>
      <c r="M22" s="117"/>
    </row>
    <row r="23" spans="2:13" ht="17.5" thickBot="1" x14ac:dyDescent="0.5">
      <c r="B23" s="38"/>
      <c r="C23" s="42" t="s">
        <v>218</v>
      </c>
      <c r="D23" s="49"/>
      <c r="E23" s="352"/>
      <c r="F23" s="63" t="s">
        <v>150</v>
      </c>
      <c r="G23" s="50"/>
      <c r="H23" s="51"/>
      <c r="I23" s="51"/>
      <c r="J23" s="51"/>
      <c r="K23" s="51"/>
      <c r="L23" s="51"/>
      <c r="M23" s="117"/>
    </row>
    <row r="24" spans="2:13" x14ac:dyDescent="0.45">
      <c r="B24" s="38"/>
      <c r="C24" s="42" t="s">
        <v>220</v>
      </c>
      <c r="D24" s="49"/>
      <c r="E24" s="322"/>
      <c r="F24" s="63" t="s">
        <v>147</v>
      </c>
      <c r="G24" s="50"/>
      <c r="H24" s="51"/>
      <c r="I24" s="51"/>
      <c r="J24" s="51"/>
      <c r="K24" s="51"/>
      <c r="L24" s="51"/>
      <c r="M24" s="117"/>
    </row>
    <row r="25" spans="2:13" x14ac:dyDescent="0.45">
      <c r="B25" s="38"/>
      <c r="C25" s="42" t="s">
        <v>221</v>
      </c>
      <c r="D25" s="49"/>
      <c r="E25" s="322"/>
      <c r="F25" s="63" t="s">
        <v>211</v>
      </c>
      <c r="G25" s="50"/>
      <c r="H25" s="51"/>
      <c r="I25" s="51"/>
      <c r="J25" s="51"/>
      <c r="K25" s="51"/>
      <c r="L25" s="51"/>
      <c r="M25" s="117"/>
    </row>
    <row r="26" spans="2:13" x14ac:dyDescent="0.45">
      <c r="B26" s="38"/>
      <c r="C26" s="42" t="s">
        <v>222</v>
      </c>
      <c r="D26" s="49"/>
      <c r="E26" s="322"/>
      <c r="F26" s="63" t="s">
        <v>147</v>
      </c>
      <c r="G26" s="50"/>
      <c r="H26" s="51"/>
      <c r="I26" s="51"/>
      <c r="J26" s="51"/>
      <c r="K26" s="51"/>
      <c r="L26" s="51"/>
      <c r="M26" s="117"/>
    </row>
    <row r="27" spans="2:13" x14ac:dyDescent="0.45">
      <c r="B27" s="38"/>
      <c r="C27" s="42" t="s">
        <v>223</v>
      </c>
      <c r="D27" s="49"/>
      <c r="E27" s="322"/>
      <c r="F27" s="63" t="s">
        <v>147</v>
      </c>
      <c r="G27" s="50"/>
      <c r="H27" s="51"/>
      <c r="I27" s="51"/>
      <c r="J27" s="51"/>
      <c r="K27" s="51"/>
      <c r="L27" s="51"/>
      <c r="M27" s="117"/>
    </row>
    <row r="28" spans="2:13" ht="17.5" thickBot="1" x14ac:dyDescent="0.5">
      <c r="B28" s="38"/>
      <c r="C28" s="58" t="s">
        <v>224</v>
      </c>
      <c r="D28" s="344"/>
      <c r="E28" s="333"/>
      <c r="F28" s="345" t="s">
        <v>147</v>
      </c>
      <c r="G28" s="50"/>
      <c r="H28" s="51"/>
      <c r="I28" s="51"/>
      <c r="J28" s="51"/>
      <c r="K28" s="51"/>
      <c r="L28" s="51"/>
      <c r="M28" s="117"/>
    </row>
    <row r="29" spans="2:13" customFormat="1" ht="15" thickBot="1" x14ac:dyDescent="0.4">
      <c r="B29" s="334"/>
      <c r="C29" s="330"/>
      <c r="D29" s="330"/>
      <c r="E29" s="330"/>
      <c r="F29" s="330"/>
      <c r="G29" s="335"/>
      <c r="M29" s="337"/>
    </row>
    <row r="30" spans="2:13" customFormat="1" ht="16" thickBot="1" x14ac:dyDescent="0.45">
      <c r="B30" s="334"/>
      <c r="C30" s="426" t="s">
        <v>209</v>
      </c>
      <c r="D30" s="427"/>
      <c r="E30" s="427"/>
      <c r="F30" s="428"/>
      <c r="G30" s="335"/>
      <c r="M30" s="337"/>
    </row>
    <row r="31" spans="2:13" customFormat="1" x14ac:dyDescent="0.45">
      <c r="B31" s="334"/>
      <c r="C31" s="329"/>
      <c r="D31" s="330"/>
      <c r="E31" s="331" t="s">
        <v>89</v>
      </c>
      <c r="F31" s="332" t="s">
        <v>103</v>
      </c>
      <c r="G31" s="335"/>
      <c r="M31" s="337"/>
    </row>
    <row r="32" spans="2:13" customFormat="1" ht="16.5" customHeight="1" x14ac:dyDescent="0.4">
      <c r="B32" s="334"/>
      <c r="C32" s="42" t="s">
        <v>208</v>
      </c>
      <c r="D32" s="42"/>
      <c r="E32" s="320"/>
      <c r="F32" s="62" t="s">
        <v>205</v>
      </c>
      <c r="G32" s="335"/>
      <c r="M32" s="337"/>
    </row>
    <row r="33" spans="1:13" customFormat="1" ht="16.5" customHeight="1" x14ac:dyDescent="0.4">
      <c r="B33" s="334"/>
      <c r="C33" s="42" t="s">
        <v>212</v>
      </c>
      <c r="D33" s="42"/>
      <c r="E33" s="341"/>
      <c r="F33" s="63" t="s">
        <v>211</v>
      </c>
      <c r="G33" s="335"/>
      <c r="M33" s="337"/>
    </row>
    <row r="34" spans="1:13" customFormat="1" ht="16" thickBot="1" x14ac:dyDescent="0.45">
      <c r="B34" s="334"/>
      <c r="C34" s="439" t="s">
        <v>207</v>
      </c>
      <c r="D34" s="440"/>
      <c r="E34" s="333"/>
      <c r="F34" s="336" t="s">
        <v>206</v>
      </c>
      <c r="G34" s="335"/>
      <c r="M34" s="337"/>
    </row>
    <row r="35" spans="1:13" ht="17.5" thickBot="1" x14ac:dyDescent="0.5">
      <c r="B35" s="43"/>
      <c r="C35" s="44"/>
      <c r="D35" s="44"/>
      <c r="E35" s="44"/>
      <c r="F35" s="44"/>
      <c r="G35" s="45"/>
      <c r="H35" s="41"/>
      <c r="I35" s="41"/>
      <c r="J35" s="41"/>
      <c r="K35" s="41"/>
      <c r="L35" s="41"/>
      <c r="M35" s="117"/>
    </row>
    <row r="36" spans="1:13" x14ac:dyDescent="0.45">
      <c r="B36" s="52"/>
      <c r="C36" s="52"/>
      <c r="D36" s="52"/>
      <c r="E36" s="52"/>
      <c r="F36" s="52"/>
      <c r="G36" s="52"/>
      <c r="H36" s="52"/>
      <c r="I36" s="52"/>
      <c r="J36" s="52"/>
      <c r="K36" s="52"/>
      <c r="L36" s="53"/>
      <c r="M36" s="117"/>
    </row>
    <row r="37" spans="1:13" ht="17.5" thickBot="1" x14ac:dyDescent="0.5">
      <c r="B37" s="54"/>
      <c r="C37" s="54"/>
      <c r="D37" s="54"/>
      <c r="E37" s="54"/>
      <c r="F37" s="54"/>
      <c r="G37" s="54"/>
      <c r="H37" s="54"/>
      <c r="I37" s="54"/>
      <c r="J37" s="54"/>
      <c r="K37" s="54"/>
      <c r="L37" s="55"/>
      <c r="M37" s="117"/>
    </row>
    <row r="38" spans="1:13" ht="17.25" customHeight="1" thickBot="1" x14ac:dyDescent="0.5">
      <c r="B38" s="426" t="s">
        <v>90</v>
      </c>
      <c r="C38" s="427"/>
      <c r="D38" s="427"/>
      <c r="E38" s="427"/>
      <c r="F38" s="427"/>
      <c r="G38" s="427"/>
      <c r="H38" s="427"/>
      <c r="I38" s="427"/>
      <c r="J38" s="427"/>
      <c r="K38" s="428"/>
      <c r="L38" s="37"/>
      <c r="M38" s="117"/>
    </row>
    <row r="39" spans="1:13" ht="16.5" customHeight="1" thickBot="1" x14ac:dyDescent="0.5">
      <c r="B39" s="38"/>
      <c r="C39" s="39"/>
      <c r="D39" s="39"/>
      <c r="E39" s="39"/>
      <c r="F39" s="39"/>
      <c r="G39" s="41"/>
      <c r="H39" s="41"/>
      <c r="I39" s="41"/>
      <c r="J39" s="41"/>
      <c r="K39" s="40"/>
      <c r="L39" s="41"/>
      <c r="M39" s="117"/>
    </row>
    <row r="40" spans="1:13" ht="16.5" customHeight="1" x14ac:dyDescent="0.45">
      <c r="B40" s="38"/>
      <c r="C40" s="342"/>
      <c r="D40" s="343"/>
      <c r="E40" s="247" t="s">
        <v>113</v>
      </c>
      <c r="F40" s="247" t="s">
        <v>103</v>
      </c>
      <c r="G40" s="436" t="s">
        <v>144</v>
      </c>
      <c r="H40" s="437"/>
      <c r="I40" s="438"/>
      <c r="J40" s="248" t="s">
        <v>103</v>
      </c>
      <c r="K40" s="40"/>
      <c r="L40" s="41"/>
      <c r="M40" s="117"/>
    </row>
    <row r="41" spans="1:13" ht="17.25" customHeight="1" x14ac:dyDescent="0.45">
      <c r="B41" s="38"/>
      <c r="C41" s="434" t="s">
        <v>130</v>
      </c>
      <c r="D41" s="435"/>
      <c r="E41" s="104" t="str">
        <f>IF('General Info &amp; Test Results'!C27="Gas-fired",(1/379)*(((E22*E16/1000)*((16.2*(E19-E20))+(6530*(LN(E20/E19)))+(1410000*((1/E20)-(1/E19)))))+((E22/10)*(1-(E16/100))*((9.47*(E19-E20))+(3470*(LN(E20/E19)))+(1160000*((1/E20)-(1/E19)))))+((E22/10)*((E16-E18)/E18)*((9.46*(E19-E20))+(3290*(LN(E20/E19)))+(1070000*((1/E20)-(1/E19)))))+((((E23-E22)/10)+(0.00174*E17*E21*((1+(E22/E21)*((E16-E18)/E18)))))*((19.86*(E19-E20))+1194*(SQRT(E20)-SQRT(E19))+(7500*LN(1/(E20/E19))))))+5.04*(E23-E22),IF('General Info &amp; Test Results'!C27="Oil-fired",(((4*CarD+Oxy+700)/(3*(CarD+CO)))*((Carbon*0.24*(TFSS-TA))/HHV))+((9*Hyd*(1090-TA+(0.46*TFSS)))/HHV),""))</f>
        <v/>
      </c>
      <c r="F41" s="81" t="s">
        <v>147</v>
      </c>
      <c r="G41" s="441" t="s">
        <v>139</v>
      </c>
      <c r="H41" s="442"/>
      <c r="I41" s="443"/>
      <c r="J41" s="246"/>
      <c r="K41" s="40"/>
      <c r="L41" s="41"/>
      <c r="M41" s="117"/>
    </row>
    <row r="42" spans="1:13" ht="17.25" customHeight="1" x14ac:dyDescent="0.45">
      <c r="B42" s="38"/>
      <c r="C42" s="338" t="s">
        <v>210</v>
      </c>
      <c r="D42" s="339"/>
      <c r="E42" s="340" t="str">
        <f>IF(ISBLANK(E32),"-",(100*1053.3*E34)/E32)</f>
        <v>-</v>
      </c>
      <c r="F42" s="81" t="s">
        <v>147</v>
      </c>
      <c r="G42" s="441" t="s">
        <v>139</v>
      </c>
      <c r="H42" s="442"/>
      <c r="I42" s="443"/>
      <c r="J42" s="246"/>
      <c r="K42" s="40"/>
      <c r="L42" s="41"/>
      <c r="M42" s="117"/>
    </row>
    <row r="43" spans="1:13" ht="17.25" customHeight="1" x14ac:dyDescent="0.45">
      <c r="B43" s="38"/>
      <c r="C43" s="338" t="s">
        <v>213</v>
      </c>
      <c r="D43" s="339"/>
      <c r="E43" s="340" t="str">
        <f>IF(ISBLANK(E32),"-",(E42*(1*(E33-(E20-459.67))-0.45*(E33-(E20-459.67)))/1053.3))</f>
        <v>-</v>
      </c>
      <c r="F43" s="81" t="s">
        <v>147</v>
      </c>
      <c r="G43" s="441" t="s">
        <v>139</v>
      </c>
      <c r="H43" s="442"/>
      <c r="I43" s="443"/>
      <c r="J43" s="246"/>
      <c r="K43" s="40"/>
      <c r="L43" s="41"/>
      <c r="M43" s="117"/>
    </row>
    <row r="44" spans="1:13" ht="17.5" thickBot="1" x14ac:dyDescent="0.5">
      <c r="B44" s="38"/>
      <c r="C44" s="429" t="s">
        <v>131</v>
      </c>
      <c r="D44" s="430"/>
      <c r="E44" s="346" t="e">
        <f>IF('General Info &amp; Test Results'!C35&lt;&gt;"Condensing",100-E41,(100-E41)+E42-E43)</f>
        <v>#VALUE!</v>
      </c>
      <c r="F44" s="249" t="s">
        <v>147</v>
      </c>
      <c r="G44" s="431"/>
      <c r="H44" s="432"/>
      <c r="I44" s="433"/>
      <c r="J44" s="82" t="s">
        <v>147</v>
      </c>
      <c r="K44" s="118"/>
      <c r="L44" s="41"/>
      <c r="M44" s="117"/>
    </row>
    <row r="45" spans="1:13" ht="17.5" thickBot="1" x14ac:dyDescent="0.5">
      <c r="B45" s="43"/>
      <c r="C45" s="44"/>
      <c r="D45" s="44"/>
      <c r="E45" s="44"/>
      <c r="F45" s="44"/>
      <c r="G45" s="44"/>
      <c r="H45" s="44"/>
      <c r="I45" s="44"/>
      <c r="J45" s="44"/>
      <c r="K45" s="56"/>
      <c r="L45" s="41"/>
      <c r="M45" s="117"/>
    </row>
    <row r="46" spans="1:13" x14ac:dyDescent="0.45">
      <c r="M46" s="117"/>
    </row>
    <row r="47" spans="1:13" x14ac:dyDescent="0.45">
      <c r="A47" s="57"/>
      <c r="B47" s="57"/>
      <c r="C47" s="57"/>
      <c r="D47" s="57"/>
      <c r="E47" s="57"/>
      <c r="F47" s="57"/>
      <c r="G47" s="57"/>
      <c r="H47" s="57"/>
      <c r="I47" s="57"/>
      <c r="J47" s="57"/>
      <c r="K47" s="57"/>
      <c r="L47" s="57"/>
      <c r="M47" s="117"/>
    </row>
    <row r="51" ht="34.5" customHeight="1" x14ac:dyDescent="0.45"/>
    <row r="58" ht="12.75" customHeight="1" x14ac:dyDescent="0.45"/>
  </sheetData>
  <sheetProtection algorithmName="SHA-512" hashValue="3WdmeDu8SluXYgcfmvsRbExIwihOjEttpfojKNK8HFVNQuwTGfiP43KeHVoFChbyTJm27q/GuaF40MCQ48yeQw==" saltValue="RnPbv2l+G668mgA4s5S23w==" spinCount="100000" sheet="1" selectLockedCells="1"/>
  <mergeCells count="19">
    <mergeCell ref="B2:D2"/>
    <mergeCell ref="B5:C5"/>
    <mergeCell ref="B6:C6"/>
    <mergeCell ref="B8:C8"/>
    <mergeCell ref="B3:C3"/>
    <mergeCell ref="B4:C4"/>
    <mergeCell ref="B7:C7"/>
    <mergeCell ref="B11:G11"/>
    <mergeCell ref="C44:D44"/>
    <mergeCell ref="B38:K38"/>
    <mergeCell ref="C13:F13"/>
    <mergeCell ref="G44:I44"/>
    <mergeCell ref="C41:D41"/>
    <mergeCell ref="G40:I40"/>
    <mergeCell ref="C30:F30"/>
    <mergeCell ref="C34:D34"/>
    <mergeCell ref="G41:I41"/>
    <mergeCell ref="G42:I42"/>
    <mergeCell ref="G43:I43"/>
  </mergeCells>
  <hyperlinks>
    <hyperlink ref="F4" location="Instructions!C35" display="Back to Instructions tab" xr:uid="{00000000-0004-0000-0600-000000000000}"/>
  </hyperlinks>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8" id="{1E6FFA8F-CB85-41CD-B54F-0704C4F09B16}">
            <xm:f>'General Info &amp; Test Results'!$C$35&lt;&gt;"Condensing"</xm:f>
            <x14:dxf>
              <fill>
                <patternFill patternType="mediumGray"/>
              </fill>
            </x14:dxf>
          </x14:cfRule>
          <xm:sqref>C30:F32 C34:F34 C33:E33 C32:D33</xm:sqref>
        </x14:conditionalFormatting>
        <x14:conditionalFormatting xmlns:xm="http://schemas.microsoft.com/office/excel/2006/main">
          <x14:cfRule type="expression" priority="7" id="{923C6F12-8314-43FE-A1E8-B98AAE10AF3C}">
            <xm:f>'General Info &amp; Test Results'!$C$35&lt;&gt;"Condensing"</xm:f>
            <x14:dxf>
              <fill>
                <patternFill patternType="mediumGray"/>
              </fill>
            </x14:dxf>
          </x14:cfRule>
          <xm:sqref>C42:I43</xm:sqref>
        </x14:conditionalFormatting>
        <x14:conditionalFormatting xmlns:xm="http://schemas.microsoft.com/office/excel/2006/main">
          <x14:cfRule type="expression" priority="6" id="{6CB4905D-5C79-4843-8FF1-0762E3347582}">
            <xm:f>'General Info &amp; Test Results'!$C$35&lt;&gt;"Condensing"</xm:f>
            <x14:dxf>
              <fill>
                <patternFill patternType="mediumGray"/>
              </fill>
            </x14:dxf>
          </x14:cfRule>
          <xm:sqref>F33</xm:sqref>
        </x14:conditionalFormatting>
        <x14:conditionalFormatting xmlns:xm="http://schemas.microsoft.com/office/excel/2006/main">
          <x14:cfRule type="expression" priority="3" id="{E30818BA-4B8E-4964-AF5B-D771CA5EDD30}">
            <xm:f>'General Info &amp; Test Results'!$C$27&lt;&gt;"Oil-fired"</xm:f>
            <x14:dxf>
              <fill>
                <patternFill patternType="mediumGray"/>
              </fill>
            </x14:dxf>
          </x14:cfRule>
          <xm:sqref>C24:F28</xm:sqref>
        </x14:conditionalFormatting>
        <x14:conditionalFormatting xmlns:xm="http://schemas.microsoft.com/office/excel/2006/main">
          <x14:cfRule type="expression" priority="2" id="{361C1350-C2C9-41D2-8174-0A6B9CE6B245}">
            <xm:f>'General Info &amp; Test Results'!$C$27&lt;&gt;"Gas-fired"</xm:f>
            <x14:dxf>
              <fill>
                <patternFill patternType="mediumGray"/>
              </fill>
            </x14:dxf>
          </x14:cfRule>
          <xm:sqref>C16:F17</xm:sqref>
        </x14:conditionalFormatting>
        <x14:conditionalFormatting xmlns:xm="http://schemas.microsoft.com/office/excel/2006/main">
          <x14:cfRule type="expression" priority="1" id="{1C75E614-4E1A-499E-8FB2-398FF7A9F576}">
            <xm:f>'General Info &amp; Test Results'!$C$27&lt;&gt;"Gas-fired"</xm:f>
            <x14:dxf>
              <fill>
                <patternFill patternType="mediumGray"/>
              </fill>
            </x14:dxf>
          </x14:cfRule>
          <xm:sqref>C20:F23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AI179"/>
  <sheetViews>
    <sheetView showGridLines="0" zoomScale="80" zoomScaleNormal="80" zoomScaleSheetLayoutView="100" workbookViewId="0">
      <selection activeCell="B12" sqref="B12:H37"/>
    </sheetView>
  </sheetViews>
  <sheetFormatPr defaultColWidth="9.1796875" defaultRowHeight="15.5" x14ac:dyDescent="0.35"/>
  <cols>
    <col min="1" max="1" width="4.7265625" style="163" customWidth="1"/>
    <col min="2" max="2" width="30.7265625" style="163" bestFit="1" customWidth="1"/>
    <col min="3" max="3" width="53.26953125" style="163" customWidth="1"/>
    <col min="4" max="4" width="17.1796875" style="163" customWidth="1"/>
    <col min="5" max="5" width="27.1796875" style="163" bestFit="1" customWidth="1"/>
    <col min="6" max="7" width="14.1796875" style="163" customWidth="1"/>
    <col min="8" max="8" width="14.54296875" style="163" customWidth="1"/>
    <col min="9" max="9" width="9.1796875" style="163"/>
    <col min="10" max="10" width="14.1796875" style="163" customWidth="1"/>
    <col min="11" max="11" width="15.26953125" style="163" customWidth="1"/>
    <col min="12" max="23" width="9.1796875" style="163"/>
    <col min="24" max="24" width="12.7265625" style="163" customWidth="1"/>
    <col min="25" max="25" width="9.1796875" style="163"/>
    <col min="26" max="26" width="11.7265625" style="163" customWidth="1"/>
    <col min="27" max="27" width="14.1796875" style="163" customWidth="1"/>
    <col min="28" max="28" width="5.453125" style="163" customWidth="1"/>
    <col min="29" max="29" width="4.7265625" style="163" customWidth="1"/>
    <col min="30" max="16384" width="9.1796875" style="163"/>
  </cols>
  <sheetData>
    <row r="1" spans="2:35" ht="16" thickBot="1" x14ac:dyDescent="0.4">
      <c r="AC1" s="164"/>
    </row>
    <row r="2" spans="2:35" ht="16" thickBot="1" x14ac:dyDescent="0.4">
      <c r="B2" s="354" t="str">
        <f>'Version Control'!$B$2</f>
        <v>Title Block</v>
      </c>
      <c r="C2" s="355"/>
      <c r="D2" s="183"/>
      <c r="E2" s="183"/>
      <c r="F2" s="183"/>
      <c r="G2" s="183"/>
      <c r="AC2" s="164"/>
    </row>
    <row r="3" spans="2:35" x14ac:dyDescent="0.35">
      <c r="B3" s="136" t="str">
        <f>'Version Control'!$B$3</f>
        <v>Test Report Template Name:</v>
      </c>
      <c r="C3" s="199" t="str">
        <f>'Version Control'!$C$3</f>
        <v>Commercial Warm Air Furnace</v>
      </c>
      <c r="D3" s="184"/>
      <c r="E3" s="184"/>
      <c r="F3" s="184"/>
      <c r="G3" s="184"/>
      <c r="AC3" s="164"/>
    </row>
    <row r="4" spans="2:35" ht="17" x14ac:dyDescent="0.35">
      <c r="B4" s="128" t="str">
        <f>'Version Control'!$B$4</f>
        <v>Version Number:</v>
      </c>
      <c r="C4" s="200" t="str">
        <f>'Version Control'!$C$4</f>
        <v>v2.1</v>
      </c>
      <c r="D4" s="184"/>
      <c r="E4" s="275" t="s">
        <v>60</v>
      </c>
      <c r="F4" s="184"/>
      <c r="G4" s="184"/>
      <c r="AC4" s="164"/>
    </row>
    <row r="5" spans="2:35" x14ac:dyDescent="0.35">
      <c r="B5" s="130" t="str">
        <f>'Version Control'!$B$5</f>
        <v xml:space="preserve">Latest Template Revision: </v>
      </c>
      <c r="C5" s="195">
        <f>'Version Control'!$C$5</f>
        <v>43656</v>
      </c>
      <c r="D5" s="184"/>
      <c r="E5" s="184"/>
      <c r="F5" s="184"/>
      <c r="G5" s="184"/>
      <c r="AC5" s="164"/>
    </row>
    <row r="6" spans="2:35" x14ac:dyDescent="0.35">
      <c r="B6" s="130" t="str">
        <f>'Version Control'!$B$6</f>
        <v>Tab Name:</v>
      </c>
      <c r="C6" s="196" t="str">
        <f ca="1">MID(CELL("filename",A1), FIND("]", CELL("filename", A1))+ 1, 255)</f>
        <v>Photos</v>
      </c>
      <c r="D6" s="184"/>
      <c r="E6" s="184"/>
      <c r="F6" s="184"/>
      <c r="G6" s="184"/>
      <c r="AC6" s="164"/>
    </row>
    <row r="7" spans="2:35" ht="35.25" customHeight="1" x14ac:dyDescent="0.35">
      <c r="B7" s="130" t="str">
        <f>'Version Control'!$B$7</f>
        <v>File Name:</v>
      </c>
      <c r="C7" s="197" t="str">
        <f ca="1">'Version Control'!$C$7</f>
        <v>Commercial Warm Air Furnace - v2.0.xlsx</v>
      </c>
      <c r="D7" s="184"/>
      <c r="E7" s="184"/>
      <c r="F7" s="184"/>
      <c r="G7" s="184"/>
      <c r="AC7" s="164"/>
    </row>
    <row r="8" spans="2:35" ht="16" thickBot="1" x14ac:dyDescent="0.4">
      <c r="B8" s="132" t="str">
        <f>'Version Control'!$B$8</f>
        <v xml:space="preserve">Test Completion Date: </v>
      </c>
      <c r="C8" s="198" t="str">
        <f>'Version Control'!$C$8</f>
        <v>[MM/DD/YYYY]</v>
      </c>
      <c r="D8" s="184"/>
      <c r="E8" s="184"/>
      <c r="F8" s="184"/>
      <c r="G8" s="184"/>
      <c r="AC8" s="164"/>
    </row>
    <row r="9" spans="2:35" x14ac:dyDescent="0.35">
      <c r="AC9" s="164"/>
    </row>
    <row r="10" spans="2:35" ht="16" thickBot="1" x14ac:dyDescent="0.4">
      <c r="AC10" s="164"/>
    </row>
    <row r="11" spans="2:35" ht="16" thickBot="1" x14ac:dyDescent="0.4">
      <c r="B11" s="354" t="s">
        <v>83</v>
      </c>
      <c r="C11" s="389"/>
      <c r="D11" s="389"/>
      <c r="E11" s="389"/>
      <c r="F11" s="389"/>
      <c r="G11" s="389"/>
      <c r="H11" s="355"/>
      <c r="J11" s="354" t="s">
        <v>56</v>
      </c>
      <c r="K11" s="389"/>
      <c r="L11" s="389"/>
      <c r="M11" s="389"/>
      <c r="N11" s="389"/>
      <c r="O11" s="389"/>
      <c r="P11" s="389"/>
      <c r="Q11" s="389"/>
      <c r="R11" s="389"/>
      <c r="S11" s="389"/>
      <c r="T11" s="389"/>
      <c r="U11" s="389"/>
      <c r="V11" s="389"/>
      <c r="W11" s="389"/>
      <c r="X11" s="389"/>
      <c r="Y11" s="389"/>
      <c r="Z11" s="389"/>
      <c r="AA11" s="355"/>
      <c r="AC11" s="164"/>
    </row>
    <row r="12" spans="2:35" x14ac:dyDescent="0.35">
      <c r="B12" s="402"/>
      <c r="C12" s="403"/>
      <c r="D12" s="403"/>
      <c r="E12" s="403"/>
      <c r="F12" s="403"/>
      <c r="G12" s="403"/>
      <c r="H12" s="404"/>
      <c r="J12" s="405"/>
      <c r="K12" s="406"/>
      <c r="L12" s="406"/>
      <c r="M12" s="406"/>
      <c r="N12" s="406"/>
      <c r="O12" s="406"/>
      <c r="P12" s="406"/>
      <c r="Q12" s="406"/>
      <c r="R12" s="406"/>
      <c r="S12" s="406"/>
      <c r="T12" s="406"/>
      <c r="U12" s="406"/>
      <c r="V12" s="406"/>
      <c r="W12" s="406"/>
      <c r="X12" s="406"/>
      <c r="Y12" s="406"/>
      <c r="Z12" s="406"/>
      <c r="AA12" s="407"/>
      <c r="AC12" s="164"/>
    </row>
    <row r="13" spans="2:35" x14ac:dyDescent="0.35">
      <c r="B13" s="405"/>
      <c r="C13" s="406"/>
      <c r="D13" s="406"/>
      <c r="E13" s="406"/>
      <c r="F13" s="406"/>
      <c r="G13" s="406"/>
      <c r="H13" s="407"/>
      <c r="J13" s="405"/>
      <c r="K13" s="406"/>
      <c r="L13" s="406"/>
      <c r="M13" s="406"/>
      <c r="N13" s="406"/>
      <c r="O13" s="406"/>
      <c r="P13" s="406"/>
      <c r="Q13" s="406"/>
      <c r="R13" s="406"/>
      <c r="S13" s="406"/>
      <c r="T13" s="406"/>
      <c r="U13" s="406"/>
      <c r="V13" s="406"/>
      <c r="W13" s="406"/>
      <c r="X13" s="406"/>
      <c r="Y13" s="406"/>
      <c r="Z13" s="406"/>
      <c r="AA13" s="407"/>
      <c r="AC13" s="164"/>
      <c r="AE13" s="201"/>
      <c r="AF13" s="185"/>
      <c r="AG13" s="185"/>
      <c r="AH13" s="185"/>
      <c r="AI13" s="202"/>
    </row>
    <row r="14" spans="2:35" x14ac:dyDescent="0.35">
      <c r="B14" s="405"/>
      <c r="C14" s="406"/>
      <c r="D14" s="406"/>
      <c r="E14" s="406"/>
      <c r="F14" s="406"/>
      <c r="G14" s="406"/>
      <c r="H14" s="407"/>
      <c r="J14" s="405"/>
      <c r="K14" s="406"/>
      <c r="L14" s="406"/>
      <c r="M14" s="406"/>
      <c r="N14" s="406"/>
      <c r="O14" s="406"/>
      <c r="P14" s="406"/>
      <c r="Q14" s="406"/>
      <c r="R14" s="406"/>
      <c r="S14" s="406"/>
      <c r="T14" s="406"/>
      <c r="U14" s="406"/>
      <c r="V14" s="406"/>
      <c r="W14" s="406"/>
      <c r="X14" s="406"/>
      <c r="Y14" s="406"/>
      <c r="Z14" s="406"/>
      <c r="AA14" s="407"/>
      <c r="AC14" s="164"/>
    </row>
    <row r="15" spans="2:35" x14ac:dyDescent="0.35">
      <c r="B15" s="405"/>
      <c r="C15" s="406"/>
      <c r="D15" s="406"/>
      <c r="E15" s="406"/>
      <c r="F15" s="406"/>
      <c r="G15" s="406"/>
      <c r="H15" s="407"/>
      <c r="J15" s="405"/>
      <c r="K15" s="406"/>
      <c r="L15" s="406"/>
      <c r="M15" s="406"/>
      <c r="N15" s="406"/>
      <c r="O15" s="406"/>
      <c r="P15" s="406"/>
      <c r="Q15" s="406"/>
      <c r="R15" s="406"/>
      <c r="S15" s="406"/>
      <c r="T15" s="406"/>
      <c r="U15" s="406"/>
      <c r="V15" s="406"/>
      <c r="W15" s="406"/>
      <c r="X15" s="406"/>
      <c r="Y15" s="406"/>
      <c r="Z15" s="406"/>
      <c r="AA15" s="407"/>
      <c r="AC15" s="164"/>
    </row>
    <row r="16" spans="2:35" x14ac:dyDescent="0.35">
      <c r="B16" s="405"/>
      <c r="C16" s="406"/>
      <c r="D16" s="406"/>
      <c r="E16" s="406"/>
      <c r="F16" s="406"/>
      <c r="G16" s="406"/>
      <c r="H16" s="407"/>
      <c r="J16" s="405"/>
      <c r="K16" s="406"/>
      <c r="L16" s="406"/>
      <c r="M16" s="406"/>
      <c r="N16" s="406"/>
      <c r="O16" s="406"/>
      <c r="P16" s="406"/>
      <c r="Q16" s="406"/>
      <c r="R16" s="406"/>
      <c r="S16" s="406"/>
      <c r="T16" s="406"/>
      <c r="U16" s="406"/>
      <c r="V16" s="406"/>
      <c r="W16" s="406"/>
      <c r="X16" s="406"/>
      <c r="Y16" s="406"/>
      <c r="Z16" s="406"/>
      <c r="AA16" s="407"/>
      <c r="AC16" s="164"/>
    </row>
    <row r="17" spans="2:29" x14ac:dyDescent="0.35">
      <c r="B17" s="405"/>
      <c r="C17" s="406"/>
      <c r="D17" s="406"/>
      <c r="E17" s="406"/>
      <c r="F17" s="406"/>
      <c r="G17" s="406"/>
      <c r="H17" s="407"/>
      <c r="J17" s="405"/>
      <c r="K17" s="406"/>
      <c r="L17" s="406"/>
      <c r="M17" s="406"/>
      <c r="N17" s="406"/>
      <c r="O17" s="406"/>
      <c r="P17" s="406"/>
      <c r="Q17" s="406"/>
      <c r="R17" s="406"/>
      <c r="S17" s="406"/>
      <c r="T17" s="406"/>
      <c r="U17" s="406"/>
      <c r="V17" s="406"/>
      <c r="W17" s="406"/>
      <c r="X17" s="406"/>
      <c r="Y17" s="406"/>
      <c r="Z17" s="406"/>
      <c r="AA17" s="407"/>
      <c r="AC17" s="164"/>
    </row>
    <row r="18" spans="2:29" x14ac:dyDescent="0.35">
      <c r="B18" s="405"/>
      <c r="C18" s="406"/>
      <c r="D18" s="406"/>
      <c r="E18" s="406"/>
      <c r="F18" s="406"/>
      <c r="G18" s="406"/>
      <c r="H18" s="407"/>
      <c r="J18" s="405"/>
      <c r="K18" s="406"/>
      <c r="L18" s="406"/>
      <c r="M18" s="406"/>
      <c r="N18" s="406"/>
      <c r="O18" s="406"/>
      <c r="P18" s="406"/>
      <c r="Q18" s="406"/>
      <c r="R18" s="406"/>
      <c r="S18" s="406"/>
      <c r="T18" s="406"/>
      <c r="U18" s="406"/>
      <c r="V18" s="406"/>
      <c r="W18" s="406"/>
      <c r="X18" s="406"/>
      <c r="Y18" s="406"/>
      <c r="Z18" s="406"/>
      <c r="AA18" s="407"/>
      <c r="AC18" s="164"/>
    </row>
    <row r="19" spans="2:29" x14ac:dyDescent="0.35">
      <c r="B19" s="405"/>
      <c r="C19" s="406"/>
      <c r="D19" s="406"/>
      <c r="E19" s="406"/>
      <c r="F19" s="406"/>
      <c r="G19" s="406"/>
      <c r="H19" s="407"/>
      <c r="J19" s="405"/>
      <c r="K19" s="406"/>
      <c r="L19" s="406"/>
      <c r="M19" s="406"/>
      <c r="N19" s="406"/>
      <c r="O19" s="406"/>
      <c r="P19" s="406"/>
      <c r="Q19" s="406"/>
      <c r="R19" s="406"/>
      <c r="S19" s="406"/>
      <c r="T19" s="406"/>
      <c r="U19" s="406"/>
      <c r="V19" s="406"/>
      <c r="W19" s="406"/>
      <c r="X19" s="406"/>
      <c r="Y19" s="406"/>
      <c r="Z19" s="406"/>
      <c r="AA19" s="407"/>
      <c r="AC19" s="164"/>
    </row>
    <row r="20" spans="2:29" x14ac:dyDescent="0.35">
      <c r="B20" s="405"/>
      <c r="C20" s="406"/>
      <c r="D20" s="406"/>
      <c r="E20" s="406"/>
      <c r="F20" s="406"/>
      <c r="G20" s="406"/>
      <c r="H20" s="407"/>
      <c r="J20" s="405"/>
      <c r="K20" s="406"/>
      <c r="L20" s="406"/>
      <c r="M20" s="406"/>
      <c r="N20" s="406"/>
      <c r="O20" s="406"/>
      <c r="P20" s="406"/>
      <c r="Q20" s="406"/>
      <c r="R20" s="406"/>
      <c r="S20" s="406"/>
      <c r="T20" s="406"/>
      <c r="U20" s="406"/>
      <c r="V20" s="406"/>
      <c r="W20" s="406"/>
      <c r="X20" s="406"/>
      <c r="Y20" s="406"/>
      <c r="Z20" s="406"/>
      <c r="AA20" s="407"/>
      <c r="AC20" s="164"/>
    </row>
    <row r="21" spans="2:29" x14ac:dyDescent="0.35">
      <c r="B21" s="405"/>
      <c r="C21" s="406"/>
      <c r="D21" s="406"/>
      <c r="E21" s="406"/>
      <c r="F21" s="406"/>
      <c r="G21" s="406"/>
      <c r="H21" s="407"/>
      <c r="J21" s="405"/>
      <c r="K21" s="406"/>
      <c r="L21" s="406"/>
      <c r="M21" s="406"/>
      <c r="N21" s="406"/>
      <c r="O21" s="406"/>
      <c r="P21" s="406"/>
      <c r="Q21" s="406"/>
      <c r="R21" s="406"/>
      <c r="S21" s="406"/>
      <c r="T21" s="406"/>
      <c r="U21" s="406"/>
      <c r="V21" s="406"/>
      <c r="W21" s="406"/>
      <c r="X21" s="406"/>
      <c r="Y21" s="406"/>
      <c r="Z21" s="406"/>
      <c r="AA21" s="407"/>
      <c r="AC21" s="164"/>
    </row>
    <row r="22" spans="2:29" x14ac:dyDescent="0.35">
      <c r="B22" s="405"/>
      <c r="C22" s="406"/>
      <c r="D22" s="406"/>
      <c r="E22" s="406"/>
      <c r="F22" s="406"/>
      <c r="G22" s="406"/>
      <c r="H22" s="407"/>
      <c r="J22" s="405"/>
      <c r="K22" s="406"/>
      <c r="L22" s="406"/>
      <c r="M22" s="406"/>
      <c r="N22" s="406"/>
      <c r="O22" s="406"/>
      <c r="P22" s="406"/>
      <c r="Q22" s="406"/>
      <c r="R22" s="406"/>
      <c r="S22" s="406"/>
      <c r="T22" s="406"/>
      <c r="U22" s="406"/>
      <c r="V22" s="406"/>
      <c r="W22" s="406"/>
      <c r="X22" s="406"/>
      <c r="Y22" s="406"/>
      <c r="Z22" s="406"/>
      <c r="AA22" s="407"/>
      <c r="AC22" s="164"/>
    </row>
    <row r="23" spans="2:29" x14ac:dyDescent="0.35">
      <c r="B23" s="405"/>
      <c r="C23" s="406"/>
      <c r="D23" s="406"/>
      <c r="E23" s="406"/>
      <c r="F23" s="406"/>
      <c r="G23" s="406"/>
      <c r="H23" s="407"/>
      <c r="J23" s="405"/>
      <c r="K23" s="406"/>
      <c r="L23" s="406"/>
      <c r="M23" s="406"/>
      <c r="N23" s="406"/>
      <c r="O23" s="406"/>
      <c r="P23" s="406"/>
      <c r="Q23" s="406"/>
      <c r="R23" s="406"/>
      <c r="S23" s="406"/>
      <c r="T23" s="406"/>
      <c r="U23" s="406"/>
      <c r="V23" s="406"/>
      <c r="W23" s="406"/>
      <c r="X23" s="406"/>
      <c r="Y23" s="406"/>
      <c r="Z23" s="406"/>
      <c r="AA23" s="407"/>
      <c r="AC23" s="164"/>
    </row>
    <row r="24" spans="2:29" x14ac:dyDescent="0.35">
      <c r="B24" s="405"/>
      <c r="C24" s="406"/>
      <c r="D24" s="406"/>
      <c r="E24" s="406"/>
      <c r="F24" s="406"/>
      <c r="G24" s="406"/>
      <c r="H24" s="407"/>
      <c r="J24" s="405"/>
      <c r="K24" s="406"/>
      <c r="L24" s="406"/>
      <c r="M24" s="406"/>
      <c r="N24" s="406"/>
      <c r="O24" s="406"/>
      <c r="P24" s="406"/>
      <c r="Q24" s="406"/>
      <c r="R24" s="406"/>
      <c r="S24" s="406"/>
      <c r="T24" s="406"/>
      <c r="U24" s="406"/>
      <c r="V24" s="406"/>
      <c r="W24" s="406"/>
      <c r="X24" s="406"/>
      <c r="Y24" s="406"/>
      <c r="Z24" s="406"/>
      <c r="AA24" s="407"/>
      <c r="AC24" s="164"/>
    </row>
    <row r="25" spans="2:29" x14ac:dyDescent="0.35">
      <c r="B25" s="405"/>
      <c r="C25" s="406"/>
      <c r="D25" s="406"/>
      <c r="E25" s="406"/>
      <c r="F25" s="406"/>
      <c r="G25" s="406"/>
      <c r="H25" s="407"/>
      <c r="J25" s="405"/>
      <c r="K25" s="406"/>
      <c r="L25" s="406"/>
      <c r="M25" s="406"/>
      <c r="N25" s="406"/>
      <c r="O25" s="406"/>
      <c r="P25" s="406"/>
      <c r="Q25" s="406"/>
      <c r="R25" s="406"/>
      <c r="S25" s="406"/>
      <c r="T25" s="406"/>
      <c r="U25" s="406"/>
      <c r="V25" s="406"/>
      <c r="W25" s="406"/>
      <c r="X25" s="406"/>
      <c r="Y25" s="406"/>
      <c r="Z25" s="406"/>
      <c r="AA25" s="407"/>
      <c r="AC25" s="164"/>
    </row>
    <row r="26" spans="2:29" x14ac:dyDescent="0.35">
      <c r="B26" s="405"/>
      <c r="C26" s="406"/>
      <c r="D26" s="406"/>
      <c r="E26" s="406"/>
      <c r="F26" s="406"/>
      <c r="G26" s="406"/>
      <c r="H26" s="407"/>
      <c r="J26" s="405"/>
      <c r="K26" s="406"/>
      <c r="L26" s="406"/>
      <c r="M26" s="406"/>
      <c r="N26" s="406"/>
      <c r="O26" s="406"/>
      <c r="P26" s="406"/>
      <c r="Q26" s="406"/>
      <c r="R26" s="406"/>
      <c r="S26" s="406"/>
      <c r="T26" s="406"/>
      <c r="U26" s="406"/>
      <c r="V26" s="406"/>
      <c r="W26" s="406"/>
      <c r="X26" s="406"/>
      <c r="Y26" s="406"/>
      <c r="Z26" s="406"/>
      <c r="AA26" s="407"/>
      <c r="AC26" s="164"/>
    </row>
    <row r="27" spans="2:29" x14ac:dyDescent="0.35">
      <c r="B27" s="405"/>
      <c r="C27" s="406"/>
      <c r="D27" s="406"/>
      <c r="E27" s="406"/>
      <c r="F27" s="406"/>
      <c r="G27" s="406"/>
      <c r="H27" s="407"/>
      <c r="J27" s="405"/>
      <c r="K27" s="406"/>
      <c r="L27" s="406"/>
      <c r="M27" s="406"/>
      <c r="N27" s="406"/>
      <c r="O27" s="406"/>
      <c r="P27" s="406"/>
      <c r="Q27" s="406"/>
      <c r="R27" s="406"/>
      <c r="S27" s="406"/>
      <c r="T27" s="406"/>
      <c r="U27" s="406"/>
      <c r="V27" s="406"/>
      <c r="W27" s="406"/>
      <c r="X27" s="406"/>
      <c r="Y27" s="406"/>
      <c r="Z27" s="406"/>
      <c r="AA27" s="407"/>
      <c r="AC27" s="164"/>
    </row>
    <row r="28" spans="2:29" x14ac:dyDescent="0.35">
      <c r="B28" s="405"/>
      <c r="C28" s="406"/>
      <c r="D28" s="406"/>
      <c r="E28" s="406"/>
      <c r="F28" s="406"/>
      <c r="G28" s="406"/>
      <c r="H28" s="407"/>
      <c r="J28" s="405"/>
      <c r="K28" s="406"/>
      <c r="L28" s="406"/>
      <c r="M28" s="406"/>
      <c r="N28" s="406"/>
      <c r="O28" s="406"/>
      <c r="P28" s="406"/>
      <c r="Q28" s="406"/>
      <c r="R28" s="406"/>
      <c r="S28" s="406"/>
      <c r="T28" s="406"/>
      <c r="U28" s="406"/>
      <c r="V28" s="406"/>
      <c r="W28" s="406"/>
      <c r="X28" s="406"/>
      <c r="Y28" s="406"/>
      <c r="Z28" s="406"/>
      <c r="AA28" s="407"/>
      <c r="AC28" s="164"/>
    </row>
    <row r="29" spans="2:29" x14ac:dyDescent="0.35">
      <c r="B29" s="405"/>
      <c r="C29" s="406"/>
      <c r="D29" s="406"/>
      <c r="E29" s="406"/>
      <c r="F29" s="406"/>
      <c r="G29" s="406"/>
      <c r="H29" s="407"/>
      <c r="J29" s="405"/>
      <c r="K29" s="406"/>
      <c r="L29" s="406"/>
      <c r="M29" s="406"/>
      <c r="N29" s="406"/>
      <c r="O29" s="406"/>
      <c r="P29" s="406"/>
      <c r="Q29" s="406"/>
      <c r="R29" s="406"/>
      <c r="S29" s="406"/>
      <c r="T29" s="406"/>
      <c r="U29" s="406"/>
      <c r="V29" s="406"/>
      <c r="W29" s="406"/>
      <c r="X29" s="406"/>
      <c r="Y29" s="406"/>
      <c r="Z29" s="406"/>
      <c r="AA29" s="407"/>
      <c r="AC29" s="164"/>
    </row>
    <row r="30" spans="2:29" x14ac:dyDescent="0.35">
      <c r="B30" s="405"/>
      <c r="C30" s="406"/>
      <c r="D30" s="406"/>
      <c r="E30" s="406"/>
      <c r="F30" s="406"/>
      <c r="G30" s="406"/>
      <c r="H30" s="407"/>
      <c r="J30" s="405"/>
      <c r="K30" s="406"/>
      <c r="L30" s="406"/>
      <c r="M30" s="406"/>
      <c r="N30" s="406"/>
      <c r="O30" s="406"/>
      <c r="P30" s="406"/>
      <c r="Q30" s="406"/>
      <c r="R30" s="406"/>
      <c r="S30" s="406"/>
      <c r="T30" s="406"/>
      <c r="U30" s="406"/>
      <c r="V30" s="406"/>
      <c r="W30" s="406"/>
      <c r="X30" s="406"/>
      <c r="Y30" s="406"/>
      <c r="Z30" s="406"/>
      <c r="AA30" s="407"/>
      <c r="AC30" s="164"/>
    </row>
    <row r="31" spans="2:29" x14ac:dyDescent="0.35">
      <c r="B31" s="405"/>
      <c r="C31" s="406"/>
      <c r="D31" s="406"/>
      <c r="E31" s="406"/>
      <c r="F31" s="406"/>
      <c r="G31" s="406"/>
      <c r="H31" s="407"/>
      <c r="J31" s="405"/>
      <c r="K31" s="406"/>
      <c r="L31" s="406"/>
      <c r="M31" s="406"/>
      <c r="N31" s="406"/>
      <c r="O31" s="406"/>
      <c r="P31" s="406"/>
      <c r="Q31" s="406"/>
      <c r="R31" s="406"/>
      <c r="S31" s="406"/>
      <c r="T31" s="406"/>
      <c r="U31" s="406"/>
      <c r="V31" s="406"/>
      <c r="W31" s="406"/>
      <c r="X31" s="406"/>
      <c r="Y31" s="406"/>
      <c r="Z31" s="406"/>
      <c r="AA31" s="407"/>
      <c r="AC31" s="164"/>
    </row>
    <row r="32" spans="2:29" x14ac:dyDescent="0.35">
      <c r="B32" s="405"/>
      <c r="C32" s="406"/>
      <c r="D32" s="406"/>
      <c r="E32" s="406"/>
      <c r="F32" s="406"/>
      <c r="G32" s="406"/>
      <c r="H32" s="407"/>
      <c r="J32" s="405"/>
      <c r="K32" s="406"/>
      <c r="L32" s="406"/>
      <c r="M32" s="406"/>
      <c r="N32" s="406"/>
      <c r="O32" s="406"/>
      <c r="P32" s="406"/>
      <c r="Q32" s="406"/>
      <c r="R32" s="406"/>
      <c r="S32" s="406"/>
      <c r="T32" s="406"/>
      <c r="U32" s="406"/>
      <c r="V32" s="406"/>
      <c r="W32" s="406"/>
      <c r="X32" s="406"/>
      <c r="Y32" s="406"/>
      <c r="Z32" s="406"/>
      <c r="AA32" s="407"/>
      <c r="AC32" s="164"/>
    </row>
    <row r="33" spans="2:29" x14ac:dyDescent="0.35">
      <c r="B33" s="405"/>
      <c r="C33" s="406"/>
      <c r="D33" s="406"/>
      <c r="E33" s="406"/>
      <c r="F33" s="406"/>
      <c r="G33" s="406"/>
      <c r="H33" s="407"/>
      <c r="J33" s="405"/>
      <c r="K33" s="406"/>
      <c r="L33" s="406"/>
      <c r="M33" s="406"/>
      <c r="N33" s="406"/>
      <c r="O33" s="406"/>
      <c r="P33" s="406"/>
      <c r="Q33" s="406"/>
      <c r="R33" s="406"/>
      <c r="S33" s="406"/>
      <c r="T33" s="406"/>
      <c r="U33" s="406"/>
      <c r="V33" s="406"/>
      <c r="W33" s="406"/>
      <c r="X33" s="406"/>
      <c r="Y33" s="406"/>
      <c r="Z33" s="406"/>
      <c r="AA33" s="407"/>
      <c r="AC33" s="164"/>
    </row>
    <row r="34" spans="2:29" x14ac:dyDescent="0.35">
      <c r="B34" s="405"/>
      <c r="C34" s="406"/>
      <c r="D34" s="406"/>
      <c r="E34" s="406"/>
      <c r="F34" s="406"/>
      <c r="G34" s="406"/>
      <c r="H34" s="407"/>
      <c r="J34" s="405"/>
      <c r="K34" s="406"/>
      <c r="L34" s="406"/>
      <c r="M34" s="406"/>
      <c r="N34" s="406"/>
      <c r="O34" s="406"/>
      <c r="P34" s="406"/>
      <c r="Q34" s="406"/>
      <c r="R34" s="406"/>
      <c r="S34" s="406"/>
      <c r="T34" s="406"/>
      <c r="U34" s="406"/>
      <c r="V34" s="406"/>
      <c r="W34" s="406"/>
      <c r="X34" s="406"/>
      <c r="Y34" s="406"/>
      <c r="Z34" s="406"/>
      <c r="AA34" s="407"/>
      <c r="AC34" s="164"/>
    </row>
    <row r="35" spans="2:29" x14ac:dyDescent="0.35">
      <c r="B35" s="405"/>
      <c r="C35" s="406"/>
      <c r="D35" s="406"/>
      <c r="E35" s="406"/>
      <c r="F35" s="406"/>
      <c r="G35" s="406"/>
      <c r="H35" s="407"/>
      <c r="J35" s="405"/>
      <c r="K35" s="406"/>
      <c r="L35" s="406"/>
      <c r="M35" s="406"/>
      <c r="N35" s="406"/>
      <c r="O35" s="406"/>
      <c r="P35" s="406"/>
      <c r="Q35" s="406"/>
      <c r="R35" s="406"/>
      <c r="S35" s="406"/>
      <c r="T35" s="406"/>
      <c r="U35" s="406"/>
      <c r="V35" s="406"/>
      <c r="W35" s="406"/>
      <c r="X35" s="406"/>
      <c r="Y35" s="406"/>
      <c r="Z35" s="406"/>
      <c r="AA35" s="407"/>
      <c r="AC35" s="164"/>
    </row>
    <row r="36" spans="2:29" x14ac:dyDescent="0.35">
      <c r="B36" s="405"/>
      <c r="C36" s="406"/>
      <c r="D36" s="406"/>
      <c r="E36" s="406"/>
      <c r="F36" s="406"/>
      <c r="G36" s="406"/>
      <c r="H36" s="407"/>
      <c r="J36" s="405"/>
      <c r="K36" s="406"/>
      <c r="L36" s="406"/>
      <c r="M36" s="406"/>
      <c r="N36" s="406"/>
      <c r="O36" s="406"/>
      <c r="P36" s="406"/>
      <c r="Q36" s="406"/>
      <c r="R36" s="406"/>
      <c r="S36" s="406"/>
      <c r="T36" s="406"/>
      <c r="U36" s="406"/>
      <c r="V36" s="406"/>
      <c r="W36" s="406"/>
      <c r="X36" s="406"/>
      <c r="Y36" s="406"/>
      <c r="Z36" s="406"/>
      <c r="AA36" s="407"/>
      <c r="AC36" s="164"/>
    </row>
    <row r="37" spans="2:29" ht="16" thickBot="1" x14ac:dyDescent="0.4">
      <c r="B37" s="408"/>
      <c r="C37" s="409"/>
      <c r="D37" s="409"/>
      <c r="E37" s="409"/>
      <c r="F37" s="409"/>
      <c r="G37" s="409"/>
      <c r="H37" s="410"/>
      <c r="J37" s="408"/>
      <c r="K37" s="409"/>
      <c r="L37" s="409"/>
      <c r="M37" s="409"/>
      <c r="N37" s="409"/>
      <c r="O37" s="409"/>
      <c r="P37" s="409"/>
      <c r="Q37" s="409"/>
      <c r="R37" s="409"/>
      <c r="S37" s="409"/>
      <c r="T37" s="409"/>
      <c r="U37" s="409"/>
      <c r="V37" s="409"/>
      <c r="W37" s="409"/>
      <c r="X37" s="409"/>
      <c r="Y37" s="409"/>
      <c r="Z37" s="409"/>
      <c r="AA37" s="410"/>
      <c r="AC37" s="164"/>
    </row>
    <row r="38" spans="2:29" ht="16" thickBot="1" x14ac:dyDescent="0.4">
      <c r="AC38" s="164"/>
    </row>
    <row r="39" spans="2:29" ht="16" thickBot="1" x14ac:dyDescent="0.4">
      <c r="B39" s="354" t="s">
        <v>84</v>
      </c>
      <c r="C39" s="389"/>
      <c r="D39" s="389"/>
      <c r="E39" s="389"/>
      <c r="F39" s="389"/>
      <c r="G39" s="389"/>
      <c r="H39" s="389"/>
      <c r="I39" s="389"/>
      <c r="J39" s="389"/>
      <c r="K39" s="389"/>
      <c r="L39" s="389"/>
      <c r="M39" s="389"/>
      <c r="N39" s="389"/>
      <c r="O39" s="389"/>
      <c r="P39" s="389"/>
      <c r="Q39" s="389"/>
      <c r="R39" s="389"/>
      <c r="S39" s="389"/>
      <c r="T39" s="389"/>
      <c r="U39" s="389"/>
      <c r="V39" s="389"/>
      <c r="W39" s="389"/>
      <c r="X39" s="389"/>
      <c r="Y39" s="389"/>
      <c r="Z39" s="389"/>
      <c r="AA39" s="355"/>
      <c r="AC39" s="164"/>
    </row>
    <row r="40" spans="2:29" x14ac:dyDescent="0.35">
      <c r="B40" s="405"/>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7"/>
      <c r="AC40" s="164"/>
    </row>
    <row r="41" spans="2:29" x14ac:dyDescent="0.35">
      <c r="B41" s="405"/>
      <c r="C41" s="406"/>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7"/>
      <c r="AC41" s="164"/>
    </row>
    <row r="42" spans="2:29" x14ac:dyDescent="0.35">
      <c r="B42" s="405"/>
      <c r="C42" s="406"/>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7"/>
      <c r="AC42" s="164"/>
    </row>
    <row r="43" spans="2:29" x14ac:dyDescent="0.35">
      <c r="B43" s="405"/>
      <c r="C43" s="406"/>
      <c r="D43" s="406"/>
      <c r="E43" s="406"/>
      <c r="F43" s="406"/>
      <c r="G43" s="406"/>
      <c r="H43" s="406"/>
      <c r="I43" s="406"/>
      <c r="J43" s="406"/>
      <c r="K43" s="406"/>
      <c r="L43" s="406"/>
      <c r="M43" s="406"/>
      <c r="N43" s="406"/>
      <c r="O43" s="406"/>
      <c r="P43" s="406"/>
      <c r="Q43" s="406"/>
      <c r="R43" s="406"/>
      <c r="S43" s="406"/>
      <c r="T43" s="406"/>
      <c r="U43" s="406"/>
      <c r="V43" s="406"/>
      <c r="W43" s="406"/>
      <c r="X43" s="406"/>
      <c r="Y43" s="406"/>
      <c r="Z43" s="406"/>
      <c r="AA43" s="407"/>
      <c r="AC43" s="164"/>
    </row>
    <row r="44" spans="2:29" x14ac:dyDescent="0.35">
      <c r="B44" s="405"/>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7"/>
      <c r="AC44" s="164"/>
    </row>
    <row r="45" spans="2:29" x14ac:dyDescent="0.35">
      <c r="B45" s="405"/>
      <c r="C45" s="40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7"/>
      <c r="AC45" s="164"/>
    </row>
    <row r="46" spans="2:29" x14ac:dyDescent="0.35">
      <c r="B46" s="405"/>
      <c r="C46" s="40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7"/>
      <c r="AC46" s="164"/>
    </row>
    <row r="47" spans="2:29" x14ac:dyDescent="0.35">
      <c r="B47" s="405"/>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7"/>
      <c r="AC47" s="164"/>
    </row>
    <row r="48" spans="2:29" x14ac:dyDescent="0.35">
      <c r="B48" s="405"/>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7"/>
      <c r="AC48" s="164"/>
    </row>
    <row r="49" spans="2:29" x14ac:dyDescent="0.35">
      <c r="B49" s="405"/>
      <c r="C49" s="406"/>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7"/>
      <c r="AC49" s="164"/>
    </row>
    <row r="50" spans="2:29" x14ac:dyDescent="0.35">
      <c r="B50" s="405"/>
      <c r="C50" s="40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7"/>
      <c r="AC50" s="164"/>
    </row>
    <row r="51" spans="2:29" x14ac:dyDescent="0.35">
      <c r="B51" s="405"/>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7"/>
      <c r="AC51" s="164"/>
    </row>
    <row r="52" spans="2:29" x14ac:dyDescent="0.35">
      <c r="B52" s="405"/>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7"/>
      <c r="AC52" s="164"/>
    </row>
    <row r="53" spans="2:29" x14ac:dyDescent="0.35">
      <c r="B53" s="405"/>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7"/>
      <c r="AC53" s="164"/>
    </row>
    <row r="54" spans="2:29" x14ac:dyDescent="0.35">
      <c r="B54" s="405"/>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7"/>
      <c r="AC54" s="164"/>
    </row>
    <row r="55" spans="2:29" x14ac:dyDescent="0.35">
      <c r="B55" s="405"/>
      <c r="C55" s="406"/>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7"/>
      <c r="AC55" s="164"/>
    </row>
    <row r="56" spans="2:29" x14ac:dyDescent="0.35">
      <c r="B56" s="405"/>
      <c r="C56" s="406"/>
      <c r="D56" s="406"/>
      <c r="E56" s="406"/>
      <c r="F56" s="406"/>
      <c r="G56" s="406"/>
      <c r="H56" s="406"/>
      <c r="I56" s="406"/>
      <c r="J56" s="406"/>
      <c r="K56" s="406"/>
      <c r="L56" s="406"/>
      <c r="M56" s="406"/>
      <c r="N56" s="406"/>
      <c r="O56" s="406"/>
      <c r="P56" s="406"/>
      <c r="Q56" s="406"/>
      <c r="R56" s="406"/>
      <c r="S56" s="406"/>
      <c r="T56" s="406"/>
      <c r="U56" s="406"/>
      <c r="V56" s="406"/>
      <c r="W56" s="406"/>
      <c r="X56" s="406"/>
      <c r="Y56" s="406"/>
      <c r="Z56" s="406"/>
      <c r="AA56" s="407"/>
      <c r="AC56" s="164"/>
    </row>
    <row r="57" spans="2:29" x14ac:dyDescent="0.35">
      <c r="B57" s="405"/>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7"/>
      <c r="AC57" s="164"/>
    </row>
    <row r="58" spans="2:29" x14ac:dyDescent="0.35">
      <c r="B58" s="405"/>
      <c r="C58" s="406"/>
      <c r="D58" s="406"/>
      <c r="E58" s="406"/>
      <c r="F58" s="406"/>
      <c r="G58" s="406"/>
      <c r="H58" s="406"/>
      <c r="I58" s="406"/>
      <c r="J58" s="406"/>
      <c r="K58" s="406"/>
      <c r="L58" s="406"/>
      <c r="M58" s="406"/>
      <c r="N58" s="406"/>
      <c r="O58" s="406"/>
      <c r="P58" s="406"/>
      <c r="Q58" s="406"/>
      <c r="R58" s="406"/>
      <c r="S58" s="406"/>
      <c r="T58" s="406"/>
      <c r="U58" s="406"/>
      <c r="V58" s="406"/>
      <c r="W58" s="406"/>
      <c r="X58" s="406"/>
      <c r="Y58" s="406"/>
      <c r="Z58" s="406"/>
      <c r="AA58" s="407"/>
      <c r="AC58" s="164"/>
    </row>
    <row r="59" spans="2:29" x14ac:dyDescent="0.35">
      <c r="B59" s="405"/>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7"/>
      <c r="AC59" s="164"/>
    </row>
    <row r="60" spans="2:29" x14ac:dyDescent="0.35">
      <c r="B60" s="405"/>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406"/>
      <c r="AA60" s="407"/>
      <c r="AC60" s="164"/>
    </row>
    <row r="61" spans="2:29" x14ac:dyDescent="0.35">
      <c r="B61" s="405"/>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7"/>
      <c r="AC61" s="164"/>
    </row>
    <row r="62" spans="2:29" x14ac:dyDescent="0.35">
      <c r="B62" s="405"/>
      <c r="C62" s="406"/>
      <c r="D62" s="406"/>
      <c r="E62" s="406"/>
      <c r="F62" s="406"/>
      <c r="G62" s="406"/>
      <c r="H62" s="406"/>
      <c r="I62" s="406"/>
      <c r="J62" s="406"/>
      <c r="K62" s="406"/>
      <c r="L62" s="406"/>
      <c r="M62" s="406"/>
      <c r="N62" s="406"/>
      <c r="O62" s="406"/>
      <c r="P62" s="406"/>
      <c r="Q62" s="406"/>
      <c r="R62" s="406"/>
      <c r="S62" s="406"/>
      <c r="T62" s="406"/>
      <c r="U62" s="406"/>
      <c r="V62" s="406"/>
      <c r="W62" s="406"/>
      <c r="X62" s="406"/>
      <c r="Y62" s="406"/>
      <c r="Z62" s="406"/>
      <c r="AA62" s="407"/>
      <c r="AC62" s="164"/>
    </row>
    <row r="63" spans="2:29" x14ac:dyDescent="0.35">
      <c r="B63" s="405"/>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7"/>
      <c r="AC63" s="164"/>
    </row>
    <row r="64" spans="2:29" x14ac:dyDescent="0.35">
      <c r="B64" s="405"/>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7"/>
      <c r="AC64" s="164"/>
    </row>
    <row r="65" spans="2:29" ht="16" thickBot="1" x14ac:dyDescent="0.4">
      <c r="B65" s="408"/>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10"/>
      <c r="AC65" s="164"/>
    </row>
    <row r="66" spans="2:29" ht="16" thickBot="1" x14ac:dyDescent="0.4">
      <c r="AC66" s="164"/>
    </row>
    <row r="67" spans="2:29" ht="16" thickBot="1" x14ac:dyDescent="0.4">
      <c r="B67" s="354" t="s">
        <v>85</v>
      </c>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55"/>
      <c r="AC67" s="164"/>
    </row>
    <row r="68" spans="2:29" x14ac:dyDescent="0.35">
      <c r="B68" s="405"/>
      <c r="C68" s="406"/>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7"/>
      <c r="AC68" s="164"/>
    </row>
    <row r="69" spans="2:29" x14ac:dyDescent="0.35">
      <c r="B69" s="405"/>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7"/>
      <c r="AC69" s="164"/>
    </row>
    <row r="70" spans="2:29" x14ac:dyDescent="0.35">
      <c r="B70" s="405"/>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7"/>
      <c r="AC70" s="164"/>
    </row>
    <row r="71" spans="2:29" x14ac:dyDescent="0.35">
      <c r="B71" s="405"/>
      <c r="C71" s="406"/>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7"/>
      <c r="AC71" s="164"/>
    </row>
    <row r="72" spans="2:29" x14ac:dyDescent="0.35">
      <c r="B72" s="405"/>
      <c r="C72" s="406"/>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7"/>
      <c r="AC72" s="164"/>
    </row>
    <row r="73" spans="2:29" x14ac:dyDescent="0.35">
      <c r="B73" s="405"/>
      <c r="C73" s="406"/>
      <c r="D73" s="406"/>
      <c r="E73" s="406"/>
      <c r="F73" s="406"/>
      <c r="G73" s="406"/>
      <c r="H73" s="406"/>
      <c r="I73" s="406"/>
      <c r="J73" s="406"/>
      <c r="K73" s="406"/>
      <c r="L73" s="406"/>
      <c r="M73" s="406"/>
      <c r="N73" s="406"/>
      <c r="O73" s="406"/>
      <c r="P73" s="406"/>
      <c r="Q73" s="406"/>
      <c r="R73" s="406"/>
      <c r="S73" s="406"/>
      <c r="T73" s="406"/>
      <c r="U73" s="406"/>
      <c r="V73" s="406"/>
      <c r="W73" s="406"/>
      <c r="X73" s="406"/>
      <c r="Y73" s="406"/>
      <c r="Z73" s="406"/>
      <c r="AA73" s="407"/>
      <c r="AC73" s="164"/>
    </row>
    <row r="74" spans="2:29" x14ac:dyDescent="0.35">
      <c r="B74" s="405"/>
      <c r="C74" s="406"/>
      <c r="D74" s="406"/>
      <c r="E74" s="406"/>
      <c r="F74" s="406"/>
      <c r="G74" s="406"/>
      <c r="H74" s="406"/>
      <c r="I74" s="406"/>
      <c r="J74" s="406"/>
      <c r="K74" s="406"/>
      <c r="L74" s="406"/>
      <c r="M74" s="406"/>
      <c r="N74" s="406"/>
      <c r="O74" s="406"/>
      <c r="P74" s="406"/>
      <c r="Q74" s="406"/>
      <c r="R74" s="406"/>
      <c r="S74" s="406"/>
      <c r="T74" s="406"/>
      <c r="U74" s="406"/>
      <c r="V74" s="406"/>
      <c r="W74" s="406"/>
      <c r="X74" s="406"/>
      <c r="Y74" s="406"/>
      <c r="Z74" s="406"/>
      <c r="AA74" s="407"/>
      <c r="AC74" s="164"/>
    </row>
    <row r="75" spans="2:29" x14ac:dyDescent="0.35">
      <c r="B75" s="405"/>
      <c r="C75" s="406"/>
      <c r="D75" s="406"/>
      <c r="E75" s="406"/>
      <c r="F75" s="406"/>
      <c r="G75" s="406"/>
      <c r="H75" s="406"/>
      <c r="I75" s="406"/>
      <c r="J75" s="406"/>
      <c r="K75" s="406"/>
      <c r="L75" s="406"/>
      <c r="M75" s="406"/>
      <c r="N75" s="406"/>
      <c r="O75" s="406"/>
      <c r="P75" s="406"/>
      <c r="Q75" s="406"/>
      <c r="R75" s="406"/>
      <c r="S75" s="406"/>
      <c r="T75" s="406"/>
      <c r="U75" s="406"/>
      <c r="V75" s="406"/>
      <c r="W75" s="406"/>
      <c r="X75" s="406"/>
      <c r="Y75" s="406"/>
      <c r="Z75" s="406"/>
      <c r="AA75" s="407"/>
      <c r="AC75" s="164"/>
    </row>
    <row r="76" spans="2:29" x14ac:dyDescent="0.35">
      <c r="B76" s="405"/>
      <c r="C76" s="406"/>
      <c r="D76" s="406"/>
      <c r="E76" s="406"/>
      <c r="F76" s="406"/>
      <c r="G76" s="406"/>
      <c r="H76" s="406"/>
      <c r="I76" s="406"/>
      <c r="J76" s="406"/>
      <c r="K76" s="406"/>
      <c r="L76" s="406"/>
      <c r="M76" s="406"/>
      <c r="N76" s="406"/>
      <c r="O76" s="406"/>
      <c r="P76" s="406"/>
      <c r="Q76" s="406"/>
      <c r="R76" s="406"/>
      <c r="S76" s="406"/>
      <c r="T76" s="406"/>
      <c r="U76" s="406"/>
      <c r="V76" s="406"/>
      <c r="W76" s="406"/>
      <c r="X76" s="406"/>
      <c r="Y76" s="406"/>
      <c r="Z76" s="406"/>
      <c r="AA76" s="407"/>
      <c r="AC76" s="164"/>
    </row>
    <row r="77" spans="2:29" x14ac:dyDescent="0.35">
      <c r="B77" s="405"/>
      <c r="C77" s="406"/>
      <c r="D77" s="406"/>
      <c r="E77" s="406"/>
      <c r="F77" s="406"/>
      <c r="G77" s="406"/>
      <c r="H77" s="406"/>
      <c r="I77" s="406"/>
      <c r="J77" s="406"/>
      <c r="K77" s="406"/>
      <c r="L77" s="406"/>
      <c r="M77" s="406"/>
      <c r="N77" s="406"/>
      <c r="O77" s="406"/>
      <c r="P77" s="406"/>
      <c r="Q77" s="406"/>
      <c r="R77" s="406"/>
      <c r="S77" s="406"/>
      <c r="T77" s="406"/>
      <c r="U77" s="406"/>
      <c r="V77" s="406"/>
      <c r="W77" s="406"/>
      <c r="X77" s="406"/>
      <c r="Y77" s="406"/>
      <c r="Z77" s="406"/>
      <c r="AA77" s="407"/>
      <c r="AC77" s="164"/>
    </row>
    <row r="78" spans="2:29" x14ac:dyDescent="0.35">
      <c r="B78" s="405"/>
      <c r="C78" s="406"/>
      <c r="D78" s="406"/>
      <c r="E78" s="406"/>
      <c r="F78" s="406"/>
      <c r="G78" s="406"/>
      <c r="H78" s="406"/>
      <c r="I78" s="406"/>
      <c r="J78" s="406"/>
      <c r="K78" s="406"/>
      <c r="L78" s="406"/>
      <c r="M78" s="406"/>
      <c r="N78" s="406"/>
      <c r="O78" s="406"/>
      <c r="P78" s="406"/>
      <c r="Q78" s="406"/>
      <c r="R78" s="406"/>
      <c r="S78" s="406"/>
      <c r="T78" s="406"/>
      <c r="U78" s="406"/>
      <c r="V78" s="406"/>
      <c r="W78" s="406"/>
      <c r="X78" s="406"/>
      <c r="Y78" s="406"/>
      <c r="Z78" s="406"/>
      <c r="AA78" s="407"/>
      <c r="AC78" s="164"/>
    </row>
    <row r="79" spans="2:29" x14ac:dyDescent="0.35">
      <c r="B79" s="405"/>
      <c r="C79" s="406"/>
      <c r="D79" s="406"/>
      <c r="E79" s="406"/>
      <c r="F79" s="406"/>
      <c r="G79" s="406"/>
      <c r="H79" s="406"/>
      <c r="I79" s="406"/>
      <c r="J79" s="406"/>
      <c r="K79" s="406"/>
      <c r="L79" s="406"/>
      <c r="M79" s="406"/>
      <c r="N79" s="406"/>
      <c r="O79" s="406"/>
      <c r="P79" s="406"/>
      <c r="Q79" s="406"/>
      <c r="R79" s="406"/>
      <c r="S79" s="406"/>
      <c r="T79" s="406"/>
      <c r="U79" s="406"/>
      <c r="V79" s="406"/>
      <c r="W79" s="406"/>
      <c r="X79" s="406"/>
      <c r="Y79" s="406"/>
      <c r="Z79" s="406"/>
      <c r="AA79" s="407"/>
      <c r="AC79" s="164"/>
    </row>
    <row r="80" spans="2:29" x14ac:dyDescent="0.35">
      <c r="B80" s="405"/>
      <c r="C80" s="406"/>
      <c r="D80" s="406"/>
      <c r="E80" s="406"/>
      <c r="F80" s="406"/>
      <c r="G80" s="406"/>
      <c r="H80" s="406"/>
      <c r="I80" s="406"/>
      <c r="J80" s="406"/>
      <c r="K80" s="406"/>
      <c r="L80" s="406"/>
      <c r="M80" s="406"/>
      <c r="N80" s="406"/>
      <c r="O80" s="406"/>
      <c r="P80" s="406"/>
      <c r="Q80" s="406"/>
      <c r="R80" s="406"/>
      <c r="S80" s="406"/>
      <c r="T80" s="406"/>
      <c r="U80" s="406"/>
      <c r="V80" s="406"/>
      <c r="W80" s="406"/>
      <c r="X80" s="406"/>
      <c r="Y80" s="406"/>
      <c r="Z80" s="406"/>
      <c r="AA80" s="407"/>
      <c r="AC80" s="164"/>
    </row>
    <row r="81" spans="2:29" x14ac:dyDescent="0.35">
      <c r="B81" s="405"/>
      <c r="C81" s="406"/>
      <c r="D81" s="406"/>
      <c r="E81" s="406"/>
      <c r="F81" s="406"/>
      <c r="G81" s="406"/>
      <c r="H81" s="406"/>
      <c r="I81" s="406"/>
      <c r="J81" s="406"/>
      <c r="K81" s="406"/>
      <c r="L81" s="406"/>
      <c r="M81" s="406"/>
      <c r="N81" s="406"/>
      <c r="O81" s="406"/>
      <c r="P81" s="406"/>
      <c r="Q81" s="406"/>
      <c r="R81" s="406"/>
      <c r="S81" s="406"/>
      <c r="T81" s="406"/>
      <c r="U81" s="406"/>
      <c r="V81" s="406"/>
      <c r="W81" s="406"/>
      <c r="X81" s="406"/>
      <c r="Y81" s="406"/>
      <c r="Z81" s="406"/>
      <c r="AA81" s="407"/>
      <c r="AC81" s="164"/>
    </row>
    <row r="82" spans="2:29" x14ac:dyDescent="0.35">
      <c r="B82" s="405"/>
      <c r="C82" s="406"/>
      <c r="D82" s="406"/>
      <c r="E82" s="406"/>
      <c r="F82" s="406"/>
      <c r="G82" s="406"/>
      <c r="H82" s="406"/>
      <c r="I82" s="406"/>
      <c r="J82" s="406"/>
      <c r="K82" s="406"/>
      <c r="L82" s="406"/>
      <c r="M82" s="406"/>
      <c r="N82" s="406"/>
      <c r="O82" s="406"/>
      <c r="P82" s="406"/>
      <c r="Q82" s="406"/>
      <c r="R82" s="406"/>
      <c r="S82" s="406"/>
      <c r="T82" s="406"/>
      <c r="U82" s="406"/>
      <c r="V82" s="406"/>
      <c r="W82" s="406"/>
      <c r="X82" s="406"/>
      <c r="Y82" s="406"/>
      <c r="Z82" s="406"/>
      <c r="AA82" s="407"/>
      <c r="AC82" s="164"/>
    </row>
    <row r="83" spans="2:29" x14ac:dyDescent="0.35">
      <c r="B83" s="405"/>
      <c r="C83" s="406"/>
      <c r="D83" s="406"/>
      <c r="E83" s="406"/>
      <c r="F83" s="406"/>
      <c r="G83" s="406"/>
      <c r="H83" s="406"/>
      <c r="I83" s="406"/>
      <c r="J83" s="406"/>
      <c r="K83" s="406"/>
      <c r="L83" s="406"/>
      <c r="M83" s="406"/>
      <c r="N83" s="406"/>
      <c r="O83" s="406"/>
      <c r="P83" s="406"/>
      <c r="Q83" s="406"/>
      <c r="R83" s="406"/>
      <c r="S83" s="406"/>
      <c r="T83" s="406"/>
      <c r="U83" s="406"/>
      <c r="V83" s="406"/>
      <c r="W83" s="406"/>
      <c r="X83" s="406"/>
      <c r="Y83" s="406"/>
      <c r="Z83" s="406"/>
      <c r="AA83" s="407"/>
      <c r="AC83" s="164"/>
    </row>
    <row r="84" spans="2:29" x14ac:dyDescent="0.35">
      <c r="B84" s="405"/>
      <c r="C84" s="406"/>
      <c r="D84" s="406"/>
      <c r="E84" s="406"/>
      <c r="F84" s="406"/>
      <c r="G84" s="406"/>
      <c r="H84" s="406"/>
      <c r="I84" s="406"/>
      <c r="J84" s="406"/>
      <c r="K84" s="406"/>
      <c r="L84" s="406"/>
      <c r="M84" s="406"/>
      <c r="N84" s="406"/>
      <c r="O84" s="406"/>
      <c r="P84" s="406"/>
      <c r="Q84" s="406"/>
      <c r="R84" s="406"/>
      <c r="S84" s="406"/>
      <c r="T84" s="406"/>
      <c r="U84" s="406"/>
      <c r="V84" s="406"/>
      <c r="W84" s="406"/>
      <c r="X84" s="406"/>
      <c r="Y84" s="406"/>
      <c r="Z84" s="406"/>
      <c r="AA84" s="407"/>
      <c r="AC84" s="164"/>
    </row>
    <row r="85" spans="2:29" x14ac:dyDescent="0.35">
      <c r="B85" s="405"/>
      <c r="C85" s="406"/>
      <c r="D85" s="406"/>
      <c r="E85" s="406"/>
      <c r="F85" s="406"/>
      <c r="G85" s="406"/>
      <c r="H85" s="406"/>
      <c r="I85" s="406"/>
      <c r="J85" s="406"/>
      <c r="K85" s="406"/>
      <c r="L85" s="406"/>
      <c r="M85" s="406"/>
      <c r="N85" s="406"/>
      <c r="O85" s="406"/>
      <c r="P85" s="406"/>
      <c r="Q85" s="406"/>
      <c r="R85" s="406"/>
      <c r="S85" s="406"/>
      <c r="T85" s="406"/>
      <c r="U85" s="406"/>
      <c r="V85" s="406"/>
      <c r="W85" s="406"/>
      <c r="X85" s="406"/>
      <c r="Y85" s="406"/>
      <c r="Z85" s="406"/>
      <c r="AA85" s="407"/>
      <c r="AC85" s="164"/>
    </row>
    <row r="86" spans="2:29" x14ac:dyDescent="0.35">
      <c r="B86" s="405"/>
      <c r="C86" s="406"/>
      <c r="D86" s="406"/>
      <c r="E86" s="406"/>
      <c r="F86" s="406"/>
      <c r="G86" s="406"/>
      <c r="H86" s="406"/>
      <c r="I86" s="406"/>
      <c r="J86" s="406"/>
      <c r="K86" s="406"/>
      <c r="L86" s="406"/>
      <c r="M86" s="406"/>
      <c r="N86" s="406"/>
      <c r="O86" s="406"/>
      <c r="P86" s="406"/>
      <c r="Q86" s="406"/>
      <c r="R86" s="406"/>
      <c r="S86" s="406"/>
      <c r="T86" s="406"/>
      <c r="U86" s="406"/>
      <c r="V86" s="406"/>
      <c r="W86" s="406"/>
      <c r="X86" s="406"/>
      <c r="Y86" s="406"/>
      <c r="Z86" s="406"/>
      <c r="AA86" s="407"/>
      <c r="AC86" s="164"/>
    </row>
    <row r="87" spans="2:29" x14ac:dyDescent="0.35">
      <c r="B87" s="405"/>
      <c r="C87" s="406"/>
      <c r="D87" s="406"/>
      <c r="E87" s="406"/>
      <c r="F87" s="406"/>
      <c r="G87" s="406"/>
      <c r="H87" s="406"/>
      <c r="I87" s="406"/>
      <c r="J87" s="406"/>
      <c r="K87" s="406"/>
      <c r="L87" s="406"/>
      <c r="M87" s="406"/>
      <c r="N87" s="406"/>
      <c r="O87" s="406"/>
      <c r="P87" s="406"/>
      <c r="Q87" s="406"/>
      <c r="R87" s="406"/>
      <c r="S87" s="406"/>
      <c r="T87" s="406"/>
      <c r="U87" s="406"/>
      <c r="V87" s="406"/>
      <c r="W87" s="406"/>
      <c r="X87" s="406"/>
      <c r="Y87" s="406"/>
      <c r="Z87" s="406"/>
      <c r="AA87" s="407"/>
      <c r="AC87" s="164"/>
    </row>
    <row r="88" spans="2:29" x14ac:dyDescent="0.35">
      <c r="B88" s="405"/>
      <c r="C88" s="406"/>
      <c r="D88" s="406"/>
      <c r="E88" s="406"/>
      <c r="F88" s="406"/>
      <c r="G88" s="406"/>
      <c r="H88" s="406"/>
      <c r="I88" s="406"/>
      <c r="J88" s="406"/>
      <c r="K88" s="406"/>
      <c r="L88" s="406"/>
      <c r="M88" s="406"/>
      <c r="N88" s="406"/>
      <c r="O88" s="406"/>
      <c r="P88" s="406"/>
      <c r="Q88" s="406"/>
      <c r="R88" s="406"/>
      <c r="S88" s="406"/>
      <c r="T88" s="406"/>
      <c r="U88" s="406"/>
      <c r="V88" s="406"/>
      <c r="W88" s="406"/>
      <c r="X88" s="406"/>
      <c r="Y88" s="406"/>
      <c r="Z88" s="406"/>
      <c r="AA88" s="407"/>
      <c r="AC88" s="164"/>
    </row>
    <row r="89" spans="2:29" x14ac:dyDescent="0.35">
      <c r="B89" s="405"/>
      <c r="C89" s="406"/>
      <c r="D89" s="406"/>
      <c r="E89" s="406"/>
      <c r="F89" s="406"/>
      <c r="G89" s="406"/>
      <c r="H89" s="406"/>
      <c r="I89" s="406"/>
      <c r="J89" s="406"/>
      <c r="K89" s="406"/>
      <c r="L89" s="406"/>
      <c r="M89" s="406"/>
      <c r="N89" s="406"/>
      <c r="O89" s="406"/>
      <c r="P89" s="406"/>
      <c r="Q89" s="406"/>
      <c r="R89" s="406"/>
      <c r="S89" s="406"/>
      <c r="T89" s="406"/>
      <c r="U89" s="406"/>
      <c r="V89" s="406"/>
      <c r="W89" s="406"/>
      <c r="X89" s="406"/>
      <c r="Y89" s="406"/>
      <c r="Z89" s="406"/>
      <c r="AA89" s="407"/>
      <c r="AC89" s="164"/>
    </row>
    <row r="90" spans="2:29" x14ac:dyDescent="0.35">
      <c r="B90" s="405"/>
      <c r="C90" s="406"/>
      <c r="D90" s="406"/>
      <c r="E90" s="406"/>
      <c r="F90" s="406"/>
      <c r="G90" s="406"/>
      <c r="H90" s="406"/>
      <c r="I90" s="406"/>
      <c r="J90" s="406"/>
      <c r="K90" s="406"/>
      <c r="L90" s="406"/>
      <c r="M90" s="406"/>
      <c r="N90" s="406"/>
      <c r="O90" s="406"/>
      <c r="P90" s="406"/>
      <c r="Q90" s="406"/>
      <c r="R90" s="406"/>
      <c r="S90" s="406"/>
      <c r="T90" s="406"/>
      <c r="U90" s="406"/>
      <c r="V90" s="406"/>
      <c r="W90" s="406"/>
      <c r="X90" s="406"/>
      <c r="Y90" s="406"/>
      <c r="Z90" s="406"/>
      <c r="AA90" s="407"/>
      <c r="AC90" s="164"/>
    </row>
    <row r="91" spans="2:29" x14ac:dyDescent="0.35">
      <c r="B91" s="405"/>
      <c r="C91" s="406"/>
      <c r="D91" s="406"/>
      <c r="E91" s="406"/>
      <c r="F91" s="406"/>
      <c r="G91" s="406"/>
      <c r="H91" s="406"/>
      <c r="I91" s="406"/>
      <c r="J91" s="406"/>
      <c r="K91" s="406"/>
      <c r="L91" s="406"/>
      <c r="M91" s="406"/>
      <c r="N91" s="406"/>
      <c r="O91" s="406"/>
      <c r="P91" s="406"/>
      <c r="Q91" s="406"/>
      <c r="R91" s="406"/>
      <c r="S91" s="406"/>
      <c r="T91" s="406"/>
      <c r="U91" s="406"/>
      <c r="V91" s="406"/>
      <c r="W91" s="406"/>
      <c r="X91" s="406"/>
      <c r="Y91" s="406"/>
      <c r="Z91" s="406"/>
      <c r="AA91" s="407"/>
      <c r="AC91" s="164"/>
    </row>
    <row r="92" spans="2:29" x14ac:dyDescent="0.35">
      <c r="B92" s="405"/>
      <c r="C92" s="406"/>
      <c r="D92" s="406"/>
      <c r="E92" s="406"/>
      <c r="F92" s="406"/>
      <c r="G92" s="406"/>
      <c r="H92" s="406"/>
      <c r="I92" s="406"/>
      <c r="J92" s="406"/>
      <c r="K92" s="406"/>
      <c r="L92" s="406"/>
      <c r="M92" s="406"/>
      <c r="N92" s="406"/>
      <c r="O92" s="406"/>
      <c r="P92" s="406"/>
      <c r="Q92" s="406"/>
      <c r="R92" s="406"/>
      <c r="S92" s="406"/>
      <c r="T92" s="406"/>
      <c r="U92" s="406"/>
      <c r="V92" s="406"/>
      <c r="W92" s="406"/>
      <c r="X92" s="406"/>
      <c r="Y92" s="406"/>
      <c r="Z92" s="406"/>
      <c r="AA92" s="407"/>
      <c r="AC92" s="164"/>
    </row>
    <row r="93" spans="2:29" ht="16" thickBot="1" x14ac:dyDescent="0.4">
      <c r="B93" s="408"/>
      <c r="C93" s="409"/>
      <c r="D93" s="409"/>
      <c r="E93" s="409"/>
      <c r="F93" s="409"/>
      <c r="G93" s="409"/>
      <c r="H93" s="409"/>
      <c r="I93" s="409"/>
      <c r="J93" s="409"/>
      <c r="K93" s="409"/>
      <c r="L93" s="409"/>
      <c r="M93" s="409"/>
      <c r="N93" s="409"/>
      <c r="O93" s="409"/>
      <c r="P93" s="409"/>
      <c r="Q93" s="409"/>
      <c r="R93" s="409"/>
      <c r="S93" s="409"/>
      <c r="T93" s="409"/>
      <c r="U93" s="409"/>
      <c r="V93" s="409"/>
      <c r="W93" s="409"/>
      <c r="X93" s="409"/>
      <c r="Y93" s="409"/>
      <c r="Z93" s="409"/>
      <c r="AA93" s="410"/>
      <c r="AC93" s="164"/>
    </row>
    <row r="94" spans="2:29" ht="16" thickBot="1" x14ac:dyDescent="0.4">
      <c r="B94" s="185"/>
      <c r="C94" s="185"/>
      <c r="D94" s="185"/>
      <c r="E94" s="185"/>
      <c r="F94" s="185"/>
      <c r="G94" s="185"/>
      <c r="H94" s="185"/>
      <c r="AC94" s="164"/>
    </row>
    <row r="95" spans="2:29" ht="16" thickBot="1" x14ac:dyDescent="0.4">
      <c r="B95" s="450" t="s">
        <v>61</v>
      </c>
      <c r="C95" s="451"/>
      <c r="D95" s="451"/>
      <c r="E95" s="451"/>
      <c r="F95" s="451"/>
      <c r="G95" s="451"/>
      <c r="H95" s="452"/>
      <c r="J95" s="450" t="s">
        <v>62</v>
      </c>
      <c r="K95" s="451"/>
      <c r="L95" s="451"/>
      <c r="M95" s="451"/>
      <c r="N95" s="451"/>
      <c r="O95" s="451"/>
      <c r="P95" s="451"/>
      <c r="Q95" s="451"/>
      <c r="R95" s="451"/>
      <c r="S95" s="451"/>
      <c r="T95" s="451"/>
      <c r="U95" s="451"/>
      <c r="V95" s="451"/>
      <c r="W95" s="451"/>
      <c r="X95" s="451"/>
      <c r="Y95" s="451"/>
      <c r="Z95" s="451"/>
      <c r="AA95" s="452"/>
      <c r="AC95" s="164"/>
    </row>
    <row r="96" spans="2:29" x14ac:dyDescent="0.35">
      <c r="B96" s="405"/>
      <c r="C96" s="406"/>
      <c r="D96" s="406"/>
      <c r="E96" s="406"/>
      <c r="F96" s="406"/>
      <c r="G96" s="406"/>
      <c r="H96" s="407"/>
      <c r="J96" s="405"/>
      <c r="K96" s="406"/>
      <c r="L96" s="406"/>
      <c r="M96" s="406"/>
      <c r="N96" s="406"/>
      <c r="O96" s="406"/>
      <c r="P96" s="406"/>
      <c r="Q96" s="406"/>
      <c r="R96" s="406"/>
      <c r="S96" s="406"/>
      <c r="T96" s="406"/>
      <c r="U96" s="406"/>
      <c r="V96" s="406"/>
      <c r="W96" s="406"/>
      <c r="X96" s="406"/>
      <c r="Y96" s="406"/>
      <c r="Z96" s="406"/>
      <c r="AA96" s="407"/>
      <c r="AC96" s="164"/>
    </row>
    <row r="97" spans="2:29" x14ac:dyDescent="0.35">
      <c r="B97" s="405"/>
      <c r="C97" s="406"/>
      <c r="D97" s="406"/>
      <c r="E97" s="406"/>
      <c r="F97" s="406"/>
      <c r="G97" s="406"/>
      <c r="H97" s="407"/>
      <c r="J97" s="405"/>
      <c r="K97" s="406"/>
      <c r="L97" s="406"/>
      <c r="M97" s="406"/>
      <c r="N97" s="406"/>
      <c r="O97" s="406"/>
      <c r="P97" s="406"/>
      <c r="Q97" s="406"/>
      <c r="R97" s="406"/>
      <c r="S97" s="406"/>
      <c r="T97" s="406"/>
      <c r="U97" s="406"/>
      <c r="V97" s="406"/>
      <c r="W97" s="406"/>
      <c r="X97" s="406"/>
      <c r="Y97" s="406"/>
      <c r="Z97" s="406"/>
      <c r="AA97" s="407"/>
      <c r="AC97" s="164"/>
    </row>
    <row r="98" spans="2:29" x14ac:dyDescent="0.35">
      <c r="B98" s="405"/>
      <c r="C98" s="406"/>
      <c r="D98" s="406"/>
      <c r="E98" s="406"/>
      <c r="F98" s="406"/>
      <c r="G98" s="406"/>
      <c r="H98" s="407"/>
      <c r="J98" s="405"/>
      <c r="K98" s="406"/>
      <c r="L98" s="406"/>
      <c r="M98" s="406"/>
      <c r="N98" s="406"/>
      <c r="O98" s="406"/>
      <c r="P98" s="406"/>
      <c r="Q98" s="406"/>
      <c r="R98" s="406"/>
      <c r="S98" s="406"/>
      <c r="T98" s="406"/>
      <c r="U98" s="406"/>
      <c r="V98" s="406"/>
      <c r="W98" s="406"/>
      <c r="X98" s="406"/>
      <c r="Y98" s="406"/>
      <c r="Z98" s="406"/>
      <c r="AA98" s="407"/>
      <c r="AC98" s="164"/>
    </row>
    <row r="99" spans="2:29" x14ac:dyDescent="0.35">
      <c r="B99" s="405"/>
      <c r="C99" s="406"/>
      <c r="D99" s="406"/>
      <c r="E99" s="406"/>
      <c r="F99" s="406"/>
      <c r="G99" s="406"/>
      <c r="H99" s="407"/>
      <c r="J99" s="405"/>
      <c r="K99" s="406"/>
      <c r="L99" s="406"/>
      <c r="M99" s="406"/>
      <c r="N99" s="406"/>
      <c r="O99" s="406"/>
      <c r="P99" s="406"/>
      <c r="Q99" s="406"/>
      <c r="R99" s="406"/>
      <c r="S99" s="406"/>
      <c r="T99" s="406"/>
      <c r="U99" s="406"/>
      <c r="V99" s="406"/>
      <c r="W99" s="406"/>
      <c r="X99" s="406"/>
      <c r="Y99" s="406"/>
      <c r="Z99" s="406"/>
      <c r="AA99" s="407"/>
      <c r="AC99" s="164"/>
    </row>
    <row r="100" spans="2:29" x14ac:dyDescent="0.35">
      <c r="B100" s="405"/>
      <c r="C100" s="406"/>
      <c r="D100" s="406"/>
      <c r="E100" s="406"/>
      <c r="F100" s="406"/>
      <c r="G100" s="406"/>
      <c r="H100" s="407"/>
      <c r="J100" s="405"/>
      <c r="K100" s="406"/>
      <c r="L100" s="406"/>
      <c r="M100" s="406"/>
      <c r="N100" s="406"/>
      <c r="O100" s="406"/>
      <c r="P100" s="406"/>
      <c r="Q100" s="406"/>
      <c r="R100" s="406"/>
      <c r="S100" s="406"/>
      <c r="T100" s="406"/>
      <c r="U100" s="406"/>
      <c r="V100" s="406"/>
      <c r="W100" s="406"/>
      <c r="X100" s="406"/>
      <c r="Y100" s="406"/>
      <c r="Z100" s="406"/>
      <c r="AA100" s="407"/>
      <c r="AC100" s="164"/>
    </row>
    <row r="101" spans="2:29" x14ac:dyDescent="0.35">
      <c r="B101" s="405"/>
      <c r="C101" s="406"/>
      <c r="D101" s="406"/>
      <c r="E101" s="406"/>
      <c r="F101" s="406"/>
      <c r="G101" s="406"/>
      <c r="H101" s="407"/>
      <c r="J101" s="405"/>
      <c r="K101" s="406"/>
      <c r="L101" s="406"/>
      <c r="M101" s="406"/>
      <c r="N101" s="406"/>
      <c r="O101" s="406"/>
      <c r="P101" s="406"/>
      <c r="Q101" s="406"/>
      <c r="R101" s="406"/>
      <c r="S101" s="406"/>
      <c r="T101" s="406"/>
      <c r="U101" s="406"/>
      <c r="V101" s="406"/>
      <c r="W101" s="406"/>
      <c r="X101" s="406"/>
      <c r="Y101" s="406"/>
      <c r="Z101" s="406"/>
      <c r="AA101" s="407"/>
      <c r="AC101" s="164"/>
    </row>
    <row r="102" spans="2:29" x14ac:dyDescent="0.35">
      <c r="B102" s="405"/>
      <c r="C102" s="406"/>
      <c r="D102" s="406"/>
      <c r="E102" s="406"/>
      <c r="F102" s="406"/>
      <c r="G102" s="406"/>
      <c r="H102" s="407"/>
      <c r="J102" s="405"/>
      <c r="K102" s="406"/>
      <c r="L102" s="406"/>
      <c r="M102" s="406"/>
      <c r="N102" s="406"/>
      <c r="O102" s="406"/>
      <c r="P102" s="406"/>
      <c r="Q102" s="406"/>
      <c r="R102" s="406"/>
      <c r="S102" s="406"/>
      <c r="T102" s="406"/>
      <c r="U102" s="406"/>
      <c r="V102" s="406"/>
      <c r="W102" s="406"/>
      <c r="X102" s="406"/>
      <c r="Y102" s="406"/>
      <c r="Z102" s="406"/>
      <c r="AA102" s="407"/>
      <c r="AC102" s="164"/>
    </row>
    <row r="103" spans="2:29" x14ac:dyDescent="0.35">
      <c r="B103" s="405"/>
      <c r="C103" s="406"/>
      <c r="D103" s="406"/>
      <c r="E103" s="406"/>
      <c r="F103" s="406"/>
      <c r="G103" s="406"/>
      <c r="H103" s="407"/>
      <c r="J103" s="405"/>
      <c r="K103" s="406"/>
      <c r="L103" s="406"/>
      <c r="M103" s="406"/>
      <c r="N103" s="406"/>
      <c r="O103" s="406"/>
      <c r="P103" s="406"/>
      <c r="Q103" s="406"/>
      <c r="R103" s="406"/>
      <c r="S103" s="406"/>
      <c r="T103" s="406"/>
      <c r="U103" s="406"/>
      <c r="V103" s="406"/>
      <c r="W103" s="406"/>
      <c r="X103" s="406"/>
      <c r="Y103" s="406"/>
      <c r="Z103" s="406"/>
      <c r="AA103" s="407"/>
      <c r="AC103" s="164"/>
    </row>
    <row r="104" spans="2:29" x14ac:dyDescent="0.35">
      <c r="B104" s="405"/>
      <c r="C104" s="406"/>
      <c r="D104" s="406"/>
      <c r="E104" s="406"/>
      <c r="F104" s="406"/>
      <c r="G104" s="406"/>
      <c r="H104" s="407"/>
      <c r="J104" s="405"/>
      <c r="K104" s="406"/>
      <c r="L104" s="406"/>
      <c r="M104" s="406"/>
      <c r="N104" s="406"/>
      <c r="O104" s="406"/>
      <c r="P104" s="406"/>
      <c r="Q104" s="406"/>
      <c r="R104" s="406"/>
      <c r="S104" s="406"/>
      <c r="T104" s="406"/>
      <c r="U104" s="406"/>
      <c r="V104" s="406"/>
      <c r="W104" s="406"/>
      <c r="X104" s="406"/>
      <c r="Y104" s="406"/>
      <c r="Z104" s="406"/>
      <c r="AA104" s="407"/>
      <c r="AC104" s="164"/>
    </row>
    <row r="105" spans="2:29" x14ac:dyDescent="0.35">
      <c r="B105" s="405"/>
      <c r="C105" s="406"/>
      <c r="D105" s="406"/>
      <c r="E105" s="406"/>
      <c r="F105" s="406"/>
      <c r="G105" s="406"/>
      <c r="H105" s="407"/>
      <c r="J105" s="405"/>
      <c r="K105" s="406"/>
      <c r="L105" s="406"/>
      <c r="M105" s="406"/>
      <c r="N105" s="406"/>
      <c r="O105" s="406"/>
      <c r="P105" s="406"/>
      <c r="Q105" s="406"/>
      <c r="R105" s="406"/>
      <c r="S105" s="406"/>
      <c r="T105" s="406"/>
      <c r="U105" s="406"/>
      <c r="V105" s="406"/>
      <c r="W105" s="406"/>
      <c r="X105" s="406"/>
      <c r="Y105" s="406"/>
      <c r="Z105" s="406"/>
      <c r="AA105" s="407"/>
      <c r="AC105" s="164"/>
    </row>
    <row r="106" spans="2:29" x14ac:dyDescent="0.35">
      <c r="B106" s="405"/>
      <c r="C106" s="406"/>
      <c r="D106" s="406"/>
      <c r="E106" s="406"/>
      <c r="F106" s="406"/>
      <c r="G106" s="406"/>
      <c r="H106" s="407"/>
      <c r="J106" s="405"/>
      <c r="K106" s="406"/>
      <c r="L106" s="406"/>
      <c r="M106" s="406"/>
      <c r="N106" s="406"/>
      <c r="O106" s="406"/>
      <c r="P106" s="406"/>
      <c r="Q106" s="406"/>
      <c r="R106" s="406"/>
      <c r="S106" s="406"/>
      <c r="T106" s="406"/>
      <c r="U106" s="406"/>
      <c r="V106" s="406"/>
      <c r="W106" s="406"/>
      <c r="X106" s="406"/>
      <c r="Y106" s="406"/>
      <c r="Z106" s="406"/>
      <c r="AA106" s="407"/>
      <c r="AC106" s="164"/>
    </row>
    <row r="107" spans="2:29" x14ac:dyDescent="0.35">
      <c r="B107" s="405"/>
      <c r="C107" s="406"/>
      <c r="D107" s="406"/>
      <c r="E107" s="406"/>
      <c r="F107" s="406"/>
      <c r="G107" s="406"/>
      <c r="H107" s="407"/>
      <c r="J107" s="405"/>
      <c r="K107" s="406"/>
      <c r="L107" s="406"/>
      <c r="M107" s="406"/>
      <c r="N107" s="406"/>
      <c r="O107" s="406"/>
      <c r="P107" s="406"/>
      <c r="Q107" s="406"/>
      <c r="R107" s="406"/>
      <c r="S107" s="406"/>
      <c r="T107" s="406"/>
      <c r="U107" s="406"/>
      <c r="V107" s="406"/>
      <c r="W107" s="406"/>
      <c r="X107" s="406"/>
      <c r="Y107" s="406"/>
      <c r="Z107" s="406"/>
      <c r="AA107" s="407"/>
      <c r="AC107" s="164"/>
    </row>
    <row r="108" spans="2:29" x14ac:dyDescent="0.35">
      <c r="B108" s="405"/>
      <c r="C108" s="406"/>
      <c r="D108" s="406"/>
      <c r="E108" s="406"/>
      <c r="F108" s="406"/>
      <c r="G108" s="406"/>
      <c r="H108" s="407"/>
      <c r="J108" s="405"/>
      <c r="K108" s="406"/>
      <c r="L108" s="406"/>
      <c r="M108" s="406"/>
      <c r="N108" s="406"/>
      <c r="O108" s="406"/>
      <c r="P108" s="406"/>
      <c r="Q108" s="406"/>
      <c r="R108" s="406"/>
      <c r="S108" s="406"/>
      <c r="T108" s="406"/>
      <c r="U108" s="406"/>
      <c r="V108" s="406"/>
      <c r="W108" s="406"/>
      <c r="X108" s="406"/>
      <c r="Y108" s="406"/>
      <c r="Z108" s="406"/>
      <c r="AA108" s="407"/>
      <c r="AC108" s="164"/>
    </row>
    <row r="109" spans="2:29" x14ac:dyDescent="0.35">
      <c r="B109" s="405"/>
      <c r="C109" s="406"/>
      <c r="D109" s="406"/>
      <c r="E109" s="406"/>
      <c r="F109" s="406"/>
      <c r="G109" s="406"/>
      <c r="H109" s="407"/>
      <c r="J109" s="405"/>
      <c r="K109" s="406"/>
      <c r="L109" s="406"/>
      <c r="M109" s="406"/>
      <c r="N109" s="406"/>
      <c r="O109" s="406"/>
      <c r="P109" s="406"/>
      <c r="Q109" s="406"/>
      <c r="R109" s="406"/>
      <c r="S109" s="406"/>
      <c r="T109" s="406"/>
      <c r="U109" s="406"/>
      <c r="V109" s="406"/>
      <c r="W109" s="406"/>
      <c r="X109" s="406"/>
      <c r="Y109" s="406"/>
      <c r="Z109" s="406"/>
      <c r="AA109" s="407"/>
      <c r="AC109" s="164"/>
    </row>
    <row r="110" spans="2:29" x14ac:dyDescent="0.35">
      <c r="B110" s="405"/>
      <c r="C110" s="406"/>
      <c r="D110" s="406"/>
      <c r="E110" s="406"/>
      <c r="F110" s="406"/>
      <c r="G110" s="406"/>
      <c r="H110" s="407"/>
      <c r="J110" s="405"/>
      <c r="K110" s="406"/>
      <c r="L110" s="406"/>
      <c r="M110" s="406"/>
      <c r="N110" s="406"/>
      <c r="O110" s="406"/>
      <c r="P110" s="406"/>
      <c r="Q110" s="406"/>
      <c r="R110" s="406"/>
      <c r="S110" s="406"/>
      <c r="T110" s="406"/>
      <c r="U110" s="406"/>
      <c r="V110" s="406"/>
      <c r="W110" s="406"/>
      <c r="X110" s="406"/>
      <c r="Y110" s="406"/>
      <c r="Z110" s="406"/>
      <c r="AA110" s="407"/>
      <c r="AC110" s="164"/>
    </row>
    <row r="111" spans="2:29" x14ac:dyDescent="0.35">
      <c r="B111" s="405"/>
      <c r="C111" s="406"/>
      <c r="D111" s="406"/>
      <c r="E111" s="406"/>
      <c r="F111" s="406"/>
      <c r="G111" s="406"/>
      <c r="H111" s="407"/>
      <c r="J111" s="405"/>
      <c r="K111" s="406"/>
      <c r="L111" s="406"/>
      <c r="M111" s="406"/>
      <c r="N111" s="406"/>
      <c r="O111" s="406"/>
      <c r="P111" s="406"/>
      <c r="Q111" s="406"/>
      <c r="R111" s="406"/>
      <c r="S111" s="406"/>
      <c r="T111" s="406"/>
      <c r="U111" s="406"/>
      <c r="V111" s="406"/>
      <c r="W111" s="406"/>
      <c r="X111" s="406"/>
      <c r="Y111" s="406"/>
      <c r="Z111" s="406"/>
      <c r="AA111" s="407"/>
      <c r="AC111" s="164"/>
    </row>
    <row r="112" spans="2:29" x14ac:dyDescent="0.35">
      <c r="B112" s="405"/>
      <c r="C112" s="406"/>
      <c r="D112" s="406"/>
      <c r="E112" s="406"/>
      <c r="F112" s="406"/>
      <c r="G112" s="406"/>
      <c r="H112" s="407"/>
      <c r="J112" s="405"/>
      <c r="K112" s="406"/>
      <c r="L112" s="406"/>
      <c r="M112" s="406"/>
      <c r="N112" s="406"/>
      <c r="O112" s="406"/>
      <c r="P112" s="406"/>
      <c r="Q112" s="406"/>
      <c r="R112" s="406"/>
      <c r="S112" s="406"/>
      <c r="T112" s="406"/>
      <c r="U112" s="406"/>
      <c r="V112" s="406"/>
      <c r="W112" s="406"/>
      <c r="X112" s="406"/>
      <c r="Y112" s="406"/>
      <c r="Z112" s="406"/>
      <c r="AA112" s="407"/>
      <c r="AC112" s="164"/>
    </row>
    <row r="113" spans="2:29" x14ac:dyDescent="0.35">
      <c r="B113" s="405"/>
      <c r="C113" s="406"/>
      <c r="D113" s="406"/>
      <c r="E113" s="406"/>
      <c r="F113" s="406"/>
      <c r="G113" s="406"/>
      <c r="H113" s="407"/>
      <c r="J113" s="405"/>
      <c r="K113" s="406"/>
      <c r="L113" s="406"/>
      <c r="M113" s="406"/>
      <c r="N113" s="406"/>
      <c r="O113" s="406"/>
      <c r="P113" s="406"/>
      <c r="Q113" s="406"/>
      <c r="R113" s="406"/>
      <c r="S113" s="406"/>
      <c r="T113" s="406"/>
      <c r="U113" s="406"/>
      <c r="V113" s="406"/>
      <c r="W113" s="406"/>
      <c r="X113" s="406"/>
      <c r="Y113" s="406"/>
      <c r="Z113" s="406"/>
      <c r="AA113" s="407"/>
      <c r="AC113" s="164"/>
    </row>
    <row r="114" spans="2:29" x14ac:dyDescent="0.35">
      <c r="B114" s="405"/>
      <c r="C114" s="406"/>
      <c r="D114" s="406"/>
      <c r="E114" s="406"/>
      <c r="F114" s="406"/>
      <c r="G114" s="406"/>
      <c r="H114" s="407"/>
      <c r="J114" s="405"/>
      <c r="K114" s="406"/>
      <c r="L114" s="406"/>
      <c r="M114" s="406"/>
      <c r="N114" s="406"/>
      <c r="O114" s="406"/>
      <c r="P114" s="406"/>
      <c r="Q114" s="406"/>
      <c r="R114" s="406"/>
      <c r="S114" s="406"/>
      <c r="T114" s="406"/>
      <c r="U114" s="406"/>
      <c r="V114" s="406"/>
      <c r="W114" s="406"/>
      <c r="X114" s="406"/>
      <c r="Y114" s="406"/>
      <c r="Z114" s="406"/>
      <c r="AA114" s="407"/>
      <c r="AC114" s="164"/>
    </row>
    <row r="115" spans="2:29" x14ac:dyDescent="0.35">
      <c r="B115" s="405"/>
      <c r="C115" s="406"/>
      <c r="D115" s="406"/>
      <c r="E115" s="406"/>
      <c r="F115" s="406"/>
      <c r="G115" s="406"/>
      <c r="H115" s="407"/>
      <c r="J115" s="405"/>
      <c r="K115" s="406"/>
      <c r="L115" s="406"/>
      <c r="M115" s="406"/>
      <c r="N115" s="406"/>
      <c r="O115" s="406"/>
      <c r="P115" s="406"/>
      <c r="Q115" s="406"/>
      <c r="R115" s="406"/>
      <c r="S115" s="406"/>
      <c r="T115" s="406"/>
      <c r="U115" s="406"/>
      <c r="V115" s="406"/>
      <c r="W115" s="406"/>
      <c r="X115" s="406"/>
      <c r="Y115" s="406"/>
      <c r="Z115" s="406"/>
      <c r="AA115" s="407"/>
      <c r="AC115" s="164"/>
    </row>
    <row r="116" spans="2:29" x14ac:dyDescent="0.35">
      <c r="B116" s="405"/>
      <c r="C116" s="406"/>
      <c r="D116" s="406"/>
      <c r="E116" s="406"/>
      <c r="F116" s="406"/>
      <c r="G116" s="406"/>
      <c r="H116" s="407"/>
      <c r="J116" s="405"/>
      <c r="K116" s="406"/>
      <c r="L116" s="406"/>
      <c r="M116" s="406"/>
      <c r="N116" s="406"/>
      <c r="O116" s="406"/>
      <c r="P116" s="406"/>
      <c r="Q116" s="406"/>
      <c r="R116" s="406"/>
      <c r="S116" s="406"/>
      <c r="T116" s="406"/>
      <c r="U116" s="406"/>
      <c r="V116" s="406"/>
      <c r="W116" s="406"/>
      <c r="X116" s="406"/>
      <c r="Y116" s="406"/>
      <c r="Z116" s="406"/>
      <c r="AA116" s="407"/>
      <c r="AC116" s="164"/>
    </row>
    <row r="117" spans="2:29" x14ac:dyDescent="0.35">
      <c r="B117" s="405"/>
      <c r="C117" s="406"/>
      <c r="D117" s="406"/>
      <c r="E117" s="406"/>
      <c r="F117" s="406"/>
      <c r="G117" s="406"/>
      <c r="H117" s="407"/>
      <c r="J117" s="405"/>
      <c r="K117" s="406"/>
      <c r="L117" s="406"/>
      <c r="M117" s="406"/>
      <c r="N117" s="406"/>
      <c r="O117" s="406"/>
      <c r="P117" s="406"/>
      <c r="Q117" s="406"/>
      <c r="R117" s="406"/>
      <c r="S117" s="406"/>
      <c r="T117" s="406"/>
      <c r="U117" s="406"/>
      <c r="V117" s="406"/>
      <c r="W117" s="406"/>
      <c r="X117" s="406"/>
      <c r="Y117" s="406"/>
      <c r="Z117" s="406"/>
      <c r="AA117" s="407"/>
      <c r="AC117" s="164"/>
    </row>
    <row r="118" spans="2:29" x14ac:dyDescent="0.35">
      <c r="B118" s="405"/>
      <c r="C118" s="406"/>
      <c r="D118" s="406"/>
      <c r="E118" s="406"/>
      <c r="F118" s="406"/>
      <c r="G118" s="406"/>
      <c r="H118" s="407"/>
      <c r="J118" s="405"/>
      <c r="K118" s="406"/>
      <c r="L118" s="406"/>
      <c r="M118" s="406"/>
      <c r="N118" s="406"/>
      <c r="O118" s="406"/>
      <c r="P118" s="406"/>
      <c r="Q118" s="406"/>
      <c r="R118" s="406"/>
      <c r="S118" s="406"/>
      <c r="T118" s="406"/>
      <c r="U118" s="406"/>
      <c r="V118" s="406"/>
      <c r="W118" s="406"/>
      <c r="X118" s="406"/>
      <c r="Y118" s="406"/>
      <c r="Z118" s="406"/>
      <c r="AA118" s="407"/>
      <c r="AC118" s="164"/>
    </row>
    <row r="119" spans="2:29" x14ac:dyDescent="0.35">
      <c r="B119" s="405"/>
      <c r="C119" s="406"/>
      <c r="D119" s="406"/>
      <c r="E119" s="406"/>
      <c r="F119" s="406"/>
      <c r="G119" s="406"/>
      <c r="H119" s="407"/>
      <c r="J119" s="405"/>
      <c r="K119" s="406"/>
      <c r="L119" s="406"/>
      <c r="M119" s="406"/>
      <c r="N119" s="406"/>
      <c r="O119" s="406"/>
      <c r="P119" s="406"/>
      <c r="Q119" s="406"/>
      <c r="R119" s="406"/>
      <c r="S119" s="406"/>
      <c r="T119" s="406"/>
      <c r="U119" s="406"/>
      <c r="V119" s="406"/>
      <c r="W119" s="406"/>
      <c r="X119" s="406"/>
      <c r="Y119" s="406"/>
      <c r="Z119" s="406"/>
      <c r="AA119" s="407"/>
      <c r="AC119" s="164"/>
    </row>
    <row r="120" spans="2:29" x14ac:dyDescent="0.35">
      <c r="B120" s="405"/>
      <c r="C120" s="406"/>
      <c r="D120" s="406"/>
      <c r="E120" s="406"/>
      <c r="F120" s="406"/>
      <c r="G120" s="406"/>
      <c r="H120" s="407"/>
      <c r="J120" s="405"/>
      <c r="K120" s="406"/>
      <c r="L120" s="406"/>
      <c r="M120" s="406"/>
      <c r="N120" s="406"/>
      <c r="O120" s="406"/>
      <c r="P120" s="406"/>
      <c r="Q120" s="406"/>
      <c r="R120" s="406"/>
      <c r="S120" s="406"/>
      <c r="T120" s="406"/>
      <c r="U120" s="406"/>
      <c r="V120" s="406"/>
      <c r="W120" s="406"/>
      <c r="X120" s="406"/>
      <c r="Y120" s="406"/>
      <c r="Z120" s="406"/>
      <c r="AA120" s="407"/>
      <c r="AC120" s="164"/>
    </row>
    <row r="121" spans="2:29" ht="16" thickBot="1" x14ac:dyDescent="0.4">
      <c r="B121" s="408"/>
      <c r="C121" s="409"/>
      <c r="D121" s="409"/>
      <c r="E121" s="409"/>
      <c r="F121" s="409"/>
      <c r="G121" s="409"/>
      <c r="H121" s="410"/>
      <c r="J121" s="408"/>
      <c r="K121" s="409"/>
      <c r="L121" s="409"/>
      <c r="M121" s="409"/>
      <c r="N121" s="409"/>
      <c r="O121" s="409"/>
      <c r="P121" s="409"/>
      <c r="Q121" s="409"/>
      <c r="R121" s="409"/>
      <c r="S121" s="409"/>
      <c r="T121" s="409"/>
      <c r="U121" s="409"/>
      <c r="V121" s="409"/>
      <c r="W121" s="409"/>
      <c r="X121" s="409"/>
      <c r="Y121" s="409"/>
      <c r="Z121" s="409"/>
      <c r="AA121" s="410"/>
      <c r="AC121" s="164"/>
    </row>
    <row r="122" spans="2:29" ht="16" thickBot="1" x14ac:dyDescent="0.4">
      <c r="AC122" s="164"/>
    </row>
    <row r="123" spans="2:29" ht="16" thickBot="1" x14ac:dyDescent="0.4">
      <c r="B123" s="450" t="s">
        <v>63</v>
      </c>
      <c r="C123" s="451"/>
      <c r="D123" s="451"/>
      <c r="E123" s="451"/>
      <c r="F123" s="451"/>
      <c r="G123" s="451"/>
      <c r="H123" s="452"/>
      <c r="J123" s="450" t="s">
        <v>86</v>
      </c>
      <c r="K123" s="451"/>
      <c r="L123" s="451"/>
      <c r="M123" s="451"/>
      <c r="N123" s="451"/>
      <c r="O123" s="451"/>
      <c r="P123" s="451"/>
      <c r="Q123" s="451"/>
      <c r="R123" s="451"/>
      <c r="S123" s="451"/>
      <c r="T123" s="451"/>
      <c r="U123" s="451"/>
      <c r="V123" s="451"/>
      <c r="W123" s="451"/>
      <c r="X123" s="451"/>
      <c r="Y123" s="451"/>
      <c r="Z123" s="451"/>
      <c r="AA123" s="452"/>
      <c r="AC123" s="164"/>
    </row>
    <row r="124" spans="2:29" x14ac:dyDescent="0.35">
      <c r="B124" s="405"/>
      <c r="C124" s="406"/>
      <c r="D124" s="406"/>
      <c r="E124" s="406"/>
      <c r="F124" s="406"/>
      <c r="G124" s="406"/>
      <c r="H124" s="407"/>
      <c r="J124" s="405"/>
      <c r="K124" s="406"/>
      <c r="L124" s="406"/>
      <c r="M124" s="406"/>
      <c r="N124" s="406"/>
      <c r="O124" s="406"/>
      <c r="P124" s="406"/>
      <c r="Q124" s="406"/>
      <c r="R124" s="406"/>
      <c r="S124" s="406"/>
      <c r="T124" s="406"/>
      <c r="U124" s="406"/>
      <c r="V124" s="406"/>
      <c r="W124" s="406"/>
      <c r="X124" s="406"/>
      <c r="Y124" s="406"/>
      <c r="Z124" s="406"/>
      <c r="AA124" s="407"/>
      <c r="AC124" s="164"/>
    </row>
    <row r="125" spans="2:29" x14ac:dyDescent="0.35">
      <c r="B125" s="405"/>
      <c r="C125" s="406"/>
      <c r="D125" s="406"/>
      <c r="E125" s="406"/>
      <c r="F125" s="406"/>
      <c r="G125" s="406"/>
      <c r="H125" s="407"/>
      <c r="J125" s="405"/>
      <c r="K125" s="406"/>
      <c r="L125" s="406"/>
      <c r="M125" s="406"/>
      <c r="N125" s="406"/>
      <c r="O125" s="406"/>
      <c r="P125" s="406"/>
      <c r="Q125" s="406"/>
      <c r="R125" s="406"/>
      <c r="S125" s="406"/>
      <c r="T125" s="406"/>
      <c r="U125" s="406"/>
      <c r="V125" s="406"/>
      <c r="W125" s="406"/>
      <c r="X125" s="406"/>
      <c r="Y125" s="406"/>
      <c r="Z125" s="406"/>
      <c r="AA125" s="407"/>
      <c r="AC125" s="164"/>
    </row>
    <row r="126" spans="2:29" x14ac:dyDescent="0.35">
      <c r="B126" s="405"/>
      <c r="C126" s="406"/>
      <c r="D126" s="406"/>
      <c r="E126" s="406"/>
      <c r="F126" s="406"/>
      <c r="G126" s="406"/>
      <c r="H126" s="407"/>
      <c r="J126" s="405"/>
      <c r="K126" s="406"/>
      <c r="L126" s="406"/>
      <c r="M126" s="406"/>
      <c r="N126" s="406"/>
      <c r="O126" s="406"/>
      <c r="P126" s="406"/>
      <c r="Q126" s="406"/>
      <c r="R126" s="406"/>
      <c r="S126" s="406"/>
      <c r="T126" s="406"/>
      <c r="U126" s="406"/>
      <c r="V126" s="406"/>
      <c r="W126" s="406"/>
      <c r="X126" s="406"/>
      <c r="Y126" s="406"/>
      <c r="Z126" s="406"/>
      <c r="AA126" s="407"/>
      <c r="AC126" s="164"/>
    </row>
    <row r="127" spans="2:29" x14ac:dyDescent="0.35">
      <c r="B127" s="405"/>
      <c r="C127" s="406"/>
      <c r="D127" s="406"/>
      <c r="E127" s="406"/>
      <c r="F127" s="406"/>
      <c r="G127" s="406"/>
      <c r="H127" s="407"/>
      <c r="J127" s="405"/>
      <c r="K127" s="406"/>
      <c r="L127" s="406"/>
      <c r="M127" s="406"/>
      <c r="N127" s="406"/>
      <c r="O127" s="406"/>
      <c r="P127" s="406"/>
      <c r="Q127" s="406"/>
      <c r="R127" s="406"/>
      <c r="S127" s="406"/>
      <c r="T127" s="406"/>
      <c r="U127" s="406"/>
      <c r="V127" s="406"/>
      <c r="W127" s="406"/>
      <c r="X127" s="406"/>
      <c r="Y127" s="406"/>
      <c r="Z127" s="406"/>
      <c r="AA127" s="407"/>
      <c r="AC127" s="164"/>
    </row>
    <row r="128" spans="2:29" x14ac:dyDescent="0.35">
      <c r="B128" s="405"/>
      <c r="C128" s="406"/>
      <c r="D128" s="406"/>
      <c r="E128" s="406"/>
      <c r="F128" s="406"/>
      <c r="G128" s="406"/>
      <c r="H128" s="407"/>
      <c r="J128" s="405"/>
      <c r="K128" s="406"/>
      <c r="L128" s="406"/>
      <c r="M128" s="406"/>
      <c r="N128" s="406"/>
      <c r="O128" s="406"/>
      <c r="P128" s="406"/>
      <c r="Q128" s="406"/>
      <c r="R128" s="406"/>
      <c r="S128" s="406"/>
      <c r="T128" s="406"/>
      <c r="U128" s="406"/>
      <c r="V128" s="406"/>
      <c r="W128" s="406"/>
      <c r="X128" s="406"/>
      <c r="Y128" s="406"/>
      <c r="Z128" s="406"/>
      <c r="AA128" s="407"/>
      <c r="AC128" s="164"/>
    </row>
    <row r="129" spans="2:29" x14ac:dyDescent="0.35">
      <c r="B129" s="405"/>
      <c r="C129" s="406"/>
      <c r="D129" s="406"/>
      <c r="E129" s="406"/>
      <c r="F129" s="406"/>
      <c r="G129" s="406"/>
      <c r="H129" s="407"/>
      <c r="J129" s="405"/>
      <c r="K129" s="406"/>
      <c r="L129" s="406"/>
      <c r="M129" s="406"/>
      <c r="N129" s="406"/>
      <c r="O129" s="406"/>
      <c r="P129" s="406"/>
      <c r="Q129" s="406"/>
      <c r="R129" s="406"/>
      <c r="S129" s="406"/>
      <c r="T129" s="406"/>
      <c r="U129" s="406"/>
      <c r="V129" s="406"/>
      <c r="W129" s="406"/>
      <c r="X129" s="406"/>
      <c r="Y129" s="406"/>
      <c r="Z129" s="406"/>
      <c r="AA129" s="407"/>
      <c r="AC129" s="164"/>
    </row>
    <row r="130" spans="2:29" x14ac:dyDescent="0.35">
      <c r="B130" s="405"/>
      <c r="C130" s="406"/>
      <c r="D130" s="406"/>
      <c r="E130" s="406"/>
      <c r="F130" s="406"/>
      <c r="G130" s="406"/>
      <c r="H130" s="407"/>
      <c r="J130" s="405"/>
      <c r="K130" s="406"/>
      <c r="L130" s="406"/>
      <c r="M130" s="406"/>
      <c r="N130" s="406"/>
      <c r="O130" s="406"/>
      <c r="P130" s="406"/>
      <c r="Q130" s="406"/>
      <c r="R130" s="406"/>
      <c r="S130" s="406"/>
      <c r="T130" s="406"/>
      <c r="U130" s="406"/>
      <c r="V130" s="406"/>
      <c r="W130" s="406"/>
      <c r="X130" s="406"/>
      <c r="Y130" s="406"/>
      <c r="Z130" s="406"/>
      <c r="AA130" s="407"/>
      <c r="AC130" s="164"/>
    </row>
    <row r="131" spans="2:29" x14ac:dyDescent="0.35">
      <c r="B131" s="405"/>
      <c r="C131" s="406"/>
      <c r="D131" s="406"/>
      <c r="E131" s="406"/>
      <c r="F131" s="406"/>
      <c r="G131" s="406"/>
      <c r="H131" s="407"/>
      <c r="J131" s="405"/>
      <c r="K131" s="406"/>
      <c r="L131" s="406"/>
      <c r="M131" s="406"/>
      <c r="N131" s="406"/>
      <c r="O131" s="406"/>
      <c r="P131" s="406"/>
      <c r="Q131" s="406"/>
      <c r="R131" s="406"/>
      <c r="S131" s="406"/>
      <c r="T131" s="406"/>
      <c r="U131" s="406"/>
      <c r="V131" s="406"/>
      <c r="W131" s="406"/>
      <c r="X131" s="406"/>
      <c r="Y131" s="406"/>
      <c r="Z131" s="406"/>
      <c r="AA131" s="407"/>
      <c r="AC131" s="164"/>
    </row>
    <row r="132" spans="2:29" x14ac:dyDescent="0.35">
      <c r="B132" s="405"/>
      <c r="C132" s="406"/>
      <c r="D132" s="406"/>
      <c r="E132" s="406"/>
      <c r="F132" s="406"/>
      <c r="G132" s="406"/>
      <c r="H132" s="407"/>
      <c r="J132" s="405"/>
      <c r="K132" s="406"/>
      <c r="L132" s="406"/>
      <c r="M132" s="406"/>
      <c r="N132" s="406"/>
      <c r="O132" s="406"/>
      <c r="P132" s="406"/>
      <c r="Q132" s="406"/>
      <c r="R132" s="406"/>
      <c r="S132" s="406"/>
      <c r="T132" s="406"/>
      <c r="U132" s="406"/>
      <c r="V132" s="406"/>
      <c r="W132" s="406"/>
      <c r="X132" s="406"/>
      <c r="Y132" s="406"/>
      <c r="Z132" s="406"/>
      <c r="AA132" s="407"/>
      <c r="AC132" s="164"/>
    </row>
    <row r="133" spans="2:29" x14ac:dyDescent="0.35">
      <c r="B133" s="405"/>
      <c r="C133" s="406"/>
      <c r="D133" s="406"/>
      <c r="E133" s="406"/>
      <c r="F133" s="406"/>
      <c r="G133" s="406"/>
      <c r="H133" s="407"/>
      <c r="J133" s="405"/>
      <c r="K133" s="406"/>
      <c r="L133" s="406"/>
      <c r="M133" s="406"/>
      <c r="N133" s="406"/>
      <c r="O133" s="406"/>
      <c r="P133" s="406"/>
      <c r="Q133" s="406"/>
      <c r="R133" s="406"/>
      <c r="S133" s="406"/>
      <c r="T133" s="406"/>
      <c r="U133" s="406"/>
      <c r="V133" s="406"/>
      <c r="W133" s="406"/>
      <c r="X133" s="406"/>
      <c r="Y133" s="406"/>
      <c r="Z133" s="406"/>
      <c r="AA133" s="407"/>
      <c r="AC133" s="164"/>
    </row>
    <row r="134" spans="2:29" x14ac:dyDescent="0.35">
      <c r="B134" s="405"/>
      <c r="C134" s="406"/>
      <c r="D134" s="406"/>
      <c r="E134" s="406"/>
      <c r="F134" s="406"/>
      <c r="G134" s="406"/>
      <c r="H134" s="407"/>
      <c r="J134" s="405"/>
      <c r="K134" s="406"/>
      <c r="L134" s="406"/>
      <c r="M134" s="406"/>
      <c r="N134" s="406"/>
      <c r="O134" s="406"/>
      <c r="P134" s="406"/>
      <c r="Q134" s="406"/>
      <c r="R134" s="406"/>
      <c r="S134" s="406"/>
      <c r="T134" s="406"/>
      <c r="U134" s="406"/>
      <c r="V134" s="406"/>
      <c r="W134" s="406"/>
      <c r="X134" s="406"/>
      <c r="Y134" s="406"/>
      <c r="Z134" s="406"/>
      <c r="AA134" s="407"/>
      <c r="AC134" s="164"/>
    </row>
    <row r="135" spans="2:29" x14ac:dyDescent="0.35">
      <c r="B135" s="405"/>
      <c r="C135" s="406"/>
      <c r="D135" s="406"/>
      <c r="E135" s="406"/>
      <c r="F135" s="406"/>
      <c r="G135" s="406"/>
      <c r="H135" s="407"/>
      <c r="J135" s="405"/>
      <c r="K135" s="406"/>
      <c r="L135" s="406"/>
      <c r="M135" s="406"/>
      <c r="N135" s="406"/>
      <c r="O135" s="406"/>
      <c r="P135" s="406"/>
      <c r="Q135" s="406"/>
      <c r="R135" s="406"/>
      <c r="S135" s="406"/>
      <c r="T135" s="406"/>
      <c r="U135" s="406"/>
      <c r="V135" s="406"/>
      <c r="W135" s="406"/>
      <c r="X135" s="406"/>
      <c r="Y135" s="406"/>
      <c r="Z135" s="406"/>
      <c r="AA135" s="407"/>
      <c r="AC135" s="164"/>
    </row>
    <row r="136" spans="2:29" x14ac:dyDescent="0.35">
      <c r="B136" s="405"/>
      <c r="C136" s="406"/>
      <c r="D136" s="406"/>
      <c r="E136" s="406"/>
      <c r="F136" s="406"/>
      <c r="G136" s="406"/>
      <c r="H136" s="407"/>
      <c r="J136" s="405"/>
      <c r="K136" s="406"/>
      <c r="L136" s="406"/>
      <c r="M136" s="406"/>
      <c r="N136" s="406"/>
      <c r="O136" s="406"/>
      <c r="P136" s="406"/>
      <c r="Q136" s="406"/>
      <c r="R136" s="406"/>
      <c r="S136" s="406"/>
      <c r="T136" s="406"/>
      <c r="U136" s="406"/>
      <c r="V136" s="406"/>
      <c r="W136" s="406"/>
      <c r="X136" s="406"/>
      <c r="Y136" s="406"/>
      <c r="Z136" s="406"/>
      <c r="AA136" s="407"/>
      <c r="AC136" s="164"/>
    </row>
    <row r="137" spans="2:29" x14ac:dyDescent="0.35">
      <c r="B137" s="405"/>
      <c r="C137" s="406"/>
      <c r="D137" s="406"/>
      <c r="E137" s="406"/>
      <c r="F137" s="406"/>
      <c r="G137" s="406"/>
      <c r="H137" s="407"/>
      <c r="J137" s="405"/>
      <c r="K137" s="406"/>
      <c r="L137" s="406"/>
      <c r="M137" s="406"/>
      <c r="N137" s="406"/>
      <c r="O137" s="406"/>
      <c r="P137" s="406"/>
      <c r="Q137" s="406"/>
      <c r="R137" s="406"/>
      <c r="S137" s="406"/>
      <c r="T137" s="406"/>
      <c r="U137" s="406"/>
      <c r="V137" s="406"/>
      <c r="W137" s="406"/>
      <c r="X137" s="406"/>
      <c r="Y137" s="406"/>
      <c r="Z137" s="406"/>
      <c r="AA137" s="407"/>
      <c r="AC137" s="164"/>
    </row>
    <row r="138" spans="2:29" x14ac:dyDescent="0.35">
      <c r="B138" s="405"/>
      <c r="C138" s="406"/>
      <c r="D138" s="406"/>
      <c r="E138" s="406"/>
      <c r="F138" s="406"/>
      <c r="G138" s="406"/>
      <c r="H138" s="407"/>
      <c r="J138" s="405"/>
      <c r="K138" s="406"/>
      <c r="L138" s="406"/>
      <c r="M138" s="406"/>
      <c r="N138" s="406"/>
      <c r="O138" s="406"/>
      <c r="P138" s="406"/>
      <c r="Q138" s="406"/>
      <c r="R138" s="406"/>
      <c r="S138" s="406"/>
      <c r="T138" s="406"/>
      <c r="U138" s="406"/>
      <c r="V138" s="406"/>
      <c r="W138" s="406"/>
      <c r="X138" s="406"/>
      <c r="Y138" s="406"/>
      <c r="Z138" s="406"/>
      <c r="AA138" s="407"/>
      <c r="AC138" s="164"/>
    </row>
    <row r="139" spans="2:29" x14ac:dyDescent="0.35">
      <c r="B139" s="405"/>
      <c r="C139" s="406"/>
      <c r="D139" s="406"/>
      <c r="E139" s="406"/>
      <c r="F139" s="406"/>
      <c r="G139" s="406"/>
      <c r="H139" s="407"/>
      <c r="J139" s="405"/>
      <c r="K139" s="406"/>
      <c r="L139" s="406"/>
      <c r="M139" s="406"/>
      <c r="N139" s="406"/>
      <c r="O139" s="406"/>
      <c r="P139" s="406"/>
      <c r="Q139" s="406"/>
      <c r="R139" s="406"/>
      <c r="S139" s="406"/>
      <c r="T139" s="406"/>
      <c r="U139" s="406"/>
      <c r="V139" s="406"/>
      <c r="W139" s="406"/>
      <c r="X139" s="406"/>
      <c r="Y139" s="406"/>
      <c r="Z139" s="406"/>
      <c r="AA139" s="407"/>
      <c r="AC139" s="164"/>
    </row>
    <row r="140" spans="2:29" x14ac:dyDescent="0.35">
      <c r="B140" s="405"/>
      <c r="C140" s="406"/>
      <c r="D140" s="406"/>
      <c r="E140" s="406"/>
      <c r="F140" s="406"/>
      <c r="G140" s="406"/>
      <c r="H140" s="407"/>
      <c r="J140" s="405"/>
      <c r="K140" s="406"/>
      <c r="L140" s="406"/>
      <c r="M140" s="406"/>
      <c r="N140" s="406"/>
      <c r="O140" s="406"/>
      <c r="P140" s="406"/>
      <c r="Q140" s="406"/>
      <c r="R140" s="406"/>
      <c r="S140" s="406"/>
      <c r="T140" s="406"/>
      <c r="U140" s="406"/>
      <c r="V140" s="406"/>
      <c r="W140" s="406"/>
      <c r="X140" s="406"/>
      <c r="Y140" s="406"/>
      <c r="Z140" s="406"/>
      <c r="AA140" s="407"/>
      <c r="AC140" s="164"/>
    </row>
    <row r="141" spans="2:29" x14ac:dyDescent="0.35">
      <c r="B141" s="405"/>
      <c r="C141" s="406"/>
      <c r="D141" s="406"/>
      <c r="E141" s="406"/>
      <c r="F141" s="406"/>
      <c r="G141" s="406"/>
      <c r="H141" s="407"/>
      <c r="J141" s="405"/>
      <c r="K141" s="406"/>
      <c r="L141" s="406"/>
      <c r="M141" s="406"/>
      <c r="N141" s="406"/>
      <c r="O141" s="406"/>
      <c r="P141" s="406"/>
      <c r="Q141" s="406"/>
      <c r="R141" s="406"/>
      <c r="S141" s="406"/>
      <c r="T141" s="406"/>
      <c r="U141" s="406"/>
      <c r="V141" s="406"/>
      <c r="W141" s="406"/>
      <c r="X141" s="406"/>
      <c r="Y141" s="406"/>
      <c r="Z141" s="406"/>
      <c r="AA141" s="407"/>
      <c r="AC141" s="164"/>
    </row>
    <row r="142" spans="2:29" x14ac:dyDescent="0.35">
      <c r="B142" s="405"/>
      <c r="C142" s="406"/>
      <c r="D142" s="406"/>
      <c r="E142" s="406"/>
      <c r="F142" s="406"/>
      <c r="G142" s="406"/>
      <c r="H142" s="407"/>
      <c r="J142" s="405"/>
      <c r="K142" s="406"/>
      <c r="L142" s="406"/>
      <c r="M142" s="406"/>
      <c r="N142" s="406"/>
      <c r="O142" s="406"/>
      <c r="P142" s="406"/>
      <c r="Q142" s="406"/>
      <c r="R142" s="406"/>
      <c r="S142" s="406"/>
      <c r="T142" s="406"/>
      <c r="U142" s="406"/>
      <c r="V142" s="406"/>
      <c r="W142" s="406"/>
      <c r="X142" s="406"/>
      <c r="Y142" s="406"/>
      <c r="Z142" s="406"/>
      <c r="AA142" s="407"/>
      <c r="AC142" s="164"/>
    </row>
    <row r="143" spans="2:29" x14ac:dyDescent="0.35">
      <c r="B143" s="405"/>
      <c r="C143" s="406"/>
      <c r="D143" s="406"/>
      <c r="E143" s="406"/>
      <c r="F143" s="406"/>
      <c r="G143" s="406"/>
      <c r="H143" s="407"/>
      <c r="J143" s="405"/>
      <c r="K143" s="406"/>
      <c r="L143" s="406"/>
      <c r="M143" s="406"/>
      <c r="N143" s="406"/>
      <c r="O143" s="406"/>
      <c r="P143" s="406"/>
      <c r="Q143" s="406"/>
      <c r="R143" s="406"/>
      <c r="S143" s="406"/>
      <c r="T143" s="406"/>
      <c r="U143" s="406"/>
      <c r="V143" s="406"/>
      <c r="W143" s="406"/>
      <c r="X143" s="406"/>
      <c r="Y143" s="406"/>
      <c r="Z143" s="406"/>
      <c r="AA143" s="407"/>
      <c r="AC143" s="164"/>
    </row>
    <row r="144" spans="2:29" x14ac:dyDescent="0.35">
      <c r="B144" s="405"/>
      <c r="C144" s="406"/>
      <c r="D144" s="406"/>
      <c r="E144" s="406"/>
      <c r="F144" s="406"/>
      <c r="G144" s="406"/>
      <c r="H144" s="407"/>
      <c r="J144" s="405"/>
      <c r="K144" s="406"/>
      <c r="L144" s="406"/>
      <c r="M144" s="406"/>
      <c r="N144" s="406"/>
      <c r="O144" s="406"/>
      <c r="P144" s="406"/>
      <c r="Q144" s="406"/>
      <c r="R144" s="406"/>
      <c r="S144" s="406"/>
      <c r="T144" s="406"/>
      <c r="U144" s="406"/>
      <c r="V144" s="406"/>
      <c r="W144" s="406"/>
      <c r="X144" s="406"/>
      <c r="Y144" s="406"/>
      <c r="Z144" s="406"/>
      <c r="AA144" s="407"/>
      <c r="AC144" s="164"/>
    </row>
    <row r="145" spans="2:29" x14ac:dyDescent="0.35">
      <c r="B145" s="405"/>
      <c r="C145" s="406"/>
      <c r="D145" s="406"/>
      <c r="E145" s="406"/>
      <c r="F145" s="406"/>
      <c r="G145" s="406"/>
      <c r="H145" s="407"/>
      <c r="J145" s="405"/>
      <c r="K145" s="406"/>
      <c r="L145" s="406"/>
      <c r="M145" s="406"/>
      <c r="N145" s="406"/>
      <c r="O145" s="406"/>
      <c r="P145" s="406"/>
      <c r="Q145" s="406"/>
      <c r="R145" s="406"/>
      <c r="S145" s="406"/>
      <c r="T145" s="406"/>
      <c r="U145" s="406"/>
      <c r="V145" s="406"/>
      <c r="W145" s="406"/>
      <c r="X145" s="406"/>
      <c r="Y145" s="406"/>
      <c r="Z145" s="406"/>
      <c r="AA145" s="407"/>
      <c r="AC145" s="164"/>
    </row>
    <row r="146" spans="2:29" x14ac:dyDescent="0.35">
      <c r="B146" s="405"/>
      <c r="C146" s="406"/>
      <c r="D146" s="406"/>
      <c r="E146" s="406"/>
      <c r="F146" s="406"/>
      <c r="G146" s="406"/>
      <c r="H146" s="407"/>
      <c r="J146" s="405"/>
      <c r="K146" s="406"/>
      <c r="L146" s="406"/>
      <c r="M146" s="406"/>
      <c r="N146" s="406"/>
      <c r="O146" s="406"/>
      <c r="P146" s="406"/>
      <c r="Q146" s="406"/>
      <c r="R146" s="406"/>
      <c r="S146" s="406"/>
      <c r="T146" s="406"/>
      <c r="U146" s="406"/>
      <c r="V146" s="406"/>
      <c r="W146" s="406"/>
      <c r="X146" s="406"/>
      <c r="Y146" s="406"/>
      <c r="Z146" s="406"/>
      <c r="AA146" s="407"/>
      <c r="AC146" s="164"/>
    </row>
    <row r="147" spans="2:29" x14ac:dyDescent="0.35">
      <c r="B147" s="405"/>
      <c r="C147" s="406"/>
      <c r="D147" s="406"/>
      <c r="E147" s="406"/>
      <c r="F147" s="406"/>
      <c r="G147" s="406"/>
      <c r="H147" s="407"/>
      <c r="J147" s="405"/>
      <c r="K147" s="406"/>
      <c r="L147" s="406"/>
      <c r="M147" s="406"/>
      <c r="N147" s="406"/>
      <c r="O147" s="406"/>
      <c r="P147" s="406"/>
      <c r="Q147" s="406"/>
      <c r="R147" s="406"/>
      <c r="S147" s="406"/>
      <c r="T147" s="406"/>
      <c r="U147" s="406"/>
      <c r="V147" s="406"/>
      <c r="W147" s="406"/>
      <c r="X147" s="406"/>
      <c r="Y147" s="406"/>
      <c r="Z147" s="406"/>
      <c r="AA147" s="407"/>
      <c r="AC147" s="164"/>
    </row>
    <row r="148" spans="2:29" x14ac:dyDescent="0.35">
      <c r="B148" s="405"/>
      <c r="C148" s="406"/>
      <c r="D148" s="406"/>
      <c r="E148" s="406"/>
      <c r="F148" s="406"/>
      <c r="G148" s="406"/>
      <c r="H148" s="407"/>
      <c r="J148" s="405"/>
      <c r="K148" s="406"/>
      <c r="L148" s="406"/>
      <c r="M148" s="406"/>
      <c r="N148" s="406"/>
      <c r="O148" s="406"/>
      <c r="P148" s="406"/>
      <c r="Q148" s="406"/>
      <c r="R148" s="406"/>
      <c r="S148" s="406"/>
      <c r="T148" s="406"/>
      <c r="U148" s="406"/>
      <c r="V148" s="406"/>
      <c r="W148" s="406"/>
      <c r="X148" s="406"/>
      <c r="Y148" s="406"/>
      <c r="Z148" s="406"/>
      <c r="AA148" s="407"/>
      <c r="AC148" s="164"/>
    </row>
    <row r="149" spans="2:29" ht="16" thickBot="1" x14ac:dyDescent="0.4">
      <c r="B149" s="408"/>
      <c r="C149" s="409"/>
      <c r="D149" s="409"/>
      <c r="E149" s="409"/>
      <c r="F149" s="409"/>
      <c r="G149" s="409"/>
      <c r="H149" s="410"/>
      <c r="J149" s="408"/>
      <c r="K149" s="409"/>
      <c r="L149" s="409"/>
      <c r="M149" s="409"/>
      <c r="N149" s="409"/>
      <c r="O149" s="409"/>
      <c r="P149" s="409"/>
      <c r="Q149" s="409"/>
      <c r="R149" s="409"/>
      <c r="S149" s="409"/>
      <c r="T149" s="409"/>
      <c r="U149" s="409"/>
      <c r="V149" s="409"/>
      <c r="W149" s="409"/>
      <c r="X149" s="409"/>
      <c r="Y149" s="409"/>
      <c r="Z149" s="409"/>
      <c r="AA149" s="410"/>
      <c r="AC149" s="164"/>
    </row>
    <row r="150" spans="2:29" ht="16" thickBot="1" x14ac:dyDescent="0.4">
      <c r="AC150" s="164"/>
    </row>
    <row r="151" spans="2:29" ht="16" thickBot="1" x14ac:dyDescent="0.4">
      <c r="B151" s="354" t="s">
        <v>87</v>
      </c>
      <c r="C151" s="389"/>
      <c r="D151" s="389"/>
      <c r="E151" s="389"/>
      <c r="F151" s="389"/>
      <c r="G151" s="389"/>
      <c r="H151" s="389"/>
      <c r="I151" s="389"/>
      <c r="J151" s="389"/>
      <c r="K151" s="389"/>
      <c r="L151" s="389"/>
      <c r="M151" s="389"/>
      <c r="N151" s="389"/>
      <c r="O151" s="389"/>
      <c r="P151" s="389"/>
      <c r="Q151" s="389"/>
      <c r="R151" s="389"/>
      <c r="S151" s="389"/>
      <c r="T151" s="389"/>
      <c r="U151" s="389"/>
      <c r="V151" s="389"/>
      <c r="W151" s="389"/>
      <c r="X151" s="389"/>
      <c r="Y151" s="389"/>
      <c r="Z151" s="389"/>
      <c r="AA151" s="355"/>
      <c r="AC151" s="164"/>
    </row>
    <row r="152" spans="2:29" x14ac:dyDescent="0.35">
      <c r="B152" s="405"/>
      <c r="C152" s="406"/>
      <c r="D152" s="406"/>
      <c r="E152" s="406"/>
      <c r="F152" s="406"/>
      <c r="G152" s="406"/>
      <c r="H152" s="406"/>
      <c r="I152" s="406"/>
      <c r="J152" s="406"/>
      <c r="K152" s="406"/>
      <c r="L152" s="406"/>
      <c r="M152" s="406"/>
      <c r="N152" s="406"/>
      <c r="O152" s="406"/>
      <c r="P152" s="406"/>
      <c r="Q152" s="406"/>
      <c r="R152" s="406"/>
      <c r="S152" s="406"/>
      <c r="T152" s="406"/>
      <c r="U152" s="406"/>
      <c r="V152" s="406"/>
      <c r="W152" s="406"/>
      <c r="X152" s="406"/>
      <c r="Y152" s="406"/>
      <c r="Z152" s="406"/>
      <c r="AA152" s="407"/>
      <c r="AC152" s="164"/>
    </row>
    <row r="153" spans="2:29" x14ac:dyDescent="0.35">
      <c r="B153" s="405"/>
      <c r="C153" s="406"/>
      <c r="D153" s="406"/>
      <c r="E153" s="406"/>
      <c r="F153" s="406"/>
      <c r="G153" s="406"/>
      <c r="H153" s="406"/>
      <c r="I153" s="406"/>
      <c r="J153" s="406"/>
      <c r="K153" s="406"/>
      <c r="L153" s="406"/>
      <c r="M153" s="406"/>
      <c r="N153" s="406"/>
      <c r="O153" s="406"/>
      <c r="P153" s="406"/>
      <c r="Q153" s="406"/>
      <c r="R153" s="406"/>
      <c r="S153" s="406"/>
      <c r="T153" s="406"/>
      <c r="U153" s="406"/>
      <c r="V153" s="406"/>
      <c r="W153" s="406"/>
      <c r="X153" s="406"/>
      <c r="Y153" s="406"/>
      <c r="Z153" s="406"/>
      <c r="AA153" s="407"/>
      <c r="AC153" s="164"/>
    </row>
    <row r="154" spans="2:29" x14ac:dyDescent="0.35">
      <c r="B154" s="405"/>
      <c r="C154" s="406"/>
      <c r="D154" s="406"/>
      <c r="E154" s="406"/>
      <c r="F154" s="406"/>
      <c r="G154" s="406"/>
      <c r="H154" s="406"/>
      <c r="I154" s="406"/>
      <c r="J154" s="406"/>
      <c r="K154" s="406"/>
      <c r="L154" s="406"/>
      <c r="M154" s="406"/>
      <c r="N154" s="406"/>
      <c r="O154" s="406"/>
      <c r="P154" s="406"/>
      <c r="Q154" s="406"/>
      <c r="R154" s="406"/>
      <c r="S154" s="406"/>
      <c r="T154" s="406"/>
      <c r="U154" s="406"/>
      <c r="V154" s="406"/>
      <c r="W154" s="406"/>
      <c r="X154" s="406"/>
      <c r="Y154" s="406"/>
      <c r="Z154" s="406"/>
      <c r="AA154" s="407"/>
      <c r="AC154" s="164"/>
    </row>
    <row r="155" spans="2:29" x14ac:dyDescent="0.35">
      <c r="B155" s="405"/>
      <c r="C155" s="406"/>
      <c r="D155" s="406"/>
      <c r="E155" s="406"/>
      <c r="F155" s="406"/>
      <c r="G155" s="406"/>
      <c r="H155" s="406"/>
      <c r="I155" s="406"/>
      <c r="J155" s="406"/>
      <c r="K155" s="406"/>
      <c r="L155" s="406"/>
      <c r="M155" s="406"/>
      <c r="N155" s="406"/>
      <c r="O155" s="406"/>
      <c r="P155" s="406"/>
      <c r="Q155" s="406"/>
      <c r="R155" s="406"/>
      <c r="S155" s="406"/>
      <c r="T155" s="406"/>
      <c r="U155" s="406"/>
      <c r="V155" s="406"/>
      <c r="W155" s="406"/>
      <c r="X155" s="406"/>
      <c r="Y155" s="406"/>
      <c r="Z155" s="406"/>
      <c r="AA155" s="407"/>
      <c r="AC155" s="164"/>
    </row>
    <row r="156" spans="2:29" x14ac:dyDescent="0.35">
      <c r="B156" s="405"/>
      <c r="C156" s="406"/>
      <c r="D156" s="406"/>
      <c r="E156" s="406"/>
      <c r="F156" s="406"/>
      <c r="G156" s="406"/>
      <c r="H156" s="406"/>
      <c r="I156" s="406"/>
      <c r="J156" s="406"/>
      <c r="K156" s="406"/>
      <c r="L156" s="406"/>
      <c r="M156" s="406"/>
      <c r="N156" s="406"/>
      <c r="O156" s="406"/>
      <c r="P156" s="406"/>
      <c r="Q156" s="406"/>
      <c r="R156" s="406"/>
      <c r="S156" s="406"/>
      <c r="T156" s="406"/>
      <c r="U156" s="406"/>
      <c r="V156" s="406"/>
      <c r="W156" s="406"/>
      <c r="X156" s="406"/>
      <c r="Y156" s="406"/>
      <c r="Z156" s="406"/>
      <c r="AA156" s="407"/>
      <c r="AC156" s="164"/>
    </row>
    <row r="157" spans="2:29" x14ac:dyDescent="0.35">
      <c r="B157" s="405"/>
      <c r="C157" s="406"/>
      <c r="D157" s="406"/>
      <c r="E157" s="406"/>
      <c r="F157" s="406"/>
      <c r="G157" s="406"/>
      <c r="H157" s="406"/>
      <c r="I157" s="406"/>
      <c r="J157" s="406"/>
      <c r="K157" s="406"/>
      <c r="L157" s="406"/>
      <c r="M157" s="406"/>
      <c r="N157" s="406"/>
      <c r="O157" s="406"/>
      <c r="P157" s="406"/>
      <c r="Q157" s="406"/>
      <c r="R157" s="406"/>
      <c r="S157" s="406"/>
      <c r="T157" s="406"/>
      <c r="U157" s="406"/>
      <c r="V157" s="406"/>
      <c r="W157" s="406"/>
      <c r="X157" s="406"/>
      <c r="Y157" s="406"/>
      <c r="Z157" s="406"/>
      <c r="AA157" s="407"/>
      <c r="AC157" s="164"/>
    </row>
    <row r="158" spans="2:29" x14ac:dyDescent="0.35">
      <c r="B158" s="405"/>
      <c r="C158" s="406"/>
      <c r="D158" s="406"/>
      <c r="E158" s="406"/>
      <c r="F158" s="406"/>
      <c r="G158" s="406"/>
      <c r="H158" s="406"/>
      <c r="I158" s="406"/>
      <c r="J158" s="406"/>
      <c r="K158" s="406"/>
      <c r="L158" s="406"/>
      <c r="M158" s="406"/>
      <c r="N158" s="406"/>
      <c r="O158" s="406"/>
      <c r="P158" s="406"/>
      <c r="Q158" s="406"/>
      <c r="R158" s="406"/>
      <c r="S158" s="406"/>
      <c r="T158" s="406"/>
      <c r="U158" s="406"/>
      <c r="V158" s="406"/>
      <c r="W158" s="406"/>
      <c r="X158" s="406"/>
      <c r="Y158" s="406"/>
      <c r="Z158" s="406"/>
      <c r="AA158" s="407"/>
      <c r="AC158" s="164"/>
    </row>
    <row r="159" spans="2:29" x14ac:dyDescent="0.35">
      <c r="B159" s="405"/>
      <c r="C159" s="406"/>
      <c r="D159" s="406"/>
      <c r="E159" s="406"/>
      <c r="F159" s="406"/>
      <c r="G159" s="406"/>
      <c r="H159" s="406"/>
      <c r="I159" s="406"/>
      <c r="J159" s="406"/>
      <c r="K159" s="406"/>
      <c r="L159" s="406"/>
      <c r="M159" s="406"/>
      <c r="N159" s="406"/>
      <c r="O159" s="406"/>
      <c r="P159" s="406"/>
      <c r="Q159" s="406"/>
      <c r="R159" s="406"/>
      <c r="S159" s="406"/>
      <c r="T159" s="406"/>
      <c r="U159" s="406"/>
      <c r="V159" s="406"/>
      <c r="W159" s="406"/>
      <c r="X159" s="406"/>
      <c r="Y159" s="406"/>
      <c r="Z159" s="406"/>
      <c r="AA159" s="407"/>
      <c r="AC159" s="164"/>
    </row>
    <row r="160" spans="2:29" x14ac:dyDescent="0.35">
      <c r="B160" s="405"/>
      <c r="C160" s="406"/>
      <c r="D160" s="406"/>
      <c r="E160" s="406"/>
      <c r="F160" s="406"/>
      <c r="G160" s="406"/>
      <c r="H160" s="406"/>
      <c r="I160" s="406"/>
      <c r="J160" s="406"/>
      <c r="K160" s="406"/>
      <c r="L160" s="406"/>
      <c r="M160" s="406"/>
      <c r="N160" s="406"/>
      <c r="O160" s="406"/>
      <c r="P160" s="406"/>
      <c r="Q160" s="406"/>
      <c r="R160" s="406"/>
      <c r="S160" s="406"/>
      <c r="T160" s="406"/>
      <c r="U160" s="406"/>
      <c r="V160" s="406"/>
      <c r="W160" s="406"/>
      <c r="X160" s="406"/>
      <c r="Y160" s="406"/>
      <c r="Z160" s="406"/>
      <c r="AA160" s="407"/>
      <c r="AC160" s="164"/>
    </row>
    <row r="161" spans="2:29" x14ac:dyDescent="0.35">
      <c r="B161" s="405"/>
      <c r="C161" s="406"/>
      <c r="D161" s="406"/>
      <c r="E161" s="406"/>
      <c r="F161" s="406"/>
      <c r="G161" s="406"/>
      <c r="H161" s="406"/>
      <c r="I161" s="406"/>
      <c r="J161" s="406"/>
      <c r="K161" s="406"/>
      <c r="L161" s="406"/>
      <c r="M161" s="406"/>
      <c r="N161" s="406"/>
      <c r="O161" s="406"/>
      <c r="P161" s="406"/>
      <c r="Q161" s="406"/>
      <c r="R161" s="406"/>
      <c r="S161" s="406"/>
      <c r="T161" s="406"/>
      <c r="U161" s="406"/>
      <c r="V161" s="406"/>
      <c r="W161" s="406"/>
      <c r="X161" s="406"/>
      <c r="Y161" s="406"/>
      <c r="Z161" s="406"/>
      <c r="AA161" s="407"/>
      <c r="AC161" s="164"/>
    </row>
    <row r="162" spans="2:29" x14ac:dyDescent="0.35">
      <c r="B162" s="405"/>
      <c r="C162" s="406"/>
      <c r="D162" s="406"/>
      <c r="E162" s="406"/>
      <c r="F162" s="406"/>
      <c r="G162" s="406"/>
      <c r="H162" s="406"/>
      <c r="I162" s="406"/>
      <c r="J162" s="406"/>
      <c r="K162" s="406"/>
      <c r="L162" s="406"/>
      <c r="M162" s="406"/>
      <c r="N162" s="406"/>
      <c r="O162" s="406"/>
      <c r="P162" s="406"/>
      <c r="Q162" s="406"/>
      <c r="R162" s="406"/>
      <c r="S162" s="406"/>
      <c r="T162" s="406"/>
      <c r="U162" s="406"/>
      <c r="V162" s="406"/>
      <c r="W162" s="406"/>
      <c r="X162" s="406"/>
      <c r="Y162" s="406"/>
      <c r="Z162" s="406"/>
      <c r="AA162" s="407"/>
      <c r="AC162" s="164"/>
    </row>
    <row r="163" spans="2:29" x14ac:dyDescent="0.35">
      <c r="B163" s="405"/>
      <c r="C163" s="406"/>
      <c r="D163" s="406"/>
      <c r="E163" s="406"/>
      <c r="F163" s="406"/>
      <c r="G163" s="406"/>
      <c r="H163" s="406"/>
      <c r="I163" s="406"/>
      <c r="J163" s="406"/>
      <c r="K163" s="406"/>
      <c r="L163" s="406"/>
      <c r="M163" s="406"/>
      <c r="N163" s="406"/>
      <c r="O163" s="406"/>
      <c r="P163" s="406"/>
      <c r="Q163" s="406"/>
      <c r="R163" s="406"/>
      <c r="S163" s="406"/>
      <c r="T163" s="406"/>
      <c r="U163" s="406"/>
      <c r="V163" s="406"/>
      <c r="W163" s="406"/>
      <c r="X163" s="406"/>
      <c r="Y163" s="406"/>
      <c r="Z163" s="406"/>
      <c r="AA163" s="407"/>
      <c r="AC163" s="164"/>
    </row>
    <row r="164" spans="2:29" x14ac:dyDescent="0.35">
      <c r="B164" s="405"/>
      <c r="C164" s="406"/>
      <c r="D164" s="406"/>
      <c r="E164" s="406"/>
      <c r="F164" s="406"/>
      <c r="G164" s="406"/>
      <c r="H164" s="406"/>
      <c r="I164" s="406"/>
      <c r="J164" s="406"/>
      <c r="K164" s="406"/>
      <c r="L164" s="406"/>
      <c r="M164" s="406"/>
      <c r="N164" s="406"/>
      <c r="O164" s="406"/>
      <c r="P164" s="406"/>
      <c r="Q164" s="406"/>
      <c r="R164" s="406"/>
      <c r="S164" s="406"/>
      <c r="T164" s="406"/>
      <c r="U164" s="406"/>
      <c r="V164" s="406"/>
      <c r="W164" s="406"/>
      <c r="X164" s="406"/>
      <c r="Y164" s="406"/>
      <c r="Z164" s="406"/>
      <c r="AA164" s="407"/>
      <c r="AC164" s="164"/>
    </row>
    <row r="165" spans="2:29" x14ac:dyDescent="0.35">
      <c r="B165" s="405"/>
      <c r="C165" s="406"/>
      <c r="D165" s="406"/>
      <c r="E165" s="406"/>
      <c r="F165" s="406"/>
      <c r="G165" s="406"/>
      <c r="H165" s="406"/>
      <c r="I165" s="406"/>
      <c r="J165" s="406"/>
      <c r="K165" s="406"/>
      <c r="L165" s="406"/>
      <c r="M165" s="406"/>
      <c r="N165" s="406"/>
      <c r="O165" s="406"/>
      <c r="P165" s="406"/>
      <c r="Q165" s="406"/>
      <c r="R165" s="406"/>
      <c r="S165" s="406"/>
      <c r="T165" s="406"/>
      <c r="U165" s="406"/>
      <c r="V165" s="406"/>
      <c r="W165" s="406"/>
      <c r="X165" s="406"/>
      <c r="Y165" s="406"/>
      <c r="Z165" s="406"/>
      <c r="AA165" s="407"/>
      <c r="AC165" s="164"/>
    </row>
    <row r="166" spans="2:29" x14ac:dyDescent="0.35">
      <c r="B166" s="405"/>
      <c r="C166" s="406"/>
      <c r="D166" s="406"/>
      <c r="E166" s="406"/>
      <c r="F166" s="406"/>
      <c r="G166" s="406"/>
      <c r="H166" s="406"/>
      <c r="I166" s="406"/>
      <c r="J166" s="406"/>
      <c r="K166" s="406"/>
      <c r="L166" s="406"/>
      <c r="M166" s="406"/>
      <c r="N166" s="406"/>
      <c r="O166" s="406"/>
      <c r="P166" s="406"/>
      <c r="Q166" s="406"/>
      <c r="R166" s="406"/>
      <c r="S166" s="406"/>
      <c r="T166" s="406"/>
      <c r="U166" s="406"/>
      <c r="V166" s="406"/>
      <c r="W166" s="406"/>
      <c r="X166" s="406"/>
      <c r="Y166" s="406"/>
      <c r="Z166" s="406"/>
      <c r="AA166" s="407"/>
      <c r="AC166" s="164"/>
    </row>
    <row r="167" spans="2:29" x14ac:dyDescent="0.35">
      <c r="B167" s="405"/>
      <c r="C167" s="406"/>
      <c r="D167" s="406"/>
      <c r="E167" s="406"/>
      <c r="F167" s="406"/>
      <c r="G167" s="406"/>
      <c r="H167" s="406"/>
      <c r="I167" s="406"/>
      <c r="J167" s="406"/>
      <c r="K167" s="406"/>
      <c r="L167" s="406"/>
      <c r="M167" s="406"/>
      <c r="N167" s="406"/>
      <c r="O167" s="406"/>
      <c r="P167" s="406"/>
      <c r="Q167" s="406"/>
      <c r="R167" s="406"/>
      <c r="S167" s="406"/>
      <c r="T167" s="406"/>
      <c r="U167" s="406"/>
      <c r="V167" s="406"/>
      <c r="W167" s="406"/>
      <c r="X167" s="406"/>
      <c r="Y167" s="406"/>
      <c r="Z167" s="406"/>
      <c r="AA167" s="407"/>
      <c r="AC167" s="164"/>
    </row>
    <row r="168" spans="2:29" x14ac:dyDescent="0.35">
      <c r="B168" s="405"/>
      <c r="C168" s="406"/>
      <c r="D168" s="406"/>
      <c r="E168" s="406"/>
      <c r="F168" s="406"/>
      <c r="G168" s="406"/>
      <c r="H168" s="406"/>
      <c r="I168" s="406"/>
      <c r="J168" s="406"/>
      <c r="K168" s="406"/>
      <c r="L168" s="406"/>
      <c r="M168" s="406"/>
      <c r="N168" s="406"/>
      <c r="O168" s="406"/>
      <c r="P168" s="406"/>
      <c r="Q168" s="406"/>
      <c r="R168" s="406"/>
      <c r="S168" s="406"/>
      <c r="T168" s="406"/>
      <c r="U168" s="406"/>
      <c r="V168" s="406"/>
      <c r="W168" s="406"/>
      <c r="X168" s="406"/>
      <c r="Y168" s="406"/>
      <c r="Z168" s="406"/>
      <c r="AA168" s="407"/>
      <c r="AC168" s="164"/>
    </row>
    <row r="169" spans="2:29" x14ac:dyDescent="0.35">
      <c r="B169" s="405"/>
      <c r="C169" s="406"/>
      <c r="D169" s="406"/>
      <c r="E169" s="406"/>
      <c r="F169" s="406"/>
      <c r="G169" s="406"/>
      <c r="H169" s="406"/>
      <c r="I169" s="406"/>
      <c r="J169" s="406"/>
      <c r="K169" s="406"/>
      <c r="L169" s="406"/>
      <c r="M169" s="406"/>
      <c r="N169" s="406"/>
      <c r="O169" s="406"/>
      <c r="P169" s="406"/>
      <c r="Q169" s="406"/>
      <c r="R169" s="406"/>
      <c r="S169" s="406"/>
      <c r="T169" s="406"/>
      <c r="U169" s="406"/>
      <c r="V169" s="406"/>
      <c r="W169" s="406"/>
      <c r="X169" s="406"/>
      <c r="Y169" s="406"/>
      <c r="Z169" s="406"/>
      <c r="AA169" s="407"/>
      <c r="AC169" s="164"/>
    </row>
    <row r="170" spans="2:29" x14ac:dyDescent="0.35">
      <c r="B170" s="405"/>
      <c r="C170" s="406"/>
      <c r="D170" s="406"/>
      <c r="E170" s="406"/>
      <c r="F170" s="406"/>
      <c r="G170" s="406"/>
      <c r="H170" s="406"/>
      <c r="I170" s="406"/>
      <c r="J170" s="406"/>
      <c r="K170" s="406"/>
      <c r="L170" s="406"/>
      <c r="M170" s="406"/>
      <c r="N170" s="406"/>
      <c r="O170" s="406"/>
      <c r="P170" s="406"/>
      <c r="Q170" s="406"/>
      <c r="R170" s="406"/>
      <c r="S170" s="406"/>
      <c r="T170" s="406"/>
      <c r="U170" s="406"/>
      <c r="V170" s="406"/>
      <c r="W170" s="406"/>
      <c r="X170" s="406"/>
      <c r="Y170" s="406"/>
      <c r="Z170" s="406"/>
      <c r="AA170" s="407"/>
      <c r="AC170" s="164"/>
    </row>
    <row r="171" spans="2:29" x14ac:dyDescent="0.35">
      <c r="B171" s="405"/>
      <c r="C171" s="406"/>
      <c r="D171" s="406"/>
      <c r="E171" s="406"/>
      <c r="F171" s="406"/>
      <c r="G171" s="406"/>
      <c r="H171" s="406"/>
      <c r="I171" s="406"/>
      <c r="J171" s="406"/>
      <c r="K171" s="406"/>
      <c r="L171" s="406"/>
      <c r="M171" s="406"/>
      <c r="N171" s="406"/>
      <c r="O171" s="406"/>
      <c r="P171" s="406"/>
      <c r="Q171" s="406"/>
      <c r="R171" s="406"/>
      <c r="S171" s="406"/>
      <c r="T171" s="406"/>
      <c r="U171" s="406"/>
      <c r="V171" s="406"/>
      <c r="W171" s="406"/>
      <c r="X171" s="406"/>
      <c r="Y171" s="406"/>
      <c r="Z171" s="406"/>
      <c r="AA171" s="407"/>
      <c r="AC171" s="164"/>
    </row>
    <row r="172" spans="2:29" x14ac:dyDescent="0.35">
      <c r="B172" s="405"/>
      <c r="C172" s="406"/>
      <c r="D172" s="406"/>
      <c r="E172" s="406"/>
      <c r="F172" s="406"/>
      <c r="G172" s="406"/>
      <c r="H172" s="406"/>
      <c r="I172" s="406"/>
      <c r="J172" s="406"/>
      <c r="K172" s="406"/>
      <c r="L172" s="406"/>
      <c r="M172" s="406"/>
      <c r="N172" s="406"/>
      <c r="O172" s="406"/>
      <c r="P172" s="406"/>
      <c r="Q172" s="406"/>
      <c r="R172" s="406"/>
      <c r="S172" s="406"/>
      <c r="T172" s="406"/>
      <c r="U172" s="406"/>
      <c r="V172" s="406"/>
      <c r="W172" s="406"/>
      <c r="X172" s="406"/>
      <c r="Y172" s="406"/>
      <c r="Z172" s="406"/>
      <c r="AA172" s="407"/>
      <c r="AC172" s="164"/>
    </row>
    <row r="173" spans="2:29" x14ac:dyDescent="0.35">
      <c r="B173" s="405"/>
      <c r="C173" s="406"/>
      <c r="D173" s="406"/>
      <c r="E173" s="406"/>
      <c r="F173" s="406"/>
      <c r="G173" s="406"/>
      <c r="H173" s="406"/>
      <c r="I173" s="406"/>
      <c r="J173" s="406"/>
      <c r="K173" s="406"/>
      <c r="L173" s="406"/>
      <c r="M173" s="406"/>
      <c r="N173" s="406"/>
      <c r="O173" s="406"/>
      <c r="P173" s="406"/>
      <c r="Q173" s="406"/>
      <c r="R173" s="406"/>
      <c r="S173" s="406"/>
      <c r="T173" s="406"/>
      <c r="U173" s="406"/>
      <c r="V173" s="406"/>
      <c r="W173" s="406"/>
      <c r="X173" s="406"/>
      <c r="Y173" s="406"/>
      <c r="Z173" s="406"/>
      <c r="AA173" s="407"/>
      <c r="AC173" s="164"/>
    </row>
    <row r="174" spans="2:29" x14ac:dyDescent="0.35">
      <c r="B174" s="405"/>
      <c r="C174" s="406"/>
      <c r="D174" s="406"/>
      <c r="E174" s="406"/>
      <c r="F174" s="406"/>
      <c r="G174" s="406"/>
      <c r="H174" s="406"/>
      <c r="I174" s="406"/>
      <c r="J174" s="406"/>
      <c r="K174" s="406"/>
      <c r="L174" s="406"/>
      <c r="M174" s="406"/>
      <c r="N174" s="406"/>
      <c r="O174" s="406"/>
      <c r="P174" s="406"/>
      <c r="Q174" s="406"/>
      <c r="R174" s="406"/>
      <c r="S174" s="406"/>
      <c r="T174" s="406"/>
      <c r="U174" s="406"/>
      <c r="V174" s="406"/>
      <c r="W174" s="406"/>
      <c r="X174" s="406"/>
      <c r="Y174" s="406"/>
      <c r="Z174" s="406"/>
      <c r="AA174" s="407"/>
      <c r="AC174" s="164"/>
    </row>
    <row r="175" spans="2:29" x14ac:dyDescent="0.35">
      <c r="B175" s="405"/>
      <c r="C175" s="406"/>
      <c r="D175" s="406"/>
      <c r="E175" s="406"/>
      <c r="F175" s="406"/>
      <c r="G175" s="406"/>
      <c r="H175" s="406"/>
      <c r="I175" s="406"/>
      <c r="J175" s="406"/>
      <c r="K175" s="406"/>
      <c r="L175" s="406"/>
      <c r="M175" s="406"/>
      <c r="N175" s="406"/>
      <c r="O175" s="406"/>
      <c r="P175" s="406"/>
      <c r="Q175" s="406"/>
      <c r="R175" s="406"/>
      <c r="S175" s="406"/>
      <c r="T175" s="406"/>
      <c r="U175" s="406"/>
      <c r="V175" s="406"/>
      <c r="W175" s="406"/>
      <c r="X175" s="406"/>
      <c r="Y175" s="406"/>
      <c r="Z175" s="406"/>
      <c r="AA175" s="407"/>
      <c r="AC175" s="164"/>
    </row>
    <row r="176" spans="2:29" x14ac:dyDescent="0.35">
      <c r="B176" s="405"/>
      <c r="C176" s="406"/>
      <c r="D176" s="406"/>
      <c r="E176" s="406"/>
      <c r="F176" s="406"/>
      <c r="G176" s="406"/>
      <c r="H176" s="406"/>
      <c r="I176" s="406"/>
      <c r="J176" s="406"/>
      <c r="K176" s="406"/>
      <c r="L176" s="406"/>
      <c r="M176" s="406"/>
      <c r="N176" s="406"/>
      <c r="O176" s="406"/>
      <c r="P176" s="406"/>
      <c r="Q176" s="406"/>
      <c r="R176" s="406"/>
      <c r="S176" s="406"/>
      <c r="T176" s="406"/>
      <c r="U176" s="406"/>
      <c r="V176" s="406"/>
      <c r="W176" s="406"/>
      <c r="X176" s="406"/>
      <c r="Y176" s="406"/>
      <c r="Z176" s="406"/>
      <c r="AA176" s="407"/>
      <c r="AC176" s="164"/>
    </row>
    <row r="177" spans="1:29" ht="16" thickBot="1" x14ac:dyDescent="0.4">
      <c r="B177" s="408"/>
      <c r="C177" s="409"/>
      <c r="D177" s="409"/>
      <c r="E177" s="409"/>
      <c r="F177" s="409"/>
      <c r="G177" s="409"/>
      <c r="H177" s="409"/>
      <c r="I177" s="409"/>
      <c r="J177" s="409"/>
      <c r="K177" s="409"/>
      <c r="L177" s="409"/>
      <c r="M177" s="409"/>
      <c r="N177" s="409"/>
      <c r="O177" s="409"/>
      <c r="P177" s="409"/>
      <c r="Q177" s="409"/>
      <c r="R177" s="409"/>
      <c r="S177" s="409"/>
      <c r="T177" s="409"/>
      <c r="U177" s="409"/>
      <c r="V177" s="409"/>
      <c r="W177" s="409"/>
      <c r="X177" s="409"/>
      <c r="Y177" s="409"/>
      <c r="Z177" s="409"/>
      <c r="AA177" s="410"/>
      <c r="AC177" s="164"/>
    </row>
    <row r="178" spans="1:29" x14ac:dyDescent="0.35">
      <c r="AC178" s="164"/>
    </row>
    <row r="179" spans="1:29" x14ac:dyDescent="0.35">
      <c r="A179" s="164"/>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row>
  </sheetData>
  <sheetProtection algorithmName="SHA-512" hashValue="OCppkWfH/UaDbyHsYYxHiLtnxWtbn8VPUIEr91j3MGQR2LgGlZeH2NI+VfLXtERuq+mYb8RJ0D+B30I74ysDrQ==" saltValue="PFMdx5um+CQgJYACQPVU9Q==" spinCount="100000" sheet="1" selectLockedCells="1"/>
  <mergeCells count="19">
    <mergeCell ref="B124:H149"/>
    <mergeCell ref="J124:AA149"/>
    <mergeCell ref="B152:AA177"/>
    <mergeCell ref="B12:H37"/>
    <mergeCell ref="J12:AA37"/>
    <mergeCell ref="B68:AA93"/>
    <mergeCell ref="B96:H121"/>
    <mergeCell ref="J96:AA121"/>
    <mergeCell ref="B40:AA65"/>
    <mergeCell ref="B95:H95"/>
    <mergeCell ref="J95:AA95"/>
    <mergeCell ref="B123:H123"/>
    <mergeCell ref="J123:AA123"/>
    <mergeCell ref="B151:AA151"/>
    <mergeCell ref="B2:C2"/>
    <mergeCell ref="B11:H11"/>
    <mergeCell ref="J11:AA11"/>
    <mergeCell ref="B39:AA39"/>
    <mergeCell ref="B67:AA67"/>
  </mergeCells>
  <hyperlinks>
    <hyperlink ref="E4" location="Instructions!C33" display="Back to Instructions tab" xr:uid="{00000000-0004-0000-0500-000000000000}"/>
  </hyperlinks>
  <printOptions horizontalCentered="1"/>
  <pageMargins left="0.25" right="0.25" top="0.75" bottom="0.25" header="0.3" footer="0.3"/>
  <pageSetup scale="75" fitToHeight="3"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H54"/>
  <sheetViews>
    <sheetView showGridLines="0" zoomScale="80" zoomScaleNormal="80" workbookViewId="0">
      <selection activeCell="B18" sqref="B18:F21"/>
    </sheetView>
  </sheetViews>
  <sheetFormatPr defaultColWidth="9.1796875" defaultRowHeight="15.5" x14ac:dyDescent="0.4"/>
  <cols>
    <col min="1" max="1" width="4.453125" style="155" customWidth="1"/>
    <col min="2" max="2" width="34.54296875" style="155" customWidth="1"/>
    <col min="3" max="3" width="51.54296875" style="155" bestFit="1" customWidth="1"/>
    <col min="4" max="4" width="9.1796875" style="155"/>
    <col min="5" max="5" width="25.1796875" style="155" bestFit="1" customWidth="1"/>
    <col min="6" max="6" width="60.453125" style="155" customWidth="1"/>
    <col min="7" max="7" width="4.453125" style="155" customWidth="1"/>
    <col min="8" max="8" width="3.1796875" style="155" customWidth="1"/>
    <col min="9" max="16384" width="9.1796875" style="155"/>
  </cols>
  <sheetData>
    <row r="1" spans="2:8" ht="16" thickBot="1" x14ac:dyDescent="0.45">
      <c r="H1" s="117"/>
    </row>
    <row r="2" spans="2:8" ht="16" thickBot="1" x14ac:dyDescent="0.45">
      <c r="B2" s="354" t="str">
        <f>'Version Control'!$B$2</f>
        <v>Title Block</v>
      </c>
      <c r="C2" s="355"/>
      <c r="H2" s="117"/>
    </row>
    <row r="3" spans="2:8" x14ac:dyDescent="0.4">
      <c r="B3" s="204" t="str">
        <f>'Version Control'!$B$3</f>
        <v>Test Report Template Name:</v>
      </c>
      <c r="C3" s="205" t="str">
        <f>'Version Control'!$C$3</f>
        <v>Commercial Warm Air Furnace</v>
      </c>
      <c r="H3" s="117"/>
    </row>
    <row r="4" spans="2:8" x14ac:dyDescent="0.4">
      <c r="B4" s="206" t="str">
        <f>'Version Control'!$B$4</f>
        <v>Version Number:</v>
      </c>
      <c r="C4" s="207" t="str">
        <f>'Version Control'!$C$4</f>
        <v>v2.1</v>
      </c>
      <c r="E4" s="296" t="s">
        <v>60</v>
      </c>
      <c r="H4" s="117"/>
    </row>
    <row r="5" spans="2:8" x14ac:dyDescent="0.4">
      <c r="B5" s="208" t="str">
        <f>'Version Control'!$B$5</f>
        <v xml:space="preserve">Latest Template Revision: </v>
      </c>
      <c r="C5" s="209">
        <f>'Version Control'!$C$5</f>
        <v>43656</v>
      </c>
      <c r="H5" s="117"/>
    </row>
    <row r="6" spans="2:8" x14ac:dyDescent="0.4">
      <c r="B6" s="208" t="str">
        <f>'Version Control'!$B$6</f>
        <v>Tab Name:</v>
      </c>
      <c r="C6" s="210" t="str">
        <f ca="1">MID(CELL("filename",A1), FIND("]", CELL("filename", A1))+ 1, 255)</f>
        <v>Comments</v>
      </c>
      <c r="H6" s="117"/>
    </row>
    <row r="7" spans="2:8" ht="34.5" customHeight="1" x14ac:dyDescent="0.4">
      <c r="B7" s="130" t="str">
        <f>'Version Control'!$B$7</f>
        <v>File Name:</v>
      </c>
      <c r="C7" s="197" t="str">
        <f ca="1">'Version Control'!$C$7</f>
        <v>Commercial Warm Air Furnace - v2.0.xlsx</v>
      </c>
      <c r="H7" s="117"/>
    </row>
    <row r="8" spans="2:8" ht="16" thickBot="1" x14ac:dyDescent="0.45">
      <c r="B8" s="211" t="str">
        <f>'Version Control'!$B$8</f>
        <v xml:space="preserve">Test Completion Date: </v>
      </c>
      <c r="C8" s="212" t="str">
        <f>'Version Control'!$C$8</f>
        <v>[MM/DD/YYYY]</v>
      </c>
      <c r="H8" s="117"/>
    </row>
    <row r="9" spans="2:8" x14ac:dyDescent="0.4">
      <c r="H9" s="117"/>
    </row>
    <row r="10" spans="2:8" ht="16" thickBot="1" x14ac:dyDescent="0.45">
      <c r="H10" s="117"/>
    </row>
    <row r="11" spans="2:8" ht="16" thickBot="1" x14ac:dyDescent="0.45">
      <c r="B11" s="459" t="s">
        <v>57</v>
      </c>
      <c r="C11" s="460"/>
      <c r="D11" s="460"/>
      <c r="E11" s="460"/>
      <c r="F11" s="461"/>
      <c r="G11" s="213"/>
      <c r="H11" s="117"/>
    </row>
    <row r="12" spans="2:8" x14ac:dyDescent="0.4">
      <c r="B12" s="214"/>
      <c r="C12" s="215"/>
      <c r="D12" s="215"/>
      <c r="E12" s="215"/>
      <c r="F12" s="216"/>
      <c r="G12" s="215"/>
      <c r="H12" s="117"/>
    </row>
    <row r="13" spans="2:8" x14ac:dyDescent="0.4">
      <c r="B13" s="453"/>
      <c r="C13" s="454"/>
      <c r="D13" s="454"/>
      <c r="E13" s="454"/>
      <c r="F13" s="455"/>
      <c r="G13" s="215"/>
      <c r="H13" s="117"/>
    </row>
    <row r="14" spans="2:8" x14ac:dyDescent="0.4">
      <c r="B14" s="405"/>
      <c r="C14" s="406"/>
      <c r="D14" s="406"/>
      <c r="E14" s="406"/>
      <c r="F14" s="407"/>
      <c r="G14" s="215"/>
      <c r="H14" s="117"/>
    </row>
    <row r="15" spans="2:8" x14ac:dyDescent="0.4">
      <c r="B15" s="405"/>
      <c r="C15" s="406"/>
      <c r="D15" s="406"/>
      <c r="E15" s="406"/>
      <c r="F15" s="407"/>
      <c r="G15" s="215"/>
      <c r="H15" s="117"/>
    </row>
    <row r="16" spans="2:8" x14ac:dyDescent="0.4">
      <c r="B16" s="456"/>
      <c r="C16" s="457"/>
      <c r="D16" s="457"/>
      <c r="E16" s="457"/>
      <c r="F16" s="458"/>
      <c r="G16" s="215"/>
      <c r="H16" s="117"/>
    </row>
    <row r="17" spans="2:8" x14ac:dyDescent="0.4">
      <c r="B17" s="217"/>
      <c r="C17" s="218"/>
      <c r="D17" s="218"/>
      <c r="E17" s="218"/>
      <c r="F17" s="219"/>
      <c r="G17" s="215"/>
      <c r="H17" s="117"/>
    </row>
    <row r="18" spans="2:8" x14ac:dyDescent="0.4">
      <c r="B18" s="453"/>
      <c r="C18" s="454"/>
      <c r="D18" s="454"/>
      <c r="E18" s="454"/>
      <c r="F18" s="455"/>
      <c r="G18" s="215"/>
      <c r="H18" s="117"/>
    </row>
    <row r="19" spans="2:8" x14ac:dyDescent="0.4">
      <c r="B19" s="405"/>
      <c r="C19" s="406"/>
      <c r="D19" s="406"/>
      <c r="E19" s="406"/>
      <c r="F19" s="407"/>
      <c r="G19" s="215"/>
      <c r="H19" s="117"/>
    </row>
    <row r="20" spans="2:8" x14ac:dyDescent="0.4">
      <c r="B20" s="405"/>
      <c r="C20" s="406"/>
      <c r="D20" s="406"/>
      <c r="E20" s="406"/>
      <c r="F20" s="407"/>
      <c r="G20" s="215"/>
      <c r="H20" s="117"/>
    </row>
    <row r="21" spans="2:8" x14ac:dyDescent="0.4">
      <c r="B21" s="456"/>
      <c r="C21" s="457"/>
      <c r="D21" s="457"/>
      <c r="E21" s="457"/>
      <c r="F21" s="458"/>
      <c r="G21" s="215"/>
      <c r="H21" s="117"/>
    </row>
    <row r="22" spans="2:8" x14ac:dyDescent="0.4">
      <c r="B22" s="217"/>
      <c r="C22" s="218"/>
      <c r="D22" s="218"/>
      <c r="E22" s="218"/>
      <c r="F22" s="219"/>
      <c r="G22" s="215"/>
      <c r="H22" s="117"/>
    </row>
    <row r="23" spans="2:8" x14ac:dyDescent="0.4">
      <c r="B23" s="453"/>
      <c r="C23" s="454"/>
      <c r="D23" s="454"/>
      <c r="E23" s="454"/>
      <c r="F23" s="455"/>
      <c r="G23" s="215"/>
      <c r="H23" s="117"/>
    </row>
    <row r="24" spans="2:8" x14ac:dyDescent="0.4">
      <c r="B24" s="405"/>
      <c r="C24" s="406"/>
      <c r="D24" s="406"/>
      <c r="E24" s="406"/>
      <c r="F24" s="407"/>
      <c r="G24" s="215"/>
      <c r="H24" s="117"/>
    </row>
    <row r="25" spans="2:8" x14ac:dyDescent="0.4">
      <c r="B25" s="405"/>
      <c r="C25" s="406"/>
      <c r="D25" s="406"/>
      <c r="E25" s="406"/>
      <c r="F25" s="407"/>
      <c r="G25" s="215"/>
      <c r="H25" s="117"/>
    </row>
    <row r="26" spans="2:8" x14ac:dyDescent="0.4">
      <c r="B26" s="456"/>
      <c r="C26" s="457"/>
      <c r="D26" s="457"/>
      <c r="E26" s="457"/>
      <c r="F26" s="458"/>
      <c r="G26" s="215"/>
      <c r="H26" s="117"/>
    </row>
    <row r="27" spans="2:8" x14ac:dyDescent="0.4">
      <c r="B27" s="217"/>
      <c r="C27" s="218"/>
      <c r="D27" s="218"/>
      <c r="E27" s="218"/>
      <c r="F27" s="219"/>
      <c r="G27" s="215"/>
      <c r="H27" s="117"/>
    </row>
    <row r="28" spans="2:8" x14ac:dyDescent="0.4">
      <c r="B28" s="453"/>
      <c r="C28" s="454"/>
      <c r="D28" s="454"/>
      <c r="E28" s="454"/>
      <c r="F28" s="455"/>
      <c r="G28" s="215"/>
      <c r="H28" s="117"/>
    </row>
    <row r="29" spans="2:8" x14ac:dyDescent="0.4">
      <c r="B29" s="405"/>
      <c r="C29" s="406"/>
      <c r="D29" s="406"/>
      <c r="E29" s="406"/>
      <c r="F29" s="407"/>
      <c r="G29" s="215"/>
      <c r="H29" s="117"/>
    </row>
    <row r="30" spans="2:8" x14ac:dyDescent="0.4">
      <c r="B30" s="405"/>
      <c r="C30" s="406"/>
      <c r="D30" s="406"/>
      <c r="E30" s="406"/>
      <c r="F30" s="407"/>
      <c r="G30" s="215"/>
      <c r="H30" s="117"/>
    </row>
    <row r="31" spans="2:8" x14ac:dyDescent="0.4">
      <c r="B31" s="456"/>
      <c r="C31" s="457"/>
      <c r="D31" s="457"/>
      <c r="E31" s="457"/>
      <c r="F31" s="458"/>
      <c r="G31" s="215"/>
      <c r="H31" s="117"/>
    </row>
    <row r="32" spans="2:8" x14ac:dyDescent="0.4">
      <c r="B32" s="217"/>
      <c r="C32" s="218"/>
      <c r="D32" s="218"/>
      <c r="E32" s="218"/>
      <c r="F32" s="219"/>
      <c r="G32" s="215"/>
      <c r="H32" s="117"/>
    </row>
    <row r="33" spans="2:8" x14ac:dyDescent="0.4">
      <c r="B33" s="453"/>
      <c r="C33" s="454"/>
      <c r="D33" s="454"/>
      <c r="E33" s="454"/>
      <c r="F33" s="455"/>
      <c r="G33" s="215"/>
      <c r="H33" s="117"/>
    </row>
    <row r="34" spans="2:8" x14ac:dyDescent="0.4">
      <c r="B34" s="405"/>
      <c r="C34" s="406"/>
      <c r="D34" s="406"/>
      <c r="E34" s="406"/>
      <c r="F34" s="407"/>
      <c r="G34" s="215"/>
      <c r="H34" s="117"/>
    </row>
    <row r="35" spans="2:8" x14ac:dyDescent="0.4">
      <c r="B35" s="405"/>
      <c r="C35" s="406"/>
      <c r="D35" s="406"/>
      <c r="E35" s="406"/>
      <c r="F35" s="407"/>
      <c r="G35" s="215"/>
      <c r="H35" s="117"/>
    </row>
    <row r="36" spans="2:8" x14ac:dyDescent="0.4">
      <c r="B36" s="456"/>
      <c r="C36" s="457"/>
      <c r="D36" s="457"/>
      <c r="E36" s="457"/>
      <c r="F36" s="458"/>
      <c r="G36" s="215"/>
      <c r="H36" s="117"/>
    </row>
    <row r="37" spans="2:8" x14ac:dyDescent="0.4">
      <c r="B37" s="217"/>
      <c r="C37" s="218"/>
      <c r="D37" s="218"/>
      <c r="E37" s="218"/>
      <c r="F37" s="219"/>
      <c r="G37" s="215"/>
      <c r="H37" s="117"/>
    </row>
    <row r="38" spans="2:8" x14ac:dyDescent="0.4">
      <c r="B38" s="453"/>
      <c r="C38" s="454"/>
      <c r="D38" s="454"/>
      <c r="E38" s="454"/>
      <c r="F38" s="455"/>
      <c r="G38" s="215"/>
      <c r="H38" s="117"/>
    </row>
    <row r="39" spans="2:8" x14ac:dyDescent="0.4">
      <c r="B39" s="405"/>
      <c r="C39" s="406"/>
      <c r="D39" s="406"/>
      <c r="E39" s="406"/>
      <c r="F39" s="407"/>
      <c r="G39" s="215"/>
      <c r="H39" s="117"/>
    </row>
    <row r="40" spans="2:8" x14ac:dyDescent="0.4">
      <c r="B40" s="405"/>
      <c r="C40" s="406"/>
      <c r="D40" s="406"/>
      <c r="E40" s="406"/>
      <c r="F40" s="407"/>
      <c r="G40" s="215"/>
      <c r="H40" s="117"/>
    </row>
    <row r="41" spans="2:8" x14ac:dyDescent="0.4">
      <c r="B41" s="456"/>
      <c r="C41" s="457"/>
      <c r="D41" s="457"/>
      <c r="E41" s="457"/>
      <c r="F41" s="458"/>
      <c r="G41" s="215"/>
      <c r="H41" s="117"/>
    </row>
    <row r="42" spans="2:8" x14ac:dyDescent="0.4">
      <c r="B42" s="217"/>
      <c r="C42" s="218"/>
      <c r="D42" s="218"/>
      <c r="E42" s="218"/>
      <c r="F42" s="219"/>
      <c r="G42" s="215"/>
      <c r="H42" s="117"/>
    </row>
    <row r="43" spans="2:8" x14ac:dyDescent="0.4">
      <c r="B43" s="453"/>
      <c r="C43" s="454"/>
      <c r="D43" s="454"/>
      <c r="E43" s="454"/>
      <c r="F43" s="455"/>
      <c r="G43" s="215"/>
      <c r="H43" s="117"/>
    </row>
    <row r="44" spans="2:8" x14ac:dyDescent="0.4">
      <c r="B44" s="405"/>
      <c r="C44" s="406"/>
      <c r="D44" s="406"/>
      <c r="E44" s="406"/>
      <c r="F44" s="407"/>
      <c r="G44" s="215"/>
      <c r="H44" s="117"/>
    </row>
    <row r="45" spans="2:8" x14ac:dyDescent="0.4">
      <c r="B45" s="405"/>
      <c r="C45" s="406"/>
      <c r="D45" s="406"/>
      <c r="E45" s="406"/>
      <c r="F45" s="407"/>
      <c r="G45" s="215"/>
      <c r="H45" s="117"/>
    </row>
    <row r="46" spans="2:8" x14ac:dyDescent="0.4">
      <c r="B46" s="456"/>
      <c r="C46" s="457"/>
      <c r="D46" s="457"/>
      <c r="E46" s="457"/>
      <c r="F46" s="458"/>
      <c r="G46" s="215"/>
      <c r="H46" s="117"/>
    </row>
    <row r="47" spans="2:8" x14ac:dyDescent="0.4">
      <c r="B47" s="217"/>
      <c r="C47" s="218"/>
      <c r="D47" s="218"/>
      <c r="E47" s="218"/>
      <c r="F47" s="219"/>
      <c r="G47" s="215"/>
      <c r="H47" s="117"/>
    </row>
    <row r="48" spans="2:8" x14ac:dyDescent="0.4">
      <c r="B48" s="453"/>
      <c r="C48" s="454"/>
      <c r="D48" s="454"/>
      <c r="E48" s="454"/>
      <c r="F48" s="455"/>
      <c r="G48" s="215"/>
      <c r="H48" s="117"/>
    </row>
    <row r="49" spans="1:8" x14ac:dyDescent="0.4">
      <c r="B49" s="405"/>
      <c r="C49" s="406"/>
      <c r="D49" s="406"/>
      <c r="E49" s="406"/>
      <c r="F49" s="407"/>
      <c r="G49" s="215"/>
      <c r="H49" s="117"/>
    </row>
    <row r="50" spans="1:8" x14ac:dyDescent="0.4">
      <c r="B50" s="405"/>
      <c r="C50" s="406"/>
      <c r="D50" s="406"/>
      <c r="E50" s="406"/>
      <c r="F50" s="407"/>
      <c r="G50" s="215"/>
      <c r="H50" s="117"/>
    </row>
    <row r="51" spans="1:8" x14ac:dyDescent="0.4">
      <c r="B51" s="456"/>
      <c r="C51" s="457"/>
      <c r="D51" s="457"/>
      <c r="E51" s="457"/>
      <c r="F51" s="458"/>
      <c r="G51" s="215"/>
      <c r="H51" s="117"/>
    </row>
    <row r="52" spans="1:8" ht="16" thickBot="1" x14ac:dyDescent="0.45">
      <c r="B52" s="220"/>
      <c r="C52" s="221"/>
      <c r="D52" s="221"/>
      <c r="E52" s="221"/>
      <c r="F52" s="222"/>
      <c r="G52" s="215"/>
      <c r="H52" s="117"/>
    </row>
    <row r="53" spans="1:8" x14ac:dyDescent="0.4">
      <c r="H53" s="117"/>
    </row>
    <row r="54" spans="1:8" x14ac:dyDescent="0.4">
      <c r="A54" s="117"/>
      <c r="B54" s="117"/>
      <c r="C54" s="117"/>
      <c r="D54" s="117"/>
      <c r="E54" s="117"/>
      <c r="F54" s="117"/>
      <c r="G54" s="117"/>
      <c r="H54" s="117"/>
    </row>
  </sheetData>
  <sheetProtection algorithmName="SHA-512" hashValue="tPeVG57Agm3x6UndRS2DTkajoXHhxMdSi196tPdbI/8ab1lb95Js73QL6P8VjwPykY6SD9fJAtv8V5AWf58I0w==" saltValue="LyKsyTueJjYNpkhZ6Fs6Wg==" spinCount="100000" sheet="1" selectLockedCells="1"/>
  <mergeCells count="10">
    <mergeCell ref="B48:F51"/>
    <mergeCell ref="B2:C2"/>
    <mergeCell ref="B13:F16"/>
    <mergeCell ref="B11:F11"/>
    <mergeCell ref="B18:F21"/>
    <mergeCell ref="B23:F26"/>
    <mergeCell ref="B28:F31"/>
    <mergeCell ref="B33:F36"/>
    <mergeCell ref="B38:F41"/>
    <mergeCell ref="B43:F46"/>
  </mergeCells>
  <hyperlinks>
    <hyperlink ref="E4" location="Instructions!C33" display="Back to Instructions tab"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G20"/>
  <sheetViews>
    <sheetView showGridLines="0" zoomScale="80" zoomScaleNormal="80" workbookViewId="0">
      <selection activeCell="E4" sqref="E4"/>
    </sheetView>
  </sheetViews>
  <sheetFormatPr defaultColWidth="9.1796875" defaultRowHeight="15.5" x14ac:dyDescent="0.4"/>
  <cols>
    <col min="1" max="1" width="3.54296875" style="223" customWidth="1"/>
    <col min="2" max="2" width="30.7265625" style="223" bestFit="1" customWidth="1"/>
    <col min="3" max="3" width="52.26953125" style="223" customWidth="1"/>
    <col min="4" max="4" width="22.7265625" style="223" customWidth="1"/>
    <col min="5" max="5" width="50" style="223" customWidth="1"/>
    <col min="6" max="6" width="4.453125" style="223" customWidth="1"/>
    <col min="7" max="7" width="3.81640625" style="223" customWidth="1"/>
    <col min="8" max="16384" width="9.1796875" style="223"/>
  </cols>
  <sheetData>
    <row r="1" spans="1:7" ht="16" thickBot="1" x14ac:dyDescent="0.45">
      <c r="G1" s="224"/>
    </row>
    <row r="2" spans="1:7" ht="16" thickBot="1" x14ac:dyDescent="0.45">
      <c r="B2" s="462" t="str">
        <f>'Version Control'!$B$2</f>
        <v>Title Block</v>
      </c>
      <c r="C2" s="463"/>
      <c r="G2" s="224"/>
    </row>
    <row r="3" spans="1:7" x14ac:dyDescent="0.4">
      <c r="B3" s="225" t="str">
        <f>'Version Control'!$B$3</f>
        <v>Test Report Template Name:</v>
      </c>
      <c r="C3" s="226" t="str">
        <f>'Version Control'!$C$3</f>
        <v>Commercial Warm Air Furnace</v>
      </c>
      <c r="G3" s="224"/>
    </row>
    <row r="4" spans="1:7" ht="17" x14ac:dyDescent="0.45">
      <c r="B4" s="227" t="str">
        <f>'Version Control'!$B$4</f>
        <v>Version Number:</v>
      </c>
      <c r="C4" s="228" t="str">
        <f>'Version Control'!$C$4</f>
        <v>v2.1</v>
      </c>
      <c r="E4" s="297" t="s">
        <v>60</v>
      </c>
      <c r="G4" s="224"/>
    </row>
    <row r="5" spans="1:7" x14ac:dyDescent="0.4">
      <c r="B5" s="229" t="str">
        <f>'Version Control'!$B$5</f>
        <v xml:space="preserve">Latest Template Revision: </v>
      </c>
      <c r="C5" s="230">
        <f>'Version Control'!$C$5</f>
        <v>43656</v>
      </c>
      <c r="G5" s="224"/>
    </row>
    <row r="6" spans="1:7" x14ac:dyDescent="0.4">
      <c r="B6" s="229" t="str">
        <f>'Version Control'!$B$6</f>
        <v>Tab Name:</v>
      </c>
      <c r="C6" s="231" t="str">
        <f ca="1">MID(CELL("filename",A1), FIND("]", CELL("filename", A1))+ 1, 255)</f>
        <v>Report Sign-Off Block</v>
      </c>
      <c r="G6" s="224"/>
    </row>
    <row r="7" spans="1:7" ht="34.5" customHeight="1" x14ac:dyDescent="0.4">
      <c r="B7" s="232" t="str">
        <f>'Version Control'!$B$7</f>
        <v>File Name:</v>
      </c>
      <c r="C7" s="233" t="str">
        <f ca="1">'Version Control'!$C$7</f>
        <v>Commercial Warm Air Furnace - v2.0.xlsx</v>
      </c>
      <c r="G7" s="224"/>
    </row>
    <row r="8" spans="1:7" ht="16" thickBot="1" x14ac:dyDescent="0.45">
      <c r="B8" s="234" t="str">
        <f>'Version Control'!$B$8</f>
        <v xml:space="preserve">Test Completion Date: </v>
      </c>
      <c r="C8" s="235" t="str">
        <f>'Version Control'!$C$8</f>
        <v>[MM/DD/YYYY]</v>
      </c>
      <c r="G8" s="224"/>
    </row>
    <row r="9" spans="1:7" x14ac:dyDescent="0.4">
      <c r="G9" s="224"/>
    </row>
    <row r="10" spans="1:7" ht="16" thickBot="1" x14ac:dyDescent="0.45">
      <c r="G10" s="224"/>
    </row>
    <row r="11" spans="1:7" ht="16" thickBot="1" x14ac:dyDescent="0.45">
      <c r="A11" s="236"/>
      <c r="B11" s="462" t="s">
        <v>74</v>
      </c>
      <c r="C11" s="472"/>
      <c r="D11" s="472"/>
      <c r="E11" s="463"/>
      <c r="G11" s="224"/>
    </row>
    <row r="12" spans="1:7" ht="25.5" customHeight="1" x14ac:dyDescent="0.4">
      <c r="A12" s="236"/>
      <c r="B12" s="466" t="s">
        <v>77</v>
      </c>
      <c r="C12" s="467"/>
      <c r="D12" s="467"/>
      <c r="E12" s="468"/>
      <c r="G12" s="224"/>
    </row>
    <row r="13" spans="1:7" ht="30" customHeight="1" x14ac:dyDescent="0.4">
      <c r="A13" s="236"/>
      <c r="B13" s="469"/>
      <c r="C13" s="470"/>
      <c r="D13" s="470"/>
      <c r="E13" s="471"/>
      <c r="G13" s="224"/>
    </row>
    <row r="14" spans="1:7" x14ac:dyDescent="0.4">
      <c r="A14" s="236"/>
      <c r="B14" s="473" t="s">
        <v>29</v>
      </c>
      <c r="C14" s="474"/>
      <c r="D14" s="119" t="s">
        <v>28</v>
      </c>
      <c r="E14" s="120" t="s">
        <v>30</v>
      </c>
      <c r="G14" s="224"/>
    </row>
    <row r="15" spans="1:7" x14ac:dyDescent="0.4">
      <c r="A15" s="236"/>
      <c r="B15" s="475" t="s">
        <v>31</v>
      </c>
      <c r="C15" s="476"/>
      <c r="D15" s="243" t="str">
        <f>'General Info &amp; Test Results'!C17</f>
        <v>[MM/DD/YYYY]</v>
      </c>
      <c r="E15" s="300" t="s">
        <v>79</v>
      </c>
      <c r="G15" s="224"/>
    </row>
    <row r="16" spans="1:7" x14ac:dyDescent="0.4">
      <c r="A16" s="236"/>
      <c r="B16" s="475" t="s">
        <v>71</v>
      </c>
      <c r="C16" s="476"/>
      <c r="D16" s="298" t="s">
        <v>51</v>
      </c>
      <c r="E16" s="300" t="s">
        <v>79</v>
      </c>
      <c r="G16" s="224"/>
    </row>
    <row r="17" spans="1:7" x14ac:dyDescent="0.4">
      <c r="A17" s="236"/>
      <c r="B17" s="475" t="s">
        <v>78</v>
      </c>
      <c r="C17" s="476"/>
      <c r="D17" s="298" t="s">
        <v>51</v>
      </c>
      <c r="E17" s="300" t="s">
        <v>79</v>
      </c>
      <c r="G17" s="224"/>
    </row>
    <row r="18" spans="1:7" ht="16" thickBot="1" x14ac:dyDescent="0.45">
      <c r="A18" s="236"/>
      <c r="B18" s="464" t="s">
        <v>78</v>
      </c>
      <c r="C18" s="465"/>
      <c r="D18" s="299" t="s">
        <v>51</v>
      </c>
      <c r="E18" s="314" t="s">
        <v>79</v>
      </c>
      <c r="G18" s="224"/>
    </row>
    <row r="19" spans="1:7" x14ac:dyDescent="0.4">
      <c r="G19" s="224"/>
    </row>
    <row r="20" spans="1:7" x14ac:dyDescent="0.4">
      <c r="A20" s="224"/>
      <c r="B20" s="224"/>
      <c r="C20" s="224"/>
      <c r="D20" s="224"/>
      <c r="E20" s="224"/>
      <c r="F20" s="224"/>
      <c r="G20" s="224"/>
    </row>
  </sheetData>
  <sheetProtection algorithmName="SHA-512" hashValue="rIqL0YBRS/YcnOPrbSHMVy4lNWiv5GKE2E+K3afd7+wsmVZcpriAx3krYYW5pPYELM9bdecf1rzkLztqShKVEQ==" saltValue="1VDyodItufwv1VWLfdrZUw==" spinCount="100000"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xr:uid="{00000000-0004-0000-0800-000000000000}"/>
  </hyperlink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B41CA610-241B-42B1-9414-4E297D917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CFFDA2E1-4A6A-484B-80CA-ABF8787066A1}">
  <ds:schemaRefs>
    <ds:schemaRef ds:uri="http://schemas.microsoft.com/office/2006/documentManagement/types"/>
    <ds:schemaRef ds:uri="http://schemas.microsoft.com/office/infopath/2007/PartnerControls"/>
    <ds:schemaRef ds:uri="fa504290-48b0-421f-a269-8aa9478176e6"/>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29</vt:i4>
      </vt:variant>
    </vt:vector>
  </HeadingPairs>
  <TitlesOfParts>
    <vt:vector size="40" baseType="lpstr">
      <vt:lpstr>Instructions</vt:lpstr>
      <vt:lpstr>Raw Data</vt:lpstr>
      <vt:lpstr>General Info &amp; Test Results</vt:lpstr>
      <vt:lpstr>Setup &amp; Instrumentation</vt:lpstr>
      <vt:lpstr>Test Conditions</vt:lpstr>
      <vt:lpstr>Test Data Inputs &amp; Calculations</vt:lpstr>
      <vt:lpstr>Photos</vt:lpstr>
      <vt:lpstr>Comments</vt:lpstr>
      <vt:lpstr>Report Sign-Off Block</vt:lpstr>
      <vt:lpstr>Drop-Downs</vt:lpstr>
      <vt:lpstr>Version Control</vt:lpstr>
      <vt:lpstr>A</vt:lpstr>
      <vt:lpstr>Burner_Type</vt:lpstr>
      <vt:lpstr>Carbon</vt:lpstr>
      <vt:lpstr>CarD</vt:lpstr>
      <vt:lpstr>Circulation</vt:lpstr>
      <vt:lpstr>CO</vt:lpstr>
      <vt:lpstr>Control</vt:lpstr>
      <vt:lpstr>DD_Y_N</vt:lpstr>
      <vt:lpstr>Draft_Equipment</vt:lpstr>
      <vt:lpstr>Energy_Source</vt:lpstr>
      <vt:lpstr>Equipment_Class</vt:lpstr>
      <vt:lpstr>Flue_Gas</vt:lpstr>
      <vt:lpstr>Gas_Type</vt:lpstr>
      <vt:lpstr>Heating_Medium</vt:lpstr>
      <vt:lpstr>HHV</vt:lpstr>
      <vt:lpstr>humidity</vt:lpstr>
      <vt:lpstr>Hyd</vt:lpstr>
      <vt:lpstr>Ignition</vt:lpstr>
      <vt:lpstr>Installation</vt:lpstr>
      <vt:lpstr>MCSS</vt:lpstr>
      <vt:lpstr>Off_Cycle_Devices</vt:lpstr>
      <vt:lpstr>Oxy</vt:lpstr>
      <vt:lpstr>P</vt:lpstr>
      <vt:lpstr>QCSS</vt:lpstr>
      <vt:lpstr>T</vt:lpstr>
      <vt:lpstr>TA</vt:lpstr>
      <vt:lpstr>TFSS</vt:lpstr>
      <vt:lpstr>TFSSC</vt:lpstr>
      <vt:lpstr>TR</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Lisle</dc:creator>
  <cp:lastModifiedBy>Alexander Hammer</cp:lastModifiedBy>
  <cp:lastPrinted>2011-03-11T22:08:00Z</cp:lastPrinted>
  <dcterms:created xsi:type="dcterms:W3CDTF">2010-01-27T14:49:37Z</dcterms:created>
  <dcterms:modified xsi:type="dcterms:W3CDTF">2019-07-10T20:31:41Z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