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60" windowWidth="12555" windowHeight="9795" tabRatio="753"/>
  </bookViews>
  <sheets>
    <sheet name="Measure Inputs" sheetId="5" r:id="rId1"/>
    <sheet name="Measure List (Fall 2014)" sheetId="12" r:id="rId2"/>
    <sheet name="Response List" sheetId="7" state="hidden" r:id="rId3"/>
    <sheet name="GhostForm" sheetId="8" state="hidden" r:id="rId4"/>
    <sheet name="Database" sheetId="9" state="hidden" r:id="rId5"/>
  </sheets>
  <externalReferences>
    <externalReference r:id="rId6"/>
  </externalReferences>
  <definedNames>
    <definedName name="_xlnm._FilterDatabase" localSheetId="4" hidden="1">Database!$A$1:$AD$565</definedName>
    <definedName name="_xlnm._FilterDatabase" localSheetId="1" hidden="1">'Measure List (Fall 2014)'!$A$1:$R$565</definedName>
    <definedName name="Component">#REF!</definedName>
    <definedName name="EndUse">#REF!</definedName>
    <definedName name="FuelMixSwitchOptions">'[1]Primary energy and carbon data'!$C$51:$C$111</definedName>
    <definedName name="Market">#REF!</definedName>
    <definedName name="MarketGhost">#REF!</definedName>
    <definedName name="MarketSource">#REF!</definedName>
    <definedName name="_xlnm.Print_Area" localSheetId="0">'Measure Inputs'!$B$1:$C$59</definedName>
    <definedName name="Sector">#REF!</definedName>
  </definedNames>
  <calcPr calcId="145621"/>
</workbook>
</file>

<file path=xl/calcChain.xml><?xml version="1.0" encoding="utf-8"?>
<calcChain xmlns="http://schemas.openxmlformats.org/spreadsheetml/2006/main">
  <c r="C14" i="8" l="1"/>
  <c r="C29" i="8" l="1"/>
  <c r="C28" i="5" s="1"/>
  <c r="C27" i="8"/>
  <c r="C26" i="5" s="1"/>
  <c r="C50" i="8"/>
  <c r="C49" i="8"/>
  <c r="C48" i="5" s="1"/>
  <c r="C38" i="8"/>
  <c r="C37" i="5" s="1"/>
  <c r="C20" i="8"/>
  <c r="C19" i="5" s="1"/>
  <c r="C16" i="8"/>
  <c r="C15" i="5" s="1"/>
  <c r="C48" i="8"/>
  <c r="C47" i="5" s="1"/>
  <c r="C37" i="8"/>
  <c r="C36" i="5" s="1"/>
  <c r="C31" i="8"/>
  <c r="C30" i="5" s="1"/>
  <c r="C19" i="8"/>
  <c r="C18" i="5" s="1"/>
  <c r="C46" i="8"/>
  <c r="C45" i="5" s="1"/>
  <c r="C36" i="8"/>
  <c r="C35" i="5" s="1"/>
  <c r="C26" i="8"/>
  <c r="C25" i="5" s="1"/>
  <c r="C18" i="8"/>
  <c r="C17" i="5" s="1"/>
  <c r="C41" i="8"/>
  <c r="C47" i="8"/>
  <c r="C46" i="5" s="1"/>
  <c r="C25" i="8"/>
  <c r="C24" i="5" s="1"/>
  <c r="C17" i="8"/>
  <c r="C16" i="5" s="1"/>
  <c r="C49" i="5" l="1"/>
  <c r="C40" i="5"/>
  <c r="C39" i="8" l="1"/>
  <c r="C38" i="5" s="1"/>
  <c r="C40" i="8"/>
  <c r="C39" i="5" s="1"/>
</calcChain>
</file>

<file path=xl/comments1.xml><?xml version="1.0" encoding="utf-8"?>
<comments xmlns="http://schemas.openxmlformats.org/spreadsheetml/2006/main">
  <authors>
    <author>Navigant</author>
    <author>Oxana Petritchenko</author>
  </authors>
  <commentList>
    <comment ref="B15" authorId="0">
      <text>
        <r>
          <rPr>
            <b/>
            <sz val="9"/>
            <color indexed="81"/>
            <rFont val="Tahoma"/>
            <family val="2"/>
          </rPr>
          <t xml:space="preserve">Key:
</t>
        </r>
        <r>
          <rPr>
            <sz val="9"/>
            <color indexed="81"/>
            <rFont val="Tahoma"/>
            <family val="2"/>
          </rPr>
          <t>Buildings:
(N): This measure is applicable only to new homes or buildings constructed after the technology or measure penetrates its market.
(E): This measure is applicable only to existing homes or buildings constructed prior to 2010.
Markets:
C: Commercial
R: Residential
I: Industrial
O: Outdoor
Other:
FS: Fuel Switching
MYP: BTO Multi-Year Plan target
* - target</t>
        </r>
      </text>
    </comment>
    <comment ref="B17" authorId="1">
      <text>
        <r>
          <rPr>
            <b/>
            <sz val="9"/>
            <color indexed="81"/>
            <rFont val="Tahoma"/>
            <family val="2"/>
          </rPr>
          <t xml:space="preserve">Deployment Level Options:
</t>
        </r>
        <r>
          <rPr>
            <sz val="9"/>
            <color indexed="81"/>
            <rFont val="Tahoma"/>
            <family val="2"/>
          </rPr>
          <t>0: Roadmap Goal / Target
1: Early R&amp;D: not basic science, but still lab bench
2: Late R&amp;D: cost reduction, performance improvement, may be available to early adopters
3: Early Deployment: savings not yet proven in whole building context
4: Late Deployment: savings proven, but need to transform the market
5: Standards: rule in place, underway, or ready to be planned</t>
        </r>
      </text>
    </comment>
    <comment ref="B19" authorId="0">
      <text>
        <r>
          <rPr>
            <sz val="9"/>
            <color indexed="81"/>
            <rFont val="Tahoma"/>
            <family val="2"/>
          </rPr>
          <t>Technology's component or area of improvement in energy efficiency that is affected by each measure. Examples include, but are not limited to: system; use intensity; thermal transfer; maintenance; evaporator; heat exchanger; window; basement; roof; door; walls; infiltration; lamp; luminaire; ballast; controls, etc.</t>
        </r>
      </text>
    </comment>
    <comment ref="B26" authorId="0">
      <text>
        <r>
          <rPr>
            <b/>
            <sz val="9"/>
            <color indexed="81"/>
            <rFont val="Tahoma"/>
            <family val="2"/>
          </rPr>
          <t xml:space="preserve">Key:
</t>
        </r>
        <r>
          <rPr>
            <sz val="9"/>
            <color indexed="81"/>
            <rFont val="Tahoma"/>
            <family val="2"/>
          </rPr>
          <t>Markets:
C: Commercial
R: Residential
I: Industrial
O: Outdoor</t>
        </r>
      </text>
    </comment>
    <comment ref="B35" authorId="0">
      <text>
        <r>
          <rPr>
            <sz val="9"/>
            <color indexed="81"/>
            <rFont val="Tahoma"/>
            <family val="2"/>
          </rPr>
          <t xml:space="preserve">Baseline unit is a representative unit that typically comprises installed base in U.S. homes or buildings in a specific region (if appropriate). In some cases, it can be considered as a typical technology currently on the market that the new measure must compete for market share. Each measure's baseline metrics are derived based on EIA's Annual Energy Outlook (AEO) National Energy Modeling System's database. In some cases, a measure can be supplementary, and this field can be set to 0. </t>
        </r>
        <r>
          <rPr>
            <b/>
            <sz val="9"/>
            <color indexed="81"/>
            <rFont val="Tahoma"/>
            <family val="2"/>
          </rPr>
          <t>Please make sure to include any assumptions about the baseline and its relevant metrics in the comments section (C41).</t>
        </r>
      </text>
    </comment>
    <comment ref="B45" authorId="0">
      <text>
        <r>
          <rPr>
            <sz val="9"/>
            <color indexed="81"/>
            <rFont val="Tahoma"/>
            <family val="2"/>
          </rPr>
          <t>End-user cost should include cost of installation. However, if installation cost is approximately the same between new and baseline units, installation cost may be omitted.</t>
        </r>
      </text>
    </comment>
    <comment ref="B46" authorId="0">
      <text>
        <r>
          <rPr>
            <sz val="9"/>
            <color indexed="81"/>
            <rFont val="Tahoma"/>
            <family val="2"/>
          </rPr>
          <t>End-user cost should include cost of installation. However, if installation cost is approximately the same between new and baseline units, installation cost may be omitted.</t>
        </r>
      </text>
    </comment>
    <comment ref="B47" authorId="1">
      <text>
        <r>
          <rPr>
            <sz val="9"/>
            <color indexed="81"/>
            <rFont val="Tahoma"/>
            <family val="2"/>
          </rPr>
          <t xml:space="preserve">Incremental cost is the difference between scaled end-user cost of an efficient unit and a standard unit, adjusted for increase or decrease in new unit's lifetime when the difference is substantial. A $ value in parentheses means that an efficient unit's first or lifetime cost is lower than the first or lifetime cost of a standard unit. </t>
        </r>
      </text>
    </comment>
  </commentList>
</comments>
</file>

<file path=xl/comments2.xml><?xml version="1.0" encoding="utf-8"?>
<comments xmlns="http://schemas.openxmlformats.org/spreadsheetml/2006/main">
  <authors>
    <author>Navigant</author>
  </authors>
  <commentList>
    <comment ref="C1" authorId="0">
      <text>
        <r>
          <rPr>
            <b/>
            <sz val="9"/>
            <color indexed="81"/>
            <rFont val="Tahoma"/>
            <family val="2"/>
          </rPr>
          <t>Key:</t>
        </r>
        <r>
          <rPr>
            <sz val="9"/>
            <color indexed="81"/>
            <rFont val="Tahoma"/>
            <family val="2"/>
          </rPr>
          <t xml:space="preserve">
Buildings:
(N): This measure is applicable only to new homes or buildings constructed after the technology or measure penetrates its market.
(E): This measure is applicable only to existing homes or buildings constructed prior to 2010.
Markets:
C: Commercial
R: Residential
I: Industrial
O: Outdoor
Other:
FS: Fuel Switching
MYP: BTO Multi-Year Plan target
* - target</t>
        </r>
      </text>
    </comment>
  </commentList>
</comments>
</file>

<file path=xl/comments3.xml><?xml version="1.0" encoding="utf-8"?>
<comments xmlns="http://schemas.openxmlformats.org/spreadsheetml/2006/main">
  <authors>
    <author>Oxana Petritchenko</author>
  </authors>
  <commentList>
    <comment ref="J30" authorId="0">
      <text>
        <r>
          <rPr>
            <b/>
            <sz val="9"/>
            <color indexed="81"/>
            <rFont val="Tahoma"/>
            <family val="2"/>
          </rPr>
          <t>Oxana Petritchenko:</t>
        </r>
        <r>
          <rPr>
            <sz val="9"/>
            <color indexed="81"/>
            <rFont val="Tahoma"/>
            <family val="2"/>
          </rPr>
          <t xml:space="preserve">
It's not clear what's wrong with this one… Reviewed,  seems reasonable.</t>
        </r>
      </text>
    </comment>
  </commentList>
</comments>
</file>

<file path=xl/comments4.xml><?xml version="1.0" encoding="utf-8"?>
<comments xmlns="http://schemas.openxmlformats.org/spreadsheetml/2006/main">
  <authors>
    <author>Oxana Petritchenko</author>
  </authors>
  <commentList>
    <comment ref="B26" authorId="0">
      <text>
        <r>
          <rPr>
            <sz val="9"/>
            <color indexed="81"/>
            <rFont val="Tahoma"/>
            <family val="2"/>
          </rPr>
          <t>If a different market is necessary/preferred for a given measure, please use the market definition form in this workbook to define the market.</t>
        </r>
      </text>
    </comment>
    <comment ref="B48" authorId="0">
      <text>
        <r>
          <rPr>
            <sz val="9"/>
            <color indexed="81"/>
            <rFont val="Tahoma"/>
            <family val="2"/>
          </rPr>
          <t>Incremental cost is the difference between market cost of a new measure and its baseline unit.</t>
        </r>
      </text>
    </comment>
  </commentList>
</comments>
</file>

<file path=xl/comments5.xml><?xml version="1.0" encoding="utf-8"?>
<comments xmlns="http://schemas.openxmlformats.org/spreadsheetml/2006/main">
  <authors>
    <author>Abdelaziz, Omar</author>
    <author>Oxana Petritchenko</author>
    <author>Navigant</author>
  </authors>
  <commentList>
    <comment ref="L48" authorId="0">
      <text>
        <r>
          <rPr>
            <b/>
            <sz val="9"/>
            <color indexed="81"/>
            <rFont val="Tahoma"/>
            <family val="2"/>
          </rPr>
          <t>Abdelaziz, Omar:</t>
        </r>
        <r>
          <rPr>
            <sz val="9"/>
            <color indexed="81"/>
            <rFont val="Tahoma"/>
            <family val="2"/>
          </rPr>
          <t xml:space="preserve">
26% source energy savings; using site to source ratios ==&gt;3.19 for baseline and 1.15 for measure ==&gt;
1-1.15/3.19*site energy ratio = 0.26 --&gt; site energy savings = -105.3%!! i.e. site energy consumption is doubled!
</t>
        </r>
      </text>
    </comment>
    <comment ref="L49" authorId="0">
      <text>
        <r>
          <rPr>
            <b/>
            <sz val="9"/>
            <color indexed="81"/>
            <rFont val="Tahoma"/>
            <family val="2"/>
          </rPr>
          <t>Abdelaziz, Omar:</t>
        </r>
        <r>
          <rPr>
            <sz val="9"/>
            <color indexed="81"/>
            <rFont val="Tahoma"/>
            <family val="2"/>
          </rPr>
          <t xml:space="preserve">
based on Navigant' study the source energy saving is 48%; using 2010 site to source conversion factors result in site energy increase of 44.24%</t>
        </r>
      </text>
    </comment>
    <comment ref="M87" authorId="1">
      <text>
        <r>
          <rPr>
            <b/>
            <sz val="9"/>
            <color indexed="81"/>
            <rFont val="Tahoma"/>
            <family val="2"/>
          </rPr>
          <t>Oxana Petritchenko:</t>
        </r>
        <r>
          <rPr>
            <sz val="9"/>
            <color indexed="81"/>
            <rFont val="Tahoma"/>
            <family val="2"/>
          </rPr>
          <t xml:space="preserve">
Baseline DHW electric use: 2,700 (kWh/unit); savings per unit: 1,700 (kWh/unit); 163 apartments; total building's SF: 117,500. (Pg. vi)</t>
        </r>
      </text>
    </comment>
    <comment ref="M88" authorId="1">
      <text>
        <r>
          <rPr>
            <b/>
            <sz val="9"/>
            <color indexed="81"/>
            <rFont val="Tahoma"/>
            <family val="2"/>
          </rPr>
          <t>Oxana Petritchenko:</t>
        </r>
        <r>
          <rPr>
            <sz val="9"/>
            <color indexed="81"/>
            <rFont val="Tahoma"/>
            <family val="2"/>
          </rPr>
          <t xml:space="preserve">
Baseline DHW electric use: 2,700 (kWh/unit); savings per unit: 1,700 (kWh/unit); 163 apartments; total building's SF: 117,500. (Pg. vi)</t>
        </r>
      </text>
    </comment>
    <comment ref="L111" authorId="2">
      <text>
        <r>
          <rPr>
            <b/>
            <sz val="9"/>
            <color indexed="81"/>
            <rFont val="Tahoma"/>
            <family val="2"/>
          </rPr>
          <t>Navigant:</t>
        </r>
        <r>
          <rPr>
            <sz val="9"/>
            <color indexed="81"/>
            <rFont val="Tahoma"/>
            <family val="2"/>
          </rPr>
          <t xml:space="preserve">
Regular CFL from Mary 53.</t>
        </r>
      </text>
    </comment>
    <comment ref="U164" authorId="1">
      <text>
        <r>
          <rPr>
            <b/>
            <sz val="9"/>
            <color indexed="81"/>
            <rFont val="Tahoma"/>
            <family val="2"/>
          </rPr>
          <t>Oxana Petritchenko:</t>
        </r>
        <r>
          <rPr>
            <sz val="9"/>
            <color indexed="81"/>
            <rFont val="Tahoma"/>
            <family val="2"/>
          </rPr>
          <t xml:space="preserve">
Market does not match measure description
</t>
        </r>
      </text>
    </comment>
    <comment ref="L191" authorId="0">
      <text>
        <r>
          <rPr>
            <b/>
            <sz val="9"/>
            <color indexed="81"/>
            <rFont val="Tahoma"/>
            <family val="2"/>
          </rPr>
          <t>Abdelaziz, Omar:</t>
        </r>
        <r>
          <rPr>
            <sz val="9"/>
            <color indexed="81"/>
            <rFont val="Tahoma"/>
            <family val="2"/>
          </rPr>
          <t xml:space="preserve">
ICE predict up to 40% due to improved part load performance!
</t>
        </r>
      </text>
    </comment>
    <comment ref="K215" authorId="1">
      <text>
        <r>
          <rPr>
            <b/>
            <sz val="9"/>
            <color indexed="81"/>
            <rFont val="Tahoma"/>
            <family val="2"/>
          </rPr>
          <t>Oxana Petritchenko:</t>
        </r>
        <r>
          <rPr>
            <sz val="9"/>
            <color indexed="81"/>
            <rFont val="Tahoma"/>
            <family val="2"/>
          </rPr>
          <t xml:space="preserve">
=(0.4*NEMSConsFcast3!$L$672(cooling total) *'Additional data'!$L$13 (window solar heat gain during cooling season)
+0.46*
(NEMSConsFcast3!$L$341(heating total)*'Additional data'!$I$12 (window conduction during heating season)+NEMSConsFcast3!L$672(cooling total)*NEMSConsFcast3!$AR$3647(cooling load% load))
/ (NEMSConsFcast3!$L$341(heating total)*'Additional data'!$I$12(window conduction during heating season)+NEMSConsFcast3!$L$672 (cooling total)*'Additional data'!$L$13 (window conduction during cooling season)+NEMSConsFcast3!L$672(cooling total)*NEMSConsFcast3!$AR$3647(cooling load% load))</t>
        </r>
      </text>
    </comment>
    <comment ref="M247" authorId="1">
      <text>
        <r>
          <rPr>
            <b/>
            <sz val="9"/>
            <color indexed="81"/>
            <rFont val="Tahoma"/>
            <family val="2"/>
          </rPr>
          <t>Oxana Petritchenko: B</t>
        </r>
        <r>
          <rPr>
            <sz val="9"/>
            <color indexed="81"/>
            <rFont val="Tahoma"/>
            <family val="2"/>
          </rPr>
          <t>ased on 05/2012 rulemaking, in May 2013, this should be 307 kwh/yr; however, current AEO 2010 baseline doesn't capture it (standard  updated in2012)</t>
        </r>
      </text>
    </comment>
    <comment ref="L370" authorId="0">
      <text>
        <r>
          <rPr>
            <b/>
            <sz val="9"/>
            <color indexed="81"/>
            <rFont val="Tahoma"/>
            <family val="2"/>
          </rPr>
          <t>Abdelaziz, Omar:</t>
        </r>
        <r>
          <rPr>
            <sz val="9"/>
            <color indexed="81"/>
            <rFont val="Tahoma"/>
            <family val="2"/>
          </rPr>
          <t xml:space="preserve">
source energy savings of 87%
site to source for baseline is 3.19 and measure 1.74 --&gt;
1-1.74/3.19*site energy ratio = 87% --&gt;
site energy savings = 76.2%</t>
        </r>
      </text>
    </comment>
    <comment ref="L371" authorId="0">
      <text>
        <r>
          <rPr>
            <b/>
            <sz val="9"/>
            <color indexed="81"/>
            <rFont val="Tahoma"/>
            <family val="2"/>
          </rPr>
          <t>Abdelaziz, Omar:</t>
        </r>
        <r>
          <rPr>
            <sz val="9"/>
            <color indexed="81"/>
            <rFont val="Tahoma"/>
            <family val="2"/>
          </rPr>
          <t xml:space="preserve">
source energy savings of 67%
site to source for baseline is 3.19 and measure 1.74 --&gt;
1-1.74/3.19*site energy ratio = 67% --&gt;
site energy savings = 39.5%</t>
        </r>
      </text>
    </comment>
    <comment ref="B403" authorId="1">
      <text>
        <r>
          <rPr>
            <b/>
            <sz val="9"/>
            <color indexed="81"/>
            <rFont val="Tahoma"/>
            <family val="2"/>
          </rPr>
          <t>Oxana Petritchenko:</t>
        </r>
        <r>
          <rPr>
            <sz val="9"/>
            <color indexed="81"/>
            <rFont val="Tahoma"/>
            <family val="2"/>
          </rPr>
          <t xml:space="preserve">
Market was changed from ft^2 to # lamps, hence incremental cost need to be adjusted.</t>
        </r>
      </text>
    </comment>
    <comment ref="M428" authorId="1">
      <text>
        <r>
          <rPr>
            <b/>
            <sz val="9"/>
            <color indexed="81"/>
            <rFont val="Tahoma"/>
            <family val="2"/>
          </rPr>
          <t>Oxana Petritchenko:</t>
        </r>
        <r>
          <rPr>
            <sz val="9"/>
            <color indexed="81"/>
            <rFont val="Tahoma"/>
            <family val="2"/>
          </rPr>
          <t xml:space="preserve">
Converted  from primary EF to site EF.
</t>
        </r>
      </text>
    </comment>
    <comment ref="L432" authorId="0">
      <text>
        <r>
          <rPr>
            <b/>
            <sz val="9"/>
            <color indexed="81"/>
            <rFont val="Tahoma"/>
            <family val="2"/>
          </rPr>
          <t>Abdelaziz, Omar:</t>
        </r>
        <r>
          <rPr>
            <sz val="9"/>
            <color indexed="81"/>
            <rFont val="Tahoma"/>
            <family val="2"/>
          </rPr>
          <t xml:space="preserve">
30-45%
</t>
        </r>
      </text>
    </comment>
    <comment ref="P479" authorId="1">
      <text>
        <r>
          <rPr>
            <b/>
            <sz val="9"/>
            <color indexed="81"/>
            <rFont val="Tahoma"/>
            <family val="2"/>
          </rPr>
          <t>Oxana Petritchenko:</t>
        </r>
        <r>
          <rPr>
            <sz val="9"/>
            <color indexed="81"/>
            <rFont val="Tahoma"/>
            <family val="2"/>
          </rPr>
          <t xml:space="preserve">
equipment cost </t>
        </r>
      </text>
    </comment>
    <comment ref="M481" authorId="1">
      <text>
        <r>
          <rPr>
            <b/>
            <sz val="9"/>
            <color indexed="81"/>
            <rFont val="Tahoma"/>
            <family val="2"/>
          </rPr>
          <t>Oxana Petritchenko:</t>
        </r>
        <r>
          <rPr>
            <sz val="9"/>
            <color indexed="81"/>
            <rFont val="Tahoma"/>
            <family val="2"/>
          </rPr>
          <t xml:space="preserve">
Need to average this out</t>
        </r>
      </text>
    </comment>
    <comment ref="M482" authorId="1">
      <text>
        <r>
          <rPr>
            <b/>
            <sz val="9"/>
            <color indexed="81"/>
            <rFont val="Tahoma"/>
            <family val="2"/>
          </rPr>
          <t>Oxana Petritchenko:</t>
        </r>
        <r>
          <rPr>
            <sz val="9"/>
            <color indexed="81"/>
            <rFont val="Tahoma"/>
            <family val="2"/>
          </rPr>
          <t xml:space="preserve">
Need to average this out</t>
        </r>
      </text>
    </comment>
    <comment ref="M562" authorId="1">
      <text>
        <r>
          <rPr>
            <b/>
            <sz val="9"/>
            <color indexed="81"/>
            <rFont val="Tahoma"/>
            <family val="2"/>
          </rPr>
          <t>Oxana Petritchenko: B</t>
        </r>
        <r>
          <rPr>
            <sz val="9"/>
            <color indexed="81"/>
            <rFont val="Tahoma"/>
            <family val="2"/>
          </rPr>
          <t>ased on 05/2012 rulemaking, in May 2013, this should be 307 kwh/yr; however, current AEO 2010 baseline doesn't capture it (standard  updated in2012)</t>
        </r>
      </text>
    </comment>
  </commentList>
</comments>
</file>

<file path=xl/sharedStrings.xml><?xml version="1.0" encoding="utf-8"?>
<sst xmlns="http://schemas.openxmlformats.org/spreadsheetml/2006/main" count="13575" uniqueCount="3413">
  <si>
    <t>Residential</t>
  </si>
  <si>
    <t>Commercial</t>
  </si>
  <si>
    <t>Industrial</t>
  </si>
  <si>
    <t>Outdoor</t>
  </si>
  <si>
    <t>Heating</t>
  </si>
  <si>
    <t>Cooling</t>
  </si>
  <si>
    <t>Incandescent</t>
  </si>
  <si>
    <t>Electric</t>
  </si>
  <si>
    <t>Gas</t>
  </si>
  <si>
    <t>New</t>
  </si>
  <si>
    <t>Microwave</t>
  </si>
  <si>
    <t>Circulation pumps</t>
  </si>
  <si>
    <t>Walls</t>
  </si>
  <si>
    <t>GSHP</t>
  </si>
  <si>
    <t>Basement</t>
  </si>
  <si>
    <t>Range</t>
  </si>
  <si>
    <t>Infiltration</t>
  </si>
  <si>
    <t>Doors</t>
  </si>
  <si>
    <t>Fryer</t>
  </si>
  <si>
    <t>TVs</t>
  </si>
  <si>
    <t>Griddle</t>
  </si>
  <si>
    <t>Steamer</t>
  </si>
  <si>
    <t>Lighting</t>
  </si>
  <si>
    <t>Cooking</t>
  </si>
  <si>
    <t>Sector</t>
  </si>
  <si>
    <t>Refrigeration</t>
  </si>
  <si>
    <t>Ventilation</t>
  </si>
  <si>
    <t>Existing</t>
  </si>
  <si>
    <t>Other</t>
  </si>
  <si>
    <t>Market</t>
  </si>
  <si>
    <t>Standby</t>
  </si>
  <si>
    <t>Building Technologies Program</t>
  </si>
  <si>
    <t>Prioritization Tool Measure Update or Addition Request Form</t>
  </si>
  <si>
    <t>Grey fields are optional.</t>
  </si>
  <si>
    <t>Name of person completing form:</t>
  </si>
  <si>
    <t>Phone number:</t>
  </si>
  <si>
    <t>Email:</t>
  </si>
  <si>
    <t>Measure/Technology Description</t>
  </si>
  <si>
    <t>Brief measure title:</t>
  </si>
  <si>
    <t>Detailed description of measure 
(max. 200 characters):</t>
  </si>
  <si>
    <t>Deployment Level:</t>
  </si>
  <si>
    <t>End-use:</t>
  </si>
  <si>
    <t>Component:</t>
  </si>
  <si>
    <t>Comments:</t>
  </si>
  <si>
    <t>Market Characteristics</t>
  </si>
  <si>
    <t>Sector(s):</t>
  </si>
  <si>
    <t>Market targeted:</t>
  </si>
  <si>
    <t>Market data source(s):</t>
  </si>
  <si>
    <t>If other, suggested market data source(s):</t>
  </si>
  <si>
    <t>Measure/Technology Performance</t>
  </si>
  <si>
    <t>Energy consumption or efficiency of a baseline unit:</t>
  </si>
  <si>
    <t>Measure's improvement in energy consumption or efficiency over the baseline unit:</t>
  </si>
  <si>
    <t>Units:</t>
  </si>
  <si>
    <t>Lifetime of a baseline unit (years):</t>
  </si>
  <si>
    <t>Lifetime of new measure (years):</t>
  </si>
  <si>
    <t>Data source(s):</t>
  </si>
  <si>
    <t>Measure/Technology Cost*</t>
  </si>
  <si>
    <t>Market cost of a baseline unit:</t>
  </si>
  <si>
    <t>Market cost of new measure:</t>
  </si>
  <si>
    <t>Incremental cost:</t>
  </si>
  <si>
    <t>Units (e.g., $/sq. ft., $/unit):</t>
  </si>
  <si>
    <t>*Please attempt to provide costs at large-scale market adoption price.</t>
  </si>
  <si>
    <t>Deployment Level Criteria:</t>
  </si>
  <si>
    <t>0: Roadmap Goal / Target</t>
  </si>
  <si>
    <t>1: Early R&amp;D: not basic science, but still lab bench</t>
  </si>
  <si>
    <t>2: Late R&amp;D: cost reduction, performance improvement, may be available to early adopters</t>
  </si>
  <si>
    <t>3: Early Deployment: savings not yet proven in whole building context</t>
  </si>
  <si>
    <t>4: Late Deployment: savings proven, but need to transform the market</t>
  </si>
  <si>
    <t>5: Standards: rule in place, underway, or ready to be planned.</t>
  </si>
  <si>
    <t>Commercial &amp; Residential</t>
  </si>
  <si>
    <t>Commercial &amp; Industrial</t>
  </si>
  <si>
    <t>Commercial/Industrial/Outdoor</t>
  </si>
  <si>
    <t>Commercial/Residential/Industrial</t>
  </si>
  <si>
    <t>Commercial/Industrial/Outdoor/Residential</t>
  </si>
  <si>
    <t>Component</t>
  </si>
  <si>
    <t>System</t>
  </si>
  <si>
    <t>Use Intensity</t>
  </si>
  <si>
    <t>Maintenance</t>
  </si>
  <si>
    <t>Parasitic</t>
  </si>
  <si>
    <t>Whole Building</t>
  </si>
  <si>
    <t>Controls</t>
  </si>
  <si>
    <t>Windows</t>
  </si>
  <si>
    <t>Roof</t>
  </si>
  <si>
    <t>Distribution</t>
  </si>
  <si>
    <t>Lamp</t>
  </si>
  <si>
    <t>Ballasts</t>
  </si>
  <si>
    <t>Luminaire</t>
  </si>
  <si>
    <t>Compressor</t>
  </si>
  <si>
    <t>Condenser</t>
  </si>
  <si>
    <t>Evaporator</t>
  </si>
  <si>
    <t>Heat Exchanger</t>
  </si>
  <si>
    <t>Thermal Transfer</t>
  </si>
  <si>
    <t>Heat Loss (non-Envelope)</t>
  </si>
  <si>
    <t>Computer</t>
  </si>
  <si>
    <t>Sprayer</t>
  </si>
  <si>
    <t>Motor</t>
  </si>
  <si>
    <t>Spin Cycle</t>
  </si>
  <si>
    <t>End-Use</t>
  </si>
  <si>
    <t>All usage</t>
  </si>
  <si>
    <t>Building</t>
  </si>
  <si>
    <t>Cooling &amp; Water Heating</t>
  </si>
  <si>
    <t>Dishwashing</t>
  </si>
  <si>
    <t>Heating &amp; Coolings</t>
  </si>
  <si>
    <t>Heating &amp; Cooling &amp; Water</t>
  </si>
  <si>
    <t>HVAC</t>
  </si>
  <si>
    <t>MELs</t>
  </si>
  <si>
    <t>Washing &amp; Drying</t>
  </si>
  <si>
    <t>Water Heating</t>
  </si>
  <si>
    <t>Water Heating &amp; Heating</t>
  </si>
  <si>
    <t>Market Source</t>
  </si>
  <si>
    <t>Other, please specify and provide source below:</t>
  </si>
  <si>
    <t>Market Selection Options:</t>
  </si>
  <si>
    <t>Measure number:</t>
  </si>
  <si>
    <t>Food Preparation</t>
  </si>
  <si>
    <t>If another market is targeted, full market description (if relevant, include equipment class, building type (new, existing, all), region, climate zones, etc.):</t>
  </si>
  <si>
    <t>Measure no.</t>
  </si>
  <si>
    <t>Description</t>
  </si>
  <si>
    <t>Brief description</t>
  </si>
  <si>
    <t>Data quality</t>
  </si>
  <si>
    <t>R&amp;D/ Deployment/ Standards</t>
  </si>
  <si>
    <t>Device</t>
  </si>
  <si>
    <t>Market targeted</t>
  </si>
  <si>
    <t>Efficiency Units</t>
  </si>
  <si>
    <t>Efficient Operation</t>
  </si>
  <si>
    <t>Baseline operation</t>
  </si>
  <si>
    <t>Reduces service demand</t>
  </si>
  <si>
    <t xml:space="preserve"> Market Cost (as defined in the source) </t>
  </si>
  <si>
    <t xml:space="preserve"> Market cost (per standard unit) if needed </t>
  </si>
  <si>
    <t xml:space="preserve"> Market cost (per efficient unit, at scale) </t>
  </si>
  <si>
    <t xml:space="preserve"> Incremental measure cost </t>
  </si>
  <si>
    <t xml:space="preserve"> Stock Unit Definition </t>
  </si>
  <si>
    <t>Source</t>
  </si>
  <si>
    <t>Notes</t>
  </si>
  <si>
    <t>Min year on market</t>
  </si>
  <si>
    <t>Use most cost effective insulation in new commercial gas and electric fryers</t>
  </si>
  <si>
    <t>C: Fryers - improved insulation</t>
  </si>
  <si>
    <t>Gas and Electric</t>
  </si>
  <si>
    <t>Energy Savings (%)</t>
  </si>
  <si>
    <t>Yes</t>
  </si>
  <si>
    <t>Navigant Consulting. (2009). Energy Savings Potential and RD&amp;D Opportunities for Commercial Building Appliances. Washington, D.C.: Building Technology Program, Department of Energy.
Other Supporting Sources: Cost data are from google searches of commercially available appliances</t>
  </si>
  <si>
    <t>Appendix B: Page 51, Table 2-42</t>
  </si>
  <si>
    <t>Use most cost effective insulation in new commercial gas and electric griddles</t>
  </si>
  <si>
    <t>Navigant Consulting. (2009). Energy Savings Potential and RD&amp;D Opportunities for Commercial Building Appliances. Washington, D.C.: Building Technology Program, Department of Energy.</t>
  </si>
  <si>
    <t>Broilers</t>
  </si>
  <si>
    <t>No</t>
  </si>
  <si>
    <t>LBNL 2008, U.S. Building-Sector Energy Efficiency Potential  
Primary Source: Navigant Consulting. (2009). Energy Savings Potential and RD&amp;D Opportunities for Commercial Building Appliances. Washington, D.C.: Building Technology Program, Department of Energy.
Other Supporting Sources: Cost data are from google searches of commercially available appliances</t>
  </si>
  <si>
    <t>Oven</t>
  </si>
  <si>
    <t>ENERGY STAR (n.d.). Savings Calculator for ENERGY STAR Qualified Commercial Kitchen Equipment. Retrieved from: http://www.energystar.gov/ia/business/bulk_purchasing/bpsavings_calc/commercial_kitchen_equipment_calculator.xls?ba38-b08e</t>
  </si>
  <si>
    <t>EnergyStar</t>
  </si>
  <si>
    <t>All</t>
  </si>
  <si>
    <t>Improve electric ignition reliability for commercial gas cooking appliances</t>
  </si>
  <si>
    <t>C: Gas Cooking Elec. Ignition</t>
  </si>
  <si>
    <t>Fryer, Griddle, Oven, Broilers, Range, Steamer</t>
  </si>
  <si>
    <t>Appendix B: Page 53, Table 2-46 and Page 54, Table 2-47</t>
  </si>
  <si>
    <t>All Troffers</t>
  </si>
  <si>
    <t>lumens/watt</t>
  </si>
  <si>
    <t>All high bay lighting in all commercial and industrial buildings</t>
  </si>
  <si>
    <t>All commercial troffers</t>
  </si>
  <si>
    <t>Replace metal halide parking lot lighting with LEDs</t>
  </si>
  <si>
    <t>O: Parking Lot LEDs</t>
  </si>
  <si>
    <t>MH in Parking lots</t>
  </si>
  <si>
    <t>For standard unit cost derivation, see Lighting Measures_Relamp and Labor Costs 07 01 2013 spreadsheet (created by Mary) in 2013 TDM Mtg Folder-Lighting</t>
  </si>
  <si>
    <t>All metal halide lighting in parking lots</t>
  </si>
  <si>
    <t>EnergyStar  
Primary Source: Navigant Consulting. (2009). Energy Savings Potential and RD&amp;D Opportunities for Commercial Building Appliances. Washington, D.C.: Building Technology Program, Department of Energy.
Other Supporting Sources: Cost data are from google searches of commercially available appliances</t>
  </si>
  <si>
    <t>all</t>
  </si>
  <si>
    <t>Standard Max Tech ASHP (FS only)</t>
  </si>
  <si>
    <t>Heating &amp; Cooling</t>
  </si>
  <si>
    <t>Heat pump</t>
  </si>
  <si>
    <t>Hewitt et.al. demonstrates high COP; cost represnts road map target  
Primary Source: Hewitt, N.J., Huang, M.J., Anderson, M. &amp; Quinn, M. Advanced air source heat pumps for UK and European domestic buildings. Applied Thermal Engineering 31, 3713-3719 (2011); ASHP TSD</t>
  </si>
  <si>
    <t>Appendix B: Savings and cost targets reflect Building Technology Program funded targets; Hewitt et.al. demonstrate technical feasibility
Single Package HP, 16.5 SEER National Average:  $4866
Split System HP, 22 SEER National Average: $4149
Use Average:  $4508 (instead of current cost of $5800)
ASHP FS measure, Std Unit market cost changed from $3330 to $1079 (pulled from measure 695);  ASHP no FS measure, Std Unit market cost changed from $4680 to $552 (pulled from measure 694)</t>
  </si>
  <si>
    <t>LBNL 2008  
Primary Source: ENERGY STAR (n.d.). Savings Calculator for ENERGY STAR Qualified Commercial Kitchen Equipment. Retrieved from: http://www.energystar.gov/ia/business/bulk_purchasing/bpsavings_calc/commercial_kitchen_equipment_calculator.xls?ba38-b08e</t>
  </si>
  <si>
    <t>Early replacement of residential gas cook top with induction</t>
  </si>
  <si>
    <t>Thermal transfer</t>
  </si>
  <si>
    <t>Electrolux Appliances, http://www.electroluxappliances.com/kitchen-appliances/cooktops/induction/ew30ic60is; for payback period use EnergyStar oven assumptions with cost differential between gas and induction cook top</t>
  </si>
  <si>
    <t>Desktop PCs</t>
  </si>
  <si>
    <t>TIAX 2007, 2004  
Primary Source: Roth, K.W., Mckenney, K., Ponoum, R. &amp; Paetsch, C. Residential Miscellaneous Electric Loads: Energy Consumption Characterization and Savings Potential. Energy 197 (2007).
Other Supporting Sources: Cost data are from google searches of commercially available appliances</t>
  </si>
  <si>
    <t>Appendix B: Page 4-31, last sentence.</t>
  </si>
  <si>
    <t>Notebook PCs</t>
  </si>
  <si>
    <t>Heat pipe griddle</t>
  </si>
  <si>
    <t>Appendix B: Page 377, Table A-20</t>
  </si>
  <si>
    <t>Increase deployment of high efficiency motors in food preparation</t>
  </si>
  <si>
    <t>Appendix B: Page 78, Table 3-9</t>
  </si>
  <si>
    <t>Stock Pot Heat Transfer Fins</t>
  </si>
  <si>
    <t>C: Stock Pot Heat Transfer Fins</t>
  </si>
  <si>
    <t>Appendix B: Page 56: Table 2-48</t>
  </si>
  <si>
    <t>LBNL 2008, U.S. Building-Sector Energy Efficiency Potential  
Primary Source: ENERGY STAR (n.d.). Savings Calculator for ENERGY STAR Qualified Commercial Kitchen Equipment. Retrieved from: http://www.energystar.gov/ia/business/bulk_purchasing/bpsavings_calc/commercial_kitchen_equipment_calculator.xls?ba38-b08e</t>
  </si>
  <si>
    <t>LBNL 2008, U.S. Building-Sector Energy Efficiency Potential  
Primary Source: Brown, R., Borgeson, S., Koomey, J. &amp; Biermayer, P. U . S . Building-Sector Energy Efficiency Potential. Environmental Protection 33 (2008).</t>
  </si>
  <si>
    <t>Reduce idle use in commercial gas broilers</t>
  </si>
  <si>
    <t>C: Idle Energy Reduction in Gas Broilers</t>
  </si>
  <si>
    <t>Eliminate idle energy use in new residential microwaves</t>
  </si>
  <si>
    <t>TIAX LLC 2007, Residential Misc Electric Loads
http://www.iepec.org/TIAX_MiscElecLoadsReportToDOE.pdf</t>
  </si>
  <si>
    <t>No notes</t>
  </si>
  <si>
    <t>Deploy improved magnetrons in new residential microwaves</t>
  </si>
  <si>
    <t>Magnetron efficiency</t>
  </si>
  <si>
    <t>LBNL 1998 TSD, active 80% of energy consumption: TIAX 2007</t>
  </si>
  <si>
    <t>Deploy improved power supplies in new residential microwaves</t>
  </si>
  <si>
    <t>Replace residential gas cook top with induction at end of life</t>
  </si>
  <si>
    <t>Electrolux. (n.d.). 30" Induction Cooktop. Retrieved from http://www.electroluxappliances.com/kitchen-appliances/cooktops/induction/ew30ic60is</t>
  </si>
  <si>
    <t>Replace residential electric cook top with induction at end of life</t>
  </si>
  <si>
    <t>C: Infrared Burners in Fryers</t>
  </si>
  <si>
    <t>Appendix B: Page 48, Table 2-33 and Page 49, Table 2-35</t>
  </si>
  <si>
    <t>Standardize replacement of conventional burners with infrared burners in new commercial gas broilers</t>
  </si>
  <si>
    <t>C: Infrared Burners in Broilers</t>
  </si>
  <si>
    <t>Standardize replacement of conventional burners with infrared burners in new commercial gas ovens</t>
  </si>
  <si>
    <t>C: Infrared Burners in Gas Ovens</t>
  </si>
  <si>
    <t>Demonstrate and deploy infrared burners as replacement to conventional burners in new commercial gas ranges</t>
  </si>
  <si>
    <t>C: Infrared Burners in Gas Ranges</t>
  </si>
  <si>
    <t>Use intensity</t>
  </si>
  <si>
    <t>Increase amount of heat transferred to surfaces in new gas fryers: Use a blower to force a premixed air-fuel mixture into the burner, allowing higher combustion gas temperature to be reached as the fuel mixture contains less excess air</t>
  </si>
  <si>
    <t>C: Power Burners in Gas Fryers</t>
  </si>
  <si>
    <t>Increase amount of heat transferred to surfaces in new gas ranges: Use a blower to force a premixed air-fuel mixture into the burner, allowing higher combustion gas temperature to be reached as the fuel mixture contains less excess air</t>
  </si>
  <si>
    <t>C: Power Burners in Gas Ranges</t>
  </si>
  <si>
    <t>Development, demonstration and deployment of pulse combustion burners in commercial natural gas fryers and griddles</t>
  </si>
  <si>
    <t>Fryer and Griddle</t>
  </si>
  <si>
    <t>Appendix B: Page 377, Table A-18 and Page 51, Table 2-41</t>
  </si>
  <si>
    <t>Max tech microwave (combination of other measures)</t>
  </si>
  <si>
    <t>R: Max tech microwave</t>
  </si>
  <si>
    <t>TIAX LLC 2007, Residential Misc Electric Loads; LBNL 1998 TSD, active 80% of energy consumption  
Primary Source: Roth, K.W., Mckenney, K., Ponoum, R. &amp; Paetsch, C. Residential Miscellaneous Electric Loads: Energy Consumption Characterization and Savings Potential. Energy 197 (2007).</t>
  </si>
  <si>
    <t>2+</t>
  </si>
  <si>
    <t>Ducts</t>
  </si>
  <si>
    <t>National campaign to improve power management of video game systems in homes</t>
  </si>
  <si>
    <t>R: Video Game Power Management</t>
  </si>
  <si>
    <t>Video game consoles</t>
  </si>
  <si>
    <t>MTAB Report; Priority Setting Estimates  
Primary Source: Desroches, L.B., &amp; Garbesi, K. (2011). Max Tech and Beyond. Lawrence Berkeley National Laboratory.</t>
  </si>
  <si>
    <t>Appendix B: Page 20, Table 3</t>
  </si>
  <si>
    <t>Heat exchanger</t>
  </si>
  <si>
    <t>Savings from NCI Commercial Appliances 2009 report. P. 207, Table 6-19. Cost: See 1. http://www.cdhenergy.com/presentations/ASHRAE%20Chicago%201999%20Desuperheater%20Impact.pdf;  2. http://stampededrive.net/PDF/BuilderGuide3E.pdf; 3. http://www.bpa.gov/energy/n/reports/evaluation/commercial/pdf/BPA-Evaluation_Reverse-Cycle-Chillers_09-30-09.pdf</t>
  </si>
  <si>
    <t>A/C</t>
  </si>
  <si>
    <t>Central</t>
  </si>
  <si>
    <t xml:space="preserve">Primary Source: Coolerado technical manuals,http://www.coolerado.com/solutions/ , Desroches, L.-B. et al. Max Tech and Beyond. 60 (2011).
Dean, Herrmann, etc. NREL. 2012. Dew Point Evaporative Comfort Cooling. http://www.nrel.gov/docs/fy13osti/56256-1.pdf </t>
  </si>
  <si>
    <t xml:space="preserve">Coolerado technical manuals, http://www.coolerado.com/solutions/ , Desroches, L.-B. et al. Max Tech and Beyond. 60 (2011)
Dean, Herrmann, etc. NREL. 2012. Dew Point Evaporative Comfort Cooling. http://www.nrel.gov/docs/fy13osti/56256-1.pdf </t>
  </si>
  <si>
    <t xml:space="preserve">Kozubal, E.; Woods, J.; Judkoff, R.; "Development and Analysis of Desiccant Enhanced Evaporative Air Conditioner Prototype"; NREL, 2012. http://www.nrel.gov/docs/fy12osti/54755.pdf
Kozubal, E. et. al.; "Desiccant Enhanced Evaporative Air-Conditioning (DEVap): Evaluation of a New Concept in Ultra Efficient Air Conditioning"; NREL, 2011. http://www.nrel.gov/docs/fy11osti/49722.pdf;  NCI Internal DeVAP Report
Cost (listed value is not consistent with this source: "Rooftop units using DEVAP design are initially expected to cost ~30% more than competing models." Kozubal. NREL. July 2 2012. http://www.nrel.gov/docs/fy12osti/55740.pdf </t>
  </si>
  <si>
    <t>Hot climates</t>
  </si>
  <si>
    <t>Fan</t>
  </si>
  <si>
    <t>Launch campaign to encourage cleaning home A/C coils annually</t>
  </si>
  <si>
    <t xml:space="preserve">http://www.fuller.com/products_detail.asp?cat=1&amp;subcat=5&amp;id=216  
Primary Source: Choi-Granade et. Al.; "Unlocking Energy Efficiency in the U.S. Economy"; McKinsey &amp; Company (2009) </t>
  </si>
  <si>
    <t>Appendix B: Savings and cost estimates derived from Exhibits 7, 13 and personal communication</t>
  </si>
  <si>
    <t>R: Low ΔP Air Filter</t>
  </si>
  <si>
    <t>Blower system</t>
  </si>
  <si>
    <t>Demonstrate and deploy filters with lower pressure drop in variable air volume (VAV) systems in commercial buildings</t>
  </si>
  <si>
    <t>C: Low ΔP Air Filter</t>
  </si>
  <si>
    <t>Camfil, AFE journal, HPAC Engineering journal  
Primary Source: "Air-Filter Life-Cycle Cost", Seyffer, C.; HPAC Engineering 9/2010
Other Supporting Sources: Proper Air Filter Selection Goes a Long Way", Matela, D.AFE Journal 10/2010
Expert interviews suggest 25% is more typical savings</t>
  </si>
  <si>
    <t>Home energy magazine article</t>
  </si>
  <si>
    <t>Move to include duct insulation in building codes: residential</t>
  </si>
  <si>
    <t>R: Duct Insulation (N)</t>
  </si>
  <si>
    <t>New buildings</t>
  </si>
  <si>
    <t>R-value</t>
  </si>
  <si>
    <t xml:space="preserve">NREL Retrofit efficiency measures database; HES pro; ducts.lbl.gov  
Primary Source: Cost: NREL retrofit measure database
Savings: First principles of moving ducts from R-4 to R-8 as per recent code changes
Other Supporting Sources: LBNL. 2011. Thermal Energy Distribution Website. ducts.lbl.gov. </t>
  </si>
  <si>
    <t>Move to include duct insulation in building codes: commercial</t>
  </si>
  <si>
    <t xml:space="preserve">ducts.lbl.gov  
Primary Source: Cost: NREL retrofit measure database
Savings: First principles of moving ducts from R-4 to R-8 as per recent code changes
Other Supporting Sources: LBNL. 2011. Thermal Energy Distribution Website. ducts.lbl.gov. </t>
  </si>
  <si>
    <t>Demonstrate and deploy natural ventilation in new homes in temperate climates</t>
  </si>
  <si>
    <t>Temperate</t>
  </si>
  <si>
    <t xml:space="preserve">Aarhus Engineering college, windowmaster.com  
Primary Source: Cardinale, N., Micucci, M. &amp; Ruggiero, F. Analysis of energy saving using natural ventilation in a traditional Italian building. Energy and Buildings 35, (2003).
Walker, A (2010). "Natural Ventilation". Whole Building Design Guide(http://www.wbdg.org/resources/naturalventilation.php)
Price: Windowmaster/ Aarhus Engineering College websites
Other Supporting Sources: Choi-Granade et. Al.; "Unlocking Energy Efficiency in the U.S. Economy"; McKinsey &amp; Company (2009) </t>
  </si>
  <si>
    <t>Appendix B: Pg. 6: "estimated an energy savings of 0.2% for every 1% reduction in oversizing"
Pg 1: "One Florida study showed a typical 9 percent increase in annual space cooling electricity usage for units that were oversized by 50 percent or more;nearly 40 percent of contractors indicated that they purposefully over-sized equipment",
Assume 50% oversizing on average for cooling, 25% for heating</t>
  </si>
  <si>
    <t>Deploy enhanced duct sealing</t>
  </si>
  <si>
    <t xml:space="preserve">NREL Retrofit efficiency measures database, McKinsey; Aeroseal website: http://www.aeroseal.com/commercial_duct_sealing.html; Modera 2005: Fixing Duct Leaks, ASHRAE Journal; typical new home duct leakage from BA House Simulation Protocols (http://www.nrel.gov/docs/fy11osti/49246.pdf)  
Primary Source: Hendron, R., and Engebrecht, C. 2010. Building America House Simulation Protocols.  DOE/GO-102010-3141. http://apps1.eere.energy.gov/buildings/publications/pdfs/building_america/house_simulation_revised.pdf
Modera, M Fixing Duct Leaks in Commercial Buildings ASHRAE Journal June 2005
</t>
  </si>
  <si>
    <t>Move to include duct sealing in commercial codes</t>
  </si>
  <si>
    <t>C: Duct Sealing (N)</t>
  </si>
  <si>
    <t>Aeroseal website: http://www.aeroseal.com/commercial_duct_sealing.html; Modera 2005: Fixing Duct Leaks, ASHRAE Journal;   
Primary Source: Modera, M Fixing Duct Leaks in Commercial Buildings ASHRAE Journal June 2005
Aeroseal website. http://www.aeroseal.com/problem-we-solve/FAQ-commercial.html
Other Supporting Sources: 13. Goetzler, W., Zogg, R., Burgos, J., Hiraiwa, H. &amp; Young, J. Energy Savings Potential and RD &amp; D Opportunities for Commercial Building HVAC Systems. 289 (2011).</t>
  </si>
  <si>
    <t>Launch campaign to encourage steam cleaning commercial A/C coils annually</t>
  </si>
  <si>
    <t>C: Steam Clean AC Coils</t>
  </si>
  <si>
    <t>SavetheWatts.com, National Steam Clean, Rejuvinair, Air Conditioning, Heating and Refrigeration News  (achrnews.com)  
Primary Source: Checket-Hanks, B. "Contractor Offers Hope For PTAC IAQ". The Air Conditioning, Heating and Refrigeration NEWS, March 10, 2004
Rejuvinair website</t>
  </si>
  <si>
    <t>Demonstrate and deploy thermal energy storage (including chilled water and ice) for central chiller systems</t>
  </si>
  <si>
    <t>http://www.calmac.com/office/engineer.asp, www.pge.com/includes/docs/pdfs/about/edusafety/training/pec/inforesource/thrmstor.pdf; Thermal Energy Storage Strategies for Commercial HVAC Systems, PG&amp;E Energy Efficiency Information  
Primary Source: Pacific Gas &amp; Electric. "Thermal Energy Storage Strategies for Commercial HVAC Systems". PG&amp;E, 1997
Calmac (Manufacturer) website</t>
  </si>
  <si>
    <t>Room</t>
  </si>
  <si>
    <t>EER (BTU/W-h)</t>
  </si>
  <si>
    <t>NREL Retrofit efficiency measures database  
Primary Source: Savings: First principles
Cost: NREL retrofit measure database</t>
  </si>
  <si>
    <t>R: EER 13 Room AC</t>
  </si>
  <si>
    <t>Need to develop SEER 24 Central A/C in homes at end of life - TARGET</t>
  </si>
  <si>
    <t>SEER (BTU/W-h)</t>
  </si>
  <si>
    <t>$710 beyond SEER 13 as per Navigant work; 13% cost premium for 24 vs. 21 SEER system estimated based on analysis of 2013$ equipment prices of SEER 13-18 heat pumps found at www.acwholesalers.com web site (accessed 1-17-2013) and installation costs as found in May 2002 DOE TSD for central heat pump &amp; AC efficiency standard rulemaking ($2280 in 1998; inflated to 2013$ using CPI).</t>
  </si>
  <si>
    <t>Navigant consulting, Web search (Westinghouse vs. SEER 13), www.acwholesalers.com; CAC &amp; HP TSD; Peer reviewer expressed concerns over data quality because it was a manufacturer case study in an ideal climate (therefore reduced data quality from 5 to 4)  
Primary Source: Savings: first principles
Cost: Navigant Consulting, personal communication</t>
  </si>
  <si>
    <t>1-161</t>
  </si>
  <si>
    <t>Launch campaign to encourage adoption of whole house fans in existing buildings in temperate and north climates</t>
  </si>
  <si>
    <t>Existing homes, temperate and north</t>
  </si>
  <si>
    <t>Web search ($292)+ 8 hours labor for retrofit at $50/hr  
Primary Source: Southface Energy Institiute &amp; Oak Ridge National Laboratory FEMP Technology Fact Sheet: Whole House Fan. (1999)</t>
  </si>
  <si>
    <t>Launch campaign to encourage adoption of whole house fans in new buildings in temperate and north climates</t>
  </si>
  <si>
    <t>New homes, temperate and north</t>
  </si>
  <si>
    <t>Web search ($292)+ 2 hours labor for installation at $50/hr  
Primary Source: Southface Energy Institiute &amp; Oak Ridge National Laboratory FEMP Technology Fact Sheet: Whole House Fan. (1999)</t>
  </si>
  <si>
    <t>R: Variable Speed Blower</t>
  </si>
  <si>
    <t>Lekov et. Al. ; Electricity and Natural Gas Efficiency Improvements for Residential Gas Furnaces in the U.S.; 
Residential HVAC Electronically Commutated  Motor Retrofit Report  
Primary Source: Murray, M. &amp; Fitzpatrick, S. Residential HVAC Electronically Commutated Motor Retrofit Report Table of Contents. Advanced Energy (2012)
Other Supporting Sources: Franco, V., Lutz, J., Lekov, A. &amp; Gu, L. Furnace Blower Electricity: National and Regional Savings Potential. Florida Solar Energy Center(2008)</t>
  </si>
  <si>
    <t>Move to standardize variable speed motors in commercial HVAC compressors</t>
  </si>
  <si>
    <t>Whole building</t>
  </si>
  <si>
    <t>Furnace/ boiler</t>
  </si>
  <si>
    <t>AFUE</t>
  </si>
  <si>
    <t>Move to standardize PSC motors in commercial blowers</t>
  </si>
  <si>
    <t>C: Comm. PSC blowers</t>
  </si>
  <si>
    <t>Furnaces</t>
  </si>
  <si>
    <t>Standardize high efficiency circulator pumps in homes</t>
  </si>
  <si>
    <t>Boilers</t>
  </si>
  <si>
    <t xml:space="preserve">Home energy magazine article; Assessment of New Circulator Pump Technology, EPRI 1020132, 11/15/2010; Multiple sources from online vendors such as Amazon, PexUniverse.com, Grainger, etc.  
Primary Source: Waide, P. &amp; Brunner, C. Energy-Efficiency Policy Opportunities for Electric Motor-Driven Systems. International Energy Agency (2011).
</t>
  </si>
  <si>
    <t>NREL Retrofit efficiency measures database; Weil-McLain</t>
  </si>
  <si>
    <t xml:space="preserve">Friterm, table 1 cooling/power draw ratios,ecomesh; Assume 1.7 year payback as listed for other technologies plus 4 hours to retrofit;  Condenser-Air Evaporative Pre-Cooler Test Protocol report for SoCal Edison (Nov 2012)  
Primary Source: Acul, H. Air Cooled Condensers And Their Effect On Energy. 1-13 (2008)
Other Supporting Sources: Choi-Granade et. Al.; "Unlocking Energy Efficiency in the U.S. Economy"; McKinsey &amp; Company (2009) </t>
  </si>
  <si>
    <t xml:space="preserve">Friterm, table 1 cooling/power draw ratios  
Primary Source: Acul, H. Air Cooled Condensers And Their Effect On Energy. 1-13 (2008)
Other Supporting Sources: Choi-Granade et. Al.; "Unlocking Energy Efficiency in the U.S. Economy"; McKinsey &amp; Company (2009) </t>
  </si>
  <si>
    <t>Move to standardize improved motors in ceiling fans</t>
  </si>
  <si>
    <t>R: Efficient Ceiling Fan Motors</t>
  </si>
  <si>
    <t>Ceiling Fan</t>
  </si>
  <si>
    <t>CFM/W</t>
  </si>
  <si>
    <t>Energy Star database for performance (http://downloads.energystar.gov/bi/qplist/ceiling_fan_only_prod_list.pdf?419d-5d10), Energy Star savings calculator for cost (http://www.energystar.gov/ia/business/bulk_purchasing/bpsavings_calc/Ceiling_Fan_Savings_Calculator_Consumer.xls?e8fd-5d0d)  
Primary Source: Environmental Protection Agency, "ENERGY STAR Ceiling Fan Product List", 2012</t>
  </si>
  <si>
    <t>Launch campaign to encourage adoption of duct insulation in existing homes</t>
  </si>
  <si>
    <t>Retrofit</t>
  </si>
  <si>
    <t xml:space="preserve">Primary Source: Hendron, R., and Engebrecht, C. 2010. Building America House Simulation Protocols.  DOE/GO-102010-3141. http://apps1.eere.energy.gov/buildings/publications/pdfs/building_america/house_simulation_revised.pdf
NREL Residential Efficiency Measures Database. http://www.nrel.gov/ap/retrofits/measures.cfm?gId=2&amp;ctId=16
Mills, E.. et al. 2007. "Home Energy Saver: Documentation of Calculation Methodology, Input Data, and Infrastructure." Lawrence Berkeley National Laboratory Report No. 51938. http://evanmills.lbl.gov/pubs/pdf/home-energy-saver.pdf
</t>
  </si>
  <si>
    <t>Launch campaign to encourage adoption of duct insulation in existing commercial buildings</t>
  </si>
  <si>
    <t xml:space="preserve">  
Primary Source: Same as above</t>
  </si>
  <si>
    <t>Launch campaign to encourage annual maintenance of heaters in homes</t>
  </si>
  <si>
    <t>Choi-Granade et. al. (2009). "Unlocking Energy Efficiency in the U.S. Economy". McKinsey and Company</t>
  </si>
  <si>
    <t>Demonstrate and deploy predictive control thermostats in all homes</t>
  </si>
  <si>
    <t>Building controls</t>
  </si>
  <si>
    <t xml:space="preserve">All </t>
  </si>
  <si>
    <t>Savings: Cho, Energy Conservation and Management 44 (2003);
Cost: Nest (http://www.nest.com/inside-and-out/)</t>
  </si>
  <si>
    <t>Demonstrate and deploy predictive control thermostat in all commercial buildings</t>
  </si>
  <si>
    <t>Appendix B: The results show that use of the predictive control strategy could save between 10% and 12% energy during the cold winter months. The energy savings are somewhat higher during mild weather conditions.</t>
  </si>
  <si>
    <t>Deploy programmable thermostats in existing homes</t>
  </si>
  <si>
    <t>RECS 2009 survey analysis (46% have thermostats; 60% use for setback to save 200 HDD -&gt; 5%), so 75% of 5% savings  
Primary Source: Energy Information Agency. "Residential Energy Consumption Survey, 2009". Department of Energy (2012)</t>
  </si>
  <si>
    <t>Reduce over sizing in home heaters</t>
  </si>
  <si>
    <t>R: Right Sized Heater</t>
  </si>
  <si>
    <t>Heater</t>
  </si>
  <si>
    <t xml:space="preserve">SWAG  
Primary Source: Djunaedy, E., Van Den Wymelenberg, K., Acker, B., Thimmana, H. (n.d.). "Oversizing of HVAC System: Signatures and Penalties. Energy and Buildings" Energy and Buildings, In Press
Florida Solar Energy Center, "Right-Size Heating and Cooling Equipment", Department of Energy (2002)
NREL Measure Database (for cost per unit capacity)
Other Supporting Sources: Choi-Granade et. Al.; "Unlocking Energy Efficiency in the U.S. Economy"; McKinsey &amp; Company (2009) </t>
  </si>
  <si>
    <t>Reduce over sizing in commercial heaters</t>
  </si>
  <si>
    <t>C: Right Sized Heater</t>
  </si>
  <si>
    <t xml:space="preserve">McKinsey report (based on residential)  
Primary Source: Djunaedy, E., Van Den Wymelenberg, K., Acker, B., Thimmana, H. (n.d.). "Oversizing of HVAC System: Signatures and Penalties. Energy and Buildings" Energy and Buildings, In Press
Florida Solar Energy Center, "Right-Size Heating and Cooling Equipment", Department of Energy (2002)
NREL Measure Database (for cost per unit capacity)
Other Supporting Sources: Choi-Granade et. Al.; "Unlocking Energy Efficiency in the U.S. Economy"; McKinsey &amp; Company (2009) </t>
  </si>
  <si>
    <t>Launch campaign to encourage adoption of duct sealing in existing homes</t>
  </si>
  <si>
    <t>R: Duct Sealing (E)</t>
  </si>
  <si>
    <t>Retrofit, furnaces</t>
  </si>
  <si>
    <t>Launch campaign to encourage adoption of duct sealing in existing commercial buildings</t>
  </si>
  <si>
    <t>C: Duct Sealing (E)</t>
  </si>
  <si>
    <t>Aeroseal website: http://www.aeroseal.com/commercial_duct_sealing.html  
Primary Source: Modera, M Fixing Duct Leaks in Commercial Buildings ASHRAE Journal June 2005
TIAX. Energy Impact of Commercial Building Controls and Performance Diagnostics?: Market Characterization , Energy Impact of Building Faults and Energy Savings Potential. Construction 413 (2005).</t>
  </si>
  <si>
    <t>Demonstrate and deploy household nighttime economizers</t>
  </si>
  <si>
    <t>Economizer</t>
  </si>
  <si>
    <t>Itron Inc., Kema, Inc. "California Energy Efficiency Potential Study" Pacific Gas &amp; Electric (2008)</t>
  </si>
  <si>
    <t>Water heating</t>
  </si>
  <si>
    <t>Demonstrate and deploy low temperature heat pumps, climate zones 1 &amp; 2 (no fuel switching)</t>
  </si>
  <si>
    <t>R: Cold Climate HP, Coldest CZ</t>
  </si>
  <si>
    <t>Cold climates</t>
  </si>
  <si>
    <t>Demonstrate and deploy reverse cycle chiller (heat pump water heater) to heat water in multifamily homes. The RCC is a water heater which uses a refrigeration cycle with an air‐side evaporator and a water‐side condenser.</t>
  </si>
  <si>
    <t>R: Reverse Cycle Chiller (multi family)</t>
  </si>
  <si>
    <t>Multi family homes</t>
  </si>
  <si>
    <t>kWh/unit</t>
  </si>
  <si>
    <t>Heller, J. &amp; Cejudo, C. Reverse Cycle Chillers for Multifamily Buildings in the Pacific Northwest : Phase I Final Report. Bonneville Power Administration (2009)</t>
  </si>
  <si>
    <t>Demonstrate and deploy reverse cycle chiller (heat pump water heater) to heat water in select commercial buildings. The RCC is a water heater which uses a refrigeration cycle with an air‐side evaporator and a water‐side condenser.</t>
  </si>
  <si>
    <t>C: Reverse Cycle Chiller</t>
  </si>
  <si>
    <t>Commercial buildings with high H2O requirements</t>
  </si>
  <si>
    <t>kWh/100,000 sq. ft</t>
  </si>
  <si>
    <t>Appendix B: Used same percent savings and cost as multi-family measure.
This measure can be included in the UBER goal in the future if additional analyses were done on the technology.</t>
  </si>
  <si>
    <t>Research, demonstrate, and deploy air-to-air heat exchangers in homes</t>
  </si>
  <si>
    <t>R: Air-to-Air Exchangers</t>
  </si>
  <si>
    <t>Beopt default costs  
Primary Source: Hellevang, K. &amp; Pedersen, C. Air-to-Air Heat Exchangers. North Dakota State University (2009)</t>
  </si>
  <si>
    <t>Paint</t>
  </si>
  <si>
    <t>Demonstrate and deploy desiccant wheel A/C in commercial buildings in hot-humid climates</t>
  </si>
  <si>
    <t>High-humidity regions</t>
  </si>
  <si>
    <t>S.J. Slayzak and J.P. Ryan; Desiccant Dehumidification Wheel Test Guide (2000)
Desroches, L.-B. et al. Max Tech and Beyond (2011)</t>
  </si>
  <si>
    <t>Appendix B: "energy savings on building cooling systems are estimated to be approximately 25%"
Adjusted 25% to 12.5% to incorporate baselien improvement in A/C since publication of original source</t>
  </si>
  <si>
    <t>Demonstrate and deploy desiccant wheel A/C in homes in hot-humid climates</t>
  </si>
  <si>
    <t>New commercial buildings</t>
  </si>
  <si>
    <t>Roth, K., John, D., Zogg, R. &amp; Brodrcik, J. Chilled Beam Cooling. ASHRAE Journal 84-86 (2007)
Sachs, H..; Lin, W.; Lowenberger, A.; "Emerging Energy Savings HVAC Technologies and Practices for the Buildings Sector"; ACEEE (2009)</t>
  </si>
  <si>
    <t>Control</t>
  </si>
  <si>
    <t>Demonstrate and deploy displacement ventilation in new commercial buildings</t>
  </si>
  <si>
    <t>C: DOAS w/ ERV</t>
  </si>
  <si>
    <t>Office buildings</t>
  </si>
  <si>
    <t>10%heating, 17% cooling over VAV</t>
  </si>
  <si>
    <t>PNNL technical support document 19341, MGAE  
Primary Source: BA Thornton; W Wang; Y Huang; MD Lane; B Liu; "Technical Support Document: 50% Energy Savings for Small Office Buildings"</t>
  </si>
  <si>
    <t>Demonstrate and deploy dual source heat pumps in homes in non-coldest climates, no fuel switching</t>
  </si>
  <si>
    <t>R: Dual Source HP</t>
  </si>
  <si>
    <t>Climate zones 2-5</t>
  </si>
  <si>
    <t>FEMP Technology alert DOE/E-0220; savings and costs relative to ASHP.  Ground loop from Navigant 2009 (Ground‐Source Heat Pumps: Overview of Market Status, Barriers to Adoption, and Options for Overcoming Barriers) $3000/ton for residential retrofit.  Baseline cost from NREL Retrofit Measures Database.  
Primary Source: Hadley, D., Collins, T., Parkerk, S., Cornett, G. &amp; Cavedo, F. Energy Savings from Dual-Source Heat Pump Technology Federal Energy Management Program E-0220 (2000)</t>
  </si>
  <si>
    <t>Demonstrate and deploy dual source heat pumps in commercial buildings in non-coldest climates, no fuel switching</t>
  </si>
  <si>
    <t>C: Dual Source HP</t>
  </si>
  <si>
    <t>FEMP Technology alert DOE/E-0220; savings relative to ASHP. Baseline cost from RS Means Assemblies Cost Data, 33rd Edition ($8.65 for 40 ton packaged rooftop heat pump, including ductwork and controls). ORNL Residential Retrofti Tech potential ($7000/ton for commercial retrofit)  
Primary Source: Hadley, D., Collins, T., Parkerk, S., Cornett, G. &amp; Cavedo, F. Energy Savings from Dual-Source Heat Pump Technology Federal Energy Management Program E-0220 (2000)</t>
  </si>
  <si>
    <t>Demonstrate and deploy improved ground coupling in GSHP in homes</t>
  </si>
  <si>
    <t>ORNL Fact sheet</t>
  </si>
  <si>
    <t>Demonstrate and deploy improved ground coupling in GSHP in commercial buildings</t>
  </si>
  <si>
    <t>Demonstrate 50% more efficient building designs with no capital cost increase</t>
  </si>
  <si>
    <t>C: 50% whole building savings, same capital cost</t>
  </si>
  <si>
    <t xml:space="preserve">NREL Commercial Buildings team </t>
  </si>
  <si>
    <t>COP</t>
  </si>
  <si>
    <t>Roof/ attic insulation</t>
  </si>
  <si>
    <t>Pre-2010 homes heating and Cooling lost through attic</t>
  </si>
  <si>
    <t>Next generation troofs.pdf; itron pdf  
Primary Source: Miller, W. &amp; Kosny, J. Next-Generation Roofs and Attics for Homes. ACEEE Summer Study on Energy Efficiency in Buildings 180-195 (2008)</t>
  </si>
  <si>
    <t>C/I: LED (replace all)</t>
  </si>
  <si>
    <t>Commercial/Industrial</t>
  </si>
  <si>
    <t>Replace all residential lighting with LEDs</t>
  </si>
  <si>
    <t>R: LED (replace all)</t>
  </si>
  <si>
    <t>Demonstrate and deploy radiant flooring systems in new homes</t>
  </si>
  <si>
    <t>Radiant floor</t>
  </si>
  <si>
    <t xml:space="preserve">New </t>
  </si>
  <si>
    <t xml:space="preserve">http://www.radiantec.com/why/technical-explanation.php  
Primary Source: Watson, Richard D. Advantages of radiant heat. Fine Homebuilding June-July 1992. http://www.radiantec.com/why/technical-explanation.php
Robert Hendron, Ed Hancock; Greg Barker; Paul Reeves. 2006. An Evaluation of Affordable Prototype Houses at Two Levels of Energy Efficiency. NREL/CP-550-38774.
Joseph D'agnese. 2009. Radiant Floor Heating.  This Old House magazine. http://www.thisoldhouse.com/toh/article/0,,1548320,00.html
</t>
  </si>
  <si>
    <t>Move to standardize improved duct routing in residential codes</t>
  </si>
  <si>
    <t>Duct efficiency</t>
  </si>
  <si>
    <t>BTP Technology Fact Sheet  
Primary Source: Southface Energy Institute, FEMP Technology Alert: Air Distribution System Design, 2003</t>
  </si>
  <si>
    <t>Move to standardize improved duct routing in commercial codes</t>
  </si>
  <si>
    <t>C: Duct Routing (N)</t>
  </si>
  <si>
    <t>Heating/Cooling/Water</t>
  </si>
  <si>
    <t>Demonstrate and deploy minisplit heat pumps in homes</t>
  </si>
  <si>
    <t>R: Minisplits</t>
  </si>
  <si>
    <t>All heating and cooling</t>
  </si>
  <si>
    <t>ACEEE; BOA report; NREL measure database for standard A/C cost  
Primary Source: Geraghty, K., Baylon, D. &amp; Davis, B. Residential Ductless Mini-Split Heat Pump Retrofit Monitoring. Bonneville Power Administration (2009).
Desroches, L.-B. et al. Max Tech and Beyond, Appendix F.  Lawrence Berkeley National Laboratory (2011).</t>
  </si>
  <si>
    <t>Appendix B: Geraghty: Table 4 suggests 44% savings for heating; Table 6- total savings of 28%
Price from google seach suggests ~30% price premium</t>
  </si>
  <si>
    <t>Move to standardize variable air volume (VAV) ventilation</t>
  </si>
  <si>
    <t>C: Move from CAV to VAV</t>
  </si>
  <si>
    <t>All homes</t>
  </si>
  <si>
    <t>NREL measure database</t>
  </si>
  <si>
    <t>Limited</t>
  </si>
  <si>
    <t>Research, demonstrate, and deploy homes that meet Passivhaus specifications</t>
  </si>
  <si>
    <t>R: Ultra-efficient design (e.g., Passivhaus)</t>
  </si>
  <si>
    <t>Passivehouse.us</t>
  </si>
  <si>
    <t>C: Commissioning (N)</t>
  </si>
  <si>
    <t>new</t>
  </si>
  <si>
    <t xml:space="preserve"> "Building Commissioning: A Golden Opportunity for Reducing Energy Costs and Greenhouse Gas Emissions", Mills, E.; Energy Efficiency (2011) 4:145–173
Other Supporting Sources: Mills, E., Friedman, H., Powell, T., Bourassa, N., Claridge, D., Haasl, T., &amp; Piette, M. A. (2004). “The cost-effectiveness of commercial-buildings commissioning: A meta-analysis of energy and non-energy impacts in existing buildings and new construction in the United States.” Lawrence Berkeley National Laboratory Report No.56637 http://cx.lbl.gov/2004-assessment.html.</t>
  </si>
  <si>
    <t>Consumption</t>
  </si>
  <si>
    <t>Quads consumed</t>
  </si>
  <si>
    <t>Navigant 2005 Lighting Market Characterization II</t>
  </si>
  <si>
    <t xml:space="preserve">Typical residential lamp provides 800 lumens. First cost of a CFL is estimated at $3.4/klm, while an incandescent is $0.6/klm.
</t>
  </si>
  <si>
    <t>2010 U.S. Lighting Market Characterization; 2012 Energy Savings Potential of SSL</t>
  </si>
  <si>
    <t>Research, develop, and demonstrate daylight-responsive dimming (Photosensor-Based Lighting Controls) in commercial buildings</t>
  </si>
  <si>
    <t>C: Perimeter Zone Day Lighting</t>
  </si>
  <si>
    <t>Lighting controls</t>
  </si>
  <si>
    <t>Cost from PNNL 2005, K-12 Schools AERG (draft)  
Primary Source: Brambley, M. et al. Advanced sensors and controls for building applications: Market assessment and potential R&amp;D pathways. Energy 156 (2005).at &lt;http://citeseerx.ist.psu.edu/viewdoc/download?doi=10.1.1.111.8772&amp;amp;rep=rep1&amp;amp;type=pdf&gt;</t>
  </si>
  <si>
    <t>LEDs for holiday lights</t>
  </si>
  <si>
    <t>Holiday Lights</t>
  </si>
  <si>
    <t>First cost for one string of LED holiday lights is estimated at $8, while incandescent mini lights are $2</t>
  </si>
  <si>
    <t>Energy.gov LED Lighting - Holiday Lights, http://energy.gov/energysaver/articles/led-lighting</t>
  </si>
  <si>
    <t>C: CFLs</t>
  </si>
  <si>
    <t>Typical A-type lamp provides 800 lumens. First cost of a CFL is estimated at $3.4/klm, while an incandescent is $0.6/klm.</t>
  </si>
  <si>
    <t>Demonstrate and deploy dimmable instant start ballasts in commercial and industrial lighting</t>
  </si>
  <si>
    <t>C/I: Dimmable Instant-Start Ballasts</t>
  </si>
  <si>
    <t>Lighting ballast</t>
  </si>
  <si>
    <t>Fluorescents</t>
  </si>
  <si>
    <t>Navigant Consulting U . S . Lighting Market Characterization Volume II: Energy Efficient Lighting Technology Options. Energy II, 286 (2005).</t>
  </si>
  <si>
    <t>HIDs</t>
  </si>
  <si>
    <t>Fluorescents / Magnetic ballasts</t>
  </si>
  <si>
    <t>Navigant Consulting &amp; Pacific Northwest National Laboratory Final Rule Technical Support Document Energy Conservation Program for Consumer Products and Certain Commercial And Industrial Equipment: Fluorescent Lamp Ballasts. Department of Energy (2011)</t>
  </si>
  <si>
    <t>MV and MH</t>
  </si>
  <si>
    <t>Navigant 2005 Lighting Market Characterization II; Navigant 2002 Lighting Market Characterization I</t>
  </si>
  <si>
    <t>Navigant Consulting U . S . Lighting Market Characterization Volume II: Energy Efficient Lighting Technology Options. Energy II, 286 (2005).
Other Supporting Sources: Cost data are from google searches of commercially available appliances</t>
  </si>
  <si>
    <t>Deploy HID dimmable ballasts in commercial, industrial, and outdoor HID and fluorescent lighting</t>
  </si>
  <si>
    <t>HIDs/Fluorescents</t>
  </si>
  <si>
    <t>C/I: HID Instant Restrike</t>
  </si>
  <si>
    <t>Commercial/industrial</t>
  </si>
  <si>
    <t>Incandescent/Halogen with similar reqs for color rendering</t>
  </si>
  <si>
    <t>Standardize high efficiency ballasts in fluorescent lights in commercial and residential buildings</t>
  </si>
  <si>
    <t>C/R: High-efficiency ballasts</t>
  </si>
  <si>
    <t>Electricity consumption (W/ballast)</t>
  </si>
  <si>
    <t>Universal Lighting Technologies http://www.unvlt.com/literature/flyers/he-el_flyer.pdf; http://www.unvlt.com/literature/brochures/ultim8_brochure.pdf  
Primary Source: Universal Lighting Technologies, "Triad High Efficiency System". Manufacturer (2011)</t>
  </si>
  <si>
    <t>Deploy wireless occupancy sensors and corresponding wireless lighting snap-on relay in commercial buildings</t>
  </si>
  <si>
    <t>C: Wireless Lighting Occ. Sensor System</t>
  </si>
  <si>
    <t>Decrease cost &amp; deploy indirect, active solar water heating with gas back up to commercial buildings (no fuel switching)</t>
  </si>
  <si>
    <t>Solar WH: indirect, active</t>
  </si>
  <si>
    <t>Itron, Inc.; "California Center for Sustainable Energy Solar Water Heating Pilot Program" (3/2011)
Federal Energy Management Program, "Solar Water Heating with Low-Cost Plastic Systems" (1/2012)
Other Supporting Sources: Hudon, Burch "Solar Water Heating Roadmap" (in preperation)</t>
  </si>
  <si>
    <t>Demonstrate and deploy integrated white LED package for residential and commercial lighting</t>
  </si>
  <si>
    <t>C/R: Integrated White LED Package</t>
  </si>
  <si>
    <t>Navigant 2005 Lighting Market Characterization II -- assumes access to 20% of sockets in lighting market</t>
  </si>
  <si>
    <t>Efficient power supplies (aggregated other measures)</t>
  </si>
  <si>
    <t>C/R:  Improved power supplies</t>
  </si>
  <si>
    <t>TIAX 2004</t>
  </si>
  <si>
    <t>Max tech desktop (combining other measures)</t>
  </si>
  <si>
    <t>TIAX 2007, 2004, ACEEE 2009  
Primary Source: Roth, K.W., Mckenney, K., Ponoum, R. &amp; Paetsch, C. Residential Miscellaneous Electric Loads: Energy Consumption Characterization and Savings Potential. Energy 197 (2007).
Other Supporting Sources: Cost data are from google searches of commercially available appliances</t>
  </si>
  <si>
    <t>Research, demonstrate and deploy low-wattage HID lighting  as replacement to incandescent</t>
  </si>
  <si>
    <t>C/R: Low-Wattage HID</t>
  </si>
  <si>
    <t>Appendix B: Table 3-26: Technical Potential Energy Savings of Low-Wattage MH Lamps. "The GE ceramic MH lamp has an efficacy of 85 lm/W, and would replace a miniature halogen lamp that
has an efficacy of 21 lm/W"</t>
  </si>
  <si>
    <t>R/C/I/O: PAR LEDs</t>
  </si>
  <si>
    <t>TVs, computers</t>
  </si>
  <si>
    <t>Personal communication: Nordman, LBNL (12/2010)</t>
  </si>
  <si>
    <t>Appendix B: 20% savings, very low costs relative to savings, usually several orders of magnitude difference (using benefit/cost ratio of 100)</t>
  </si>
  <si>
    <t>Deploy hard-wired occupancy sensors to reduce energy use for commercial lighting</t>
  </si>
  <si>
    <t>C: Hard-wired lighting occupancy sensors</t>
  </si>
  <si>
    <t>PNNL 2005  
Primary Source: Leach, M., Hale, E., Hirsch, A. &amp; Tocellini, P. Grocery Store 50 % Energy Savings Technical Support Document Grocery Store 50 % Energy Savings Technical Support Document. 174 (2009).
Other Supporting Sources: Brambley, M. et al. Advanced sensors and controls for building applications: Market assessment and potential R&amp;D pathways. Pacific Northwest National Laboratory (2005).</t>
  </si>
  <si>
    <t>Demonstrate and deploy off-grid luminaires for outdoor lighting</t>
  </si>
  <si>
    <t>O: Solar outdoor lighting</t>
  </si>
  <si>
    <t>Lighting: lamp</t>
  </si>
  <si>
    <t>Appendix B: Page 193: "Off-grid luminaires would affect energy consumption in the outdoor stationary sector, essentially taking it
100% off grid, reducing energy used from 0.6 quad (NCI, 2002) to 0 quad (technical potential energy
savings, primary energy)."</t>
  </si>
  <si>
    <t>Deploy personal controls over lighting in commercial buildings</t>
  </si>
  <si>
    <t>C: PDA lighting controls</t>
  </si>
  <si>
    <t>Office, fluorescent/incandescent</t>
  </si>
  <si>
    <t>Deploy personal controls over lighting in residential buildings</t>
  </si>
  <si>
    <t>R: PDA lighting controls</t>
  </si>
  <si>
    <t>Fluorescent/incandescent</t>
  </si>
  <si>
    <t>Move from standardized T-12 lighting to T-8 in commercial, industrial and outdoor lighting</t>
  </si>
  <si>
    <t>T12 Fluorescents</t>
  </si>
  <si>
    <t>Deploy spectrally enhanced lighting to commercial buildings</t>
  </si>
  <si>
    <t>C: SSL Signs</t>
  </si>
  <si>
    <t>Commercial Signs</t>
  </si>
  <si>
    <t>Set-top boxes</t>
  </si>
  <si>
    <t>Appendix B: 25% savings, very low costs relative to savings, usually several orders of magnitude difference (using benefit/cost ratio of 100)</t>
  </si>
  <si>
    <t>The DOE SSL Program goal is for OLED luminaires to reach a first cost of $50/klm by 2020. It is expected that there will be little to no change to commercial/industrial conventional lighting. This is estimated at a weighted average of $20/klm. Assume a 5000 lumen output is typical for commercial/industrial products.</t>
  </si>
  <si>
    <t>Deploy switch-based occupancy sensors/fixture with a controller in residential buildings</t>
  </si>
  <si>
    <t>R: Lighting Occ. Sensor/Fixture + ctrl</t>
  </si>
  <si>
    <t>Audio/video inter-device power control</t>
  </si>
  <si>
    <t>Audio/video</t>
  </si>
  <si>
    <t xml:space="preserve"> Personal communication: Nordman, LBNL (12/2010)</t>
  </si>
  <si>
    <t>Appendix B: 10% savings, very low costs relative to savings, usually several orders of magnitude difference (using benefit/cost ratio of 100)</t>
  </si>
  <si>
    <t>Pool pump</t>
  </si>
  <si>
    <t>Appendix B: Table 23 (savings), Table 25 (cost, but designs 2 to 1 only), using 63% savings, $79 extra cost</t>
  </si>
  <si>
    <t>Ethernet</t>
  </si>
  <si>
    <t>Personal communication with Nordman (LBNL) on Dec 15, 2010</t>
  </si>
  <si>
    <t>TIAX 2007</t>
  </si>
  <si>
    <t>TIAX 2007  
Primary Source: Roth, K.W., Mckenney, K., Ponoum, R. &amp; Paetsch, C. Residential Miscellaneous Electric Loads: Energy Consumption Characterization and Savings Potential. Energy 197 (2007).
Other Supporting Sources: Cost data are from google searches of commercially available appliances</t>
  </si>
  <si>
    <t>Increase deployment of infrared toaster ovens</t>
  </si>
  <si>
    <t>R: Infrared toaster</t>
  </si>
  <si>
    <t>Toaster Oven</t>
  </si>
  <si>
    <t>Appendix B: Page 4-100, last sentence and Table 4-96</t>
  </si>
  <si>
    <t>PC network presence proxying</t>
  </si>
  <si>
    <t>PC devices</t>
  </si>
  <si>
    <t>Appendix B: 30% savings, very low costs relative to savings, usually several orders of magnitude difference (using benefit/cost ratio of 100)</t>
  </si>
  <si>
    <t>Fume hoods</t>
  </si>
  <si>
    <t>Standby energy used, TWh/yr</t>
  </si>
  <si>
    <t>Choi-Granade, C. e. (2009). Unlocking Energy Efficiency in the U.S. Economy. McKinsey &amp; Company.</t>
  </si>
  <si>
    <t>Introduce standby standards for residential electric appliances</t>
  </si>
  <si>
    <t>Introduce standby standards for commercial electric appliances</t>
  </si>
  <si>
    <t>Small motors, beyond standards</t>
  </si>
  <si>
    <t>C/R:  Small motors, max tech</t>
  </si>
  <si>
    <t>Motors</t>
  </si>
  <si>
    <t>MTAB Report, Appendix A Motors; TSD  
Primary Source: Department of Energy, Small Electric Motors Final Rule Technical Support Document (2010)
Desroches, L.-B. et al. Max Tech and Beyond (2011)</t>
  </si>
  <si>
    <t>Appendix B: Highest efficiency level in 2010 TSD (and MTAB pg. 44 Fig. 2) represents increasing small motor efficiency from 62% (ave. installed base" to best available (92%)</t>
  </si>
  <si>
    <t>Deploy variable speed motors in place of single-speed motors in multiple residential &amp; commercial applications</t>
  </si>
  <si>
    <t>C/R:  Motors in other products</t>
  </si>
  <si>
    <t>MTAB Report, Appendix A Motors</t>
  </si>
  <si>
    <t>Deploy best practice energy management for data centers</t>
  </si>
  <si>
    <t>C: Data center energy management</t>
  </si>
  <si>
    <t>Data Centers</t>
  </si>
  <si>
    <t>Adjusts time between defrost cycles based on need (time of last cycle, humidity sensor, number of door openings) in residential refrigerators</t>
  </si>
  <si>
    <t>R: Refrig. Adaptive Defrost</t>
  </si>
  <si>
    <t>Rfrg/Frz</t>
  </si>
  <si>
    <t>Retrofits, New</t>
  </si>
  <si>
    <t>DOE TSD, http://www.aps.com/main/services/business/WaysToSave/BusWaysToSave_59.html, web search for comparing products, article (http://www.rdmag.com/New-To-Market/2010/06/Manufacturing-Thermal-Green-refrigerator-controller-helps-conserve-wasted-energy/  
Primary Source: Department of Energy, "Energy Conservation Program: Energy Conservation Standards for Residential Refrigerators, Refrigerator-Freezers, and Freezers" Federal Register (9/2010) and supporting documentation</t>
  </si>
  <si>
    <t>Compressor Racks</t>
  </si>
  <si>
    <t xml:space="preserve">Supermarket </t>
  </si>
  <si>
    <t>Table 5-9, DOE/Navigant (2009), Energy Savings Potential and R&amp;D Opportunities for Commercial Refrigeration Equipment</t>
  </si>
  <si>
    <t>Encourage supermarket owners to add doors to display cases</t>
  </si>
  <si>
    <t>C: Display Cases + Doors</t>
  </si>
  <si>
    <t>Heat loss (non-envelope)</t>
  </si>
  <si>
    <t>Display Cases</t>
  </si>
  <si>
    <t>New, Retrofits</t>
  </si>
  <si>
    <t>http://supermarketnews.com/technology/new_tests_support_1004/; http://www.aps.com/main/services/business/WaysToSave/BusWaysToSave_59.html; http://arstechnica.com/science/news/2011/10/redesign-improves-energy-efficiency-of-supermarket-cold-food-cases.ars ATE 31: 3055  
Primary Source: Garry, M; "New Tests Support Doors on Cases", Supermarket News 10/4/2010
Garry, M; "Fresh &amp; Easy Installs Case Doors in 35 Stores" Supermarket News 9/20/2011;
NCI Internal Report &amp; Market Study</t>
  </si>
  <si>
    <t>Walk-Ins, Food Prep Table, Reach-Ins, Bev Merchandiser, Ice Machine</t>
  </si>
  <si>
    <t>Table 5-13,14,17,19,20,22,24,26,27, DOE/Navigant (2009), Energy Savings Potential and R&amp;D Opportunities for Commercial Refrigeration Equipment</t>
  </si>
  <si>
    <t>Improve expansion valves and control technology in new commercial walk-in refrigerators</t>
  </si>
  <si>
    <t>Walk-In Cooler</t>
  </si>
  <si>
    <t>Table 5-13, DOE/Navigant (2009), Energy Savings Potential and R&amp;D Opportunities for Commercial Refrigeration Equipment</t>
  </si>
  <si>
    <t>Deploy display cases with advanced air curtains for containing cold air</t>
  </si>
  <si>
    <t>C: Advanced Display case air curtains</t>
  </si>
  <si>
    <t>Table 6-1, DOE/Navigant (2009), Energy Savings Potential and R&amp;D Opportunities for Commercial Refrigeration Equipment</t>
  </si>
  <si>
    <t>Supermarket, Restaurants</t>
  </si>
  <si>
    <t>Add fan to freezer compressors in new residential upright freezers</t>
  </si>
  <si>
    <t>Upright Freezer</t>
  </si>
  <si>
    <t>p. 5-53 and Table 5-A.3.7, DOE TSD  
Primary Source: Department of Energy, "Energy Conservation Program: Energy Conservation Standards for Residential Refrigerators, Refrigerator-Freezers, and Freezers" Federal Register (9/2010) and supporting documentation</t>
  </si>
  <si>
    <t>Retirements</t>
  </si>
  <si>
    <t>kWh/yr reduction per unit</t>
  </si>
  <si>
    <t>Standardize Max Tech option for commercial ice machines</t>
  </si>
  <si>
    <t>C: Max Tech Ice Machine</t>
  </si>
  <si>
    <t>Ice Machine</t>
  </si>
  <si>
    <t>Food Service Establishments</t>
  </si>
  <si>
    <t>Table 5-24, DOE/Navigant (2009), Energy Savings Potential and R&amp;D Opportunities for Commercial Refrigeration Equipment  
Primary Source: DOE/Navigant (2009), Energy Savings Potential and R&amp;D Opportunities for Commercial Refrigeration Equipment (http://apps1.eere.energy.gov/buildings/publications/pdfs/corporate/commercial_refrig_report_10-09.pdf)
Other Supporting Sources: Department of Energy, "Energy Conservation Program: Energy Conservation Standards for Residential Refrigerators, Refrigerator-Freezers, and Freezers" Federal Register (9/2010) and supporting documentation</t>
  </si>
  <si>
    <t>Walk-In Freezer, Reach-In Frz</t>
  </si>
  <si>
    <t>Table 5-14,19, DOE/Navigant (2009), Energy Savings Potential and R&amp;D Opportunities for Commercial Refrigeration Equipment</t>
  </si>
  <si>
    <t>National campaign to retire older refrigerators at 14 years instead of 18 years</t>
  </si>
  <si>
    <t>TSD, ENERGY STAR market data, http://www.energystar.gov/ia/partners/manuf_res/downloads/Refrigerator_Market_Profile_2009.pdf  
Primary Source: Department of Energy, "New Opportunities Multiply Savings:Refrigerator Market Report, 2009", 2009
Other Supporting Sources: Department of Energy, "Energy Conservation Program: Energy Conservation Standards for Residential Refrigerators, Refrigerator-Freezers, and Freezers" Federal Register (9/2010) and supporting documentation</t>
  </si>
  <si>
    <t>Appendix B: 730 kWh  of savings off a base of 1165 kWh (i.e., 63%)
$134 of economic costs of early retirement</t>
  </si>
  <si>
    <t>Reduction or elimination of heaters due to gas-filled glass doors in commercial walk-in refrigeration systems</t>
  </si>
  <si>
    <t>C: Anti-Sweat Heater Controls</t>
  </si>
  <si>
    <t>Walk-In Cooler, Walk-In Frz</t>
  </si>
  <si>
    <t>Table 5-13,14, DOE/Navigant (2009), Energy Savings Potential and R&amp;D Opportunities for Commercial Refrigeration Equipment</t>
  </si>
  <si>
    <t>Table 5-13,14,17,19,20,22,24, DOE/Navigant (2009), Energy Savings Potential and R&amp;D Opportunities for Commercial Refrigeration Equipment</t>
  </si>
  <si>
    <t>Various</t>
  </si>
  <si>
    <t>Use high efficiency condensers in new supermarket refrigeration equipment</t>
  </si>
  <si>
    <t>Supermarket Condensers</t>
  </si>
  <si>
    <t>Table 5-10, DOE/Navigant (2009), Energy Savings Potential and R&amp;D Opportunities for Commercial Refrigeration Equipment</t>
  </si>
  <si>
    <t>Encourage use of best practices in design of commercial refrigeration systems</t>
  </si>
  <si>
    <t>C: Refrig. best practice and designs</t>
  </si>
  <si>
    <t>Use high efficiency fan blades in new commercial refrigeration equipment</t>
  </si>
  <si>
    <t>C: High Efficiency Fan Blades in refrig.</t>
  </si>
  <si>
    <t>Food Prep Table, Reach-In Rfgr/Frz, Walk-Ins, Bev Machines, Ice Machines</t>
  </si>
  <si>
    <t>Table 5-13,14,17,19,20,22,24 DOE/Navigant (2009), Energy Savings Potential and R&amp;D Opportunities for Commercial Refrigeration Equipment</t>
  </si>
  <si>
    <t>Use brushless DC motors in new compressors for commercial refrigeration equipment</t>
  </si>
  <si>
    <t>C: Brushless DC Compressor Motor</t>
  </si>
  <si>
    <t>Food Prep Table, Reach-In Rfgr/Frz, Bev Machines, Vending Machines</t>
  </si>
  <si>
    <t>Table 5-17,19,20,22,26,27, DOE/Navigant (2009), Energy Savings Potential and R&amp;D Opportunities for Commercial Refrigeration Equipment  
Primary Source: DOE/Navigant (2009), Energy Savings Potential and R&amp;D Opportunities for Commercial Refrigeration Equipment (http://apps1.eere.energy.gov/buildings/publications/pdfs/corporate/commercial_refrig_report_10-09.pdf)
Other Supporting Sources: Department of Energy, "Energy Conservation Program: Energy Conservation Standards for Residential Refrigerators, Refrigerator-Freezers, and Freezers" Federal Register (9/2010) and supporting documentation</t>
  </si>
  <si>
    <t>Appendix B: Average of energy savings and installed cost premium of high efficiency compressors from tables 5-17, 5-19, 5-20, 5-22, 5-26, 5-27</t>
  </si>
  <si>
    <t>Use enhanced evaporator coils in new supermarket display cases</t>
  </si>
  <si>
    <t>Open Display Cases (Medium-Temp), Glass Door Display Cases</t>
  </si>
  <si>
    <t>Table 5-6,7,8, DOE/Navigant (2009), Energy Savings Potential and R&amp;D Opportunities for Commercial Refrigeration Equipment</t>
  </si>
  <si>
    <t>More efficient anti-sweat heating, vinyl/composite frame, and high-performance glass in display cases</t>
  </si>
  <si>
    <t>C: Refrig. Display case glass doors</t>
  </si>
  <si>
    <t>Glass Door Display Cases</t>
  </si>
  <si>
    <t>Table 5-7,8, DOE/Navigant (2009), Energy Savings Potential and R&amp;D Opportunities for Commercial Refrigeration Equipment</t>
  </si>
  <si>
    <t>Deploy brushless DC evaporator and condenser fan motors in new residential refrigerator-freezers</t>
  </si>
  <si>
    <t xml:space="preserve">Table 2.2.1 and p. 5-51, DOE TSD; Byrne motor article suggests condenser fans and evaporator fans represent ~6% of national motor consumption each, compared to compressors </t>
  </si>
  <si>
    <t>Use advanced controllers in new refrigeration system installs</t>
  </si>
  <si>
    <t>C: Advanced refrigeration controllers</t>
  </si>
  <si>
    <t>Refrigeration controls</t>
  </si>
  <si>
    <t>Table 5-11, DOE/Navigant (2009), Energy Savings Potential and R&amp;D Opportunities for Commercial Refrigeration Equipment</t>
  </si>
  <si>
    <t>Table 5-6,7,8,13,14,17,19,20,22,26,27, DOE/Navigant (2009), Energy Savings Potential and R&amp;D Opportunities for Commercial Refrigeration Equipment  
Primary Source: Navigant Consulting Energy Savings Potential and R&amp;D Opportunities for Commercial Refrigeration Final Report. Department of Energy (2009)</t>
  </si>
  <si>
    <t>Use hot gas devices for anti-sweat applications in new display cases, etc.</t>
  </si>
  <si>
    <t>C: Hot Gas Anti-Sweat</t>
  </si>
  <si>
    <t>Walk-In Freezer, Reach-Ins, Food Prep Table</t>
  </si>
  <si>
    <t>Table 5-14,17,19,20, DOE/Navigant (2009), Energy Savings Potential and R&amp;D Opportunities for Commercial Refrigeration Equipment</t>
  </si>
  <si>
    <t>Use hot gas devices for defrost applications in new display cases, etc.</t>
  </si>
  <si>
    <t>C: Hot Gas Defrost</t>
  </si>
  <si>
    <t>Place condenser external to unit in new equip</t>
  </si>
  <si>
    <t>C: Refrigeration: external heat rejection</t>
  </si>
  <si>
    <t>Walk-In Freezer</t>
  </si>
  <si>
    <t>Table 5-14, DOE/Navigant (2009), Energy Savings Potential and R&amp;D Opportunities for Commercial Refrigeration Equipment</t>
  </si>
  <si>
    <t>Encourage use of refrigerators without ice makers</t>
  </si>
  <si>
    <t>Units w/ ice makers</t>
  </si>
  <si>
    <t>kWh/yr/refrigerator - W-hr/cycle; max 9 cycles per day</t>
  </si>
  <si>
    <t>also Meier (1997), Energy and Buildings; Meier A. Energy Use of Ice Making in Domestic Refrigerators. Lawrence Berkeley National Laboratory Report No. LBL-31976, 1995.  
Primary Source: Meier, A. Martinex, M; "Energy Use of Icemaking in Domestic Refrigerators", LBNL-39183 (1996)</t>
  </si>
  <si>
    <t>Deploy most efficient ice makers in commercial applications</t>
  </si>
  <si>
    <t>Hospitals, Restaurants, Hotels</t>
  </si>
  <si>
    <t>http://www.cee1.org/resrc/facts/com-ice-fx.pdf; http://www.energystar.gov/index.cfm?fuseaction=find_a_product.showProductGroup&amp;pgw_code=CIM  
Primary Source: Consortium for Energy Efficiency (2007), "Commercial Ice Makers" (http://www.cee1.org/resrc/facts/com-ice-fx.pdf)
Other Supporting Sources: ENERGY STAR, "Commercial Ice Machines", http://www.energystar.gov/index.cfm?fuseaction=find_a_product.showProductGroup&amp;pgw_code=CIM</t>
  </si>
  <si>
    <t>Improve compressor efficiency in new residential refrigerators &amp; freezers</t>
  </si>
  <si>
    <t>See calculation in additional market data tab; Tables 5-A.3.2 (and .4, .6) (and also p.5-46), DOE (2009): Preliminary TSD, EE Program for Consumer Products, Refrigerators, Refrigerator-Freezers, and Freezers  
Primary Source: Department of Energy, "Energy Conservation Program: Energy Conservation Standards for Residential Refrigerators, Refrigerator-Freezers, and Freezers" Federal Register (9/2010) and supporting documentation</t>
  </si>
  <si>
    <t>$ 2,030 (assumed incremental to backup; all roadmap measures except "marketing")</t>
  </si>
  <si>
    <t>SWH roadmap; California Center for Sustainable Energy Solar Water Heating Pilot Program 3/2011; Cold Climate Solar Domestic Water Heating Systems:
Cost/Benefit Analysis and Opportunities for Improvements (Burch et. Al.)  
Primary Source: Itron, Inc.; "California Center for Sustainable Energy Solar Water Heating Pilot Program" (3/2011)
Federal Energy Management Program, "Solar Water Heating with Low-Cost Plastic Systems" (1/2012)
Other Supporting Sources: Hudon, Burch "Solar Water Heating Roadmap" (in preperation)</t>
  </si>
  <si>
    <t>http://www.homeenergy.org/article_preview.php?id=21&amp;article_title=Motors_Matter</t>
  </si>
  <si>
    <t>TSD  
Primary Source: Department of Energy, "Energy Conservation Program: Energy Conservation Standards for Residential Refrigerators, Refrigerator-Freezers, and Freezers" Federal Register (9/2010) and supporting documentation</t>
  </si>
  <si>
    <t>Deploy and standardize Max Tech refrigerator</t>
  </si>
  <si>
    <t>R: Max tech refrigerator</t>
  </si>
  <si>
    <t>Combined 4 other sources "in parallel"  
Primary Source: Department of Energy, "Energy Conservation Program: Energy Conservation Standards for Residential Refrigerators, Refrigerator-Freezers, and Freezers" Federal Register (9/2010) and supporting documentation</t>
  </si>
  <si>
    <t>Use of high efficiency evaporator fans in new residential refrigerators</t>
  </si>
  <si>
    <t>R: Improved Evaporator Fan Efficiency in refrig</t>
  </si>
  <si>
    <t>Improve insulation in new reach-in, etc. commercial refrigeration equipment</t>
  </si>
  <si>
    <t>C: Improved Insulation in refrig</t>
  </si>
  <si>
    <t>Reach-Ins, Beverage Merchandiser, Open Display Cases, Glass Door Display Cases</t>
  </si>
  <si>
    <t>Table 5-19,20,22,6,7,8, DOE/Navigant (2009), Energy Savings Potential and R&amp;D Opportunities for Commercial Refrigeration Equipment</t>
  </si>
  <si>
    <t>Increased insulation thickness for residential freezers and compact refrigerators</t>
  </si>
  <si>
    <t>R: Increased freezer insulation</t>
  </si>
  <si>
    <t>DOE (2009) TSD; see calculation on Addl Markets Tab  
Primary Source: Department of Energy, "Energy Conservation Program: Energy Conservation Standards for Residential Refrigerators, Refrigerator-Freezers, and Freezers" Federal Register (9/2010) and supporting documentation</t>
  </si>
  <si>
    <t>C: Refrig. Retrofit Lights to LEDs</t>
  </si>
  <si>
    <t>Display Cases, Vending Machines, Beverage Merchandisers, and Walk-In Coolers</t>
  </si>
  <si>
    <t>Replace lighting with LEDs in residential refrigerators</t>
  </si>
  <si>
    <t>R:  Refrigerator LED lighting</t>
  </si>
  <si>
    <t>LEDLight.com, "Standard Appliance LED Light Bulb ", http://www.ledlight.com/standard-appliance-led-light.aspx</t>
  </si>
  <si>
    <t>Use of no or low heating elements to eliminate sweating on doors</t>
  </si>
  <si>
    <t>C: Low-heat door anti-sweating</t>
  </si>
  <si>
    <t>Walk-Ins</t>
  </si>
  <si>
    <t>Demonstrate and deploy magnetic refrigeration in homes</t>
  </si>
  <si>
    <t>R: Magnetocaloric refrigeration</t>
  </si>
  <si>
    <t>based on Torregrosa-Jaime, B., Payá, J., Corberan, J., Malvicino, C., Di Sciullo, F., ICE Project: Mobile Air-Conditioning System Based on Magnetic Refrigeration, Technical Paper  2013-01-0238, 2013, doi:10.4271/2013-01-0238 and Torregrosa-Jaime, B., Vasile, C., Risser, M., Muller, C., Corberan, J., Payá, J., Application of Magnetocaloric Heat Pumps in Mobile Air-Conditioning, Technical Paper  2013-01-0239, 2013, doi:10.4271/2013-01-0239; --&gt; cost based on presentation during the conference is 500 euros ~ $653 for  a 2.3 kW system ==&gt; assume a typical home requires 3 TR ==&gt; cost premium = 3*3.517/2.3*500</t>
  </si>
  <si>
    <t>Use non-electric devices for anti-sweat applications in walk-in coolers, etc.</t>
  </si>
  <si>
    <t>C: Non-Electric door anti-sweat</t>
  </si>
  <si>
    <t>$20 million over 5 years</t>
  </si>
  <si>
    <t>kWh/yr</t>
  </si>
  <si>
    <t>Table 5-24, DOE/Navigant (2009), Energy Savings Potential and R&amp;D Opportunities for Commercial Refrigeration Equipment (http://apps1.eere.energy.gov/buildings/publications/pdfs/corporate/commercial_refrig_report_10-09.pdf)
Other Supporting Sources: Department of Energy, "Energy Conservation Program: Energy Conservation Standards for Residential Refrigerators, Refrigerator-Freezers, and Freezers" Federal Register (9/2010) and supporting documentation</t>
  </si>
  <si>
    <t>Reduce ice meltage during harvest in commercial ice machines</t>
  </si>
  <si>
    <t>C: Reduced Meltage During Harvest in ice machine</t>
  </si>
  <si>
    <t>Use proximity sensors in new beverage merchandisers</t>
  </si>
  <si>
    <t>Beverage Merchandiser</t>
  </si>
  <si>
    <t>Table 5-22, DOE/Navigant (2009), Energy Savings Potential and R&amp;D Opportunities for Commercial Refrigeration Equipment</t>
  </si>
  <si>
    <t>Demonstrate thermoacoustic method for residential refrigerators</t>
  </si>
  <si>
    <t>Portable Applications</t>
  </si>
  <si>
    <t>Table 6-1, Navigant Consulting Energy Savings Potential and R&amp;D Opportunities for Commercial Refrigeration Final Report. Department of Energy (2009)</t>
  </si>
  <si>
    <t>Restaurants</t>
  </si>
  <si>
    <t>Use most cost effective insulation thickness in commercial walk-ins</t>
  </si>
  <si>
    <t>C: Walk-in wall insulation</t>
  </si>
  <si>
    <t>Use vacuum insulated panels for all residential refrigeration</t>
  </si>
  <si>
    <t>R: VIP in refrigerators</t>
  </si>
  <si>
    <t>TSD; http://www.appliancemagazine.com/new_products.php?article=4971&amp;zone=204&amp;first=1   LG Korea: http://www.lg.com/global/sustainability/environment/greener-products/products-application/refrigerator.jsp</t>
  </si>
  <si>
    <t>C: Cool Roofs, Hot CZ, 0.75 SR</t>
  </si>
  <si>
    <t>All A/C</t>
  </si>
  <si>
    <t>Use variable speed compressors in select new commercial refrigeration equipment</t>
  </si>
  <si>
    <t>C: VSCs for Refrigeration</t>
  </si>
  <si>
    <t>Tables 5-17,19,20,22,26,27, DOE/Navigant (2009), Energy Savings Potential and R&amp;D Opportunities for Commercial Refrigeration Equipment  
Primary Source: Department of Energy, "Energy Conservation Program: Energy Conservation Standards for Residential Refrigerators, Refrigerator-Freezers, and Freezers" Federal Register (9/2010) and supporting documentation</t>
  </si>
  <si>
    <t>Use variable speed compressors in residential refrigerators</t>
  </si>
  <si>
    <t>R: VSCs for Refrigeration</t>
  </si>
  <si>
    <t>DOE TSD; http://www.homeenergy.org/article_preview.php?id=21&amp;article_title=Motors_Matter</t>
  </si>
  <si>
    <t>Table 5-13, 14, DOE/Navigant (2009), Energy Savings Potential and R&amp;D Opportunities for Commercial Refrigeration Equipment</t>
  </si>
  <si>
    <t>per square foot; wall: floor space of .9, window fill ratio of 0.4</t>
  </si>
  <si>
    <t>Launch campaign to encourage building sealing in homes</t>
  </si>
  <si>
    <t>R: Reduce Infiltration (25%)</t>
  </si>
  <si>
    <t>Infiltration control</t>
  </si>
  <si>
    <t>Single family</t>
  </si>
  <si>
    <t>Move to 2x4+1" sheathing in residential codes</t>
  </si>
  <si>
    <t>R: Code: 2x4 + 1" sheathing</t>
  </si>
  <si>
    <t>http://www.toolbase.org/Technology-Inventory/walls/structural-insulated-sheathing</t>
  </si>
  <si>
    <t>Move to 2x4+ radiant barrier in residential codes</t>
  </si>
  <si>
    <t>R: Code: 2x4 + radiant</t>
  </si>
  <si>
    <t>Move to 2x6 (advanced framing, 24" OC + R-19) construction in residential codes</t>
  </si>
  <si>
    <t>NREL technology fact sheet 26449.pdf  
Primary Source: NAHB Research Center; Southface Energy Institute; Oark Ridge National Laboratory; National Renewable Energy Laboratory; "Technology Fact Sheet: Advanced Framing" (2000</t>
  </si>
  <si>
    <t>Insulate crawl spaces to R-17 in all homes</t>
  </si>
  <si>
    <t>R: R-17 Crawl Spaces</t>
  </si>
  <si>
    <t>Existing single family</t>
  </si>
  <si>
    <t>http://www.radiantguard.com/how-to-install-radiant-barrier.aspx  
Primary Source: Savings: First principles (market and baseline drawn from RECs analysis)
Cost: NREL measure database</t>
  </si>
  <si>
    <t>Continue better buildings program targeting 25% whole-home consumption</t>
  </si>
  <si>
    <t>Existing homes</t>
  </si>
  <si>
    <t>EERE website</t>
  </si>
  <si>
    <t>Launch campaign to encourage "drill-and-fill" insulation in existing single family homes (FOA TARGET)</t>
  </si>
  <si>
    <t>Savings: first principles. Cost: NREL retrofit measure database</t>
  </si>
  <si>
    <t>Research, demonstrate, and deploy dynamic windows in new commercial buildings</t>
  </si>
  <si>
    <t>Lee, E.S., Yazdanian, M. &amp; Selkowitz, S.E. The Energy-Savings Potential of Electrochromic Windows in the US Commercial Buildings Sector. Building 1-42 (2004). Cost: Personal communication - manufacturers and experts
Other Supporting Sources: Arasteh, D.; Selkowitz, S.;  Apte, J.; "Zero Energy Windows"; 2006 ACEEE Summer Study on Energy Efficiency in Buildings</t>
  </si>
  <si>
    <t>Research, demonstrate, and deploy dynamic windows in new homes</t>
  </si>
  <si>
    <t>Program  
Primary Source: Arasteh, D.; Selkowitz, S.;  Apte, J.; "Zero Energy Windows"; 2006 ACEEE Summer Study on Energy Efficiency in Buildings
Other Supporting Sources: Lee, E.S., Yazdanian, M. &amp; Selkowitz, S.E. The Energy-Savings Potential of Electrochromic Windows in the US Commercial Buildings Sector. Building 1-42 (2004). Cost: Personal communication - manufacturers and experts</t>
  </si>
  <si>
    <t>Research, demonstrate, and deploy dynamic windows in existing homes</t>
  </si>
  <si>
    <t>Research, demonstrate, and deploy dynamic windows in existing commercial buildings</t>
  </si>
  <si>
    <t>Program  
Primary Source: Lee, E.S., Yazdanian, M. &amp; Selkowitz, S.E. The Energy-Savings Potential of Electrochromic Windows in the US Commercial Buildings Sector. Building 1-42 (2004). Cost: Personal communication - manufacturers and experts
Other Supporting Sources: Arasteh, D.; Selkowitz, S.;  Apte, J.; "Zero Energy Windows"; 2006 ACEEE Summer Study on Energy Efficiency in Buildings</t>
  </si>
  <si>
    <t>Develop integrated roofing package for new homes in non-hot climates using phase change materials (PCM) for R-75 equivalent</t>
  </si>
  <si>
    <t>New homes</t>
  </si>
  <si>
    <t xml:space="preserve"> Miller, W. &amp; Kosny, J. Next-Generation Roofs and Attics for Homes. ACEEE Summer Study on Energy Efficiency in Buildings 180-195 (2008)</t>
  </si>
  <si>
    <t>Implement R-11 basement insulation in all homes</t>
  </si>
  <si>
    <t>Savings: First principles (market and baseline drawn from RECs analysis). Cost: NREL measure database</t>
  </si>
  <si>
    <t>Savings: first principles increasing R-value. Cost: NREL measure database</t>
  </si>
  <si>
    <t>Implement R-60 attic insulation in poorly insulated home attics</t>
  </si>
  <si>
    <t>Primary Source: Savings: first principles increasing R-value. Cost: NREL measure database</t>
  </si>
  <si>
    <t>Implement R-60 attic insulation in well insulated home attics</t>
  </si>
  <si>
    <t>Launch campaign to encourage cool coating choices for homes in hot climates</t>
  </si>
  <si>
    <t>HES pro runs, ORNL CoolWall report  
Primary Source: Tom Petrie, Jerry Atchley, Phil Childs, and  André Desjarlais; "Energy Savings for Stucco Walls Coated with Cool Colors" ORNL (12/2007)
Other Supporting Sources: Additional support by running HES Pro in multipl climate zones to verify savings</t>
  </si>
  <si>
    <t>Launch campaign to encourage cool coating choices for comm. Buildings  in hot climates</t>
  </si>
  <si>
    <t>http://www.energysavers.gov/your_home/designing_remodeling/index.cfm/mytopic=10090  
Primary Source: National Assocation of Home Builders, Southface Energy Institiute &amp; Oak Ridge National Laboratory ADVANCED WALL FRAMING. U.S. Department of Energy (2000).
Other Supporting Sources: Straube, J. &amp; Smegal, J. Building America Special Research Project: High-R Walls Case Study Analysis. Building Science 68 (Somerville, MA, 2009).</t>
  </si>
  <si>
    <t>Research and demonstrate R-10 windows in homes</t>
  </si>
  <si>
    <t>R: R-10 Windows</t>
  </si>
  <si>
    <t xml:space="preserve">Southwall, Alpeninc, PNNL Lost Opportunities  
Primary Source: 6. Apte, J. &amp; Arasteh, D. Window-Related Energy Consumption in the US Residential and Commercial Building Stock. Buildings 1-38 (Berkeley, CA, 2006).
Personal communication: various window experts
Other Supporting Sources: Arasteh, Dariush; Selkowitz, Steve; Apte, Josh; LaFrance, Marc.  Energy Impacts of Today’ s Window Stock </t>
  </si>
  <si>
    <t>Research and demonstrate R-10 windows in commercial buildings</t>
  </si>
  <si>
    <t>C: R-10 Windows</t>
  </si>
  <si>
    <t>Deploy and move to standardize residential door R-values</t>
  </si>
  <si>
    <t>R: R-7 Doors</t>
  </si>
  <si>
    <t>Lowe's, NREL database  
Primary Source: Savings: First principles (market and baseline drawn from RECs analysis)
Cost: NREL measure database</t>
  </si>
  <si>
    <t>Launch campaign to encourage addition of sheathing and insulation when replacing siding in existing homes</t>
  </si>
  <si>
    <t>Single EOL retrofit w/ siding</t>
  </si>
  <si>
    <t>Program  
Primary Source: Architectural Energy Company, "Impact of Title 24 Residential Air Leakage Reduction Credit on Water-Resistive Barriers in California Homes", 2006</t>
  </si>
  <si>
    <t>ACH</t>
  </si>
  <si>
    <t>NREL 46100 building research  
Primary Source: Elaine Hale, Matthew Leach, Adam Hirsch, and Paul Torcellini, "General Merchandise 50% Energy Savings  Technical Support Document"; NREL/TP-550-46100 September 2009</t>
  </si>
  <si>
    <t>Move to standardize vestibules on commercial buildings</t>
  </si>
  <si>
    <t>C: Vestibules</t>
  </si>
  <si>
    <t>Demonstrate and deploy whole-building designs for new homes</t>
  </si>
  <si>
    <t>BeOPT/ OPT Eplus</t>
  </si>
  <si>
    <t>Demonstrate and deploy 40% whole-building designs for new commercial buildings</t>
  </si>
  <si>
    <t>Extrapolated based on 50% TSD Opt-E-Plus runs</t>
  </si>
  <si>
    <t>Adjusts washer operation and washing conditions based on soil load, etc., in coin-op class commercial washers</t>
  </si>
  <si>
    <t>C: CW Soil Sensors</t>
  </si>
  <si>
    <t>Single-Load, Top- and Front-Loading Clothes Washer</t>
  </si>
  <si>
    <t>Coin Laundries, Mulit-Family Common Areas</t>
  </si>
  <si>
    <t>Table 8-23, Navigant/DOE (2009): Energy Savings Potential and RD&amp;D Opportunities for Commercial Building Appliances, http://apps1.eere.energy.gov/buildings/publications/pdfs/corporate/commercial_appliances_report_12-09.pdf</t>
  </si>
  <si>
    <t>Adjusts washer operation and washing conditions based on soil load, etc., in residential washers</t>
  </si>
  <si>
    <t>R: CW Soil Sensors</t>
  </si>
  <si>
    <t>Home</t>
  </si>
  <si>
    <t>Deploy improved agitator design to reduce hot water usage in coin-op commercial washers</t>
  </si>
  <si>
    <t>C: Advanced Agitation CW</t>
  </si>
  <si>
    <t>Clothes Washer: Single-Load, Top-Loading</t>
  </si>
  <si>
    <t>Multi-Load Clothes Washers</t>
  </si>
  <si>
    <t>On Premises Laundry (Hotels, Hospitals, Universities, Prisons)</t>
  </si>
  <si>
    <t>Increase deployment of improved design tunnel washers for even less hot water use</t>
  </si>
  <si>
    <t>C: Advanced Tunnel Washers</t>
  </si>
  <si>
    <t>Tunnel Washer</t>
  </si>
  <si>
    <t>Off Site and Industrial Facilities</t>
  </si>
  <si>
    <t>Tables 8-26 and 8-27, Navigant/DOE (2009): Energy Savings Potential and RD&amp;D Opportunities for Commercial Building Appliances, http://apps1.eere.energy.gov/buildings/publications/pdfs/corporate/commercial_appliances_report_12-09.pdf</t>
  </si>
  <si>
    <t>All Dishwashers</t>
  </si>
  <si>
    <t>Deploy sensors and controls to detect size of load and adjust water level appropriately in commercial clothes washers</t>
  </si>
  <si>
    <t>C: CW - Auto Fill Control</t>
  </si>
  <si>
    <t>Single-Load, Top-Loading Clothes Washer</t>
  </si>
  <si>
    <t>Table 8-23, Navigant/DOE (2009): Energy Savings Potential and RD&amp;D Opportunities for Commercial Building Appliances, http://apps1.eere.energy.gov/buildings/publications/pdfs/corporate/commercial_appliances_report_12-09.pdf
Other Supporting Sources: Control is available in residential units; approximate cost based on replacement of water level control sensor for *residential* unit</t>
  </si>
  <si>
    <t>Deploy automatic sprayer shutoff sensors that detect the presence of dish racks in conveyor-type commercial dishwashers</t>
  </si>
  <si>
    <t>C: DW Auto Sprayer Shutoff</t>
  </si>
  <si>
    <t>Conveyor Dishwashers</t>
  </si>
  <si>
    <t>Tables 4-11,4-21, and 4-23, Navigant/DOE (2009): Energy Savings Potential and RD&amp;D Opportunities for Commercial Building Appliances  
Primary Source: Hobart Cle Warewasher Opti-Rinse, http://www.hobartcorp.com/products/warewashing/conveyor-type/cle-warewasher/</t>
  </si>
  <si>
    <t>Replace conventional dry cleaning with liquid CO2 in new systems</t>
  </si>
  <si>
    <t>C: Carbon Dioxide Dry Cleaning</t>
  </si>
  <si>
    <t>Dry Cleaning System</t>
  </si>
  <si>
    <t>Dry Cleaners</t>
  </si>
  <si>
    <t>Energy Usage, BTU/100lbs</t>
  </si>
  <si>
    <t>Figure 8-33, Navigant/DOE (2009): Energy Savings Potential and RD&amp;D Opportunities for Commercial Building Appliances</t>
  </si>
  <si>
    <t>Deploy economical heat exchanger in existing commercial standard capacity dryers</t>
  </si>
  <si>
    <t>Standard-Capacity Clothes Dryer</t>
  </si>
  <si>
    <t>Tables 8-32, 8-36, Navigant Consulting; "Energy Savings Potential and RD&amp;D Opportunities for Commercial Building Appliances" (2009)</t>
  </si>
  <si>
    <t>Replace residential gas clothes dryers with modulating gas clothes dryers</t>
  </si>
  <si>
    <t>R: Modulating Gas Dryer</t>
  </si>
  <si>
    <t>Tables 8-32, 8-35, 8-36, Navigant/DOE (2009): Energy Savings Potential and RD&amp;D Opportunities for Commercial Building Appliances, http://apps1.eere.energy.gov/buildings/publications/pdfs/corporate/commercial_appliances_report_12-09.pdf
Other Supporting Sources: Cost assumes 5-year payback of savings of $6.09 per year</t>
  </si>
  <si>
    <t>Increase adoption of residential heat pump clothes dryers</t>
  </si>
  <si>
    <t>R: HP Clothes Dryer</t>
  </si>
  <si>
    <t>Door-Type Low-Temp Dishwasher</t>
  </si>
  <si>
    <t>Schools, Restaurants, Hospitals, Catering Business</t>
  </si>
  <si>
    <t>Door-Type High-Temp Dishwasher</t>
  </si>
  <si>
    <t>Conveyor Low-Temp Dishwasher</t>
  </si>
  <si>
    <t>Hotels, Large Restaurants, Schools, Universities, Hospitals</t>
  </si>
  <si>
    <t>Conveyor High-Temp Dishwasher</t>
  </si>
  <si>
    <t>Dishwasher</t>
  </si>
  <si>
    <t>Energy Usage, kWh/yr</t>
  </si>
  <si>
    <t>Deploy temperature and humidity sensors to reduce cycle time in commercial clothes dryers</t>
  </si>
  <si>
    <t>C: CD: Impr. Cycle Termination</t>
  </si>
  <si>
    <t>Tables 8-32, 8-36, Navigant/DOE (2009): Energy Savings Potential and RD&amp;D Opportunities for Commercial Building Appliances, http://apps1.eere.energy.gov/buildings/publications/pdfs/corporate/commercial_appliances_report_12-09.pdf
Other Supporting Sources: Cost estimated from part currently in use in residential units.</t>
  </si>
  <si>
    <t>Demonstrate and deploy improved drum design for single-load commercial clothes washers</t>
  </si>
  <si>
    <t>Clothes Washer: Single-Load, Top- and Front-Loading</t>
  </si>
  <si>
    <t>Table 8-23, Navigant/DOE (2009): Energy Savings Potential and RD&amp;D Opportunities for Commercial Building Appliances, http://apps1.eere.energy.gov/buildings/publications/pdfs/corporate/commercial_appliances_report_12-09.pdf
Other Supporting Sources: Cost assumes 3-year payback from annual savings of $246</t>
  </si>
  <si>
    <t>Deploy sprayers with smaller size holes to improve efficiency of residential dishwashers</t>
  </si>
  <si>
    <t>R: DW: Impr. Hydraulic Efficiency</t>
  </si>
  <si>
    <t xml:space="preserve">Dries, John, (2008), "Improving Dishwasher Efficiency", http://www.appliancemagazine.com/editorial.php?article=1978 </t>
  </si>
  <si>
    <t>Improved water extraction in commercial clothes washers to reduce drying time</t>
  </si>
  <si>
    <t>Table 8-23,  Navigant/DOE (2009): Energy Savings Potential and RD&amp;D Opportunities for Commercial Building Appliances, http://apps1.eere.energy.gov/buildings/publications/pdfs/corporate/commercial_appliances_report_12-09.pdf
Other Supporting Sources: Cost assumes 3-year payback based on annual savings of $308.06</t>
  </si>
  <si>
    <t>Improved water extraction in residential clothes washers to reduce drying time</t>
  </si>
  <si>
    <t>Coin Laundries, Multi-Family Common Areas</t>
  </si>
  <si>
    <t>Table 8-23,  Navigant/DOE (2009): Energy Savings Potential and RD&amp;D Opportunities for Commercial Building Appliances, http://apps1.eere.energy.gov/buildings/publications/pdfs/corporate/commercial_appliances_report_12-09.pdf
Other Supporting Sources: Cost assumes 3-year payback based on annual savings of $25.69</t>
  </si>
  <si>
    <t>Increase motor efficiency in single-load commercial clothes washers</t>
  </si>
  <si>
    <t>Clothes washers: Single-Load, Top- and Front-Loading</t>
  </si>
  <si>
    <t>Table 8-23,  Navigant/DOE (2009): Energy Savings Potential and RD&amp;D Opportunities for Commercial Building Appliances, http://apps1.eere.energy.gov/buildings/publications/pdfs/corporate/commercial_appliances_report_12-09.pdf</t>
  </si>
  <si>
    <t>Appendix B: Table 8-23, page 257, see "increased motor efficiency"</t>
  </si>
  <si>
    <t>Larger-Capacity Clothes Dryer (20-75 lbs)</t>
  </si>
  <si>
    <t>Add condensing heat exchanger from exhaust air to intake air in commercial single-load dryers</t>
  </si>
  <si>
    <t>Tables 8-32, 8-36, Navigant/DOE (2009): Energy Savings Potential and RD&amp;D Opportunities for Commercial Building Appliances, http://apps1.eere.energy.gov/buildings/publications/pdfs/corporate/commercial_appliances_report_12-09.pdf
Other Supporting Sources: Cost assumes 5-year payback based on annual savings of $172.51</t>
  </si>
  <si>
    <t>Add condensing heat exchanger from exhaust air to intake air in standard residential dryers - NOT FEASIBLE TECHNOLOGY</t>
  </si>
  <si>
    <t>Tables 8-32, 8-36, Navigant/DOE (2009): Energy Savings Potential and RD&amp;D Opportunities for Commercial Building Appliances, http://apps1.eere.energy.gov/buildings/publications/pdfs/corporate/commercial_appliances_report_12-09.pdf
Other Supporting Sources: Cost assumes 5-year payback based on annual savings of $14.29</t>
  </si>
  <si>
    <t>Add condensing heat exchanger from exhaust air to intake air in commercial tumble dryers</t>
  </si>
  <si>
    <t>Table 8-37,  Navigant/DOE (2009): Energy Savings Potential and RD&amp;D Opportunities for Commercial Building Appliances, http://apps1.eere.energy.gov/buildings/publications/pdfs/corporate/commercial_appliances_report_12-09.pdf
Other Supporting Sources: Cost assumes 5-year payback based on annual savings of $41.73</t>
  </si>
  <si>
    <t xml:space="preserve">Increase usage of low-temperature detergent in single-load commercial clothes washers </t>
  </si>
  <si>
    <t>C: Single-load CW: Low-T Detergent</t>
  </si>
  <si>
    <t>Single-Load Clothes Washers</t>
  </si>
  <si>
    <t>Chemical and Engineering News, Vol. 85 #5, Jan. 2007; Other  
Primary Source: Tables 8-24 and 8-25, Navigant Consulting; "Energy Savings Potential and RD&amp;D Opportunities for Commercial Building Appliances" (2009)
Other Supporting Sources:  Chemical and Engineering News, Vol. 85 #5, Jan. 2007</t>
  </si>
  <si>
    <t>Increase usage of low-temperature detergent in on-site multi-load commercial clothes washers and tunnel washers</t>
  </si>
  <si>
    <t>C: Multi-load CW: Low-T Detergent</t>
  </si>
  <si>
    <t>Multi-Load Clothes Washers, Tunnel Washers</t>
  </si>
  <si>
    <t>On Premises Laundry (Hotels, Hospitals, Universities, Prisons), Off-Site, Industrial</t>
  </si>
  <si>
    <t>Increase usage of low-temperature detergent in homes; clothes washing</t>
  </si>
  <si>
    <t>R: Low Temp Detergent in clothes washers</t>
  </si>
  <si>
    <t>Increase adoption of low-flow sprayers in low-temp under counter dishwashers</t>
  </si>
  <si>
    <t>Under counter Low-Temp Dishwasher</t>
  </si>
  <si>
    <t>Small Restaurants, Bars, Nursing Homes, Churches</t>
  </si>
  <si>
    <t>Tables 4-22 and 4-8, Navigant/DOE (2009): Energy Savings Potential and RD&amp;D Opportunities for Commercial Building Appliances</t>
  </si>
  <si>
    <t>Increase adoption of low-flow sprayers in high-temp under counter dishwashers</t>
  </si>
  <si>
    <t>Under counter High-Temp Dishwasher</t>
  </si>
  <si>
    <t>Demonstrate and deploy residential microwave clothes dryers</t>
  </si>
  <si>
    <t>R: Microwave CD</t>
  </si>
  <si>
    <t>Table 8-36, Navigant/DOE (2009): Energy Savings Potential and RD&amp;D Opportunities for Commercial Building Appliances. (p. 270) http://apps1.eere.energy.gov/buildings/publications/pdfs/corporate/commercial_appliances_report_12-09.pdf</t>
  </si>
  <si>
    <t>Replace conventional dry cleaning with petroleum in new systems</t>
  </si>
  <si>
    <t>C: Petroleum Dry Cleaning</t>
  </si>
  <si>
    <t>Petroleum Dry Cleaning Equip</t>
  </si>
  <si>
    <t>Figure 8-33, Navigant/DOE (2009): Energy Savings Potential and RD&amp;D Opportunities for Commercial Building Appliances, http://apps1.eere.energy.gov/buildings/publications/pdfs/corporate/commercial_appliances_report_12-09.pdf
Other Supporting Sources: EPA, "Case Study: Liquid Carbon Dioxide (CO2) Surfactant System For Garment Care", http://www.epa.gov/dfe/pubs/garment/lcds/micell.htm</t>
  </si>
  <si>
    <t>Demonstrate and Deploy Nylon Bead Clothes Washers in Homes</t>
  </si>
  <si>
    <t>Nylon Bead Clothes Washer</t>
  </si>
  <si>
    <t>LBNL: Priority Setting Estimates spreadsheet: 83% UEC source energy savings, 61% primary energy savings (use 83%... Makes sense b/c commercial front loader is only 7% washer energy, rest is HW and drying)  
Primary Source: Desroches, L et al. (2011). MaxTech and Beyond, Maximizing Appliance and Equipment Efficiency by Design, http://efficiency.lbl.gov/drupal.files/ees/MTAB%20Final%20LBNL%20Report.pdf</t>
  </si>
  <si>
    <t>Replace conventional dry cleaning with professional wet cleaning in new systems</t>
  </si>
  <si>
    <t>Wet Cleaning Machine for Dry cleaning</t>
  </si>
  <si>
    <t>Standard Size Front-Loading Clothes Washer</t>
  </si>
  <si>
    <t>Modified Energy Factor (incl. RMC)</t>
  </si>
  <si>
    <t>Standard Size Top-Loading Clothes Washer</t>
  </si>
  <si>
    <t>Compact Size Front-Loading Clothes Washer</t>
  </si>
  <si>
    <t>Compact Size Top-Loading Clothes Washer</t>
  </si>
  <si>
    <t>Standard Vented Electric Clothes Dryer</t>
  </si>
  <si>
    <t>Energy Factor</t>
  </si>
  <si>
    <t>Compact Vented Electric, 120V Clothes Dryer</t>
  </si>
  <si>
    <t>Compact Vented Electric, 240V Clothes Dryer</t>
  </si>
  <si>
    <t>Vented Gas Clothes Dryer</t>
  </si>
  <si>
    <t>Compact Ventless Electric, 240V Clothes Dryer</t>
  </si>
  <si>
    <t>Compact Ventless Electric, Combined W/D Clothes Dryer</t>
  </si>
  <si>
    <t>Solar WH:  indirect, passive</t>
  </si>
  <si>
    <t>Increase deployment of soil sensors in new residential dishwashers</t>
  </si>
  <si>
    <t>R: DW Soil Sensors</t>
  </si>
  <si>
    <t>ACEEE, "Dishwashing", http://www.aceee.org/consumer/dishwashing</t>
  </si>
  <si>
    <t>Deploy commercial top-loading clothes washers with spray rinse technology (instead of filling tank for rinse cycle)</t>
  </si>
  <si>
    <t>Table 8-23, Navigant/DOE (2009): Energy Savings Potential and RD&amp;D Opportunities for Commercial Building Appliances, http://apps1.eere.energy.gov/buildings/publications/pdfs/corporate/commercial_appliances_report_12-09.pdf
Other Supporting Sources: Cost assumes 5-year payback based on annual savings of $34.81</t>
  </si>
  <si>
    <t>Demonstrate and Deploy Nylon Bead Clothes Washers in Off-Site Commercial Laundries</t>
  </si>
  <si>
    <t>C: Nylon Bead CW</t>
  </si>
  <si>
    <t>Commercial Laundries</t>
  </si>
  <si>
    <t>LBNL: Priority Setting Estimates spreadsheet; Misra et.al. presentation showing cost analysis; Xeros website  
Primary Source: Misra, A., Pimphalkhute, H., Murthi, S. &amp; Kamdar, T. Pricing strategy: Waterless Washing Machine (2010)
Xeros website, Desroches, L.-B. et al. Max Tech and Beyond (2011)</t>
  </si>
  <si>
    <t>Offer incentives or awareness campaign to move multi-load washing to offsite tunnel washers</t>
  </si>
  <si>
    <t>C: Multi-Load to Tunnel Washers</t>
  </si>
  <si>
    <t>Tables 8-24 and 8-25, Navigant/DOE (2009): Energy Savings Potential and RD&amp;D Opportunities for Commercial Building Appliances; NY times article on Hilton case study/business model  
Primary Source: Goetzler, W., Zogg, R., Burgos, J., Hiraiwa, H. &amp; Young, J. Energy Savings Potential and RD &amp; D Opportunities for Commercial Building HVAC Systems. Navigant Consulting (2011)
Garbarine, R. Commercial Property / New Jersey ; In Piscataway , a Central Laundry for Region Hiltons. New York Times 5 (1999)</t>
  </si>
  <si>
    <t>Retrofit multi-load and tunnel washers to reuse wash water and reduce need for hot water</t>
  </si>
  <si>
    <t>C: Multi-/Tunnel CW: Waste-H2O Recycling</t>
  </si>
  <si>
    <t>Multi-Load and Tunnel Clothes Washers</t>
  </si>
  <si>
    <t>On Premises Laundry (Hotels, Hospitals, Universities, Prisons); off-site and industrial</t>
  </si>
  <si>
    <t>Tables 8-24 and 8-25, Navigant/DOE (2009): Energy Savings Potential and RD&amp;D Opportunities for Commercial Building Appliances; Lake Arrowhead resort Case Study  
Primary Source: Savings: Navigant Consulting; "Energy Savings Potential and RD&amp;D Opportunities for Commercial Building Appliances" (2009)
Cost: RMC Water nd Environment; Integrated Water Resources Program Report, Appendix H (12/2007)</t>
  </si>
  <si>
    <t>Decrease cost and deploy thermosiphon (indirect, passive) solar water heaters (electric to electric back-up)</t>
  </si>
  <si>
    <t>R: Solar WH, Elec. - Ind. Passive</t>
  </si>
  <si>
    <t>SWH roadmap; Cold Climate Solar Domestic Water Heating Systems:
Cost/Benefit Analysis and Opportunities for Improvements (Burch et. Al.)  
Primary Source: Itron, Inc.; "California Center for Sustainable Energy Solar Water Heating Pilot Program" (3/2011)
Federal Energy Management Program, "Solar Water Heating with Low-Cost Plastic Systems" (1/2012)
Other Supporting Sources: Hudon, Burch "Solar Water Heating Roadmap" (in preperation)</t>
  </si>
  <si>
    <t>Fixtures</t>
  </si>
  <si>
    <t>Retrofits</t>
  </si>
  <si>
    <t>Increase deployment of low flow fixtures in existing and new homes</t>
  </si>
  <si>
    <t>$ 8 - 50, $4/1000 gal water savings</t>
  </si>
  <si>
    <t>per unit</t>
  </si>
  <si>
    <t>http://eartheasy.com/live_lowflow_aerators.htm, cost from 2005 FEMP study of water conservation (http://www.pnl.gov/main/publications/external/technical_reports/PNNL-15320.pdf), total water use from Aquacraft study; East Bay Muni. Water District report  
Primary Source: Water Resources Engineering, I. Water Conservation Market Penetration Study. East Bay Municipal Utility District (2002)
Other Supporting Sources: McMordie-Stoughton, K.L., Elliott, D., Parker, G., Solana, A. &amp; Sullivan, G. Update of Market Assessment for Capturing Water Conservation Opportunities in the Federal Sector. Pacific North West National Laboratory (2005).</t>
  </si>
  <si>
    <t>Demonstrate and Deploy Zeolithic Dishwashers to Reduce Energy for Drying</t>
  </si>
  <si>
    <t>R: Zeolithic DW</t>
  </si>
  <si>
    <t>kWh/cycle</t>
  </si>
  <si>
    <t>LBNL Priority Setting Estimates spreadsheet; http://www.siemens.com/innovation/en/publications/publications_pof/pof_spring_2010/zeolith.htm  
Primary Source: Siemens product description (available in the UK)</t>
  </si>
  <si>
    <t>Appendix B: Siemens: 0.83 kWh/cycle
AHAM blog:  in 1991 the average dishwasher consumed 2.67 kilowatts (kWh) per cycle and by 2010 it was only 1.37 kWh/ cycle</t>
  </si>
  <si>
    <t>Demonstrate and deploy heat pump water heating in commercial kitchens for water heating and space cooling</t>
  </si>
  <si>
    <t>C: Kitchen: HPWH</t>
  </si>
  <si>
    <t>Commercial Kitchen</t>
  </si>
  <si>
    <t>WSU fact sheet (2003), http://www.energy.wsu.edu/documents/engineering/comm_water_htrs.pdf  
Primary Source: Washington State University (2005), "Energy Efficiency Fact Sheet: Commercial Water Heaters"
Other Supporting Sources: Estimated new unit cost is $5,000, $3,500 more than a traditional water heater</t>
  </si>
  <si>
    <t>Improve insulation in new oil  water heaters</t>
  </si>
  <si>
    <t>Tank Oil WH</t>
  </si>
  <si>
    <t>DOE TSD (2010) Ch5, Table 5.13.2, http://www1.eere.energy.gov/buildings/appliance_standards/residential/heating_products_fr.html  
Primary Source: U.S. Department of Energy, Office of Energy Efficiency and Renewable Energy (EERE). (2011, March 30). Residential Heating Products Final Rule Analytical Tools. Retrieved from Appliance &amp; Equipment Standards: http://www1.eere.energy.gov/buildings/appliance_standards/residential/heating_products_fr_spreadsheets.html</t>
  </si>
  <si>
    <t>Replace standard gas storage water heaters with condensing gas storage water heaters</t>
  </si>
  <si>
    <t>R: Condensing Gas WH</t>
  </si>
  <si>
    <t>Waterh heater, gas</t>
  </si>
  <si>
    <t>EPA ENERGY STAR, http://www.energystar.gov/index.cfm?c=water_heat.pr_crit_water_heaters  
Primary Source: Water Resources Engineering, I. Water Conservation Market Penetration Study. East Bay Municipal Utility District (2002)</t>
  </si>
  <si>
    <t>Replace commercial gas storage water heaters with condensing gas storage water heaters</t>
  </si>
  <si>
    <t>C: Condensing Gas WH</t>
  </si>
  <si>
    <t>C: Max Tech Tankless Gas WH for small loads</t>
  </si>
  <si>
    <t>Tankless Gas WH</t>
  </si>
  <si>
    <t>Commercial Buildings with small WH requirements</t>
  </si>
  <si>
    <t>Deploy and standardize max tech gas tankless water heaters (Level 8) to replace residential storage water heaters</t>
  </si>
  <si>
    <t>Rheem website, http://www.rheem.com/product.aspx?id=5AE02BB6-A8A9-49DE-8F3A-08DA596EB980, prices based on large WH in residential TSD</t>
  </si>
  <si>
    <t>Encourage adoption of system that captures waste heat from space cooling (desuperheater) for water heating</t>
  </si>
  <si>
    <t>Water heater, all</t>
  </si>
  <si>
    <t>Hottest 2 climates</t>
  </si>
  <si>
    <t xml:space="preserve">Appendix B: Energy savings and cost estimates from Navigant Tables 6-11 and 6-19, respectively. </t>
  </si>
  <si>
    <t>Decrease cost and deploy thermosiphon (indirect, passive) solar water heaters (gas to gas back-up)</t>
  </si>
  <si>
    <t>R: Solar WH, Gas - Ind. Passive</t>
  </si>
  <si>
    <t>Water heater, electric</t>
  </si>
  <si>
    <t>Water heater, gas</t>
  </si>
  <si>
    <t>Accelerate retirement of home water heaters from 16 to 12 years</t>
  </si>
  <si>
    <t>R: Early Retirement of Inefficient WH Units</t>
  </si>
  <si>
    <t>Average of 517-519</t>
  </si>
  <si>
    <t>Increase usage of low-temperature detergent in residential dishwashers</t>
  </si>
  <si>
    <t>Chemical and Engineering News, Vol. 85 #5, Jan. 2007; Other
Primary Source: Tables 8-24 and 8-25 Navigant Consulting; "Energy Savings Potential and RD&amp;D Opportunities for Commercial Building Appliances" (2009)
Other Supporting Sources:  Chemical and Engineering News, Vol. 85 #5, Jan. 2007</t>
  </si>
  <si>
    <t>Appendix B: Table 8-24 &amp; 8-25</t>
  </si>
  <si>
    <t>Heat Pump</t>
  </si>
  <si>
    <t>EF (converted from 5.1 COP)</t>
  </si>
  <si>
    <t>Deploy highest efficiency heat pump water heaters in homes (no fuel switching)</t>
  </si>
  <si>
    <t>Replace gas water heaters with tankless gas water heaters with improved heat exchangers and condensate mgmt (Level 5)</t>
  </si>
  <si>
    <t>DOE TSD (2010), http://www1.eere.energy.gov/buildings/appliance_standards/residential/heating_products_fr.html</t>
  </si>
  <si>
    <t>Increase insulation standard in residential tank H2O heaters: gas</t>
  </si>
  <si>
    <t>R: Gas storage WH - more insulation</t>
  </si>
  <si>
    <t>Tank Gas WH</t>
  </si>
  <si>
    <t>Increase insulation standard in residential tank H2O heaters: electric</t>
  </si>
  <si>
    <t>R: Elec. storage WH - more insulation</t>
  </si>
  <si>
    <t>Tank Electric</t>
  </si>
  <si>
    <t>Increase insulation standard in residential tank H2O heaters: oil</t>
  </si>
  <si>
    <t>R: Oil storage WH - more insulation</t>
  </si>
  <si>
    <t>Increase deployment of insulating blankets on residential water heaters</t>
  </si>
  <si>
    <t>R: WH Insulation Blankets</t>
  </si>
  <si>
    <t>EERE Water Heater Final Rule Analytical Spreadsheet (consistent with the TSD) (http://www1.eere.energy.gov/buildings/appliance_standards/residential/heating_products_fr_spreadsheets.html)  
Primary Source: U.S. Department of Energy, Office of Energy Efficiency and Renewable Energy (EERE). (2011, March 30). Residential Heating Products Final Rule Analytical Tools. Retrieved from Appliance &amp; Equipment Standards: http://www1.eere.energy.gov/buildings/appliance_standards/residential/heating_products_fr_spreadsheets.html</t>
  </si>
  <si>
    <t>Increase deployment of insulating blankets on commercial WH</t>
  </si>
  <si>
    <t>C: WH insulation blankets</t>
  </si>
  <si>
    <t xml:space="preserve">Retrofits </t>
  </si>
  <si>
    <t>Tables 6-11 and 6-18, Navigant/DOE (2009): Energy Savings Potential and RD&amp;D Opportunities for Commercial Building Appliances. Standby losses estimated based on Federal Standard (329 Btu/hr), combined with CBECS water heater energy assuming one water heater per building on average (3%).  
Primary Source: Navigant Consulting. (2009). Energy Savings Potential and RD&amp;D Opportunities for Commercial Building Appliances. Washington, D.C.: Building Technology Program, Department of Energy. http://apps1.eere.energy.gov/buildings/publications/pdfs/corporate/commercial_appliances_report_12-09.pdf
U.S. Department of Energy, Office of Energy Efficiency and Renewable Energy (EERE). (2011, March 30). Residential Heating Products Final Rule Analytical Tools. Retrieved from Appliance &amp; Equipment Standards: http://www1.eere.energy.gov/buildings/appliance_standards/residential/heating_products_fr_spreadsheets.html</t>
  </si>
  <si>
    <t xml:space="preserve">Appendix B: Energy savings of 40% from Tables 6-11 in the Navigant reference. Costfrom DOE 2011. </t>
  </si>
  <si>
    <t>Usage: &lt;86 gal/day</t>
  </si>
  <si>
    <t>Deploy timers for existing water heaters</t>
  </si>
  <si>
    <t>R: Install night time timers on water heaters</t>
  </si>
  <si>
    <t>Inefficient models</t>
  </si>
  <si>
    <t>Original source: http://michaelbluejay.com/electricity/waterheaters.html. New sources used for cost &amp; savings data: Energy Efficiency &amp; Environmental News: 1) Water Heater Timers s insulated Jackets. Florida Energy Extension Service and Gary Cook. January 1993. http://www.greatlakeshomeperformance.com/elibrary/Water%20Heater%20Timers%20&amp;%20Jackets.pdf; 2) Exclusion of timers for gas water heaters due to: Energy Efficient Water Heating. LBNL. January 1995. http://www.ces.ncsu.edu/depts/fcs/pdfs/energy_efficient.pdf)</t>
  </si>
  <si>
    <t>R: Multiple Flue Design, Insulation for oil WH</t>
  </si>
  <si>
    <t>Water heater, Oil</t>
  </si>
  <si>
    <t>http://www1.eere.energy.gov/buildings/appliance_standards/residential/heating_products_fr.html  
Primary Source: Table 5.13.3, U.S. Department of Energy, Technical Support Document (2010)</t>
  </si>
  <si>
    <t>Replace residential gas storage with whole-home gas tankless water heaters (Tankless Level 3)</t>
  </si>
  <si>
    <t>R: Replace Tank w/ Tankless Gas (Level 3)</t>
  </si>
  <si>
    <t>EERE Water Heater Final Rule Analytical Spreadsheet (consistent with the TSD) (http://www1.eere.energy.gov/buildings/appliance_standards/residential/heating_products_fr_spreadsheets.html)</t>
  </si>
  <si>
    <t>Replace standing pilot in new gas WH with electronic ignitions</t>
  </si>
  <si>
    <t>R: Gas water heater electronic ignition</t>
  </si>
  <si>
    <t>Replace residential gas storage with whole-home gas tankless water heaters (Tankless Level 4)</t>
  </si>
  <si>
    <t>R: Replace Tank w/ Tankless Gas (Level 4)</t>
  </si>
  <si>
    <t>Decrease cost and deploy Forced circulation (indirect active) SWH (El. to El. back up) TARGET</t>
  </si>
  <si>
    <t>SWH roadmap;  
Primary Source: Itron, Inc.; "California Center for Sustainable Energy Solar Water Heating Pilot Program" (3/2011)
Federal Energy Management Program, "Solar Water Heating with Low-Cost Plastic Systems" (1/2012)
Other Supporting Sources: Hudon, Burch "Solar Water Heating Roadmap" (in preperation)</t>
  </si>
  <si>
    <t>Decrease cost and deploy Forced circulation (indirect active) SWH (gas to gas back up) TARGET</t>
  </si>
  <si>
    <t>Deploy ground source heat pumps to all single family homes, no fuel switching</t>
  </si>
  <si>
    <t>R: Single Family GSHP</t>
  </si>
  <si>
    <t>ORNL Residential Retrofti Tech potential  
Primary Source: Liu, X.  Assessment of National Benefits from Retrofitting Existing Single-Family Homes with Ground Source Heat Pump Systems. Oak Ridge National Laboratory  (2010)
Hughes, P.J. Geothermal ( Ground-Source ) Heat Pumps: Market Status , Barriers to Adoption , and Actions to Overcome Barriers. Oak Ridge National Laboratory (2008)
Other Supporting Sources: Office of the Deputy Under Secretary of Defense Report to Congress: Ground-Source Heat Pumps at Department of Defense Facilities. (2007)
Hughes, P.J. &amp; Shonder, J.A. The Evaluation of a 4000-Home Geothermal Heat Pump Retrofit at Fort Polk , Louisiana: Final Report. Oak Ridge National Laboratory (1998)</t>
  </si>
  <si>
    <t>Commercialize, demonstrate, and deploy comprehensive home automation system</t>
  </si>
  <si>
    <t>R: Home Automation</t>
  </si>
  <si>
    <t>Home automation</t>
  </si>
  <si>
    <t>Resi &amp; rooftop style</t>
  </si>
  <si>
    <t>Friterm document pg. 4/13  
Primary Source: Acul, H. Air Cooled Condensers And Their Effect On Energy. 1-13 (2008)</t>
  </si>
  <si>
    <t>Demonstrate, deploy, and develop tools for designing cost effective high performance commercial buildings</t>
  </si>
  <si>
    <t>Research, demonstrate, and deploy climate optimized hot-dry A/C in homes. (To assure adequate dehumidification in most climates, the evaporator provides extra cooling which is unnecessary in hot-dry climates.)</t>
  </si>
  <si>
    <t>Primary Source: Desroches, L.-B. et al. Max Tech and Beyond (2011) &amp; Sachs, Lin, Lowenberger. Emergin Energy-Saving HVAC Technologies and Practices for the Buildings Sector, AEEE (2009)</t>
  </si>
  <si>
    <t>Appendix B: Pg 22: Such regionally appropriate designs could save 20%.</t>
  </si>
  <si>
    <t>Research, demonstrate, and deploy climate optimized hot-dry A/C in commercial buildings. (To assure adequate dehumidification in most climates, the evaporator provides extra cooling which is unnecessary in hot-dry climates.)</t>
  </si>
  <si>
    <t>Demonstrate and deploy pre-dehumidification multiple-small plate dehumidifiers in commercial buildings in hot, humid climates</t>
  </si>
  <si>
    <t>C: MSP Dehumidifier</t>
  </si>
  <si>
    <t>Dehumidifier</t>
  </si>
  <si>
    <t>MTAB, nauticadehumid.com  
Primary Source: MSP Technology, "Dehumidification Equipment for Recirculated Air and Dedicated Outside Air Systems (DOAS)"
Desroches, L.-B. et al. Max Tech and Beyond (2011)</t>
  </si>
  <si>
    <t>Appendix B: Savings taken from page 7  of MSP manual; supported by nautica claims (used manufacturer estimate)</t>
  </si>
  <si>
    <t>Demonstrate and deploy magnetic bearing variable speed centrifugal chillers</t>
  </si>
  <si>
    <t>kW/ton cooling</t>
  </si>
  <si>
    <t>MTAB, turbocor_chiller.pdf  
Primary Source: U.S. Navy Technology Validation, FEMP: "Evaluation of a Variable-speed Centrifugal Compressor with Magnetic Bearings". Pg 3. Fig 4 &amp; 5. http://www1.eere.energy.gov/femp/pdfs/etcs_vscompressor.pdf
Desroches, L.-B. et al. Max Tech and Beyond (2011)</t>
  </si>
  <si>
    <t>Appendix B: Average of high capacity Navy (41-67%) and Desroches (26%)  numbers
Page 3 of FEMP &amp; Navy Technology Validation study shows at ~ average ton of cooling of (60+20)/2=40 tons, baseline is 0.9 kW/ton, and var speed chiller of ~0.5 kW/ton. Fig 4&amp;5.</t>
  </si>
  <si>
    <t>RTU</t>
  </si>
  <si>
    <t>IEER</t>
  </si>
  <si>
    <t>Improve scroll compressor performance - TARGET (COP)</t>
  </si>
  <si>
    <t>Scroll compressor</t>
  </si>
  <si>
    <t>Scroll compressors</t>
  </si>
  <si>
    <t>Compressor COP</t>
  </si>
  <si>
    <t>28% savings from Bouza. Baseline efficiency estimated from multiple references: http://www.hitachi-ap.com/products/business/compressor/scroll/aircon_spec.html, http://www.emersoncanada.ca/pages/energy/presentations/Scroll_Compressor_Technology_Optimizing_Efficiency_Feb08.pdf)  
Primary Source: Personal communication: Bouza, DOE
Other Supporting Sources: Manufacturer presentation (http://www.emersoncanada.ca/pages/energy/presentations/Scroll_Compressor_Technology_Optimizing_Efficiency_Feb08.pdf) and specifications: Hitachi EU Series DC Inverter controlled series, Mitsubishi R407C &amp; 410A</t>
  </si>
  <si>
    <t>Appendix B: 28% savings from DOE Funded research target. Baseline efficiency estimated from multiple references</t>
  </si>
  <si>
    <t>per square foot of floor space</t>
  </si>
  <si>
    <t>Cardinale, et. Al. (http://www.sciencedirect.com/science/article/pii/S0378778802000245), WBDG (http://www.wbdg.org/resources/naturalventilation.php)</t>
  </si>
  <si>
    <t>Demonstrate and deploy insulating and reflective attachments to homes</t>
  </si>
  <si>
    <t>R: Window Attachments</t>
  </si>
  <si>
    <t>Appendix B: Savings: adding R-value of 1.75 and reducing SHGC to 0.35
Price: Comfortex current prices compressed 1/3rd to represent learning curve</t>
  </si>
  <si>
    <t>DOE-EPA Attachmentsindustry presentation; http://www.solar-components.com/comfortex.htm  
Primary Source: Savings: first principles calculation from R- and SHGC- impacts of product
Price: Comfortex 
Manufacturer &amp; expert interviews
Other Supporting Sources: Kotey, N.A., Wright, J.L., Barnaby, C.S., Collins, M.R., "Solar Gain Through Windows with Shading Devices:  Simulation versus Measurement," ASHRAE Transactions, Vol. 115, Pt. 2, (2009)</t>
  </si>
  <si>
    <t>Appendix B: Savings: adding R_value of 1.75 and reducing SHGC to 0.35
Price: Comfortex current prices compressed 1/3rd to represent learning curve
Market: assumes 50% of windows benefit from attachments</t>
  </si>
  <si>
    <t xml:space="preserve">Existing </t>
  </si>
  <si>
    <t>Kohler, C Letter report for low-e storm window retrofits, 2006</t>
  </si>
  <si>
    <t>Increase adoption of low-e standard storm windows on existing 1-pane metal framed windows in homes</t>
  </si>
  <si>
    <t>Deploy advanced walls in new residential buildings (offset frame with spray foam)</t>
  </si>
  <si>
    <t>R: R-30 Walls (N)</t>
  </si>
  <si>
    <t>Building Science, research report 0903, LaFrance  
Primary Source: Straube, J. and Smegal, J.; Building America Special Research Project: High-R Walls Case Study Analysis; Building Science Corporation 2009 (updated 2011)</t>
  </si>
  <si>
    <t>Deploy advanced walls in existing residential buildings, i.e., exterior insulation finishing systems (EIFS)</t>
  </si>
  <si>
    <t>R: R-30 Walls (E)</t>
  </si>
  <si>
    <t>per square foot; wall to floor space ratio of 0.9</t>
  </si>
  <si>
    <t>Building Science, research report 0903, LaFrance and LBNL "Overview of US Building Stock", http://eetd.lbl.gov/ie/pdf/LBNL-43640.pdf</t>
  </si>
  <si>
    <t>Deploy advanced walls in new commercial buildings (offset frame with spray foam)</t>
  </si>
  <si>
    <t>C: EIFS R-30 Walls (N)</t>
  </si>
  <si>
    <t>Deploy advanced walls in existing commercial buildings, i.e., exterior insulation finishing systems (EIFS)</t>
  </si>
  <si>
    <t>C: EIFS R-30 Walls (E)</t>
  </si>
  <si>
    <t>Develop integrated roofing package for existing homes in non-hot climates using phase change materials (PCM) for R-75 equivalent</t>
  </si>
  <si>
    <t>Miller, W. &amp; Kosny, J. Next-Generation Roofs and Attics for Homes. ACEEE Summer Study on Energy Efficiency in Buildings 180-195 (2008)</t>
  </si>
  <si>
    <t>Demonstration and deployment assistance to advanced (CO2) HPWH w COP of 5.1 (no fuel switching)</t>
  </si>
  <si>
    <t>C: Adv. HPWH (COP 5.1, EF 3.6) (no FS)</t>
  </si>
  <si>
    <t>Navigant/DOE (2009): Energy Savings Potential and RD&amp;D Opportunities for Commercial Building Appliances  
Primary Source: r744.com, "Eco Cute Update: new line-up with 5.1 COP by Panasonic, upgrades by Hitachi and domestic statistics in Japan" (2011)
Zogg, Robert, et al. "CO2 Heat pump water heaters." ASHRAE Journal (Nov, 2007)
Other Supporting Sources: Navigant Consulting Research and Development Roadmap for Water Heating. Department of Energy  (2011).</t>
  </si>
  <si>
    <t>Deploy highest efficiency heat pump water heaters commercial buildings w small WH needs (no FS)</t>
  </si>
  <si>
    <t>$150 premium for 120 gallon tank vs 50 gallon tank, (consistent with the TSD). U.S. Department of Energy, Office of Energy Efficiency and Renewable Energy (EERE). (2011, March 30). Residential Heating Products Final Rule Analytical Tools. Retrieved from Appliance &amp; Equipment Standards: http://www1.eere.energy.gov/buildings/appliance_standards/residential/heating_products_fr_spreadsheets.html</t>
  </si>
  <si>
    <t xml:space="preserve">The DOE SSL Program goal is for LED troffers to reach a first cost of $85 by 2020. It is expected that there will be little to no change to commercial conventional lighting. This is estimated at a weighted average of $20/klm. Assume a 5000 lumen output is typical for commercial products.  </t>
  </si>
  <si>
    <t>Replace all residential lighting with LEDs - TARGET</t>
  </si>
  <si>
    <t xml:space="preserve">The DOE SSL Program goal is for LED lamps to reach a first cost of $5/klm by 2020. It is expected that there will be little to no change to residential conventional lighting. This is estimated at a weighted average of $3.6/klm. Assume a 800 lumen output is typical for residential products. </t>
  </si>
  <si>
    <t>C: Remote condensing units for refrigeration</t>
  </si>
  <si>
    <t>Table 5-9, Navigant CRE</t>
  </si>
  <si>
    <t>Walk-In Coolers, Freezers</t>
  </si>
  <si>
    <t>Table 5-13, 5-14, Navigant CRE</t>
  </si>
  <si>
    <t>Deploy and standardize max tech refrigerated food service equipment</t>
  </si>
  <si>
    <t>C: Max Tech food service equipment</t>
  </si>
  <si>
    <t>Refrigerated Food Service Equip</t>
  </si>
  <si>
    <t>Table 5-17, Navigant CRE</t>
  </si>
  <si>
    <t>Table 5-22, Navigant CRE</t>
  </si>
  <si>
    <t>Deploy and standardize max tech supermarket display cases</t>
  </si>
  <si>
    <t>Table 5-6,5-7,5-8 Navigant CRE</t>
  </si>
  <si>
    <t>Incentives or campaign to build max tech supermarkets</t>
  </si>
  <si>
    <t>C: Max Tech Supermarket</t>
  </si>
  <si>
    <t>Supermarket Systems</t>
  </si>
  <si>
    <t>Table 5-12, 4-3, DOE/Navigant (2009), Energy Savings Potential and R&amp;D Opportunities for Commercial Refrigeration Equipment (http://apps1.eere.energy.gov/buildings/publications/pdfs/corporate/commercial_refrig_report_10-09.pdf)</t>
  </si>
  <si>
    <t>Resi code: 30% lower than today, starting in 2017</t>
  </si>
  <si>
    <t>R: Code target: 30%*</t>
  </si>
  <si>
    <t>Program goal</t>
  </si>
  <si>
    <t>Resi code: 50% lower than today, starting in 2023</t>
  </si>
  <si>
    <t>R: Code target: 50%*</t>
  </si>
  <si>
    <t>Develop, demonstrate, and deploy integrated heat pumps (No fuel switching)</t>
  </si>
  <si>
    <t>R: IHP</t>
  </si>
  <si>
    <t>Appendix B: "For the airsource IHP version, the simulation results showed ~46-67% energy savings depending upon location. For the ground-source IHP version, the simulation showed over 50% savings in all locations"
Used 50% as conservative estimate within 46-67% range</t>
  </si>
  <si>
    <t>Personal communication: Bouza, DOE. 
Hewitt, N.J., Huang, M.J., Anderson, M. &amp; Quinn, M. Advanced air source heat pumps for UK and European domestic buildings. Applied Thermal Engineering 31, 3713-3719 (2011);  Res CAC, HP, and Furnace TSD, June 2011.</t>
  </si>
  <si>
    <t>Residential absorption gas heat pump water heaters (no fuel switching) - TARGET</t>
  </si>
  <si>
    <t>Develop, demonstrate, and deploy integrated heat pumps: fuel switching only</t>
  </si>
  <si>
    <t>Oil-gas heating and water; AC</t>
  </si>
  <si>
    <t>2008 ORNL paper "DEVELOPMENT OF A SMALL INTEGRATED HEAT PUMP (IHP) FOR NET ZERO ENERGY HOMES"  
Primary Source: Navigant Consulting. (2009). Energy Savings Potential and RD&amp;D Opportunities for Commercial Building Appliances. Washington, D.C.: Building Technology Program, Department of Energy., http://apps1.eere.energy.gov/buildings/publications/pdfs/corporate/commercial_appliances_report_12-09.pdf</t>
  </si>
  <si>
    <t>Appendix B: Table 6-11: Summary of Primary Energy Savings Potential of all Water Heating Technology Options
Percent savings and cost changed to reflect site energy baseline of non-electric heating -&gt; 43% savings</t>
  </si>
  <si>
    <t>Develop, demonstrate, and deploy integrated heat pumps: fuel switching only (commercial)</t>
  </si>
  <si>
    <t>Tables 6-11, 6-21, and 6-23, Navigant Consulting. (2009). Energy Savings Potential and RD&amp;D Opportunities for Commercial Building Appliances. Washington, D.C.: Building Technology Program, Department of Energy., http://apps1.eere.energy.gov/buildings/publications/pdfs/corporate/commercial_appliances_report_12-09.pdf
Other Supporting Sources: Murphy,R; Rice, C; Baxter, V; Craddick, W. "Air-Source Integrated Heat Pump for NetZero-Energy Houses: Technology Status Report". Oak Ridge National Laboratory ORNL/TM-2007/112
Baxter, V.; Murphy, R; Rice, K; Craddick, B; "Development of a Small Integrated Heat Pump (IHP) for Net Zero Energy Homes" 9th International IEA Heat Pump Conference (2008)</t>
  </si>
  <si>
    <t>Develop, demonstrate, and deploy integrated heat pumps: no fuel switching (commercial)</t>
  </si>
  <si>
    <t>C: IHP</t>
  </si>
  <si>
    <t>Increase adoption of R-5 replacement windows in new homes or at retrofit</t>
  </si>
  <si>
    <t>Program  
Primary Source: 6. Apte, J. &amp; Arasteh, D. Window-Related Energy Consumption in the US Residential and Commercial Building Stock. Buildings 1-38 (Berkeley, CA, 2006).</t>
  </si>
  <si>
    <t>Increase adoption of R-5 replacement windows in commercial buildings</t>
  </si>
  <si>
    <t>Residential and Commercial</t>
  </si>
  <si>
    <t>All cooling in all homes in hot climates</t>
  </si>
  <si>
    <t>Demonstrate and deploy radiative barrier in attics (above ducts) in new homes in hot climates</t>
  </si>
  <si>
    <t>R: Attic Rad. Barrier (Ducts), Hot CZ (N)</t>
  </si>
  <si>
    <t>Primary Source: Medina, M; "On the performance of radiant barriers in combination with different attic insulation levels"; Energy and Buildings 33 (2000) 31-40
Other Supporting Sources: http://www.reflectixinc.com/basepage.asp?PageIndex=390;
Adjusted for heating penalty and average national load as pwer cool roof calculations</t>
  </si>
  <si>
    <t>Demonstrate and deploy radiative barrier in attics (above ducts) in existing homes in hot climates</t>
  </si>
  <si>
    <t>R: Attic Rad. Barrier (Ducts), Hot CZ (E)</t>
  </si>
  <si>
    <t>Demonstrate and deploy cool roofs in existing homes in the hottest climates</t>
  </si>
  <si>
    <t>Page 8 of: http://www.ornl.gov/sci/buildings/2012/B11%20papers/64_Miller.pdf ;NREL measure database, BTP website.  
Primary Source: Konopacki, S., Akbari, H., Pomerantz, M., Gabersek, S. &amp; Gartland, L. Cooling Energy Savings of Light-Colored Roofs for Residential and Commercial Buildings in 11 U.S. Metropolitan Areas. 117 (1997).</t>
  </si>
  <si>
    <t>Develop integrated roofing package for all homes in hot climates (with duct benefits) using phase change materials (PCM) for R-75 equivalent</t>
  </si>
  <si>
    <t>Central cooling in new single-family homes in hottest two climates</t>
  </si>
  <si>
    <t>Demonstate, deploy, and increase adoption of dynamic window films in homes</t>
  </si>
  <si>
    <t>Demonstate, deploy, and increase adoption of dynamic window films in commercial buildings</t>
  </si>
  <si>
    <t>522 lb for 1500 sqft ranch house ==&gt; assume average ==&gt; cost of PCM: Alderman Research from $1 to $2 per sqft, PCMEnergy $1.40−2.25/lb , Syntroleum Corporation $3-$4/lb, Entropy Solutions Inc. quotes $0.75−2.50/lb, Phase Change Energy Solutions:$4,4−6.47/lb, POLYWAX™ that costs $2/gal , Biodiesel crude glycerine (bio-crude) is $0.10−0.13/lb ($0.22−0.29/kg) CIF China Mainland. --&gt; assume a price of $2/lb and 50% premium for retrofit!</t>
  </si>
  <si>
    <t>Cost Analysis of Simple PCM-Enhanced Building Envelopes in Southern U.S. Climates
Jan Kośny, Nitin Shukla, and Ali Fallahi</t>
  </si>
  <si>
    <t>Research, demonstrate, and deploy phase change materials for new home attics (cost reduction target)</t>
  </si>
  <si>
    <t>522 lb for 1500 sqft ranch house ==&gt; assume average ==&gt; cost of PCM: Alderman Research from $1 to $2 per sqft, PCMEnergy $1.40−2.25/lb , Syntroleum Corporation $3-$4/lb, Entropy Solutions Inc. quotes $0.75−2.50/lb, Phase Change Energy Solutions:$4,4−6.47/lb, POLYWAX™ that costs $2/gal , Biodiesel crude glycerine (bio-crude) is $0.10−0.13/lb ($0.22−0.29/kg) CIF China Mainland. --&gt; assume a price of $2/lb</t>
  </si>
  <si>
    <t xml:space="preserve">Cost Analysis of Simple PCM-Enhanced Building Envelopes in Southern U.S. Climates
Jan Kośny, Nitin Shukla, and Ali Fallahi
</t>
  </si>
  <si>
    <t>Research, demonstrate, and deploy phase change materials for new home walls (cost reduction target)</t>
  </si>
  <si>
    <t>203 lb for 1500 sqft ranch house ==&gt; assume average ==&gt; cost of PCM: Alderman Research from $1 to $2 per sqft, PCMEnergy $1.40−2.25/lb , Syntroleum Corporation $3-$4/lb, Entropy Solutions Inc. quotes $0.75−2.50/lb, Phase Change Energy Solutions:$4,4−6.47/lb, POLYWAX™ that costs $2/gal , Biodiesel crude glycerine (bio-crude) is $0.10−0.13/lb ($0.22−0.29/kg) CIF China Mainland. --&gt; assume a price of $2/lb</t>
  </si>
  <si>
    <t>Deploy advanced walls in existing residential buildings (EIFS with sealing benefit)</t>
  </si>
  <si>
    <t>R: EIFS w/ Sealing (E)</t>
  </si>
  <si>
    <t>Jan Kośny, Nitin Shukla, and Ali Fallahi</t>
  </si>
  <si>
    <t>Deploy R-6 insulation to homes when replacing siding</t>
  </si>
  <si>
    <t>Deploy R-6 insulation to homes when replacing siding (with sealing benefit)</t>
  </si>
  <si>
    <t>Move from R-6 to EIFS when replacing siding (no sealing benefit; applies on both scenarios)</t>
  </si>
  <si>
    <t>Insulate slab edges in existing homes to R-10 (exterior)</t>
  </si>
  <si>
    <t>R: R-10 Slab Edge (E)</t>
  </si>
  <si>
    <t>Kanasas: buildersguide.pdf; slab insulation technology factsheet.pdf  
Primary Source: "A Builder’s Guide to Residential Foundation Insulation" King, J.; Meyer, G
Other Supporting Sources: FEMP Technology Fact Sheet: Slab Insulation", Southface Energy Institute, Oak Ridge National Laboratory</t>
  </si>
  <si>
    <t>Insulate slab edges in new homes to R-5 (exterior)</t>
  </si>
  <si>
    <t>R: R-5 Slab Edge (N)</t>
  </si>
  <si>
    <t>New single family</t>
  </si>
  <si>
    <t>Cost and Performance Data: Kosny, Jan. et al. Cold Climate Building Enclosure Solutions. 2013. Figure 3 &amp; Table 1, http://www.nrel.gov/docs/fy13osti/55875.pdf</t>
  </si>
  <si>
    <t>Vacuum Insulated Panels (VIPs) in walls in existing commercial buildings</t>
  </si>
  <si>
    <t>per square foot; 1 ton per 280 square foot</t>
  </si>
  <si>
    <t>Demonstrate and deploy dual source heat pumps in homes in non-coldest climates, FS</t>
  </si>
  <si>
    <t>Climate zones 3-5</t>
  </si>
  <si>
    <t>79% heating, 15% cooling</t>
  </si>
  <si>
    <t>FEMP Technology alert DOE/E-0220; savings and costs relative to furnace and A/C.  Ground loop from Navigant 2009 (Ground‐Source Heat Pumps: Overview of Market Status, Barriers to Adoption, and Options for Overcoming Barriers) $3000/ton for residential retrofit.  Baseline cost from NREL Retrofit Measures Database.  
Primary Source: Hadley, D., Collins, T., Parkerk, S., Cornett, G. &amp; Cavedo, F. Energy Savings from Dual-Source Heat Pump Technology Federal Energy Management Program E-0220 (2000)</t>
  </si>
  <si>
    <t>Research, demonstrate, and deploy advanced liquid desiccant A/C (e.g., DeVAP, DuCool) in commercial buildings in dry climates</t>
  </si>
  <si>
    <t xml:space="preserve">http://www.nrel.gov/features/20100611_ac.html
Primary Source: Eric Kozubal, Jason Woods, Jay Burch, Aaron Boranian, and Tim Merrigan. Desiccant Enhanced Evaporative Air-Conditioning (DEVap): Evaluation of a New Concept in Ultra Efficient Air Conditioning
 http://www.nrel.gov/docs/fy11osti/49722.pdf;  NCI Internal DeVAP Report
Cost (listed value is not consistent with this source: "Rooftop units using DEVAP design are initially expected to cost ~30% more than competing models." Kozubal. NREL. July 2 2012. http://www.nrel.gov/docs/fy12osti/55740.pdf </t>
  </si>
  <si>
    <t>Research, demonstrate, and deploy advanced liquid desiccant A/C (e.g., DeVAP, DuCool) in homes in dry climates</t>
  </si>
  <si>
    <t xml:space="preserve">http://www.nrel.gov/features/20100611_ac.html
Primary Source: Eric Kozubal, Jason Woods, Jay Burch, Aaron Boranian, and Tim Merrigan. Desiccant Enhanced Evaporative Air-Conditioning (DEVap): Evaluation of a New Concept in Ultra Efficient Air Conditioning http://www.nrel.gov/docs/fy11osti/49722.pdf
NREL Residential Efficiency Measures Database. http://www.nrel.gov/ap/retrofits/measures.cfm?gId=2&amp;ctId=16; NCI Internal DeVAP Report
Cost (listed value is not consistent with this source: "Rooftop units using DEVAP design are initially expected to cost ~30% more than competing models." Kozubal. NREL. July 2 2012. http://www.nrel.gov/docs/fy12osti/55740.pdf 
</t>
  </si>
  <si>
    <t>Engine Driven Heat Pump, commercial buildings</t>
  </si>
  <si>
    <t>C: Engine Driven HP (FS to gas)</t>
  </si>
  <si>
    <t>Replace all electric HVAC systems in commercial buildings</t>
  </si>
  <si>
    <t>per square foot; 1 ton per 280 sq. ft.</t>
  </si>
  <si>
    <t>Discussion with Omar Abdelaziz. Baseline cost from RS Means Assemblies Cost Data, 33rd Edition ($9.4/ft2 for twenty single-zone RTUs, 2 tons each, including ductwork and controls)  
Primary Source: Omar Abdelaziz. Oak Ridge National Laboratory. 2011. Personal communication
RS Means.  2012. Assemblies Cost Data, 33rd Edition</t>
  </si>
  <si>
    <t>Total residential central cooling in dry climates</t>
  </si>
  <si>
    <t>C: Energy Recovery Vent (N)</t>
  </si>
  <si>
    <t>per square foot</t>
  </si>
  <si>
    <t>Demonstrate and deploy dual source heat pumps in commercial buildings in non-coldest climates (FS only)</t>
  </si>
  <si>
    <t>FEMP Technology alert DOE/E-0220; savings relative to ASHP. Savings adjusted for gas reference case.  Baseline costs for gas and electric based on RS Means Assemblies Cost Data, 33rd Edition ($9.4/ft2 for twenty single-zone RTUs, 2 tons each, including ductwork and controls; $8.65/ft2 for a rooftop electric heat pump, including ductwork and controls, scaled by 75% because 25% of load is met by ground loop) Ground loop cost from ORNL Residential Retrofti Tech potential ($7000/ton for commercial retrofit), assumes precent savings similar to residential.    
Primary Source: Hadley, D., Collins, T., Parkerk, S., Cornett, G. &amp; Cavedo, F. Energy Savings from Dual-Source Heat Pump Technology Federal Energy Management Program E-0220 (2000)</t>
  </si>
  <si>
    <t>Appendix B: "At the main U.S. Post Office facility in Valrico, three air- source heat pumps were retrofitted with the dual-source technology, reducing daily energy use by nearly 38%"
Multiple case studies used for average of 34% savings from ASHP</t>
  </si>
  <si>
    <t>Total HVAC load in new commercial buildings</t>
  </si>
  <si>
    <t>Non-electric space heating, proportion of cooling, excluding coldest climate</t>
  </si>
  <si>
    <t>Deploy ground source heat pumps (GSHP) to all commercial buildings, no fuel switching</t>
  </si>
  <si>
    <t>C: GSHP</t>
  </si>
  <si>
    <t>Thermoelectric (TE) devices cooling in commercial</t>
  </si>
  <si>
    <t>RTUs, commercial</t>
  </si>
  <si>
    <t>Akei et al. 2007. “Vapor Compression Circuit and Method Including a Thermoelectric Device.” U.S. Patent No: US 7,240,494 B2. July 10, 2007. 
Radermacher et al. 2007. “Integrated Alternative and Conventional Cooling Technologies”. ASHRAE Journal. October, 2007. p 28-35. 
Radermacher, Reinhard. 2011. Personal Communication. June 2011. 
Radhakrishnan et al. 2009. “Thermoelectric Device Based Refrigerant Subcooling.” U.S. Patent Application Publication. Pub. No: US 2009/0266084 A1. Oct. 29, 2009. 
Schoenfeld, Jonathan. 2008. “Integration of a Thermoelectric Subcooler into a Carbon Dioxide Transcritical Vapor Compression Cycle Refrigeration System.” University of Maryland. 
Yang et al. 2008. “Thermoelectric Technology Assessment: Application to Air Conditioning and Refrigeration.” HVAC&amp;R Research. Volume 14, Number 5. September 2008. 
Primary Source: Goetzler, W., Zogg, R., Burgos, J., Hiraiwa, H. &amp; Young, J. Energy Savings Potential and RD &amp; D Opportunities for Commercial Building HVAC Systems. 289 (2011).</t>
  </si>
  <si>
    <t>Appendix B: Technology is in the research stage.  No reliable cost data is available. Energy savings potential estimated as 0.2 Quads/year out of 2.25 Quads/year (9%).</t>
  </si>
  <si>
    <t>Thermotunneling cooling systems - TARGET</t>
  </si>
  <si>
    <t>RTU and HP</t>
  </si>
  <si>
    <t>Commercial cooling - RTU and HP</t>
  </si>
  <si>
    <t>Brown, DR. et al.  “The Prospects of Alternatives to Vapor Compression Technology for Space Cooling and Food Refrigeration Applications.”  PNNL-19259.  PNNL.  March 2010.  Prepared for the U.S. DOE under contract DE-AC05-76RL01830.
Sachs, H. et al. “Emerging Energy-Saving Technologies and Practices for the Building Sector as of 2004.”  October 2004.  Report Number A042.  ACEEE.
Weaver, Stan et al. “Thermotunneling Based Cooling Systems for High Efficiency Buildings.”  Final Technical Report.  GE Global Research.  DE-FC26-04NT42324.
Cool Chips PLC, Presentation.  “Cool Chips – Technical Overview.”  http://www.coolchips.gi/technology/Coolchipstech3Jan06.pdf
Cool Chips PLC, Website.  http://www.coolchips.gi/about.shtml  
Primary Source: Goetzler, W., Zogg, R., Burgos, J., Hiraiwa, H. &amp; Young, J. Energy Savings Potential and RD &amp; D Opportunities for Commercial Building HVAC Systems. 289 (2011). (pg. 78, Cost and % energy savings.)</t>
  </si>
  <si>
    <t>Deployment level of 1 was changed based on Brown, et al. The prospects of alternative to vapor compression technology for space cooling and food refrigereation applications. 2010. report, which states a prototype has not yet been developed that can show % efficiency increase during cooling. 
Appendix B: "Applied to relevant annual energy consumption by increasing system efficiency by 10%." Premium of 20% ($1.07/ft2) based on $9000, 5-ton system, 280 ft2/ton.
372 is R: Thermotunneling Refrigeration; 689 is C: Thermotunneling Cooling
These measures represent the same fundamental technology but in very different applications.  Thermotunneling is still a very immature technology (both measures have a deployment level of 1).  The energy savings in 372 is based on theoretical max savings, so to hedge against this estimate, "Theoretical Efficiency" will be added to the measure name.  The cost of 372 represents a 25% premium over the baseline, while 689 is based on a 20% premium.  689 will be changed to 25% also for consistency.</t>
  </si>
  <si>
    <t>Magnetic Cooling</t>
  </si>
  <si>
    <t>C: RTU: magnetic cooling</t>
  </si>
  <si>
    <t>Vapor-compression cooling systems in chillers and rooftop AC units, commercial</t>
  </si>
  <si>
    <t>Boeder, A., and Zimm, C., 2006. “Magnetic Refrigeration Technology for High Efficiency Air Conditioning.” Report prepared by Astronautics Corporation of America for the U.S. Department of Energy. December.
Chubu Electric, 2006. “Development of Room Temperature Magnetic Refrigeration System 
- World leading performance a big step forward in achieving practical systems –“. Press Release. November 7. Retrieved July 6, 2011 from http://www.chuden.co.jp/english/corporate/press2006/1107_1.html.
Dieckmann, J., Roth, K., and Brodrick, J., 2007. “Emerging Technologies – Magnetic Refrigeration.” ASHRAE Journal. pp. 74-76. August. 
Goetzler, W., Goffri, S., Jasinski, S., Legett, R., Lisle, H., Marantan, A., Millard, M., Pinault, D., Westphalen, D., and Zogg, R., 2009.  “Energy Savings Potential and RD&amp;D Opportunities for Commercial Refrigeration.” Report prepared by Navigant Consulting, Inc. for the U.S. Department of Energy Building Technologies Program. September.
Gorman, S., 2009. “As hybrid cars gobble rare metals, shortage looms”. Reuter. Retrieved July 7, 2011 from http://www.reuters.com/article/2009/08/31/us-mining-toyota-idUSTRE57U02B20090831.
Gschneider, K. A., and Pecharsky, V. K., 2008. “Thirty years of near room temperature magnetic cooling: Where we are today and future prospects.” International Journal of Refrigeration.  Vol. 31, pp. 945-961. January 25.
Liu, D., Yue, M., Zhang, J., McQueen, T.M., Lynn, J., Wang, X., Chen, Y., Li, J., Cava, R.J., Liu, X., Altounian, Z., and Huang, Q., 2009.  “Origin and tuning of the magnetocaloric effect for the magnetic refrigerant Mn1.1Fe0.9(P0.80Ge0.20).” January.
Shen, J., 2011. “Pressure to be lifted on rare earth element pricing, says Information Network “. Digitimes. Retrieved July 7, 2011 from http://www.digitimes.com/news/a20110707PR201.html.
Primary Source: Goetzler, W., Zogg, R., Burgos, J., Hiraiwa, H. &amp; Young, J. Energy Savings Potential and RD &amp; D Opportunities for Commercial Building HVAC Systems. 289 (2011).</t>
  </si>
  <si>
    <t>Appendix B: Technology is in the research stage.  No reliable cost data is available. Energy savings estimate is 17% of whole building energy use.</t>
  </si>
  <si>
    <t>Decrease cost &amp; deploy indirect, active SWH w/ elec. BU to commercial (no FS)</t>
  </si>
  <si>
    <t>C: Solar WH indirect active, elec.  BU (no FS)</t>
  </si>
  <si>
    <t>SWH roadmap; California Center for Sustainable Energy Solar Water Heating Pilot Program 3/2011  
Primary Source: Itron, Inc.; "California Center for Sustainable Energy Solar Water Heating Pilot Program" (3/2011)
Federal Energy Management Program, "Solar Water Heating with Low-Cost Plastic Systems" (1/2012)
Other Supporting Sources: Hudon, Burch "Solar Water Heating Roadmap" (in preperation)</t>
  </si>
  <si>
    <t>All commercial reach-Ins</t>
  </si>
  <si>
    <t>Total energy consumption by all commercial electric storage water heaters</t>
  </si>
  <si>
    <t>R&amp;D Residential Solar assisted ASHPWH, tech limit (no FS)</t>
  </si>
  <si>
    <t>R: Solar assisted ASHPWH (no FS)</t>
  </si>
  <si>
    <t>Solar assisted ASHP</t>
  </si>
  <si>
    <t>Assumed same as current HPWH plus SWH target</t>
  </si>
  <si>
    <t>Li. Et.al, "Experimental performance analysis on a direct-expansion solar-assisted heat pump water heater"; Applied Thermal Engineering 27 (2007) 2858–2868
Other Supporting Sources: Guoying, X; Ziaosong, Z; Lei, Y; Shiming, D.; "Performance of a solar-air source heat pump system for water heating on different weather conditions" IEEE (2009)</t>
  </si>
  <si>
    <t>R&amp;D Commercial Solar assisted ASHPWH, tech limit (no FS)</t>
  </si>
  <si>
    <t>C: Solar assisted ASHPWH (no FS)</t>
  </si>
  <si>
    <t>R&amp;D Residential Air-source HPWH, High Performance Target (no FS)</t>
  </si>
  <si>
    <t>R: ASHPWH, Target (no FS)</t>
  </si>
  <si>
    <t>Zhang, J., Wang, R.Z. &amp; Wu, J.Y. System optimization and experimental research on air source heat pump water heater. Applied Thermal Engineering 27, 1029-1035 (2007).
Other Supporting Sources: Xu, G., Zhang, X. &amp; Deng, S. A simulation study on the operating performance of a solar–air source heat pump water heater. Applied Thermal Engineering 26, 1257-1265 (2006).
measures 698 and 700 are based on a 2007 paper not the TSD. The TSD maximum system efficiency is at EF of 2.35 with an installed cost premium of only $1703 - $569 = 1134; --&gt; The 2007 paper refer to R22 which is no longer in use and depend on an external evaporator. Remove "Tech Limit" from title and use 4.8 as the target EF and target cost as 3* the cost of the TSD</t>
  </si>
  <si>
    <t>Total energy consumption by all commercial gas storage water heaters</t>
  </si>
  <si>
    <t>R&amp;D Commercial Air-source HPWH, High Performance Target (no FS)</t>
  </si>
  <si>
    <t>according to google search and http://www.hotwater.com/water-heaters/commercial/water-heaters/electric/heat-pump-awh/, the $2800 corresponds to a unit that is about 18 kW capacity which is 4 times the capacity of the residential unit; hence cost = 4 * cost of residential unit</t>
  </si>
  <si>
    <t>measures 698 and 700 are based on a 2007 paper not the TSD. The TSD maximum system efficiency is at EF of 2.35 with an installed cost premium of only $1703 - $569 = 1134; --&gt; The 2007 paper refer to R22 which is no longer in use and depend on an external evaporator. Remove "Tech Limit" from title and use 4.8 as the target EF and target cost as 3* the cost of the TSD ... on the other hand; 525 and 539 need to have the same efficient cost of 814653 Japanese Yen = $8300 (4/18/2013) or use a 50% cost compression to $4150!</t>
  </si>
  <si>
    <t>R&amp;D Residential engine driven/absorption HPWH, Max Tech (no FS)</t>
  </si>
  <si>
    <t>HepBasli et. Al, Sanyae  
Primary Source: Zhang et. al. "Analysis on the heating performance of a gas engine driven air to water heat pump based on a steady-state model", Energy Conversion and Management 46 (2005) 1714–1730
Other Supporting Sources: Hepbasli, A. &amp; Kalinci, Y. A review of heat pump water heating systems. Renewable and Sustainable Energy Reviews 13, 1211-1229 (2009).</t>
  </si>
  <si>
    <t>R&amp;D Commercial engine driven/absorption HPWH, Max Tech (no FS)</t>
  </si>
  <si>
    <t>Replace gas water heaters with tankless gas water heaters w/improved HX, direct vent, low NOx (Level 6)</t>
  </si>
  <si>
    <t>Replace gas water heaters with tankless gas water heaters with direct vent, condensing (Standard Level 7)</t>
  </si>
  <si>
    <t>R: Tankless Water Heater, Level 7</t>
  </si>
  <si>
    <t>DOE TSD (2010), http://www1.eere.energy.gov/buildings/appliance_standards/residential/heating_products_fr.html  
Primary Source: U.S. Department of Energy, Office of Energy Efficiency and Renewable Energy (EERE). (2011, March 30). Residential Heating Products Final Rule Analytical Tools. Retrieved from Appliance &amp; Equipment Standards: http://www1.eere.energy.gov/buildings/appliance_standards/residential/heating_products_fr_spreadsheets.html</t>
  </si>
  <si>
    <t>A heat pump coupled washer is devised such that a single heat pump is designed to provide heating for the dry cycle and for generating hot water. The device will include an internal heat exchanger and storage component capable of recovering waste heat between the wash and dry cycles.</t>
  </si>
  <si>
    <t>R: Adv Washer-Dryer Pair</t>
  </si>
  <si>
    <t>All CW and DW</t>
  </si>
  <si>
    <t>Wet Cleaning, Residential and commercial</t>
  </si>
  <si>
    <t>per pair</t>
  </si>
  <si>
    <t>Confidential White Paper and confidential discussion with ORNL CRADA partner  
Primary Source: Personal communication: Bouza, DOE (1/2012)</t>
  </si>
  <si>
    <t>All large commercial building energy (&gt;100,000 ft2)</t>
  </si>
  <si>
    <t>TIAX. Energy Impact of Commercial Building Controls and Performance Diagnostics?: Market Characterization , Energy Impact of Building Faults and Energy Savings Potential. Construction 413 (2005).</t>
  </si>
  <si>
    <t>Outside air damper automated fault detection and diagnostics (AFDD)</t>
  </si>
  <si>
    <t>C: Outside-Air Damper AFDD</t>
  </si>
  <si>
    <t>per square foot; 7.5 tons/RTU, 280 ft^2/ton</t>
  </si>
  <si>
    <t xml:space="preserve">Rooftop Unit (RTU) fault detection and diagnostics </t>
  </si>
  <si>
    <t>C: RTU AFDD</t>
  </si>
  <si>
    <t>TIAX. Energy Impact of Commercial Building Controls and Performance Diagnostics: Market Characterization , Energy Impact of Building Faults and Energy Savings Potential. Construction 413 (2005).</t>
  </si>
  <si>
    <t>Automated whole-building diagnostics (AWBD)</t>
  </si>
  <si>
    <t>C: Automated whole building diagnostics</t>
  </si>
  <si>
    <t>Heating, cooling, lighting, half of refrigeration</t>
  </si>
  <si>
    <t>Packaged HVAC controls for existing buildings (economizer, multi-speed fan and capacity control, demand control ventilation)</t>
  </si>
  <si>
    <t>C: Packaged HVAC Controls (Retrofit)</t>
  </si>
  <si>
    <t>RTUs and other packaged systems, commercial</t>
  </si>
  <si>
    <t>W Wang, Y Huang, S Katipamula, MR Brambley. 2011. Advanced Controls for Existing Packaged A/C with gas heating. PNNL 20995. http://www.pnnl.gov/main/publications/external/technical_reports/PNNL-20955.pdf</t>
  </si>
  <si>
    <t>Improve duct sealing in new small commercial buildings beyond code</t>
  </si>
  <si>
    <t>Aeroseal website: http://www.aeroseal.com/commercial_duct_sealing.html; Modera 2005: Fixing Duct Leaks, ASHRAE Journal;   
Primary Source: Modera, M Fixing Duct Leaks in Commercial Buildings ASHRAE Journal June 2005
ASHRAE. 2010. Energy Standard for Buildings Except Low-Rise Residential Buildings. ASHRAE 90.1 2010.</t>
  </si>
  <si>
    <t xml:space="preserve">Duct sealing in small existing commercial buildings </t>
  </si>
  <si>
    <t>Aeroseal website: http://www.aeroseal.com/commercial_duct_sealing.html; Modera 2005: Fixing Duct Leaks, ASHRAE Journal;   
Primary Source: Modera, M Fixing Duct Leaks in Commercial Buildings ASHRAE Journal June 2005</t>
  </si>
  <si>
    <t xml:space="preserve">Duct sealing in large existing commercial buildings </t>
  </si>
  <si>
    <t>Aeroseal website: http://www.aeroseal.com/commercial_duct_sealing.html; Modera 2005: Fixing Duct Leaks, ASHRAE Journal;   
Primary Source: Modera, M Fixing Duct Leaks in Commercial Buildings ASHRAE Journal June 2005.
Other Supporting Sources: Goetzler, W., Zogg, R., Burgos, J., Hiraiwa, H. &amp; Young, J. Energy Savings Potential and RD &amp; D Opportunities for Commercial Building HVAC Systems. 289 (2011).</t>
  </si>
  <si>
    <t>Low lift chiller system</t>
  </si>
  <si>
    <t>Katipamula, S. Pacific Northwest National Laboratory. "Cost-Effective Integration of Efficient Low-Lift Baseload Cooling Equipment: FY08 Final Report", PNNL-19114 (http://www.pnl.gov/main/publications/external/technical_reports/PNNL-19114.pdf)</t>
  </si>
  <si>
    <t>Tasklighting</t>
  </si>
  <si>
    <t>C: Tasklighting</t>
  </si>
  <si>
    <t>http://www.etcc-ca.com/images/pge0820.pdf, http://cltc.ucdavis.edu/content/view/673/359/  
Primary Source: California Lighting Technology Center. (n.d.). Integrated Office Lighting System (IOLS) . Retrieved from Demonstration: http://cltc.ucdavis.edu/content/view/673/359/
Other Supporting Sources: Heschong Mahone Group, Inc. (2009). Small Office ("Encon" Building) Site Report. Pacific Gas and Electric Company.</t>
  </si>
  <si>
    <t>Total task lighting in all commercial buildings</t>
  </si>
  <si>
    <t>1.6-5 year ROI from multiple cas studies; set incremental to 5 year ROI</t>
  </si>
  <si>
    <t xml:space="preserve">http://www.nrel.gov/features/20100611_ac.html  
Primary Source: Sachs, H..; Lin, W.; Lowenberger, A.; "Emerging Energy Savings HVACTechnologies and Practices for the Buildings Sector"; ACEEE, 2009 
DuCool Case Studies, Advantix Company presentations (publically available, 2011)
Other Supporting Sources: Choi-Granade et. Al.; "Unlocking Energy Efficiency in the U.S. Economy"; McKinsey &amp; Company (2009) </t>
  </si>
  <si>
    <t>Increase roof insulation to R-30 continuous or R-49 cavity for new commercial buildings</t>
  </si>
  <si>
    <t>50% Grocery Store TSD (http://www.nrel.gov/docs/fy09osti/46101.pdf), 50% Large Office TSD (http://www.nrel.gov/docs/fy10osti/49213.pdf), 50% Medium Box Retail (http://www.nrel.gov/docs/fy08osti/42828.pdf)  
Primary Source: Leech, M. et. al.; "Grocery Store 50% Energy Savings Technical Support Document", National Renewable Energy Laboratory (2009)
Leech, M. et. al.; "Technical Support Document: Strategies for 50% Energy Savings in Large Office Buildings", National Renewable Energy Laboratory (2010)
Hale E. et. al.; "Technical Support Document: Development of the Advanced Energy Design Guide for Medium Box Retail—50% Energy Savings", National Renewable Energy Laboratory (2008)</t>
  </si>
  <si>
    <t>Optimize window placement, orientation, and properties for daylighting</t>
  </si>
  <si>
    <t>C: Optimize Windows for Daylight (N)</t>
  </si>
  <si>
    <t>No added first cost except increase in design/modeling costs ($30K)</t>
  </si>
  <si>
    <t>per square foot; 200,000 ft^2 ave. building</t>
  </si>
  <si>
    <t>Estimate based on experience of NREL Commercial Buildings Group (both energy savings and modeling costs)  
Primary Source: Hendron, R. Senior Engineer - National Renewable Energy Laboratory Commercial Buildings Group. Personal communications.</t>
  </si>
  <si>
    <t>Install skylights to enhance daylighting</t>
  </si>
  <si>
    <t>Skylights</t>
  </si>
  <si>
    <t>Leach, M., Hale, E., Hirsch, A. &amp; Tocellini, P. Grocery Store 50 % Energy Savings Technical Support Document Grocery Store (2009). http://www.nrel.gov/docs/fy09osti/46101.pdf</t>
  </si>
  <si>
    <t>Require use of controllable power outlets that are turned off during unoccupied hours using timer control</t>
  </si>
  <si>
    <t>C: Controllable power outlets (N)</t>
  </si>
  <si>
    <t>$87,500 for a 50,000 ft2 retail store (Retail TSD)</t>
  </si>
  <si>
    <t>per square foot; 50,000 ft^2 retail store</t>
  </si>
  <si>
    <t>E.T. Hale, D.L. Macumber, N.L. Long, B.T. Griffith, K.S. Benne, S.D. Pless, and P.A. Torcellini. 2008. Technical Support Document: Development of the Advanced Energy Design Guide for Medium Box Retail—50% Energy Savings. (http://www.nrel.gov/docs/fy08osti/42828.pdf)</t>
  </si>
  <si>
    <t>Add R-10 continuous roof insulation to existing commercial buildings</t>
  </si>
  <si>
    <t>C: R-10 Roof Insulation (E)</t>
  </si>
  <si>
    <t>AERG for K-12 Schools (unpublished)  
Primary Source: NREL. 2011. Advanced Energy Retrofit Guide for K-12 Schools (Draft). EERE Report DOE/GO-102011-3467.  Project Lead: Robert Hendron</t>
  </si>
  <si>
    <t>Install tubular daylighting devices for interior spaces, and add photosensor controls and dimming ballasts</t>
  </si>
  <si>
    <t>C: TDDs and Controls (E)</t>
  </si>
  <si>
    <t>Use a stack economizer to recover waste heat from flue gases</t>
  </si>
  <si>
    <t>Energy savings from AERG for Healthcare Facilities (unpublished), cost estimated from Kemco case study (http://www.kemcosystems.com/Case-Studies/Food-Stack.html)  
Primary Source: NREL. 2011. Advanced Energy Retrofit Guide for Healthcare Facilities (Draft). Project Lead: Robert Hendron
Kemco case study. Boiler Stack Economizer - Provides A 3 ½ Month ROI. (http://www.kemcosystems.com/Case-Studies/Food-Stack.html)</t>
  </si>
  <si>
    <t>Distribution Transformer</t>
  </si>
  <si>
    <t>Distribution Transformers - Dry, Low efficiency improvement</t>
  </si>
  <si>
    <t>C: Dry distribution transformers, Low</t>
  </si>
  <si>
    <t>Distribution Transformers - Dry, Medium-Low efficiency improvement</t>
  </si>
  <si>
    <t>C: Dry distribution transformers, Medium-Low</t>
  </si>
  <si>
    <t>Reduce/increase temperature set-point 1 F in heating/cooling season</t>
  </si>
  <si>
    <t>R: Change inside temp 1F</t>
  </si>
  <si>
    <t>Behavior</t>
  </si>
  <si>
    <t>per home</t>
  </si>
  <si>
    <t>EIA Brief (1997): Winter Energy Savings from Lower Thermostat Settings  
Primary Source: Berry, C; Swenson, A; "Winter Energy Savings from Lower Thermostat Settings", EIA Brief (2000)</t>
  </si>
  <si>
    <t>Appendix B: Natural Gas. Households whose main space-heating fuel was natural gas would have consumed 5 percent less natural gas for space heating and would have spent $22 less (for the entire year of 1997) if they had set their thermostat 1° F lower</t>
  </si>
  <si>
    <t>C: Change inside temp 1F</t>
  </si>
  <si>
    <t>Advanced RTU (CRADA)</t>
  </si>
  <si>
    <t>C: RTU (IEER 20)</t>
  </si>
  <si>
    <t>CRADA with BTP, Primary Source: Personal communication: Bouza</t>
  </si>
  <si>
    <t>C: 50% building, modeling cost only</t>
  </si>
  <si>
    <t>Residential cooling - RTU and HP</t>
  </si>
  <si>
    <t>Brown, DR. et al.  “The Prospects of Alternatives to Vapor Compression Technology for Space Cooling and Food Refrigeration Applications.”  PNNL-19259.  PNNL.  March 2010.  Prepared for the U.S. DOE under contract DE-AC05-76RL01830.
Sachs, H. et al. “Emerging Energy-Saving Technologies and Practices for the Building Sector as of 2004.”  October 2004.  Report Number A042.  ACEEE.
Weaver, Stan et al. “Thermotunneling Based Cooling Systems for High Efficiency Buildings.”  Final Technical Report.  GE Global Research.  DE-FC26-04NT42324.
Cool Chips PLC, Presentation.  “Cool Chips – Technical Overview.”  http://www.coolchips.gi/technology/Coolchipstech3Jan06.pdf
Cool Chips PLC, Website.  http://www.coolchips.gi/about.shtml  
Primary Source: Goetzler, W., Zogg, R., Burgos, J., Hiraiwa, H. &amp; Young, J. Energy Savings Potential and RD &amp; D Opportunities for Commercial Building HVAC Systems. 289 (2011). (pg. 78, cost and % savings)</t>
  </si>
  <si>
    <t>Deployment level of 1 was changed based on Brown, et al. The prospects of alternative to vapor compression technology for space cooling and food refrigereation applications. 2010. report, which states a prototype has not yet been developed that can show % efficiency increase during cooling. 
Appendix B: "Applied to relevant annual energy consumption by increasing system efficiency by 10%." Premium of 20% ($1.07/ft2) based on $9000, 5-ton system, 280 ft2/ton.
Largely based on commercial thermotunneling cooling systems, measure 689</t>
  </si>
  <si>
    <t>Install heat-resistant radiator reflectors between exterior walls and radiators</t>
  </si>
  <si>
    <t>R: Install radiator reflectors</t>
  </si>
  <si>
    <t>Radiator reflector</t>
  </si>
  <si>
    <t>Hydronic</t>
  </si>
  <si>
    <t>~$250 for 8 radiators in std. house</t>
  </si>
  <si>
    <t>per home; 8 reflectors per home</t>
  </si>
  <si>
    <t>Novitherm website, calculation, and cost estimation tools</t>
  </si>
  <si>
    <t>Appendix B: Assumes 8 radiators to treat per home, 10% savings in heating</t>
  </si>
  <si>
    <t>N/A</t>
  </si>
  <si>
    <t>Close blinds/curtains/drapes/shades during the day when cooling your home especially on south and west-facing windows</t>
  </si>
  <si>
    <t>Blinds</t>
  </si>
  <si>
    <t>$55/blind for automation, 0 DIY</t>
  </si>
  <si>
    <t>per home; 8 south facing blinds</t>
  </si>
  <si>
    <t>Cho, S.-hwan, Shin, K.-S. &amp; Zaheer-Uddin, M. The Effect of Slat Angle of Windows With Venetian Blinds on Heating and Cooling Loads in South Korea. Energy 20, 1225-1236 (1995)</t>
  </si>
  <si>
    <t>Appendix B: "Results show that the use of windows with Venetian blinds can reduce the building heating load by about 5% and cooling loads by as much as 30%"
Used conservative weighted average of savings range</t>
  </si>
  <si>
    <t>Close blinds in commercial buildings</t>
  </si>
  <si>
    <t>per square foot; one unit per 6x6 window on south face</t>
  </si>
  <si>
    <t>Develop integrated roofing package for existing homes in hot climates (with duct benefits) using phase change material (PCM) for R-75 equivalent (DOE FOA Target)</t>
  </si>
  <si>
    <t>Miller, W. &amp; Kosny, J. Next-Generation Roofs and Attics for Homes. ACEEE Summer Study on Energy Efficiency in Buildings 180-195 (2008);  FOA TARGET</t>
  </si>
  <si>
    <t>Commercial CHP, serving all heating load using a CHP system and displacing some of the electrical end use</t>
  </si>
  <si>
    <t>C: CHP, EPA (2), 47% heat, 24.6% electricity</t>
  </si>
  <si>
    <t>CHP</t>
  </si>
  <si>
    <t>All Commercial Heating</t>
  </si>
  <si>
    <t>$2490/kW</t>
  </si>
  <si>
    <t>47% heating; 24.6% electric</t>
  </si>
  <si>
    <t>C: PVT Collectors</t>
  </si>
  <si>
    <t>Hybrid Solar PV/T Collector</t>
  </si>
  <si>
    <t>Commercial HW and Electricity Gen</t>
  </si>
  <si>
    <t>J. Paidipati, L. Frantzis, H. Sawyer, and A. Kurrasch, Rooftop Photovoltaics Market Penetration Scenarios, Navigant Consulting, Inc. Burlington, Mass, 2008 - NREL Report NREL/SR-581-42306; Masters Thesis from U. Michigan (http://deepblue.lib.umich.edu/bitstream/2027.42/83664/3/The_Green_Brewery_Project-updated.pdf) pages 56-60 and attached brochure from manufacturing company.</t>
  </si>
  <si>
    <t>Create and deploy technology for direct use of local DC renewable supply in DC-powered products</t>
  </si>
  <si>
    <t>R: Use of DC Renewable Supply</t>
  </si>
  <si>
    <t>Hardware for direct use of DC power</t>
  </si>
  <si>
    <t>New Residential</t>
  </si>
  <si>
    <t>Garbesi, K., Vossos, V., Sanstad, A., and G. Burch, "Optimizing Energy Savings from Direct DC in US Residential Buildings," LBNL-5193E, 2011.</t>
  </si>
  <si>
    <t>Low cost solar water heater, gas back up with no fuel switching to replace all gas water heater</t>
  </si>
  <si>
    <t>$1200 - lower bound based on NREL</t>
  </si>
  <si>
    <t>Low cost solar water heater, gas BU with no FS to replace all gas  water heater</t>
  </si>
  <si>
    <t>$3000 - maximum bound based on NREL</t>
  </si>
  <si>
    <t>Low cost solar water heater, gas back up with no fuel switching to replace gas storage water heater in all except hottest climate</t>
  </si>
  <si>
    <t>Low cost solar water heater, gas BU with no FS to replace gas storage water heater in all except hottest climate</t>
  </si>
  <si>
    <t>Demonstrate and deploy NG Adsorption Heat Pump WHs in commercial buildings - TARGET</t>
  </si>
  <si>
    <t>Replace all electric HVAC systems in residential buildings</t>
  </si>
  <si>
    <t>program goal based on current effort by Whirlpool through ARRA funded project</t>
  </si>
  <si>
    <t>Research and demonstrate R-10 windows in homes (DOE Roadmap 2025 Cost Target)</t>
  </si>
  <si>
    <t>Cost target: Windows Roadmap Goals provided by Karma.
Southwall, Alpeninc, PNNL Lost Opportunities  
Primary Source: 6. Apte, J. &amp; Arasteh, D. Window-Related Energy Consumption in the US Residential and Commercial Building Stock. Buildings 1-38 (Berkeley, CA, 2006).
Personal communication: various window experts
Other Supporting Sources: Arasteh, Dariush; Selkowitz, Steve; Apte, Josh; LaFrance, Marc.  Energy Impacts of Today’ s Window Stock ; FOA TARGET</t>
  </si>
  <si>
    <t>Research and demonstrate R-10 windows in commercial buildings (DOE Roadmap 2025 Cost Target)</t>
  </si>
  <si>
    <t>Cost target: Windows Roadmap Goals provided by Karma. 
Southwall, Alpeninc, PNNL Lost Opportunities  
Primary Source: 6. Apte, J. &amp; Arasteh, D. Window-Related Energy Consumption in the US Residential and Commercial Building Stock. Buildings 1-38 (Berkeley, CA, 2006).
Personal communication: various window experts
Other Supporting Sources: Arasteh, Dariush; Selkowitz, Steve; Apte, Josh; LaFrance, Marc.  Energy Impacts of Today’ s Window Stock ; FOA TARGET</t>
  </si>
  <si>
    <t>Develop and Deploy Cold Climate Heat Pumps - Target based on UTRC project</t>
  </si>
  <si>
    <t>Program Goal</t>
  </si>
  <si>
    <t>Program goal based on current efforts by UTRC under DE-FOA-0000621</t>
  </si>
  <si>
    <t>Develop and Deploy Low-Cost Gas Heat Pump for Building Space Heating (DOE FOA Target)</t>
  </si>
  <si>
    <t>Residential heating using NG</t>
  </si>
  <si>
    <t>Program goal based on current efforts by Stone Mountain Technologies, Inc.: Alternative Space-Heating Systems under DE-FOA-0000621</t>
  </si>
  <si>
    <t>Reduce air infiltration due to windows with better flashing at EOL or New Construction</t>
  </si>
  <si>
    <t>R: Improved Window Flashing</t>
  </si>
  <si>
    <t>Window Area:  BED Table 2.1.15;  Energy Savings:  BED Table 2.1.15; ASHRAE 2007, ORNL Study "An Exploration of Wall Retrofit Best Practices".  Cost:  Need a source!</t>
  </si>
  <si>
    <t>Vacuum Insulated Panels (VIPs) in walls in new homes</t>
  </si>
  <si>
    <t>R: VIP in Walls (N)</t>
  </si>
  <si>
    <t>$16/SF (range from $12.6 - 22.9/SF, average: $16/sqft)</t>
  </si>
  <si>
    <t>Vacuum Insulated Panels (VIPs) in walls in new commercial buildings</t>
  </si>
  <si>
    <t>C: VIP in Walls (N)</t>
  </si>
  <si>
    <t>$16/SF (range from $12.6 - 22.9/SF, average: $16/sqft); typical insulation cost: $1.09/sq.ft. (RS Means)</t>
  </si>
  <si>
    <t>per square foot; wall to floor ratio: 0.9 m inus window ratio of 0.4</t>
  </si>
  <si>
    <t>Current: $3.33/SF (2.75/SF material + 0.51 SF installation);  see Table 5, and use a 50% cost compression of Aerogel as per the recommendations of pg. 4 http://www.nrel.gov/docs/fy13osti/55875.pdf</t>
  </si>
  <si>
    <t xml:space="preserve">All commercial fluorescents in a perimeter zone </t>
  </si>
  <si>
    <t>Advanced Rooftop Unit (RTU) (DOE CRADA TARGET)</t>
  </si>
  <si>
    <t>DOE funded target: $9-10k</t>
  </si>
  <si>
    <t>per square foot; 10 tons per 6,000  sq.ft.</t>
  </si>
  <si>
    <t>Cost was approximated by interpolating between the IEER 20 (#765) and SEER 24 AC targets. (#97)</t>
  </si>
  <si>
    <t>$13/SF (includes the cost of all retrofit tasks as well as material)</t>
  </si>
  <si>
    <t>Research, develop and demonstrate lighting energy savings of improved daylighting over 50 foot floor plate in commercial buildings</t>
  </si>
  <si>
    <t>Source: Karma Sawyer:  Windows Roadmap Goals (May 30, 2013)</t>
  </si>
  <si>
    <t>Replace metal halide parking lot lighting with LEDs, and install timer and motion sensor controls</t>
  </si>
  <si>
    <t>LEDs for residential general use lighting in place of incandescents</t>
  </si>
  <si>
    <t>$16/SF (range from $12.6 - 22.9/SF, average: $16/sqft); typical insulation cost: $1.09/sq.ft. (RS Means), target: 50% cost compression</t>
  </si>
  <si>
    <t>Replace all outdoor lighting with LEDs</t>
  </si>
  <si>
    <t>Replace all outdoor lighting with LEDs - TARGET</t>
  </si>
  <si>
    <t>The DOE SSL Program goal is for LED luminaires to reach a first cost of $17/klm by 2020. It is expected that there will be little to no change to outdoor conventional lighting. This is estimated at a weighted average of $32/klm. Assume a 10,000 lumen output is typical for outdoor fixtures.</t>
  </si>
  <si>
    <t>per luminaire</t>
  </si>
  <si>
    <t>Downlights</t>
  </si>
  <si>
    <t>Replace all MR16s with LEDs</t>
  </si>
  <si>
    <t>R/C: Replace MR16s w/ LEDs</t>
  </si>
  <si>
    <t>MR16</t>
  </si>
  <si>
    <t>Replace metal halide streetlighting with LEDs</t>
  </si>
  <si>
    <t>Streetlights</t>
  </si>
  <si>
    <t>Replace metal halide streetlighting with LEDs with controls</t>
  </si>
  <si>
    <t>Replace metal halide parking garage lights with LEDs</t>
  </si>
  <si>
    <t>O: Parking Garage LEDs</t>
  </si>
  <si>
    <t>Parking Garage</t>
  </si>
  <si>
    <t>Replace metal halide parking garage lights with LEDs with controls</t>
  </si>
  <si>
    <t>LEDs to replace high bay</t>
  </si>
  <si>
    <t>High bay</t>
  </si>
  <si>
    <t>All homes heating (including sectional/secondary)</t>
  </si>
  <si>
    <t>New homes lacking duct insulation</t>
  </si>
  <si>
    <t>Existing homes lacking duct insulation</t>
  </si>
  <si>
    <t>Existing homes with unsealed ducts</t>
  </si>
  <si>
    <t>Total residential energy consumption in all new homes</t>
  </si>
  <si>
    <t>Forced hot air systems in new homes</t>
  </si>
  <si>
    <t>Total heating and cooling lost through windows due to conduction in all homes</t>
  </si>
  <si>
    <t>Total heating and cooling lost through doors in all homes</t>
  </si>
  <si>
    <t>Total heating and cooling lost through infiltration in all homes</t>
  </si>
  <si>
    <t>Total heating and cooling lost through infiltration in all new homes</t>
  </si>
  <si>
    <t>Pre-2010 homes heating and cooling: Single family</t>
  </si>
  <si>
    <t>Total energy losses due to conduction for single pane glass windows for all homes built before 2010</t>
  </si>
  <si>
    <t>All commercial ventilation</t>
  </si>
  <si>
    <t>All commercial HVAC energy use</t>
  </si>
  <si>
    <t>All commercial heating and cooling in existing buildings without insulated ducts</t>
  </si>
  <si>
    <t>All commercial heating and cooling in existing buildings with unsealed ducts</t>
  </si>
  <si>
    <t>All commercial heating and cooling in new buildings with uninsulated ducts</t>
  </si>
  <si>
    <t>All commercial heating</t>
  </si>
  <si>
    <t>Total commercial ground source heat pump (GSHP) load</t>
  </si>
  <si>
    <t>All constant air volume (CAV) ventilation in all commercial buildings</t>
  </si>
  <si>
    <t>All energy consumption in new buildings</t>
  </si>
  <si>
    <t>Total window conductive loss in all commercial buildings</t>
  </si>
  <si>
    <t>No vestibule infiltration</t>
  </si>
  <si>
    <t>All commercial circulator pumps</t>
  </si>
  <si>
    <t>All commercial centrifugal chillers</t>
  </si>
  <si>
    <t>Total cooling in hot, humid climates in all commercial buildings</t>
  </si>
  <si>
    <t>Total cooling in hot, dry climates in all commercial buildings</t>
  </si>
  <si>
    <t>Total heating and cooling lost through infiltration in new commercial buildings</t>
  </si>
  <si>
    <t>Total commercial electric load of rooftop AC units (residential style)</t>
  </si>
  <si>
    <t>Total commercial HVAC energy consumption in all office buildings</t>
  </si>
  <si>
    <t>Total commercial cooling by rooftop AC units (RTUs)</t>
  </si>
  <si>
    <t>Total heating and cooling load due to energy loss through walls in all commercial buildings</t>
  </si>
  <si>
    <t>Commercial cooling: Scroll</t>
  </si>
  <si>
    <t>Total heating and cooling energy lost through wall in all new commercial buildings</t>
  </si>
  <si>
    <t>Total heating and cooling load due to energy loss through walls in all commercial buildings built before 2010</t>
  </si>
  <si>
    <t>Total heating and cooling energy lost through crawl space foundation in all homes</t>
  </si>
  <si>
    <t>Total heating and cooling energy lost through walls in all single family homes built before 1970</t>
  </si>
  <si>
    <t>Total heating and cooling energy lost through basements in all homes</t>
  </si>
  <si>
    <t>Total heating and cooling energy lost through slab foundation in all existing homes</t>
  </si>
  <si>
    <t>Total heating and cooling energy lost through slab foundation in all new homes</t>
  </si>
  <si>
    <t>All residential mercury-vapor and metal halide HID lighting</t>
  </si>
  <si>
    <t>Total energy use by residential decorative light strings</t>
  </si>
  <si>
    <t>All residential, commercial, industrial and outdoor reflector lamps</t>
  </si>
  <si>
    <t>All commercial incandescent</t>
  </si>
  <si>
    <t>Total lighting energy consumption in all homes</t>
  </si>
  <si>
    <t>Rapid-Start/Dimming Ballasts, Comm/Industrial</t>
  </si>
  <si>
    <t>HIDs and Fluorescents - Dimmable Ballasts (Comm/Indust/Outd)</t>
  </si>
  <si>
    <t>MH (C,I,O)</t>
  </si>
  <si>
    <t>Incandescents/Halogen for HID instant restrike (Comm/Indus)</t>
  </si>
  <si>
    <t>All lighting, Outdoor</t>
  </si>
  <si>
    <t>Fluorescent/Incandescent, Commercial office</t>
  </si>
  <si>
    <t>T12 Fluorescents, C/I/O</t>
  </si>
  <si>
    <t>All energy consumption of all types of commercial signs</t>
  </si>
  <si>
    <t>All lighting in all types of commercial and industrial buildings</t>
  </si>
  <si>
    <t>All commercial lighting, per square foot stock</t>
  </si>
  <si>
    <t>All commercial electric fryers</t>
  </si>
  <si>
    <t>All commercial electric griddles</t>
  </si>
  <si>
    <t>All commercial electric ovens</t>
  </si>
  <si>
    <t>All commercial electric ranges</t>
  </si>
  <si>
    <t>All commercial electric steamers</t>
  </si>
  <si>
    <t>All commercial natural gas cooking</t>
  </si>
  <si>
    <t>All commercial natural gas broilers</t>
  </si>
  <si>
    <t>All commercial natural gas fryers</t>
  </si>
  <si>
    <t>All commercial natural gas griddles</t>
  </si>
  <si>
    <t>All commercial natural gas ovens</t>
  </si>
  <si>
    <t>All commercial natural gas ranges</t>
  </si>
  <si>
    <t>All commercial natural gas steamers</t>
  </si>
  <si>
    <t>All commercial electric and gas fryers</t>
  </si>
  <si>
    <t>All commercial natural gas fryers and griddles</t>
  </si>
  <si>
    <t>All commercial food preparation appliances energy use</t>
  </si>
  <si>
    <t>Total residential water heating by LPG and distillate fuel oil</t>
  </si>
  <si>
    <t>Total water heating energy use by residential clothes washers</t>
  </si>
  <si>
    <t>Total residential water heating for dishwashing energy consumption</t>
  </si>
  <si>
    <t>All electric commercial water heating</t>
  </si>
  <si>
    <t>Total residential clothes washing, drying, and water heating energy consumption</t>
  </si>
  <si>
    <t>All residential dishwashing and its water heating energy use</t>
  </si>
  <si>
    <t>Total water heating energy use by single load coin operated washers</t>
  </si>
  <si>
    <t>Total water heating energy use by top loading coin operated washers</t>
  </si>
  <si>
    <t>Total water heating energy use  by multi-load washers</t>
  </si>
  <si>
    <t>Total dry cleaning energy use</t>
  </si>
  <si>
    <t>Total energy use by single load coin operated dryers</t>
  </si>
  <si>
    <t>Total machine energy use by single load coin operated washers</t>
  </si>
  <si>
    <t>Total energy use by commercial tumble dryers</t>
  </si>
  <si>
    <t>Total water heating energy use by tunnel and multi-load washers</t>
  </si>
  <si>
    <t>Total water heating energy use by conveyor type dishwashers</t>
  </si>
  <si>
    <t>Total energy use by low temperature dishwashers (with doors)</t>
  </si>
  <si>
    <t>Total energy use by high temperature dishwashers (with doors)</t>
  </si>
  <si>
    <t>Total energy use by conveyor low temperature dishwashers</t>
  </si>
  <si>
    <t>Total energy use by conveyor high temperature dishwashers</t>
  </si>
  <si>
    <t>Total water heating energy use  by undercounter low temperature dishwashers</t>
  </si>
  <si>
    <t>Total water heating energy use  by undercounter high temperature dishwashers</t>
  </si>
  <si>
    <t>Total energy use by all commercial washers and dryers, except tunnel and multi-family washers and dryers</t>
  </si>
  <si>
    <t>All non-electric heating and water heating plus cac</t>
  </si>
  <si>
    <t>All supermarket compressor racks</t>
  </si>
  <si>
    <t>All commercial high efficiency compressor and condenser fans</t>
  </si>
  <si>
    <t>Walk-In Coolers, Supermarkets</t>
  </si>
  <si>
    <t>Display Cases, Supermarkets</t>
  </si>
  <si>
    <t>Total energy use by all residential upright freezers</t>
  </si>
  <si>
    <t>All commercial ice machines</t>
  </si>
  <si>
    <t>All commercial freezers</t>
  </si>
  <si>
    <t>All supermarket refrigeration systems (cond, comp, walk-ins, &amp; display)</t>
  </si>
  <si>
    <t>All residential refrigerators eligible for early retirement</t>
  </si>
  <si>
    <t>All walk-in coolers and freezers</t>
  </si>
  <si>
    <t>All supermarket condensers</t>
  </si>
  <si>
    <t>All commercial compressors (DC)</t>
  </si>
  <si>
    <t>All supermarket display cases, compressors, and condensers</t>
  </si>
  <si>
    <t>All commercial refrigeration equipment, except compressor racks and supermarket condensers</t>
  </si>
  <si>
    <t>All energy use by walk-In freezers, reach-ins, and food preparation table</t>
  </si>
  <si>
    <t>All walk-in freezers</t>
  </si>
  <si>
    <t>All residential primary refrigerators with icemakers</t>
  </si>
  <si>
    <t>All reach-ins, beverage merchandisers, and display cases</t>
  </si>
  <si>
    <t>Total energy use by residential freezers and compact refrigerators</t>
  </si>
  <si>
    <t>All residential standard size refrigerators</t>
  </si>
  <si>
    <t>All commercial beverage merchandisers</t>
  </si>
  <si>
    <t>All residential refrigerators and freezers</t>
  </si>
  <si>
    <t>Food Prep Equipment</t>
  </si>
  <si>
    <t>Total energy use by residential pool pumps</t>
  </si>
  <si>
    <t>Total energy use by residential toaster ovens</t>
  </si>
  <si>
    <t>Total energy use by residential video game consoles</t>
  </si>
  <si>
    <t>Total energy use by residential and commercial notebook PCs</t>
  </si>
  <si>
    <t>Total residential standby power losses</t>
  </si>
  <si>
    <t>All commercial and residential standby power losses</t>
  </si>
  <si>
    <t>Total commercial and residential energy use by energy efficient ethernet</t>
  </si>
  <si>
    <t>Total residential audio/video power control energy use</t>
  </si>
  <si>
    <t>Total energy use by residential set-top boxes</t>
  </si>
  <si>
    <t>All commercial and residential computers and TVs for power management</t>
  </si>
  <si>
    <t>Total energy use by fume hoods</t>
  </si>
  <si>
    <t>Total standby power energy loss in all commercial buildings</t>
  </si>
  <si>
    <t>Total energy loss through walls and infiltration (siding based) in all existing homes</t>
  </si>
  <si>
    <t>Total residential, commercial and industrial small motors (not in other analyzed products)</t>
  </si>
  <si>
    <t>Electric heating, proportion of cooling in coldest 2 climates</t>
  </si>
  <si>
    <t>Non-electric heating, proportion of cooling not in coldest 2 climates</t>
  </si>
  <si>
    <t>Total cooling in  dry climates by all commercial RTUs</t>
  </si>
  <si>
    <t>Non-electric space heating, proportion of cooling and hot water</t>
  </si>
  <si>
    <t>Total residential energy use in high flow water heating for showers and faucets</t>
  </si>
  <si>
    <t>All metal halide street lighting</t>
  </si>
  <si>
    <t>Commercial Cooling (HP and RTU), 100% new and 50% old</t>
  </si>
  <si>
    <t>All commercial cooling by RTUs and chillers, 100% new and 50% old</t>
  </si>
  <si>
    <t>All non-electric heating, proportion of cooling</t>
  </si>
  <si>
    <t>All residential gas water heaters with pilot lights</t>
  </si>
  <si>
    <t>Total commercial water heater standby energy losses</t>
  </si>
  <si>
    <t>Total commercial water heating in the hottest two climates</t>
  </si>
  <si>
    <t>Total energy consumption by all commercial storage water heaters</t>
  </si>
  <si>
    <t>All commercial gas small water heaters</t>
  </si>
  <si>
    <t>All commercial electric small water heaters</t>
  </si>
  <si>
    <t>Total residential heating and cooling in all homes</t>
  </si>
  <si>
    <t>Electric heating, proportion of cooling not in coldest 2 climates</t>
  </si>
  <si>
    <t>Total residential central cooling in humid climates</t>
  </si>
  <si>
    <t>All downlighting in all commercial, residential and industrial buildings</t>
  </si>
  <si>
    <t>All commercial cooling in the hottest 2 climates</t>
  </si>
  <si>
    <t>All commercial cooling</t>
  </si>
  <si>
    <t>All furnaces and A/C heating and cooling (i.e., ducts) in new commercial buildings</t>
  </si>
  <si>
    <t>Total commercial heating and cooling in new buildings, except two coldest climates</t>
  </si>
  <si>
    <t>Total cooling in  humid climates by all commercial RTUs</t>
  </si>
  <si>
    <t>Electric space heating, proportion of cooling, excluding coldest climate</t>
  </si>
  <si>
    <t>All commercial and residential MR16s</t>
  </si>
  <si>
    <t>HVAC, lighting, and half of refrigeration</t>
  </si>
  <si>
    <t>Total commercial HVAC (HP and RTU) in all existing buildings</t>
  </si>
  <si>
    <t>All heating and cooling in existing homes</t>
  </si>
  <si>
    <t>Total heating and cooling energy lost through attics in all new homes in all non-hot climates</t>
  </si>
  <si>
    <t>Total heating and cooling energy lost through attics in all existing homes in all non-hot climates</t>
  </si>
  <si>
    <t>Total commercial variable volume ventilation and air handlers in all commercial buildings</t>
  </si>
  <si>
    <t>Commercial heating and cooling in small existing buildings (&lt;10,000 ft2)</t>
  </si>
  <si>
    <t>Commercial heating and cooling in large existing buildings (&gt;10,000 ft2)</t>
  </si>
  <si>
    <t>Commercial heating and cooling in small new buildings (&lt;10,000 ft2)</t>
  </si>
  <si>
    <t>Total heating and cooling loads through attics in new commercial buildings</t>
  </si>
  <si>
    <t>All fluorescents, new commercial</t>
  </si>
  <si>
    <t>All fluorescents, existing commercial</t>
  </si>
  <si>
    <t>Total heating and cooling loads through attics in all existing commercial buildings</t>
  </si>
  <si>
    <t>Total central cooling in all existing single-family homes in hottest two climates</t>
  </si>
  <si>
    <t>All plug loads in new commercial buildings</t>
  </si>
  <si>
    <t>Space heating using boiler in all existing commercial buildings</t>
  </si>
  <si>
    <t>Total residential central AC and heating energy consumption</t>
  </si>
  <si>
    <t>CHP Commercial Buildings</t>
  </si>
  <si>
    <t>All energy use by supermarkets' medium temperature refrigerated display cases without doors</t>
  </si>
  <si>
    <t>All metal halide lighting in parking garages</t>
  </si>
  <si>
    <t>3-3409</t>
  </si>
  <si>
    <t>3-3408</t>
  </si>
  <si>
    <t>3-3407</t>
  </si>
  <si>
    <t>3-3399</t>
  </si>
  <si>
    <t>3-3405</t>
  </si>
  <si>
    <t>3-3397</t>
  </si>
  <si>
    <t>3-3401</t>
  </si>
  <si>
    <t>3-3467</t>
  </si>
  <si>
    <t>3-3468</t>
  </si>
  <si>
    <t>3-3403</t>
  </si>
  <si>
    <t>3-3395</t>
  </si>
  <si>
    <t>3-3404</t>
  </si>
  <si>
    <t>3-3396</t>
  </si>
  <si>
    <t>1-64</t>
  </si>
  <si>
    <t>3-3452</t>
  </si>
  <si>
    <t>3-3406</t>
  </si>
  <si>
    <t>3-3398</t>
  </si>
  <si>
    <t>3-3451</t>
  </si>
  <si>
    <t>3-3667</t>
  </si>
  <si>
    <t>3-3722</t>
  </si>
  <si>
    <t>3-3611</t>
  </si>
  <si>
    <t>3-3694</t>
  </si>
  <si>
    <t>3-3623</t>
  </si>
  <si>
    <t>3-3612</t>
  </si>
  <si>
    <t>3-3669</t>
  </si>
  <si>
    <t>3-3616</t>
  </si>
  <si>
    <t>3-3617</t>
  </si>
  <si>
    <t>3-3614</t>
  </si>
  <si>
    <t>3-3642</t>
  </si>
  <si>
    <t>3-3671</t>
  </si>
  <si>
    <t>1-33</t>
  </si>
  <si>
    <t>3-3620</t>
  </si>
  <si>
    <t>3-3626</t>
  </si>
  <si>
    <t>3-3621</t>
  </si>
  <si>
    <t>3-3627</t>
  </si>
  <si>
    <t>3-3655</t>
  </si>
  <si>
    <t>3-3698</t>
  </si>
  <si>
    <t>3-3639</t>
  </si>
  <si>
    <t>4-3602</t>
  </si>
  <si>
    <t>3-3738</t>
  </si>
  <si>
    <t>3-3631</t>
  </si>
  <si>
    <t>3-3633</t>
  </si>
  <si>
    <t>3-3446</t>
  </si>
  <si>
    <t>3-3632</t>
  </si>
  <si>
    <t>3-3471</t>
  </si>
  <si>
    <t>3-3415</t>
  </si>
  <si>
    <t>3-3420</t>
  </si>
  <si>
    <t>3-3424</t>
  </si>
  <si>
    <t>3-3456</t>
  </si>
  <si>
    <t>3-3561</t>
  </si>
  <si>
    <t>3-3428</t>
  </si>
  <si>
    <t>3-3429</t>
  </si>
  <si>
    <t>3-3430</t>
  </si>
  <si>
    <t>3-3431</t>
  </si>
  <si>
    <t>3-3432</t>
  </si>
  <si>
    <t>3-3441</t>
  </si>
  <si>
    <t>1-2739</t>
  </si>
  <si>
    <t>3-3442</t>
  </si>
  <si>
    <t>3-3450</t>
  </si>
  <si>
    <t>3-3445</t>
  </si>
  <si>
    <t>3-3501</t>
  </si>
  <si>
    <t>3-3509</t>
  </si>
  <si>
    <t>3-3503</t>
  </si>
  <si>
    <t>3-3504</t>
  </si>
  <si>
    <t>3-3520</t>
  </si>
  <si>
    <t>3-3506</t>
  </si>
  <si>
    <t>3-3508</t>
  </si>
  <si>
    <t>3-3511</t>
  </si>
  <si>
    <t>3-3512</t>
  </si>
  <si>
    <t>3-3513</t>
  </si>
  <si>
    <t>3-3515</t>
  </si>
  <si>
    <t>3-3517</t>
  </si>
  <si>
    <t>3-3514</t>
  </si>
  <si>
    <t>3-3500</t>
  </si>
  <si>
    <t>3-3519</t>
  </si>
  <si>
    <t>3-3521</t>
  </si>
  <si>
    <t>3-3635</t>
  </si>
  <si>
    <t>3-3634</t>
  </si>
  <si>
    <t>3-3637</t>
  </si>
  <si>
    <t>3-3670</t>
  </si>
  <si>
    <t>3-3640</t>
  </si>
  <si>
    <t>3-3523</t>
  </si>
  <si>
    <t>3-3524</t>
  </si>
  <si>
    <t>3-3526</t>
  </si>
  <si>
    <t>3-3527</t>
  </si>
  <si>
    <t>3-3534</t>
  </si>
  <si>
    <t>3-3528</t>
  </si>
  <si>
    <t>3-3530</t>
  </si>
  <si>
    <t>3-3529</t>
  </si>
  <si>
    <t>3-3535</t>
  </si>
  <si>
    <t>3-3536</t>
  </si>
  <si>
    <t>3-3537</t>
  </si>
  <si>
    <t>3-3538</t>
  </si>
  <si>
    <t>3-3539</t>
  </si>
  <si>
    <t>3-3540</t>
  </si>
  <si>
    <t>3-3547</t>
  </si>
  <si>
    <t>3-3533</t>
  </si>
  <si>
    <t>4-3501</t>
  </si>
  <si>
    <t>3-3570</t>
  </si>
  <si>
    <t>3-3560</t>
  </si>
  <si>
    <t>3-3562</t>
  </si>
  <si>
    <t>3-3681</t>
  </si>
  <si>
    <t>3-3678</t>
  </si>
  <si>
    <t>3-3768</t>
  </si>
  <si>
    <t>3-3674</t>
  </si>
  <si>
    <t>3-3688</t>
  </si>
  <si>
    <t>3-3689</t>
  </si>
  <si>
    <t>4-3502</t>
  </si>
  <si>
    <t>3-3499</t>
  </si>
  <si>
    <t>3-3502</t>
  </si>
  <si>
    <t>3-3725</t>
  </si>
  <si>
    <t>3-3724</t>
  </si>
  <si>
    <t>3-3696</t>
  </si>
  <si>
    <t>3-3723</t>
  </si>
  <si>
    <t>3-3782</t>
  </si>
  <si>
    <t>3-3726</t>
  </si>
  <si>
    <t>3-3753</t>
  </si>
  <si>
    <t>3-3754</t>
  </si>
  <si>
    <t>4-3503</t>
  </si>
  <si>
    <t>3-3469</t>
  </si>
  <si>
    <t>3-3470</t>
  </si>
  <si>
    <t>3-3756</t>
  </si>
  <si>
    <t>3-3759</t>
  </si>
  <si>
    <t>3-3757</t>
  </si>
  <si>
    <t>3-3758</t>
  </si>
  <si>
    <t>3-3760</t>
  </si>
  <si>
    <t>3-3776</t>
  </si>
  <si>
    <t>3-3763</t>
  </si>
  <si>
    <t>3-3474</t>
  </si>
  <si>
    <t>3-3477</t>
  </si>
  <si>
    <t>3-3764</t>
  </si>
  <si>
    <t>3-3475</t>
  </si>
  <si>
    <t>3-3765</t>
  </si>
  <si>
    <t>3-3767</t>
  </si>
  <si>
    <t>3-3778</t>
  </si>
  <si>
    <t>3-3792</t>
  </si>
  <si>
    <t>3-3465</t>
  </si>
  <si>
    <t>3-3480</t>
  </si>
  <si>
    <t>3-3481</t>
  </si>
  <si>
    <t>3-3466</t>
  </si>
  <si>
    <t>Contact Information</t>
  </si>
  <si>
    <t xml:space="preserve">Please use this form to submit updates, changes and literature references for measures provided in the RFI or to provide information for new measures for the Pritoritization Tool analysis.  </t>
  </si>
  <si>
    <t>If another market is targeted, full market description (if relevant, include equipment class, building type (new, existing, all), climate zones, etc.):</t>
  </si>
  <si>
    <t>New measure?</t>
  </si>
  <si>
    <t>New measure</t>
  </si>
  <si>
    <t>Edits to an existing measure</t>
  </si>
  <si>
    <t>New market?</t>
  </si>
  <si>
    <t>Are you providing information for a new measure or edits to an existing measure?</t>
  </si>
  <si>
    <t xml:space="preserve">Please fill in the blue field with a measure number of interest. This will auto-populate the remaining fields in this form and in the Market Definition form based on existing data in the Prioritization Tool. If you wish to make changes to the data, make the change in the associated cell. You will notice the cell with updated data will turn red.  Please provide a literature source that was used to recommend the change. If you are providing information for a new measure, you may use the information provided for an existing measure as a reference to help you fill out the required data in this form. </t>
  </si>
  <si>
    <t>Company/institution name:</t>
  </si>
  <si>
    <t>Address:</t>
  </si>
  <si>
    <t>Measure title:</t>
  </si>
  <si>
    <t>C: Improved Insulation in Griddles</t>
  </si>
  <si>
    <t>Increase deployment of more efficient commercial gas connectionless steamers</t>
  </si>
  <si>
    <t>C: Gas Connectionless Steamer</t>
  </si>
  <si>
    <t>Increase deployment of more efficient commercial electric connectionless steamers</t>
  </si>
  <si>
    <t>C: Electric Connectionless Steamer</t>
  </si>
  <si>
    <t>Increase deployment of more efficient commercial gas ovens</t>
  </si>
  <si>
    <t>C: Gas Oven</t>
  </si>
  <si>
    <t>Increase deployment of more efficient commercial electric convection ovens</t>
  </si>
  <si>
    <t>C: Convection Ovens</t>
  </si>
  <si>
    <t>Commercial lighting: troffers 1-to-1 replacement  (2x4,2x2,1x4)</t>
  </si>
  <si>
    <t>C: LED Troffers</t>
  </si>
  <si>
    <t>Commercial lighting: troffers 1-to-1 replacement  (2x4,2x2,1x4) with added controls</t>
  </si>
  <si>
    <t>C: LED Troffers + Ctrls</t>
  </si>
  <si>
    <t>Increase deployment of more efficient commercial gas fryers</t>
  </si>
  <si>
    <t>C: Gas Fryers</t>
  </si>
  <si>
    <t>Increase deployment of more efficient commercial electric fryers</t>
  </si>
  <si>
    <t>C: Electric Fryers</t>
  </si>
  <si>
    <t>R: Max Tech ASHP (FS)</t>
  </si>
  <si>
    <t>Increase deployment of more efficient commercial gas griddles</t>
  </si>
  <si>
    <t>C: Gas Griddle</t>
  </si>
  <si>
    <t>Increase deployment of more efficient commercial electric griddles</t>
  </si>
  <si>
    <t>C: Electric Griddle</t>
  </si>
  <si>
    <t>R: Induction cooktop (FS)</t>
  </si>
  <si>
    <t>National campaign for residential desktop users to employ energy saving settings</t>
  </si>
  <si>
    <t>R: Desktop Power Management</t>
  </si>
  <si>
    <t>National campaign for residential notebook users to employ energy saving settings</t>
  </si>
  <si>
    <t>R: Laptop Power Management</t>
  </si>
  <si>
    <t>C: Heat Pipe Griddle</t>
  </si>
  <si>
    <t>C: Food Prep Motor</t>
  </si>
  <si>
    <t>Increase deployment of commercial electric ovens</t>
  </si>
  <si>
    <t>C: Electric Oven</t>
  </si>
  <si>
    <t>Increase deployment of more efficient commercial gas ranges</t>
  </si>
  <si>
    <t>C: Gas Range</t>
  </si>
  <si>
    <t>Increase deployment of more efficient commercial electric ranges</t>
  </si>
  <si>
    <t>C: Electric Range</t>
  </si>
  <si>
    <t>Increase deployment of more efficient commercial gas steam cookers</t>
  </si>
  <si>
    <t>C: Gas Steamer</t>
  </si>
  <si>
    <t>Increase deployment of more efficient commercial electric steam cookers</t>
  </si>
  <si>
    <t>C: Electric Steamer</t>
  </si>
  <si>
    <t>R: Microwave: Deploy 0W Standby</t>
  </si>
  <si>
    <t>R: Microwaves - Improve magnetron efficiency</t>
  </si>
  <si>
    <t>R: Microwaves - Improve magnetron power supply efficiency</t>
  </si>
  <si>
    <t>R: Induction Cooktop (FS)</t>
  </si>
  <si>
    <t>R: Induction Cooktop</t>
  </si>
  <si>
    <t>Move toward replacing conventional burners with infrared burners in new commercial gas fryers</t>
  </si>
  <si>
    <t>Increase deployment of efficient fans in new residential microwaves</t>
  </si>
  <si>
    <t>R: Efficient fans in microwaves</t>
  </si>
  <si>
    <t>C: Pulse Combustion Burners in Gas Fryers and Griddles</t>
  </si>
  <si>
    <t>Increase deployment of commercial gas steam cookers</t>
  </si>
  <si>
    <t>C: Gas Steam Cooker</t>
  </si>
  <si>
    <t>Increase deployment of commercial electric steam cookers</t>
  </si>
  <si>
    <t>C: Electric Steam Cooker</t>
  </si>
  <si>
    <t>Demonstrate and deploy indirect evaporative (e.g., Coolerado) A/C in residential homes in mixed-dry and hot-dry climates. "Instead of using chemical refrigerants and compressors to cool recycled interior air, we use a new, patented process that runs fresh outside air through air filters and then a heat mass exchanger (HMX)."</t>
  </si>
  <si>
    <t>R: Coolerado, mixed/hot-dry CZ</t>
  </si>
  <si>
    <t>Demonstrate and deploy indirect evaporative (e.g., Coolerado) A/C in commercial buildings in mixed-dry and hot-dry climates. "Instead of using chemical refrigerants and compressors to cool recycled interior air, we use a new, patented process that runs fresh outside air through air filters and then a heat mass exchanger (HMX)."</t>
  </si>
  <si>
    <t>C: Coolerado, mixed/hot-dry CZ</t>
  </si>
  <si>
    <t>Research, demonstrate, and deploy advanced liquid desiccant A/C (e.g., DeVAP, DuCool) in homes in mixed humid and hot humid climates</t>
  </si>
  <si>
    <t>R: DEVAP, humid CZ</t>
  </si>
  <si>
    <t>Research, demonstrate, and deploy advanced liquid desiccant A/C (e.g., DeVAP, DuCool) in commercial buildings in mixed humid and hot humid climates</t>
  </si>
  <si>
    <t>C: DEVAP, humid CZ</t>
  </si>
  <si>
    <t>R: Clean AC coils</t>
  </si>
  <si>
    <t>Demonstrate and deploy filters with lower pressure drop in homes with central air systems (furnace fans)</t>
  </si>
  <si>
    <t>C: Duct Insulation (N)</t>
  </si>
  <si>
    <t>R: Natural ventilation/controls (N), temp. CZ</t>
  </si>
  <si>
    <t>R: Enhance Duct Sealing (N)</t>
  </si>
  <si>
    <t>C: Cold Storage for Large Chillers</t>
  </si>
  <si>
    <t>Launch campaign to encourage adoption of EER 10.8 room A/C's @ end of life</t>
  </si>
  <si>
    <t>R: Energy Star Room A/C (EER 10.8)</t>
  </si>
  <si>
    <t>Launch campaign to encourage adoption of max tech Room A/Cs</t>
  </si>
  <si>
    <t>R: SEER 24 CAC*</t>
  </si>
  <si>
    <t>R: Add whole house fan [E]</t>
  </si>
  <si>
    <t>R: Add whole house fan (N)</t>
  </si>
  <si>
    <t>Develop a standard for adoption of variable speed motors in residential blowers</t>
  </si>
  <si>
    <t>C: Var-speed compressor in AC</t>
  </si>
  <si>
    <t>Encourage retro-commissioning of commercial buildings for all buildings (only HVAC is considered, and assumes no new equipment costs)</t>
  </si>
  <si>
    <t>C: Retro-commissioning (HVAC only)</t>
  </si>
  <si>
    <t>R: Heating circulator pumps</t>
  </si>
  <si>
    <t>Increase deployment of high efficiency circulator pumps in commercial buildings</t>
  </si>
  <si>
    <t>C: Efficient circulator pumps</t>
  </si>
  <si>
    <t>Move to standardize condensers in natural gas residential furnaces</t>
  </si>
  <si>
    <t>R: Condensing Gas Furnace</t>
  </si>
  <si>
    <t>Demonstrate and deploy sprayed mesh residential AC's</t>
  </si>
  <si>
    <t>R: Sprayed mesh AC</t>
  </si>
  <si>
    <t>Demonstrate and deploy sprayed mesh commercial AC's</t>
  </si>
  <si>
    <t>C: Sprayed mesh AC</t>
  </si>
  <si>
    <t>R: Duct Insulation (E)</t>
  </si>
  <si>
    <t>C: Duct Insulation (E)</t>
  </si>
  <si>
    <t>R: Heater Maintenance</t>
  </si>
  <si>
    <t>R: Predictive Thermostats (NEST)</t>
  </si>
  <si>
    <t>C: Predictive Thermostats</t>
  </si>
  <si>
    <t>R: Programmable Thermostats</t>
  </si>
  <si>
    <t>R: Night Economizer</t>
  </si>
  <si>
    <t>C: Desiccant wheel AC, hot-humid CZ</t>
  </si>
  <si>
    <t>R: Desiccant wheel AC, hot-humid CZ</t>
  </si>
  <si>
    <t>Demonstrate and deploy chilled beams for heating and cooling in new commercial buildings, except two coldest climates</t>
  </si>
  <si>
    <t>C: Chilled Beams (N), warm/moderate CZ</t>
  </si>
  <si>
    <t>Demonstrate and deploy demand control ventilation in all commercial buildings</t>
  </si>
  <si>
    <t>C: DCV</t>
  </si>
  <si>
    <t>C: Disp. Ventilation (N)</t>
  </si>
  <si>
    <t>Demonstrate and deploy DOAS (dedicated outdoor air systems) with ERV (Energy Recovery Ventilation) in all commercial buildings</t>
  </si>
  <si>
    <t>R: Enhance ground HX effectiveness</t>
  </si>
  <si>
    <t>C: Enhance Ground HX Effectiveness</t>
  </si>
  <si>
    <t>All End Uses</t>
  </si>
  <si>
    <t>Demonstrate and deploy attic radiant barrier in existing homes</t>
  </si>
  <si>
    <t>R: Attic Radiant Barrier, 4% (E)</t>
  </si>
  <si>
    <t>Replace all commercial lighting with LEDs</t>
  </si>
  <si>
    <t>R: Radiant Heat (N)</t>
  </si>
  <si>
    <t>R: Duct Routing (N)</t>
  </si>
  <si>
    <t>Move to include building commissioning in new commercial buildings (data for bldgs&gt;100,000SF, taken as max cost &amp; savings for the market for all new bldgs)</t>
  </si>
  <si>
    <t>Increase deployment of Energy Star 2011 CFLs for residential general use lighting in place of incandescents and halogen</t>
  </si>
  <si>
    <t>R: Energy Star CFLs</t>
  </si>
  <si>
    <t>R/C: LED Holiday Lights</t>
  </si>
  <si>
    <t>Increase deployment of replacement of incandescent lighting with CFLs for commercial lighting</t>
  </si>
  <si>
    <t>Residential and commercial fluorescent lighting ballast standard, effective in 11/2011 with compliance date of 11/2014.</t>
  </si>
  <si>
    <t>C/R: Electronic Ballast Standard (2014)</t>
  </si>
  <si>
    <t xml:space="preserve">Demonstrate elimination of constant electrode heating resulting in more efficient commercial and industrial ballasts </t>
  </si>
  <si>
    <t>C/I: Elimination of Constant Electrode Heating</t>
  </si>
  <si>
    <t>Deploy HID ceramic arc tubes to replace mercury vapor (MV) and quartz metal halide (MH) lamps in all sectors</t>
  </si>
  <si>
    <t>C/R/I/O: Ceramic HID Arc Tube to replace MV &amp; quartz MH</t>
  </si>
  <si>
    <t>C/I/O: HID Dimmable Ballasts to replace HID and Fluorescents</t>
  </si>
  <si>
    <t>Demonstrate HID instant restrike to enable HIDs to have larger market share over incandescent and halogen lamps in commercial and industrial applications</t>
  </si>
  <si>
    <t>Research HID novel gas as a replacement to incandescents in commercial lighting</t>
  </si>
  <si>
    <t>C: HID Novel Gas (e.g. Cesium)</t>
  </si>
  <si>
    <t>C: Solar WH Ind Act, Gas BU</t>
  </si>
  <si>
    <t>C:  Max tech desktop</t>
  </si>
  <si>
    <t>Demonstrate and deploy Metal Halide Electronic Ballasts for use in commercial, industrial and outdoor lighting</t>
  </si>
  <si>
    <t>C/I/O: Metal Halide Electronic Ballasts</t>
  </si>
  <si>
    <t>Demonstrate and deploy LED PARs as replacement for incandescent reflectors in residential, commercial, industrial and outdoor lighting</t>
  </si>
  <si>
    <t>Display innovative power management for desktop PCs and TVs</t>
  </si>
  <si>
    <t>R: Display Power Management</t>
  </si>
  <si>
    <t>C/I/O: T-12 to T-8 Standard (2014)</t>
  </si>
  <si>
    <t>C: Spectrally Enhanced Lighting</t>
  </si>
  <si>
    <t>Increase deployment of solid state lighting (SSL) signage fixtures in commercial lighting</t>
  </si>
  <si>
    <t>More efficient set-top boxes: Service Provider Pays (SPP)</t>
  </si>
  <si>
    <t>R: Set-Top Box</t>
  </si>
  <si>
    <t>Replace commercial lighting with OLEDs - TARGET</t>
  </si>
  <si>
    <t>C: OLEDs, SSL Program Goal (2020)*</t>
  </si>
  <si>
    <t>R: Audio/video inter-device power control</t>
  </si>
  <si>
    <t>Increase deployment of efficient pool pump motors, pipe design and fittings, and filter selection in residential pools</t>
  </si>
  <si>
    <t>R: Improved Pool Pump System Design</t>
  </si>
  <si>
    <t>Residential Sector Energy Efficient Ethernet (IEEE 802.3az)</t>
  </si>
  <si>
    <t>R: EE Ethernet (802.3az)</t>
  </si>
  <si>
    <t>Introduce minimum active power standard for new residential TVs</t>
  </si>
  <si>
    <t>R: Introduce TV Active Power Standard</t>
  </si>
  <si>
    <t>Distribution transformers standard effective in 2013, with compliance date of 2016.</t>
  </si>
  <si>
    <t>C: Distribution Transformers Standard (2016)</t>
  </si>
  <si>
    <t xml:space="preserve">Residential/commercial televisions that meet Energy Star specifications. % energy savings was obtained from 2011 Energy Star specifications. </t>
  </si>
  <si>
    <t>R/C: Energy Star TVs</t>
  </si>
  <si>
    <t>C: PC Network Presence</t>
  </si>
  <si>
    <t>Deploy restructured laboratory fume hoods with automatic sash closure. This technology has an automatic sash closure system on a VAV hood that is controlled by an occupancy sensor.</t>
  </si>
  <si>
    <t>C: Auto Sash Fume Hoods</t>
  </si>
  <si>
    <t>MELS</t>
  </si>
  <si>
    <t>R: 1W Standby</t>
  </si>
  <si>
    <t>C: 1W Standby</t>
  </si>
  <si>
    <t>Improve supermarket compressor rack in new systems by using compressor modulation</t>
  </si>
  <si>
    <t>C: Supermarket Compressor Racks Modulation</t>
  </si>
  <si>
    <t>Use efficient DC condenser fans (ECM motors) in new commercial refrigeration equipment. This will be ubiquitous - the DOE standard compliance date is 2017, published in March 2014.</t>
  </si>
  <si>
    <t xml:space="preserve">C: Refrig. Efficient Condenser Fans, Standard, 2017 </t>
  </si>
  <si>
    <t>C: Controls and expansion valves in walk in refrig</t>
  </si>
  <si>
    <t>R: Add fans to upright freezer</t>
  </si>
  <si>
    <t>Install intelligent defrost controls in commercial reach-in and walk-in freezers.</t>
  </si>
  <si>
    <t>C: Defrost Controls in Freezers</t>
  </si>
  <si>
    <t>R: Accel. Retire pre-2010 fridges</t>
  </si>
  <si>
    <t>Use high efficiency compressors in new commercial refrigeration equipment (variable-speed, etc.)</t>
  </si>
  <si>
    <t>C: High Efficiency Refrig. Compressor</t>
  </si>
  <si>
    <t>C: High Efficiency Rack System Condenser in Supermarket Refrigeration</t>
  </si>
  <si>
    <t>C: Display Cases Enhanced Evaporator Coil</t>
  </si>
  <si>
    <t>R: Brushless fan motors in all refrig.</t>
  </si>
  <si>
    <t>Use brushless DC motors in evaporators for all commercial refrigeration equipment. ECM evaporator fan motors will be almost ubiquitous starting in 2017 (compliance date)  based on DOE standards published in March 2014.</t>
  </si>
  <si>
    <t>C: Refrig. Evap. B-less DC Motors Standard 2017</t>
  </si>
  <si>
    <t>R: Remove icemakers from refrig.</t>
  </si>
  <si>
    <t>C: Max Tech Ice Makers</t>
  </si>
  <si>
    <t>R: Compressor Improvements</t>
  </si>
  <si>
    <t xml:space="preserve">Refrigerator rulemaking: Residential refrigerator standards were amended/effective in 09/2011 with compliance date in 09/2014. </t>
  </si>
  <si>
    <t>R: All Refrig. Standard, 2014</t>
  </si>
  <si>
    <t>Replace lighting with LEDs in remote-condensing commercial refrigeration equipment</t>
  </si>
  <si>
    <t>Demonstrate and deploy linear oil-free compressor applicable to all residential refrigerators and freezers</t>
  </si>
  <si>
    <t>R: Oil-Free Linear Compressor in Refrig and Freezers</t>
  </si>
  <si>
    <t>Reduce thermal cycling of evaporator in new commercial ice machines</t>
  </si>
  <si>
    <t>C: Ice Mach, Reduce Evaporator Thermal Cycling</t>
  </si>
  <si>
    <t>C: Beverage Merchandisers Lighting Proximity Sensors</t>
  </si>
  <si>
    <t>R: Thermoacoustic Refrigeration</t>
  </si>
  <si>
    <t>Improve supermarket compressor rack in new systems by using vapor injection economizer for low temperature supermarket compressors</t>
  </si>
  <si>
    <t>C: Vapor Injection Economizer for Low Temp Supermarket Compressors</t>
  </si>
  <si>
    <t>Deploy advanced white roofs to commercial buildings in the hottest climate zones (4&amp;5) with SR 0.75</t>
  </si>
  <si>
    <t>Use variable speed evaporator fans (using ECM fan motors) in select new commercial refrigeration equipment</t>
  </si>
  <si>
    <t>C: Refrig. Var Speed Evaporator Fan</t>
  </si>
  <si>
    <t>R: R-19 Code: 2x6, 24" On Center Framing</t>
  </si>
  <si>
    <t>R: Better buildings (25%)*</t>
  </si>
  <si>
    <t>R: "Drill &amp; Fill" pre-70's*</t>
  </si>
  <si>
    <t>C: Dynamic Windows (N) (MYP2025)*</t>
  </si>
  <si>
    <t>R: Dynamic Windows (N)(MYP2025)*</t>
  </si>
  <si>
    <t>R: Dynamic Windows (E)(MYP2025)*</t>
  </si>
  <si>
    <t>C: Dynamic Windows (E)(MYP2025)*</t>
  </si>
  <si>
    <t>R: R-75 PCM Roof, non-hot CZ (N)</t>
  </si>
  <si>
    <t>R: Basement, +R-11</t>
  </si>
  <si>
    <t>R: Poorly Ins. Attics, +R-60 [E]</t>
  </si>
  <si>
    <t>R: Well Ins. Attics, +R-41 [E]</t>
  </si>
  <si>
    <t>R: Cool Paint Color</t>
  </si>
  <si>
    <t>C: Cool Paint Color</t>
  </si>
  <si>
    <t>Move to standardize advanced wall construction techniques in new homes</t>
  </si>
  <si>
    <t>R: Adv. Framing in Codes (N)</t>
  </si>
  <si>
    <t>R: Sheathing &amp; Insulation [E]</t>
  </si>
  <si>
    <t>Increase deployment of home wrap on new homes</t>
  </si>
  <si>
    <t>R: Building Wrap (N)</t>
  </si>
  <si>
    <t>Increase deployment of building wrap on new commercial buildings</t>
  </si>
  <si>
    <t>C: Building Wrap (N)</t>
  </si>
  <si>
    <t>R: New home (40%)*</t>
  </si>
  <si>
    <t>C: New building (40%)*</t>
  </si>
  <si>
    <t>HVAC/Lighting</t>
  </si>
  <si>
    <t xml:space="preserve">Implement ozone laundry systems as a retrofit that dissolve ozone in cold water to reduce hot water usage in any multi-load/washer-extractor clothes washers. </t>
  </si>
  <si>
    <t>C: Multi-load CW Ozone Laundry Systems</t>
  </si>
  <si>
    <t>C: CD Exhaust Heat Recovery</t>
  </si>
  <si>
    <t>Increase deployment of commercial low-temp door type dishwashers: to include reduced water heating needs; low-flow sprayers, redesigned tanks, wall insulation</t>
  </si>
  <si>
    <t>C:  Low-temp door DW</t>
  </si>
  <si>
    <t>Increase deployment of commercial high-temp door type dishwashers: to include reduced water heating needs; low-flow sprayers, redesigned tanks, wall insulation</t>
  </si>
  <si>
    <t>C:  High-temp door DW</t>
  </si>
  <si>
    <t xml:space="preserve">Increase deployment of commercial low-temp conveyer type dishwashers: to include reduced water heating needs; low-flow sprayers, redesigned tanks, wall insulation, auto sprayer shutoff, waste heat recovery </t>
  </si>
  <si>
    <t>C:  Low-temp conveyor DW</t>
  </si>
  <si>
    <t>Increase deployment of commercial high-temp conveyer type dishwashers: to include reduced water heating needs; low-flow sprayers, redesigned tanks, wall insulation, auto sprayer shutoff, waste heat recovery</t>
  </si>
  <si>
    <t>C:  High-temp conveyor DW</t>
  </si>
  <si>
    <t>Highest efficiency standard-sized residential dishwashers defined as level 5 in 05/2012 rulemaking TSD</t>
  </si>
  <si>
    <t>R: Max tech DW (L5 of 5)</t>
  </si>
  <si>
    <t>Deploy automatic temperature and humidity termination sensors to reduce cycle time in residential clothes dryers</t>
  </si>
  <si>
    <t>R: Clothes Dryer: Impr. Cycle Termination</t>
  </si>
  <si>
    <t>C: CW Improved Drum Design</t>
  </si>
  <si>
    <t>C: CW: Improved Water Extraction</t>
  </si>
  <si>
    <t>R: CW: Improved Water Extraction</t>
  </si>
  <si>
    <t>C: Single-load CW motor</t>
  </si>
  <si>
    <t>C: CD Condensing single load</t>
  </si>
  <si>
    <t>C: CD Condensing tumble</t>
  </si>
  <si>
    <t>C: Low-Flow Sprayers in low temp DW</t>
  </si>
  <si>
    <t>C: Low-Flow Sprayers in high temp DW</t>
  </si>
  <si>
    <t>R: Nylon Bead Clothes Washer</t>
  </si>
  <si>
    <t>C: Professional Wet Cleaning instead of dry</t>
  </si>
  <si>
    <t>Standard Sized Front-Loading Clothes Washer (L7 of 8) of the 05/2012 Rulemaking TSD</t>
  </si>
  <si>
    <t>R: Front Load Standard-Sized CW (L7 of 8)</t>
  </si>
  <si>
    <t>Standard-Sized Top-Loading Clothes Washer</t>
  </si>
  <si>
    <t>R: Top Load Standard-sized CW (L8 of 8)</t>
  </si>
  <si>
    <t>Deploy and Increase deployment of more efficient compact size front-loading clothes washers. The new efficiency level of 1.7 was proposed in Energy Efficiency and Smart Appliance Agreement of 2010.  From the 05/2012 Rulemaking (TSD), all clothes washers manufacturered on or after March 2015 should have modified EF of 1.13 (L1 of 1). No other higher level EF was identified.</t>
  </si>
  <si>
    <t>R: Efficient Compact Size Front-Loading CW</t>
  </si>
  <si>
    <t>Compact Size Top-Loading Clothes Washer standard effective in 2012, must be in compliance in 2018.</t>
  </si>
  <si>
    <t>R: Compact Size Top-Loading CW Standard (2018)</t>
  </si>
  <si>
    <t>Standard-sized Vented Electric Clothes Dryers standard has a compliance date of 01/2015, effective in 08/2011.</t>
  </si>
  <si>
    <t>R: Vented Electric CD Standard (2015)</t>
  </si>
  <si>
    <t>Compact Vented Electric 120V Clothes Dryer Standard effective in 08/2011 with compliance date of 01/2015.</t>
  </si>
  <si>
    <t>R: Compact Vented Electric 120V CD Standard (2015)</t>
  </si>
  <si>
    <t>Compact Vented Electric 240V Clothes Dryer Standard effective in 08/2011 with compliance date of 01/2015.</t>
  </si>
  <si>
    <t>R: Compact Vented Electric 240V CD Standard (2015)</t>
  </si>
  <si>
    <t>Standard-sized Vented Gas Clothes Dryer effective in 08/2011 with compliance date of 01/2015.</t>
  </si>
  <si>
    <t>R: Vented Gas Dryer Standard (2015)</t>
  </si>
  <si>
    <t xml:space="preserve"> Compact Ventless Electric 240V Clothes Dryer Max Tech (TSD 2011)</t>
  </si>
  <si>
    <t>R: Max Tech Compact Ventless Electric 240V CD</t>
  </si>
  <si>
    <t>Ventless Electric Combination Washer-Dryer Max Tech (TSD 2011)</t>
  </si>
  <si>
    <t>R: Max Tech Ventless Electric Combination  W/D</t>
  </si>
  <si>
    <t>C: Top-loading CW Spray Rinse</t>
  </si>
  <si>
    <t>R: Low-flow Faucets</t>
  </si>
  <si>
    <t>R: Improved oil WH insulation</t>
  </si>
  <si>
    <t>Deploy and standardize max tech tankless instantaneous gas  water heaters to replace commercial storage water heaters in buildings with small hot water demands</t>
  </si>
  <si>
    <t>R: Tankless Gas WH, level 8 (No FS)</t>
  </si>
  <si>
    <t>C: AC waste heat recovery (for WH) - desuperheater</t>
  </si>
  <si>
    <t>R: DW Low Temperature Detergent</t>
  </si>
  <si>
    <t>Deploy heat pump water heaters to replace all electric water heaters in commercial buildings (no fuel switching)</t>
  </si>
  <si>
    <t>C: HPWH (COP 4)</t>
  </si>
  <si>
    <t xml:space="preserve">Demonstrate and deploy advanced CO2 heat pump water heaters with COP of 5.1 (no fuel switching). EcoCute. </t>
  </si>
  <si>
    <t>R: Adv. HPWH (COP 5.1, EF 3.6)</t>
  </si>
  <si>
    <t>R: HPWH (EF 2.4)</t>
  </si>
  <si>
    <t>R: Tankless With Improved Heat Exchanger Area</t>
  </si>
  <si>
    <t xml:space="preserve">Develop max tech option for residential oil water heaters </t>
  </si>
  <si>
    <t>R: Solar WH elec. BU - indirect active (no FS)*</t>
  </si>
  <si>
    <t>R: Solar WH gas BU - indirect active (no FS)*</t>
  </si>
  <si>
    <t>Research, demonstrate, and deploy spray-cooled condenser for rooftop AC units in commercial buildings</t>
  </si>
  <si>
    <t>C: Spray-cooled Condenser</t>
  </si>
  <si>
    <t>R: Hot-dry AC</t>
  </si>
  <si>
    <t>C: Hot-dry AC</t>
  </si>
  <si>
    <t>C: Magnetic Bearing Variable Speed Centrifugal Chiller</t>
  </si>
  <si>
    <t>CBI high efficiency RTU specification challenge</t>
  </si>
  <si>
    <t>C: Adv. RTU (IEER 18)</t>
  </si>
  <si>
    <t>C: Improved scroll compressor*</t>
  </si>
  <si>
    <t>Natural ventilation cooling system in all new homes (single/multi/mobile)</t>
  </si>
  <si>
    <t>R: Nat. Ventilation Cooling (N, exc. Hot-humid CZ)</t>
  </si>
  <si>
    <t>Demonstrate and deploy insulating and reflective attachments to pre-2010 commercial buildings</t>
  </si>
  <si>
    <t>C: Window Attachments [E]</t>
  </si>
  <si>
    <t>Increase adoption of standard storm windows on existing 1-pane metal framed windows in single and multi family homes</t>
  </si>
  <si>
    <t>R: Standard storms on single pane windows [E]</t>
  </si>
  <si>
    <t>R: Low-e Storms [E]</t>
  </si>
  <si>
    <t>Increase adoption of low-e standard storm windows on existing 1-pane metal framed windows in commercial buildings</t>
  </si>
  <si>
    <t>C: Low-e Storms [E]</t>
  </si>
  <si>
    <t>R: R-75 PCM Roofs, non-hot CZ (E)</t>
  </si>
  <si>
    <t>C: HPWH (no FS)</t>
  </si>
  <si>
    <t>Replace all commercial and industrial lighting with LEDs - TARGET</t>
  </si>
  <si>
    <t>C/I: LEDs, SSL Program Goal (2020)*</t>
  </si>
  <si>
    <t>R: LEDs, SSL Program Goal (2020)*</t>
  </si>
  <si>
    <t>Deploy max tech compressor racks</t>
  </si>
  <si>
    <t>Deploy max tech walk-in coolers and freezers</t>
  </si>
  <si>
    <t>C: Max Tech Walk-In Refrigerator</t>
  </si>
  <si>
    <t>Deploy max tech beverage merchandisers</t>
  </si>
  <si>
    <t>C: Max Tech Refrig. Beverage Merchandisers</t>
  </si>
  <si>
    <t>C: Max Tech Supermarket Display Case</t>
  </si>
  <si>
    <t>Max Tech Level ASHP</t>
  </si>
  <si>
    <t>R: Max Tech ASHP</t>
  </si>
  <si>
    <t>R: Absorption Gas HPWH*</t>
  </si>
  <si>
    <t>R: IHP (FS)</t>
  </si>
  <si>
    <t>C: IHP (FS)</t>
  </si>
  <si>
    <t>R: R-5 Windows</t>
  </si>
  <si>
    <t>C: R-5 Windows</t>
  </si>
  <si>
    <t>R: Cool roofs, hot CZ [E]</t>
  </si>
  <si>
    <t>R: R-75 PCM Roof, hot CZ (N)</t>
  </si>
  <si>
    <t>Demonstate, deploy, and increase adoption of dynamic window films in homes in the hottest climates</t>
  </si>
  <si>
    <t>R: Dynamic Films [hot CZ] (MYP2025)*</t>
  </si>
  <si>
    <t>R: Dynamic Films (MYP2025)*</t>
  </si>
  <si>
    <t>C: Dynamic Films (MYP2025)*</t>
  </si>
  <si>
    <t>Research, demonstrate, and deploy phase change materials for existing home attics in all  climates (cost reduction target)</t>
  </si>
  <si>
    <t>R: PCM Attics [E]*</t>
  </si>
  <si>
    <t>R: PCM Attics (N)*</t>
  </si>
  <si>
    <t>R: PCM Walls (N)*</t>
  </si>
  <si>
    <t>R: R-6 Sheathing [E]</t>
  </si>
  <si>
    <t>R: R-6 Sheathing w/ Sealing [E]</t>
  </si>
  <si>
    <t>R: Sheathing to EIFS Upgrade [E]</t>
  </si>
  <si>
    <t>Vacuum Insulated Panels (VIPs) in walls in all homes</t>
  </si>
  <si>
    <t>R: VIP in Walls (+R-24)</t>
  </si>
  <si>
    <t>C: VIP in Walls (+R-24) (E)</t>
  </si>
  <si>
    <t>R: Dual Source HP (FS)</t>
  </si>
  <si>
    <t>C: DEVAP, dry CZ</t>
  </si>
  <si>
    <t>R: DEVAP, dry CZ</t>
  </si>
  <si>
    <t>Demonstrate and deploy Energy Recovery Ventilation (ERV) in new commercial buildings</t>
  </si>
  <si>
    <t>C: Dual source HP (FS)</t>
  </si>
  <si>
    <t>C: TE subcooling RTU</t>
  </si>
  <si>
    <t>C: Thermotunneling cooling systems*</t>
  </si>
  <si>
    <t>C: ASHPWH*</t>
  </si>
  <si>
    <t>R: Gas HPWH, tech limit (no FS)</t>
  </si>
  <si>
    <t>C: Gas HPWH, tech limit (no FS)</t>
  </si>
  <si>
    <t>R: Tankless water heater, level 6 (No FS)</t>
  </si>
  <si>
    <t>Optimize whole-building control system (new software) that controls the operation of multiple systems to minimize costs based on a variety of inputs, such as occupancy, weather, fuel prices, etc. This measure is applicable to systems in  large buildings (&gt;100,000 sq.ft.) with poorly performing control systems. It also includes retro-commissioning (adjustment of thermostats, schedules, set points, calibration. It does not include equipment replacement (bad sensors, frozen dampers, etc.)) - will be an extra cost.</t>
  </si>
  <si>
    <t>C: Bldg Control Opt. (&gt;100,000SF)</t>
  </si>
  <si>
    <t>C: Duct Sealing beyond code (S)</t>
  </si>
  <si>
    <t>C: Duct Sealing (E,S)</t>
  </si>
  <si>
    <t>C: Duct Sealing (E,L)</t>
  </si>
  <si>
    <t>C: Low lift cooling system (N)</t>
  </si>
  <si>
    <t>Conventional commercial Liquid Desiccant Air Conditioner (LDAC)</t>
  </si>
  <si>
    <t>C: Conventional LDAC</t>
  </si>
  <si>
    <t>Conventional residential Liquid Desiccant Air Conditioner (LDAC)</t>
  </si>
  <si>
    <t>R: Conventional LDAC</t>
  </si>
  <si>
    <t>C: Highly Insulating Roofs (N) (MYP2025)*</t>
  </si>
  <si>
    <t>C: Add skylights (N)</t>
  </si>
  <si>
    <t>C: Stack economizer [E]</t>
  </si>
  <si>
    <t>Dry type distribution transformers (1- &amp; 3-phase; design levels 6-13b, TSD 2013) efficiency improvement to TSL 5 of 6 total levels (44%-70% or 61% weighted average reduction in losses compared to a baseline transformer established prior to 2013 DT standard; OR ~39% reduction in losses compared to 2013 DT standard (weighted average of 22% over baseline) (TSL 1))</t>
  </si>
  <si>
    <t>C: High Eff. Dry Distr. Transformers (TSL 5 of 6)</t>
  </si>
  <si>
    <t>R: Thermotunneling cooling systems*</t>
  </si>
  <si>
    <t>R: Close blinds</t>
  </si>
  <si>
    <t>C: Close blinds</t>
  </si>
  <si>
    <t>R: R-75 PCM Roof, hot CZ [E]*</t>
  </si>
  <si>
    <t>Install PVT Collectors on Commercial Roofs to Meet Hot Water Demand and Supply Site Renewable Energy</t>
  </si>
  <si>
    <t>R: NREL Solar WH, Gas BU, $1200</t>
  </si>
  <si>
    <t>R: NREL Solar WH, Gas BU, $3000</t>
  </si>
  <si>
    <t>R: NREL Solar WH, Gas BU, $1200 (Exc. Hot CZ)</t>
  </si>
  <si>
    <t>R: NREL Solar WH, Gas BU, $3000 (Exc. Hot CZ)</t>
  </si>
  <si>
    <t>C: Gas Adsorption HPWH*</t>
  </si>
  <si>
    <t>Engine Driven Heat Pump, residential buildings - TARGET</t>
  </si>
  <si>
    <t>R: Engine Driven HP (FS to gas)*</t>
  </si>
  <si>
    <t>R:  R-10 Windows*(2025, $6/SF)</t>
  </si>
  <si>
    <t>C:  R-10 Windows* (2025, $6/SF)</t>
  </si>
  <si>
    <t>C: Cold Climate HP*</t>
  </si>
  <si>
    <t>R: Low-Cost Gas HP*</t>
  </si>
  <si>
    <t>Retrofit using aerogel in walls in pre-2010 single-family homes (interior insulation (R-4)). TARGET- cost</t>
  </si>
  <si>
    <t xml:space="preserve">R: Aerogel in walls, interior R-4 [E]* </t>
  </si>
  <si>
    <t>Aerogel in walls in all commercial buildings, interior insulation (R-4). TARGET - cost</t>
  </si>
  <si>
    <t>C: Aerogel in walls, int R-4*</t>
  </si>
  <si>
    <t>C: Adv. RTU (IEER 22)*</t>
  </si>
  <si>
    <t>Retrofit walls with blown-in aerogel in pre-2010 homes. TARGET (R-value &amp; cost)</t>
  </si>
  <si>
    <t>R: Blown-in Aerogel, Walls* [E]</t>
  </si>
  <si>
    <t>C: Perimeter Zone Daylighting (MYP2020)*</t>
  </si>
  <si>
    <t>O: Parking Lot LEDs + Cntrls</t>
  </si>
  <si>
    <t>R: LEDs to replace Incandescents</t>
  </si>
  <si>
    <t>C: VIP in Walls [E]*</t>
  </si>
  <si>
    <t>C: VIP in Walls [N]*</t>
  </si>
  <si>
    <t>O: LED, General Illumination</t>
  </si>
  <si>
    <t>O: LEDs, SSL Program Goal (2020)*</t>
  </si>
  <si>
    <t>Replace all commercial, residential and industrial downlighting (incandescent, screw base CFL or pin base CFL) with LEDs</t>
  </si>
  <si>
    <t>C/R/I: Replace Downlight w/ LEDs</t>
  </si>
  <si>
    <t>O: LED Streetlights</t>
  </si>
  <si>
    <t>O: LED Streetlights + Controls</t>
  </si>
  <si>
    <t>O: Parking Garage LEDs + Cntrls</t>
  </si>
  <si>
    <t>C: High Bay LEDs</t>
  </si>
  <si>
    <t>OLED Tasklighting target for 2020 to partially (50%) replace linear fluorescent ceiling lighting in new construction</t>
  </si>
  <si>
    <t>C: OLED Tasklighting* (N)</t>
  </si>
  <si>
    <t>Wireless temperature sensors</t>
  </si>
  <si>
    <t>C: Wireless Temperature Sensors</t>
  </si>
  <si>
    <t>Deploy advanced walls using EIFS with VIPs in all commercial buildings. DOE DE-EE0003915 project lead by Dow Corning, Dryvit, Inc., and Fraunhofer CSE.</t>
  </si>
  <si>
    <t>C: EIFS+VIP R-30 Walls</t>
  </si>
  <si>
    <t>Research, demonstrate and deploy Sandia rotating heat exchangers in residential refrigerators and freezers</t>
  </si>
  <si>
    <t>R: Rotary Cooler in Refrigerators  and Freezers*</t>
  </si>
  <si>
    <t>Research, demonstrate and deploy Sandia rotating heat exchangers in residential central air conditioners, room air conditioners, and ASHPs.</t>
  </si>
  <si>
    <t>R: Rotary Cooler in CAC, room ACs, and HPs*</t>
  </si>
  <si>
    <t>Research and demonstrate R-10 windows in homes at a 2025 DOE Roadmap target premium cost (2014)</t>
  </si>
  <si>
    <t>R: R-10 Windows (MYP2020, $10/SF)*</t>
  </si>
  <si>
    <t>Research and demonstrate R-7 windows in commercial buildings a 2025 DOE Roadmap target premium cost (2014)</t>
  </si>
  <si>
    <t>C: R-7 Windows (MYP2020, $8/SF)*</t>
  </si>
  <si>
    <t>Increase adoption of low-e interior panel storm windows on existing 1-pane metal framed windows in homes</t>
  </si>
  <si>
    <t>R: Interior Low-e Panels [E]</t>
  </si>
  <si>
    <t>Increase adoption of low-e interior panel storm windows on existing 1-pane metal framed windows in commercial buildings</t>
  </si>
  <si>
    <t>C: Interior Low-e Panels [E]</t>
  </si>
  <si>
    <t>Develop and deploy a controller pack to RTU accomponied by a gas furnace for demand controlled ventilation and upgrade to a digital economizer with differential high limit control. In the process reduce excess baseline ventilation with acceptance testing on setup.</t>
  </si>
  <si>
    <t>C: RTU Control Retrofit (DCV+Economizer)</t>
  </si>
  <si>
    <t>Develop and deploy a controller pack to RTU accomponied by a gas furnace for demand controlled ventilation and upgrade to a digital economizer with differential high limit control. In the process reduce excess baseline ventilation with acceptance testing on setup. Add fan control, either VSD or fan cycling to reduce fan energy use.</t>
  </si>
  <si>
    <t>C: RTU Control Retrofit (DCV+Econ+VSD)</t>
  </si>
  <si>
    <t>Develop and deploy a controller pack to RTU accomponied by a gas furnace for demand controlled ventilation and upgrade to a digital economizer with differential high limit control. In the process reduce excess baseline ventilation with acceptance testing on setup. Add fan control, either VSD or fan cycling to reduce fan energy use, as well  as robust optimum start, ventilation lockout during warmup, occupancy sensor standby, and temperature setpoint limits.</t>
  </si>
  <si>
    <t>C: RTU Control Retrofit (DCV+Econ+VSD+prem)</t>
  </si>
  <si>
    <t>Goal for 2030: deploy a suite of energy saving technologies to accomplish the Building America goal of 30% energy savings in existing homes</t>
  </si>
  <si>
    <t>R: Building America, 2030 (E)*</t>
  </si>
  <si>
    <t>Goal for 2030: deploy a suite of energy saving technologies to accomplish the Building America goal of 50% energy savings in new homes</t>
  </si>
  <si>
    <t>R: Building America, 2030 (N)*</t>
  </si>
  <si>
    <t>Improving Buildings Energy Performance by Integrating EnergyPlus Energy Modeling in the Design Stage, New Buildings</t>
  </si>
  <si>
    <t>C: EnergyPlus Integration in Building Design (N)</t>
  </si>
  <si>
    <t>Improving Buildings Energy Performance by Integrating EnergyPlus Energy Modeling in the Design Stage, Existing Buildings</t>
  </si>
  <si>
    <t>C: EnergyPlus Integration in Building Retrofit (E)</t>
  </si>
  <si>
    <t>Deploy a suite of energy saving technologies to accomplish the Better Buildings Challenge goal of 20% energy savings in new buildings</t>
  </si>
  <si>
    <t>C: Better Buildings Challenge (N)*</t>
  </si>
  <si>
    <t>Deploy a suite of energy saving technologies to accomplish the Better Buildings Challenge goal of 20% energy savings in Existing buildings</t>
  </si>
  <si>
    <t>C: Better Buildings Challenge (E)*</t>
  </si>
  <si>
    <t>Integrating "smart controls" into residential WH systems giving them the capability to learn and adapt to building WH usage patterns, raising or lowering the temp accordingly, and activating re-circulation loops as needed. Smart WH controls can also incorporate FDD capabilities, intuitive interfaces, adaptive algorithms, and integrate seamlessly with other smart building systems.  This system is intended to replace the baseline residential gas/oil-fired and electric WH without a smart control system or programmable thermostat.</t>
  </si>
  <si>
    <t>R: WH Smart Controls*</t>
  </si>
  <si>
    <t>Integrating "smart controls" into commercial WH systems giving them the capability to learn and adapt to building WH usage patterns, raising or lowering the temp accordingly, and activating re-circulation loops as needed. Smart WH controls can also incorporate FDD capabilities, intuitive interfaces, adaptive algorithms, and integrate seamlessly with other smart building systems.  This system is intended to replace the baseline commercial gas/oil-fired and electric WH without a smart control system or programmable thermostat.</t>
  </si>
  <si>
    <t>C: WH Smart Controls*</t>
  </si>
  <si>
    <t>Residential absorption cycle heat pumps (including ammonia-water and LiBr systems) replacing gas-fired storage water heaters.</t>
  </si>
  <si>
    <t>R: Gas-fired Absorption HPWH*</t>
  </si>
  <si>
    <t>Commercial absorption cycle heat pumps (including ammonia-water and LiBr systems) replacing gas-fired storage water heaters. Assume no impact on space heating and cooling of this measure.</t>
  </si>
  <si>
    <t>C: Gas-fired Absorption HPWH*</t>
  </si>
  <si>
    <t>Thermally driven heat pump water heater which is targeted to replace residential gas-fired storage WH (typical capacity of 40 gallons and EF of 0.59). Not analyzing benefits of space heating or cooling. Assume no impact on space heating and cooling of this measure.</t>
  </si>
  <si>
    <t>R: Non-sorption Gas-fired HPWH*</t>
  </si>
  <si>
    <t>Thermally driven heat pump water heater, targeting to replace commercial gas-fired storage water heaters with 200kBtu/hr capacity, and EF of ~0.6.  Not analyzing benefits of space heating or cooling. Assume no impact on space heating and cooling of this measure.</t>
  </si>
  <si>
    <t>C: Non-sorption Gas-fired HPWH*</t>
  </si>
  <si>
    <t>Residential thermoelectric HPWH will likely not exceed the efficiency of conventional high-efficiency HPWH, they do have the potential to be significantly cheaper while still providing better performance than a traditional electric resistance WH. The system intends to replace a residential baseline 50 gal, 0.92 EF electric storage WH unit. Assume no impact on space heating and cooling of this measure.</t>
  </si>
  <si>
    <t>R: Thermoelectric HPWH*</t>
  </si>
  <si>
    <t>A grey-water-source heat pump water heater can greatly reduce WH energy consumption when replacing a standard electric stoarage WH with 54kW capacity and thermal efficiency of 98%, especially in commercial buildings that have high WH loads (restaurants, laundromats, hotels, etc.) by recovering heat in grey water replacing electric storage WH via a water-to-water heat pump.  Assume no impact on space heating and cooling of this measure.</t>
  </si>
  <si>
    <t>C: Grey-Water HPWH*</t>
  </si>
  <si>
    <t>Heat pump water heater connected directly to a PV array (i.e., without grid interconnection).  It may utilize DC compressor and other components to avoid need for DC-AC converter. Baseline technology is assumed to be a typical residential electric storage WH with 50 gal tank and 0.92 EF. Assume no impact on space heating and cooling of this measure.</t>
  </si>
  <si>
    <t>R: PV-assisted HPWH*</t>
  </si>
  <si>
    <t>Integrating advanced thermal storage tanks into residential gas and electric storage water heaters, thereby reducing tank losses and extending equipment lifetimes. Baseline technology is assumed to be gas-fired and electric storage WH with conventional storage tanks.</t>
  </si>
  <si>
    <t>R: Adv. Thermal Storage WH*</t>
  </si>
  <si>
    <t>Integrating advanced thermal storage tanks into commercial gas and electric storage water heaters, thereby reducing tank losses and extending equipment lifetimes.</t>
  </si>
  <si>
    <t>C: Adv. Thermal Storage WH*</t>
  </si>
  <si>
    <t>Improved commercial HPWHs with variable capacity to meet demands of commercial building environments, particularly those with large water heating loads. Not analyzing benefits of space cooling. Baseline technology: commercial electric storage WH 54kW, TE 98%. Assume no impact on space heating and cooling of this measure.</t>
  </si>
  <si>
    <t>C: Variable Capacity HPWH*</t>
  </si>
  <si>
    <t>Develop more cost-effective compressors to make residential HPWH more cost competitive with conventional WH.  Assume no impact on space heating and cooling of this measure.</t>
  </si>
  <si>
    <t>R: Imp. HPWH Compressors*</t>
  </si>
  <si>
    <t>Develop more cost-effective compressors to make commercial HPWH more cost competitive with conventional WH.  Not analyzing benefits of space cooling. Assume no impact on space heating and cooling of this measure.</t>
  </si>
  <si>
    <t>C: Imp. HPWH Compressors*</t>
  </si>
  <si>
    <t>≥R-12/in building envelope thermal insulation material that can be added to walls to retrofit existing buildings and can also be applicable to other portions of the building enclosure (e.g., reduce the impact of thermal bridging between building components). The material must meet durability requirements and minimize occupant disturbance.</t>
  </si>
  <si>
    <t>R: Envelope Insulation (MYP2025)*</t>
  </si>
  <si>
    <t>C: Envelope Insulation (MYP2025)*</t>
  </si>
  <si>
    <t>A system capable of concurrently regulating heat, air, and moisture flow to achieve the following performance specifications: &lt;1 ACH50</t>
  </si>
  <si>
    <t>R: Air-Sealing, (MYP2025)* (N)</t>
  </si>
  <si>
    <t>A system capable of concurrently regulating heat, air, and moisture flow to achieve the following performance specifications: &lt;1 ACH51</t>
  </si>
  <si>
    <t>R: Air-Sealing, (MYP2025)* (E)</t>
  </si>
  <si>
    <t>A system capable of concurrently regulating heat, air, and moisture flow to achieve the following performance specifications: &lt;0.25 CFM75/ft2 (5-sided envelope)</t>
  </si>
  <si>
    <t>C: Air-Sealing (MYP2025)*</t>
  </si>
  <si>
    <t>Residential Advanced Vapor Compression Technologies (MYP 2020)</t>
  </si>
  <si>
    <t>R: Adv. Vapor Compression (MYP2020)*</t>
  </si>
  <si>
    <t>Residential Target Air Source Integrated Heat Pump (2-speed and variable speed, electric)</t>
  </si>
  <si>
    <t>R: Air-Source IHP (MYP2020)*</t>
  </si>
  <si>
    <t>Residential Target Air Source Cold Climate Heat Pump</t>
  </si>
  <si>
    <t>R: Air-Source Cold Climate HP (MYP2020)*</t>
  </si>
  <si>
    <t>Residential Target Non-Vapor Compression HVAC systems (magnetocaloric, electrocaloric and others)</t>
  </si>
  <si>
    <t>R: Non-vapor Compr. HVAC (MYP2020)*</t>
  </si>
  <si>
    <t>Residential Target Gas Engine Driven HP</t>
  </si>
  <si>
    <t>R: Gas Engine HP (MYP2020)*</t>
  </si>
  <si>
    <t>Target Gas Heat Pump Heating</t>
  </si>
  <si>
    <t>R+C: Gas Heat Pump (MYP2020)*</t>
  </si>
  <si>
    <t>Target Residential heat pump clothes dryers</t>
  </si>
  <si>
    <t>R: HP Clothes Dryer (MYP2020)*</t>
  </si>
  <si>
    <t>Target residential advanced compressor for refrigeration</t>
  </si>
  <si>
    <t>R: Compressor Refrig.(MYP2020)*</t>
  </si>
  <si>
    <t>Target Advanced Refrigeration</t>
  </si>
  <si>
    <t>R: Adv Refrigerator (MYP2020)*</t>
  </si>
  <si>
    <t>Target Non-Vapor Compression Refrigeration (magnetocaloric)</t>
  </si>
  <si>
    <t>R: Non-Vapor Compr. Refrig.(MYP2020)*</t>
  </si>
  <si>
    <t>Target commercial advanced compressor for refrigeration</t>
  </si>
  <si>
    <t>C: Compressor Refrig.(MYP2020)*</t>
  </si>
  <si>
    <t>C: Adv Refrigerator (MYP2020)*</t>
  </si>
  <si>
    <t>C: Non-Vapor Compr. Refrig.(MYP2020)*</t>
  </si>
  <si>
    <t>Target for non-CO2 vapor compression HPWH (MYP 2020). Similar to measure #526. Assume no impact on space heating and cooling of this measure.</t>
  </si>
  <si>
    <t>R: Non-CO2 Vap-Comp HPWH (MYP2020)*</t>
  </si>
  <si>
    <t>Target for CO2 vapor compression HPWH (MYP 2020). Similar to measure #525. Assume no impact on space heating and cooling of this measure.</t>
  </si>
  <si>
    <t>R: CO2 Vap-Comp HPWH (MYP2020)*</t>
  </si>
  <si>
    <t>Target for non-vapor compression HPWH (MYP 2020). Similar to measure #798. Assume no impact on space heating and cooling of this measure.</t>
  </si>
  <si>
    <t>R:Non-Vap-comp HPWH (MYP2020)*</t>
  </si>
  <si>
    <t>Target for gas-fired absorption or adsorption HPWH (MYP 2020). Assume no impact on space heating and cooling of this measure.</t>
  </si>
  <si>
    <t>R: Ab/Ad-sorption Gas HPWH (MYP2020)*</t>
  </si>
  <si>
    <t>C: Bldg Control Opt. (all bldgs)*</t>
  </si>
  <si>
    <t>Upgrade medium or small sized office buildings (&lt;100,000SF) from standalone thermostat control design to a building automation system control design (HVAC benefit only), which includes new thermostats that communicate with BAS head-end; wireless temperature sensors to cover 50% of the office spaces; communications network which allows for sharing and configuration of common data points like ouside air temp, occupancy and holiday scheduling, trend logs and historical data; whole building electrical metering system that provides real-time and historical data naalysis of the building; holiday scheduling, optimal start capability, schedules tightened, auto night low and high limits set, 4F dead band gap created, and auto air low temp override added. The buildings had rooftop heat pump units, and were located in Richland, Washington.</t>
  </si>
  <si>
    <t>C: Bldg Auto System (&lt;100,000SF)</t>
  </si>
  <si>
    <t>Demonstrate and deploy smart thermostat that uses occupancy sensors to automatically turn off the HVAC system when the occupants are sleeping or away from home. The wireless motion and door sensors cost ~$5 each off the shelf and can be installed in minutes using double-sided tape. The smart thermostat has a fast reaction algorithm with a probabilistic model that uses these sensors and processes the sensor data to quickly estimate whether occupants are active, sleeping, or away. This algorithm can typically respond within minutes of the occupants leaving the house, without introducing false vacancy detections. Second, the system combines historical occupancy patterns with on-line sensor data to decide whether to preheat the home or to heat after the occupants arrive. Finally, the system saves additional energy by using deep setback, allowing the temperature to drift further from the setpoint temperature when it is confident that the home is unoccupied.</t>
  </si>
  <si>
    <t>R: Smart Thermostats (UVA)</t>
  </si>
  <si>
    <t>Demonstrate and deploy demand control ventilation with an a cheaper metal-oxide indoor air quality sensor that will enable demand control ventilation in compliance with the ASHRAE standard 61-1989.</t>
  </si>
  <si>
    <t>C: DCV, VOC metal-oxide sensors</t>
  </si>
  <si>
    <t xml:space="preserve">Develop and evaluate techniques for separate sensible and latent control for residential central A/Cs. Air-conditioning systems remove both sensible heat (temperature) and latent heat (the energy required to evaporate or condense water) from supply air to create comfortable conditions for building occupants. Many options for latent control exist, but typically as an add-on component and may increase energy consumption. Incorporating these technologies into packaged solutions can lower the installation cost/ complexity, especially for retrofit applications, and better coordinate the control of sensible and latent cooling mechanisms. </t>
  </si>
  <si>
    <t>R: Latent Heat Controls Package to replace CAC and ASHP cooling (HVAC RM)*</t>
  </si>
  <si>
    <t xml:space="preserve">Develop and evaluate techniques for separate sensible and latent control for residential room A/Cs. Air-conditioning systems remove both sensible heat (temperature) and latent heat (the energy required to evaporate or condense water) from supply air to create comfortable conditions for building occupants. Many options for latent control exist, but typically as an add-on component and may increase energy consumption. Incorporating these technologies into packaged solutions can lower the installation cost/ complexity, especially for retrofit applications, and better coordinate the control of sensible and latent cooling mechanisms. </t>
  </si>
  <si>
    <t>R: Latent Heat Controls Package for Room A/C (HVAC RM)*</t>
  </si>
  <si>
    <t xml:space="preserve">Develop and evaluate techniques for separate sensible and latent control for rooftop A/C units and ASHPs. Air-conditioning systems remove both sensible heat (temperature) and latent heat (the energy required to evaporate or condense water) from supply air to create comfortable conditions for building occupants. Many options for latent control exist, but typically as an add-on component and may increase energy consumption. Incorporating these technologies into packaged solutions can lower the installation cost/ complexity, especially for retrofit applications, and better coordinate the control of sensible and latent cooling mechanisms.  </t>
  </si>
  <si>
    <t>C: Latent Heat Controls Package (HVAC RM)*</t>
  </si>
  <si>
    <t xml:space="preserve">Develop electrochemical compression systems to replace residential central AC and ASHP heating. Electrochemical compressors raise the pressure of a hydrogen working fluid using a proton exchange membrane and electricity source, and replace motor-driven compressors for a heat pump system. Additional development is needed to develop the technology, working fluids, and system aspects to drive a vapor-compression cycle. </t>
  </si>
  <si>
    <t>R: Electrochemical Compressors to replace CAC &amp; ASHP*</t>
  </si>
  <si>
    <t xml:space="preserve">Develop electrochemical compression systems to replace room ACs. Electrochemical compressors raise the pressure of a hydrogen working fluid using a proton exchange membrane and electricity source and  replace motor-driven compressors for a heat pump system. Additional development is needed to develop the technology, working fluids, and system aspects to drive a vapor-compression cycle. </t>
  </si>
  <si>
    <t>R: Electrochemical Compressors to replace room AC*</t>
  </si>
  <si>
    <t xml:space="preserve">Develop electrochemical compression systems to replace rooftop AC units (RTUs) and ASHP's cooling and heating. Electrochemical compressors raise the pressure of a hydrogen working fluid using a proton exchange membrane and electricity source and  replace motor-driven compressors for a heat pump system. Additional development is needed to develop the technology, working fluids, and system aspects to drive a vapor-compression cycle. </t>
  </si>
  <si>
    <t>C: Electrochemical Compressors to replace RTUs &amp;  ASHPs*</t>
  </si>
  <si>
    <t>Develop techniques to raise heat pump performance at low-ambient temperature; consider elimination of defrost (or frost buildup) and backup heat sources to improve the application of cold-climate heat pumps. Traditionally, vapor-compression heat pumps have had limited use in colder climates due to decreasing heating capacity and COP as outdoor temperatures decrease because of the increased temperature lift across the compressor. Several technologies could improve heat pump performance at low-ambient conditions and improve electric or gas heat pump efficiency in colder climates.</t>
  </si>
  <si>
    <t>R: Cold Climate HP to replace ASHP*</t>
  </si>
  <si>
    <t>R: Cold Climate Gas HP to replace gas heating*</t>
  </si>
  <si>
    <t>C: Cold Climate HP to replace ASHP*</t>
  </si>
  <si>
    <t>C: Cold Climate Gas HP to replace gas heating*</t>
  </si>
  <si>
    <t>Develop non-VC cooling systems (Thermoelectric, magnetic, etc.) to replace residential ASHP heating with suitable efficiency, cost, and performance compared to next generation HVAC equipment. This measure intends to replace residential ASHP heating. Various non-vapor compression cooling cycles exist that offer the potential for significant energy savings over current and future vapor-compression systems, but require additional development before wide commercialization for HVAC systems.</t>
  </si>
  <si>
    <t>R: Non-VC System to replace ASHP for heating*</t>
  </si>
  <si>
    <t>Develop non-VC cooling systems (Thermoelectric, magnetic, etc.) to replace commercial ASHP heating with suitable efficiency, cost, and performance compared to next generation HVAC equipment. Various non-vapor compression cooling cycles exist that offer the potential for significant energy savings over current and future vapor-compression systems, but require additional development before wide commercialization for HVAC systems.</t>
  </si>
  <si>
    <t>C: Non-VC System to replace ASHP for heating*</t>
  </si>
  <si>
    <t>Develop non-VC cooling systems (Thermoelectric, magnetic, etc.) to replace all residential cooling other than room ACs with suitable efficiency, cost, and performance compared to next generation HVAC equipment. Various non-vapor compression cooling cycles exist that offer the potential for significant energy savings over current and future vapor-compression systems, but require additional development before wide commercialization for HVAC systems.</t>
  </si>
  <si>
    <t>R: Non-VC System to replace CAC*</t>
  </si>
  <si>
    <t>Develop non-VC cooling systems (Thermoelectric, magnetic, etc.) to replace all room AC cooling with suitable efficiency, cost, and performance compared to next generation HVAC equipment. Various non-vapor compression cooling cycles exist that offer the potential for significant energy savings over current and future vapor-compression systems, but require additional development before wide commercialization for HVAC systems.</t>
  </si>
  <si>
    <t>R: Non-VC System to replace Room AC*</t>
  </si>
  <si>
    <t>Develop non-VC cooling systems (Thermoelectric, magnetic, etc.) to replace commercial cooling by RTUs and ASHPs with suitable efficiency, cost, and performance compared to next generation HVAC equipment. Various non-vapor compression cooling cycles exist that offer the potential for significant energy savings over current and future vapor-compression systems, but require additional development before wide commercialization for HVAC systems.</t>
  </si>
  <si>
    <t>C: Non-VC System to replace RTU and  ASHP cooling*</t>
  </si>
  <si>
    <t>Develop hybrid systems to combine mechanical and natural ventilation techniques, aka mixed-mode conditioning or integrated window ventilation. When conditions allow, automatic window dampers can allow outside air into a space and offset ventilation and/or cooling provided by mechanical systems.</t>
  </si>
  <si>
    <t>C: Hybrid Mechanical &amp; Natural Ventilation*</t>
  </si>
  <si>
    <t>Investigate new absorption pairs, compact heat exchangers, and other material advances to reduce the cost of absorption systems for residential gas heating applications. Absorption systems utilize thermal energy to drive a heat-pump cycle where a refrigerant is cyclically absorbed and desorbed from a secondary fluid, but barriers exist with regard to size/weight, operating risk, and cost compared to conventional systems. Advances in absorption pairs, heat and mass exchanger designs,  and other advances could improve their viability for residential systems.</t>
  </si>
  <si>
    <t>R: Advances in Absorption Gas Systems*</t>
  </si>
  <si>
    <t>Investigate new absorption pairs, compact heat exchangers, and other material advances to reduce the cost of absorption systems for commercial gas heating applications. Absorption systems utilize thermal energy to drive a heat-pump cycle where a refrigerant is cyclically absorbed and desorbed from a secondary fluid, but barriers exist with regard to size/weight, operating risk, and cost compared to conventional systems. Advances in absorption pairs, heat and mass exchanger designs,  and other advances could improve their viability for light commercial systems.</t>
  </si>
  <si>
    <t>C: Advances in Absorption Gas Systems*</t>
  </si>
  <si>
    <t>Develop a direct-current (DC)-powered HVAC system to utilize DC power from a solar photovoltaic (PV) system ,or other distributed DC generation, without inverter losses and facilitate micro grid integration. As one of the largest building loads, HVAC systems designed for DC-power would reduce the losses normally incurred from conversion of solar PV and battery electricity to AC power. While some products exist for  telecommunications, electronics, and transportation systems, research into DC-based air conditioners could enable greater usage of microgrid and renewable systems.</t>
  </si>
  <si>
    <t>R: DC-powered HVAC*</t>
  </si>
  <si>
    <t xml:space="preserve">Develop less expensive magnets for magnetocaloric cooling systems. Magnetocaloric cooling systems can potentially provide space cooling (and potentially heating) without high-GWP refrigerants, but requires further advances on cost, size, weight, etc. </t>
  </si>
  <si>
    <t>R: Magnets for magnetocaloric systems to replace CAC and ASHP heating*</t>
  </si>
  <si>
    <t>R: Magnets for magnetocaloric room AC cooling*</t>
  </si>
  <si>
    <t>C: Magnets for magnetocaloric systems to replace RTU and ASHP*</t>
  </si>
  <si>
    <t xml:space="preserve">Develop methods, technologies, and other innovations to easily integrate seasonal energy storage. Thermal energy storage allows heating and cooling loads to be met by low-cost energy produced at a different time, including the integration of renewables, or improves the seasonal efficiency of GSHPs. Currently high cost of installation, design, etc. prohibit usage. </t>
  </si>
  <si>
    <t>R: Seasonal Thermal Energy Storage*</t>
  </si>
  <si>
    <t>C: Seasonal Thermal Energy Storage*</t>
  </si>
  <si>
    <t xml:space="preserve">Research strategies to improve ground-source heat pump (GSHP) ground-loop cost and performance;  also consider siting, installation, and modeling to reduce costs.  GSHPs utilize the relatively stable temperatures of the ground, water, or other thermal mass, as a thermal source/sink for a heat pump, decreasing the temperature lift compared to air-systems. Currently high cost of installation, design, etc. prohibit usage. </t>
  </si>
  <si>
    <t>R: GSHP - only HVAC*</t>
  </si>
  <si>
    <t xml:space="preserve">Research strategies to improve ground-source heat pump (GSHP) ground-loop cost and performance;  also consider siting, installation, and modeling to reduce costs. GSHPs utilize the relatively stable temperatures of the ground, water, or other thermal mass, as a thermal source/sink for a heat pump, decreasing the temperature lift compared to air-systems. Currently high cost of installation, design, etc. prohibit usage. </t>
  </si>
  <si>
    <t>C: GSHP - only HVAC*</t>
  </si>
  <si>
    <t>Improving Buildings Energy Performance by Integrating non-Energy Plus Energy Modeling in the Design Stage, New Buildings</t>
  </si>
  <si>
    <t>C: Modeling Integration in Building Design (N)</t>
  </si>
  <si>
    <t>Improving Buildings Energy Performance by Integrating non-Energy Plus Energy Modeling in the Design Stage, Existing Buildings</t>
  </si>
  <si>
    <t>C: Modeling Integration in Building Retrofit (E)</t>
  </si>
  <si>
    <t xml:space="preserve">Commercialize and deploy advanced sequential dual evaporator cycle in residential refrigeration applications. It provides individual cooling needs of freezer and fresh food compartments; uses a single compressor and a three way diverter valve to deliver refrigerant to dual evaporators; improves refrigerator COP by operating the fresh food compartment evaporator at a higher temperatrue and pressure than the freezer compartment evaporator. </t>
  </si>
  <si>
    <t>R: Sequential Dual Evaporator in Refrigerators</t>
  </si>
  <si>
    <t xml:space="preserve">UTRC and University of Illinois, Urbana Champaign with funding from DOE in 2013 designed, developed and demonstrated a safe, very low global warming potential, and very high performance air conditioning (VHPAC) residential system. Direct GWP reduction: &gt;350X, one prototype has shown 31% reduction in energy consumpmtion, and 25% reduction in outdoor unit size. </t>
  </si>
  <si>
    <t>R: Natural Refrigerant AC System</t>
  </si>
  <si>
    <t>Energy Star Specification in 2010 Residential Electric Heating</t>
  </si>
  <si>
    <t>R: Energy Star Electric Heating</t>
  </si>
  <si>
    <t>Energy Star Specification in 2010 for Residential Central Air Conditioning</t>
  </si>
  <si>
    <t>R: Energy Star CAC</t>
  </si>
  <si>
    <t>Energy Star Specification in 2010 Residential Electric Water Heating</t>
  </si>
  <si>
    <t>R: Energy Star Electric WH</t>
  </si>
  <si>
    <t>Energy Star Specification in 2010 Residential Refrigeration</t>
  </si>
  <si>
    <t>R: Energy Star Refrigeration</t>
  </si>
  <si>
    <t>Residential Electric Dryer (No Energy Star Spec in 2010, only 2015. Took high performance for 2010.)</t>
  </si>
  <si>
    <t>R: Energy Star Electric Dryer (2015)</t>
  </si>
  <si>
    <t>Energy Star Specification in 2010 Residential Gas Heating (furnaces and boilers)</t>
  </si>
  <si>
    <t>R: Energy Star Gas Heating</t>
  </si>
  <si>
    <t>Energy Star Specification in 2010 Residential Gas Water Heating</t>
  </si>
  <si>
    <t>R: Energy Star Gas WH</t>
  </si>
  <si>
    <t>Energy Star Specification in 2010 Commercial Electric Heating</t>
  </si>
  <si>
    <t>C: Energy Star Electric Heating</t>
  </si>
  <si>
    <t>Energy Star Specification in 2010 Commercial Electric Cooling</t>
  </si>
  <si>
    <t>C: Energy Star Electric Cooling (RTU+ASHP)</t>
  </si>
  <si>
    <t>Energy Star Specification in 2010 Commercial Reach-in Solid-door Refrigerators and Freezers (according to CRE rulemaking solid door is the typical unit)</t>
  </si>
  <si>
    <t>C: Energy Star Refrigeration and Freezers</t>
  </si>
  <si>
    <t>Energy Star Specification in 2010 for Cooling using Residential Air Source Heat Pumps</t>
  </si>
  <si>
    <t>R: Energy Star ASHP Cooling</t>
  </si>
  <si>
    <t>Building Energy Management Open Source Software (BEMOSS) platform was developed by Virginia Tech, which has a user interface for three plug-and-play compatible controllers - one each for HVAC, lighting and plug load control. The BEMOSS platform is expected to improve energy efficiency and demand response implementation.</t>
  </si>
  <si>
    <t>C: BEMOSS (&lt;50,000SF)</t>
  </si>
  <si>
    <t>CRADA with Hill Phoenix: Transcritical CO2 Market Refrigeration System (Advansor System)</t>
  </si>
  <si>
    <t>C: Transcritical CO2 Refrigeration System</t>
  </si>
  <si>
    <t xml:space="preserve">Engine Driven Heat Pump in commercial buildings. This measure is similar to #680, except it's performance is based on NextAire Packaged Gas Heat Pump developed by IntelliChoice Energy, with assistance from Southwest Gas Corporation and ORNL, commercialized in 2010. </t>
  </si>
  <si>
    <t>C: NextAire Engine Driven HP (FS to gas)</t>
  </si>
  <si>
    <t>Energy Star Specification in 2010 for Cooling using Residential Geothermal Heat Pumps</t>
  </si>
  <si>
    <t>R: Energy Star GSHP Cooling</t>
  </si>
  <si>
    <t>Energy Star Specification in 2010 for Heating using Residential Geothermal Heat Pumps</t>
  </si>
  <si>
    <t>R: Energy Star GSHP Heating</t>
  </si>
  <si>
    <t>Energy Star Specification in 2010 Residential LPG Heating (furnaces and boilers)</t>
  </si>
  <si>
    <t>R: Energy Star LPG Furnace</t>
  </si>
  <si>
    <t>Energy Star Specification in 2010 Residential Solar with Electric Back-Up Water Heating</t>
  </si>
  <si>
    <t>R: Energy Star Solar WH, Electric BU</t>
  </si>
  <si>
    <t>Energy Star Specification in 2010 Residential Solar with Gas Back-Up Water Heating</t>
  </si>
  <si>
    <t>R: Energy Star Solar WH, Gas BU</t>
  </si>
  <si>
    <t>Residential Energy Star Clothes Washer 2010 Specifications for machine energy use and hot water energy consumption</t>
  </si>
  <si>
    <t>R: Energy Star CW (machine+hot water)</t>
  </si>
  <si>
    <t>Residential Energy Star 2010 Dishwasher for machine energy use and hot water energy consumption</t>
  </si>
  <si>
    <t>R: Energy Star DW (machine+hot water)</t>
  </si>
  <si>
    <t>Increase deployment of Energy Star 2011 CFL Reflectors for residential lighting in place of incandescents and halogen reflectors</t>
  </si>
  <si>
    <t>R: Energy Star CFL Reflectors</t>
  </si>
  <si>
    <t>Increase deployment of Energy Star commercial gas ovens</t>
  </si>
  <si>
    <t>C: Energy Star Gas Oven</t>
  </si>
  <si>
    <t>Increase deployment of Energy Star commercial electric ovens</t>
  </si>
  <si>
    <t>C: Energy Star Electric Oven</t>
  </si>
  <si>
    <t xml:space="preserve">1) LED efficacy from PNNL 2013: http://apps1.eere.energy.gov/buildings/publications/pdfs/ssl/ssl_trend-analysis_2013.pdf 
2) LED Prices from PNNL 2013: http://apps1.eere.energy.gov/buildings/publications/pdfs/ssl/ssl_trend-analysis_2013.pdf (see Excel tab 'PNNL Price Data' in "Lighting Measures_Relamp and Labor Costs_4-2-14")
3) Standard lamp performance and cost: Navigant Product Database; U.S. Lighting Market Characterization
</t>
  </si>
  <si>
    <t>1. Navigant Consulting. (2009). Energy Savings Potential and RD&amp;D Opportunities for Commercial Building Appliances. Washington, D.C.: Building Technology Program, Department of Energy.
2. http://www.accutemp.net/accu-steam_main.htm</t>
  </si>
  <si>
    <t>1) Energy savings:  LBNL's "System Effects of High Efficiency Filters" report
2) Costs from www. Homedepot.com
3) Other supporting sources: "Energy Savings Potential and RD&amp;D Opportunities for Residential Building HVAC Systems.  October 2012" http://www1.eere.energy.gov/buildings/pdfs/residential_hvac_research_opportunities.pdf; "System Effects of High Efficiency Filters in Homes." LBNL Environmental Energy Technology Division, March 2013. http://eetd.lbl.gov/sites/all/files/lbnl-6144e.pdf.  ENERGY STAR "Maintenance Checklist".  http://www.energystar.gov/index.cfm?c=heat_cool.pr_maintenance; Camfil, AFE journal, HPAC Engineering journal, NREL feedback. "Air-Filter Life-Cycle Cost", Seyffer, C.; HPAC Engineering 9/2010. Proper Air Filter Selection Goes a Long Way", Matela, D.AFE Journal 10/2010. Expert interviews suggest 25% is more typical savings.</t>
  </si>
  <si>
    <t>1) Costs: Used a more recent, not yet published version of: "Updated Building Sector Appliance and Equipment Costs and Efficiency."  August 2013.  EIA.  http://www.eia.gov/analysis/studies/buildings/equipcosts/pdf/full.pdf.  Room Air Conditioner Standards Rulemaking. http://www1.eere.energy.gov/buildings/appliance_standards/product.aspx/productid/41.  Residentical Energy Consumption Survey (RECS) 2005.  http://www.eia.gov/consumption/residential/data/2005/c&amp;e/airconditioning/pdf/alltables1-11.pdf
2) Savings: First principles; Bouza</t>
  </si>
  <si>
    <t>"Potential electricity savings by variable speed control of compressor for air conditioning systems", Henry Nasution; Mat Nawi Wan Hassan</t>
  </si>
  <si>
    <t xml:space="preserve">Costs and energy savings for buildings &gt; 100,000 SF: Pg . 145,155, 158. "Building Commissioning: A Golden Opportunity for Reducing Energy Costs and Greenhouse Gas Emissions", Mills, E.; Energy Efficiency (2011) 4:145–173. </t>
  </si>
  <si>
    <t>Primary Source: pg. 58 quotes 80-90% improvement. Waide, P. &amp; Brunner, C. Energy-Efficiency Policy Opportunities for Electric Motor-Driven Systems. International Energy Agency (2011).
Other Supporting Sources: Byrne, Jeanne, "Motors Matter". Home Energy Magazine Online 1-7 (2000)</t>
  </si>
  <si>
    <t>1) Energy savings from: a) http://www.aeroseal.com/what-we-do/introduction.html; http://www.aeroseal.com/problem-we-solve/FAQ-commercial.html; b) $0.40/sq.ft. from "Energy Savings Potential and RD&amp;D Opportunities for Residential Building HVAC Systems.  October 2012. http://www1.eere.energy.gov/buildings/pdfs/residential_hvac_research_opportunities.pdf</t>
  </si>
  <si>
    <t>1) Savings and incremental cost: Sachs et al, 2009, "Emerging Energy-Saving HVAC Technologies and Practices for the Buildings Sector"
2) Base unit cost: EIA - Technology Forecast Updates – Residential and Commercial Building Technologies, September 2013
3) Assuming energy savings are reduced by roughly 10% between ASHP operating at 17 degF and below 0 degF (Product &amp; Technology Review PTR #19 December 2007 Acadia Heat Pump, http://www.energyideas.org/documents/Factsheets/PTR/AcadiaHeatPump.pdf) Also, based on energy savings of CC ASHP in measure 778 (25%) (Sachs et al, 2009, "Emerging Energy-Saving HVAC Technologies and Practices for the Buildings Sector")</t>
  </si>
  <si>
    <t>1) pg. 92-96 of Goetzler, W., Zogg, R., Burgos, J., Hiraiwa, H. &amp; Young, J. Energy Savings Potential and RD &amp; D Opportunities for Commercial Building HVAC Systems. Navigant Consulting (2011)
2) Cost of $617/zone or $0.17/SF from pg. 6 of Hong, T. Fisk, W. Assessment of Energy Savings Potential form the Use of Demand  Control Ventilation Systems in General Office Spaces in California. LBNL. July 8, 2009.
3) Data confirmed by pg. 2&amp;8, of Demand-Controlled Ventilation Using CO2 Sensors. Federal Technology Alert. DOE/EE-0293. March 2004.</t>
  </si>
  <si>
    <t>Primary Source: Goetzler, W., Zogg, R., Burgos, J., Hiraiwa, H. &amp; Young, J. Energy Savings Potential and RD &amp; D Opportunities for Commercial Building HVAC Systems. (2011) [Cost and efficiency values from page  118]
Awbi, Energy Efficient Room Air Distribution ; Renewable Energy (15); Argon Air</t>
  </si>
  <si>
    <t xml:space="preserve">1) LED efficacy from PNNL 2013: http://apps1.eere.energy.gov/buildings/publications/pdfs/ssl/ssl_trend-analysis_2013.pdf 
2) LED Prices from PNNL 2013: http://apps1.eere.energy.gov/buildings/publications/pdfs/ssl/ssl_trend-analysis_2013.pdf (see Excel tab 'PNNL Price Data' in "Lighting Measures_Relamp and Labor Costs_4-2-14")
3) Standard lamp performance and cost: Navigant Product Database; U.S. Lighting Market Characterization
4) Daily operating hours from the PNNL: http://apps1.eere.energy.gov/buildings/publications/pdfs/ssl/2012_residential-lighting-study.pdf
</t>
  </si>
  <si>
    <t>Estimated incremental cost and energy savings were calculated by Phil based on detailed NEMS data tables and Indoor Air Quality Building Education and Assessment Model (I-BEAM). Energy Information Administration. http://www.epa.gov/iaq/largebldgs/i-beam/text/hvac.html#F6.1</t>
  </si>
  <si>
    <t>1) 2010 U.S. Lighting Market Characterization; 2012 Energy Savings Potential of SSL
2) Daily operating hours from the PNNL: http://apps1.eere.energy.gov/buildings/publications/pdfs/ssl/2012_residential-lighting-study.pdf</t>
  </si>
  <si>
    <t>1) Pg. 173 from Navigant Consulting U . S . Lighting Market Characterization Volume II: Energy Efficient Lighting Technology Options. Energy II, 286 (2005).
2) Costs obtain from pg. 121, NREL. 2011. Advanced Energy Retrofit Guide for K-12 Schools (Draft). EERE Report DOE/GO-102011-3467.  Project Lead: Robert Hendron
3)  Pg 2.21 from Brambley, M. et al. Advanced sensors and controls for building applications: Market assessment and potential R&amp;D pathways. Pacific Northwest National Laboratory (2005).</t>
  </si>
  <si>
    <t xml:space="preserve"> FLB Final Rule TSD, Chapter 5, pg. 5-23</t>
  </si>
  <si>
    <t>Primary Source: Navigant Consulting U . S . Lighting Market Characterization Volume II: Energy Efficient Lighting Technology Options. Energy II, 286 (2005).
Other sources: Navigant 2008 Energy Savings LEDs Niche Apps.
3) Lifetime: 15 years from Niche LIghting Final Report. NCI. 2008. pg. 26</t>
  </si>
  <si>
    <t>1) Pacific Gas &amp; Electric, Sempra Energy; "Codes and Standards Enhancement Initiative: Draft Report Residential Swimming Pools", (2007)
2) Roth, K.W., Mckenney, K., Ponoum, R. &amp; Paetsch, C. Residential Miscellaneous Electric Loads: Energy Consumption Characterization and Savings Potential. Tiax (2007)</t>
  </si>
  <si>
    <t>1) 12% savings updated according to pg. 9-175 of Lanzisera, Nordman, Brown. LBNL. ACEEE Summer Study on Energy Efficiency of Buildings. 2010. http://www.aceee.org/files/proceedings/2010/data/papers/2195.pdf</t>
  </si>
  <si>
    <t>TSD 2013</t>
  </si>
  <si>
    <t>1) Baseline consumption obtained from NCI MEL report. 2013. http://www.eia.gov/analysis/studies/demand/miscelectric/pdf/miscelectric.pdf
2) Improved performance obtained from Energy Star Program Requirements v5.3, effective in 09/30/2011. http://www.energystar.gov/sites/default/files/specs//private/Televisions_Program_Requirements_V5_3.pdf</t>
  </si>
  <si>
    <t xml:space="preserve">1) Pg. 5&amp;7 of the Advanced Technologies for High Performance Laboratory Fume Hoods Scoping Report. Craig Wray, Paul Mathew. Lawrence Berkeley National Laboratory. November 30, 2012.
* Cost calculated from page 5 of the report, where cost of standard CAV unit is $11,000. A standard VAV adds $2000 per hood, and for a 12" valve and controller and $300-$600 for a VAV blower. An automated sash costs an additional $2,500-$2,700 per unit including IR sensors and closure control. Therefore, incremental cost of VAV with auto closure over a standard CAV was estimated to be $2000+$2,600+$500 = $5,100.  
2) Federal to commercial scaling of 26.8% based on Federal lab space square footage of 175.5 mil SF, and 654 mil SF of total lab space in the US (Craig Wray, LBNL). To check with CBECs: commercial other building types category SF, which includes labs is 2,043 mil SF. </t>
  </si>
  <si>
    <t>1) Pg. 9-10, Report to Congress on Server and Data Center Energy Efficiency Public Law 109-431. US EPA. Energy Star Program. August 2, 2007.
2) Costs vary. The cost estimates were generated by Phil.</t>
  </si>
  <si>
    <t>1)  TSD for commercial refrigeration, Engineering Analysis Chapter 3. See Additional Data Tab for savings/cost calculation; Only Remote Condensing units can be retrofitted, and there are different potential energy savings with a LED retrofit. For an open display case, the potential energy savings are 6%, and for a display case with doors, the energy savings are 18%. Using Table 10.2.4 from the commercial refrigeration TSD, calculated a weighted average for potential energy savings of commercial refrigerators capable of an LED retrofit.
2) Example: Geolights: http://geolights.com/products_detail.php?id=117  
3) Costs obtained from calculations derived by Phil.
4) http://www.lrc.rpi.edu/programs/solidstate/pdf/freezerlighting-finalreport.pdf</t>
  </si>
  <si>
    <t>1) TSD, LG product website (11/12), http://www.acr-news.com/news/news.asp?id=2231, 
2) http://www.applianceassistant.com/news/AM091610.html   
3) Primary Source: Department of Energy, "Energy Conservation Program: Energy Conservation Standards for Residential Refrigerators, 
4) Refrigerator-Freezers, and Freezers" Federal Register (9/2010) and supporting documentation
5) http://docs.lib.purdue.edu/cgi/viewcontent.cgi?article=2363&amp;context=icec
6) http://docs.lib.purdue.edu/cgi/viewcontent.cgi?article=1786&amp;context=icec</t>
  </si>
  <si>
    <t>1) Savings from pg. 2 Sleiman, Mohamad. Kirchstetter, Thomas.Gilbert, Haley. Preble, Chelsea. Accelerated aging method to mimic changes in solar reflectance of roofing materials. LBNL. July 18, 2012.
2) Cost in source is .31/sqft of roof area. Use average of 3 floors per building to get cost/ total floor space (from CBECS).  Non-residential Cool Roof Cost Summary. Architectural Energy Corporation. February 8, 2012. Table 1. http://www.coolrooftoolkit.org/wp-content/uploads/2012/07/CEC-Non-Res-Cool-3) 
3) Duro Last. Energy Efficient Roofing, Inc. http://www.fseer.com/DuroLastFacts.aspx
4)  Data reviewed and submitted by experts from Fraunhofer Center for Sustainable  Energy Systems during peer review.</t>
  </si>
  <si>
    <t>1) Tom Petrie, Jerry Atchley, Phil Childs, and  André Desjarlais; "Energy Savings for Stucco Walls Coated with Cool Colors" ORNL (12/2007)
2) Additional support by running HES Pro in multiple climate zones to verify savings.
3) Incremental cost of cool coating has not been  developed yet, but it is assumed to be the same as the cost for cool roofs coating. Data reviewed and submitted by experts from Fraunhofer Center for Sustainable  Energy Systems during peer review.</t>
  </si>
  <si>
    <t>1)  pg. 47. Elaine Hale, Matthew Leach, Adam Hirsch, and Paul Torcellini, "General Merchandise 50% Energy Savings  Technical Support Document"; NREL/TP-550-46100 September 2009.
2) http://www.hortondoors.com/content.aspx?cid=1232</t>
  </si>
  <si>
    <t>1) Tables 8-24 and 8-25,  Navigant/DOE (2009): Energy Savings Potential and RD&amp;D Opportunities for Commercial Building Appliances, http://apps1.eere.energy.gov/buildings/publications/pdfs/corporate/commercial_appliances_report_12-09.pdf
2) Savings confirmed in Pg. 10 of Cold Facts EcoTex. Clear Water Tech 2013.
3) Typical cost of an ozone system is an average between the smallest and the largest capacity  systems, and includes shipping and installation from pg.21 of Riesenberger, James. PBMP - Commercial Laundry Facilities. Koeller and Company. This is a system that is installed as an addition/retrofit to any washer-extractor/multi-load washer system.</t>
  </si>
  <si>
    <t>Market Cost: AHAM-2 Direct Final Rule (2011) TSD, Chapter 8, Table 8.2.9
Lifetime: AHAM-2 Direct Final Rule (2011) TSD, Chapter 8, Table 8.2.39 (http://www.regulations.gov/#!documentDetail;D=EERE-2007-BT-STD-0010-0053).
Market Consumption and Stock: AHAM-2 Direct Final Rule (2011) TSD, Residential Clothes Dryer National Impact Analysis Spreadsheet (http://www.regulations.gov/#!documentDetail;D=EERE-2007-BT-STD-0010-0054). Market consumption is calculated as the product of market stock and per unit annual energy consumption in 2030.</t>
  </si>
  <si>
    <t>Tables 4-22 (pg.104) and 4-8, Navigant/DOE (2009): Energy Savings Potential and RD&amp;D Opportunities for Commercial Building Appliances, http://apps1.eere.energy.gov/buildings/publications/pdfs/corporate/commercial_appliances_report_12-09.pdf</t>
  </si>
  <si>
    <t>Standards rulemaking TSD published in 05/2012</t>
  </si>
  <si>
    <t>1) Cost: According to James Battaglia (NCI), no known credible estimates for the cost of improved automatic termination. Cost is approximated by Phil Pharese as the price of replacement temperature sensors.
2) Energy Savings: ENERGY STAR Market &amp; Industry Scoping Report – Residential Clothes Dryers. November 2011 (http://www.energystar.gov/ia/products/downloads/ENERGY_STAR_Scoping_Report_Residential_Clothes_Dryers.pdf).
Lifetime: AHAM-2 Direct Final Rule (2011) TSD, Chapter 8, Table 8.2.39 (http://www.regulations.gov/#!documentDetail;D=EERE-2007-BT-STD-0010-0053).
3) Market Consumption and Stock: AHAM-2 Direct Final Rule (2011) TSD, Residential Clothes Dryer National Impact Analysis Spreadsheet (http://www.regulations.gov/#!documentDetail;D=EERE-2007-BT-STD-0010-0054). Market consumption is calculated as the product of market stock and per unit annual energy consumption in 2030.
4) Tables 8-32, 8-36, page 272, see "improved cycle termination" Navigant/DOE (2009): Energy Savings Potential and RD&amp;D Opportunities for Commercial Building Appliances, http://apps1.eere.energy.gov/buildings/publications/pdfs/corporate/commercial_appliances_report_12-09.pdf</t>
  </si>
  <si>
    <t>Standards rulemaking TSD published in 05/2012, Chapter 7, Table 7.2.1.</t>
  </si>
  <si>
    <t>Energy Efficiency and Smart Appliance Agreement of 2010, AHAM power point</t>
  </si>
  <si>
    <t>Standards rulemaking, effective in 08/2011 with compliance in 01/2015. http://www1.eere.energy.gov/buildings/appliance_standards/product.aspx/productid/36</t>
  </si>
  <si>
    <t>TSD 2011</t>
  </si>
  <si>
    <t>1) Tables 6-11, 6-21, and 6-23, Navigant/DOE (2009): Energy Savings Potential and RD&amp;D Opportunities for Commercial Building Appliances, http://apps1.eere.energy.gov/buildings/publications/pdfs/corporate/commercial_appliances_report_12-09.pdf
2) Costs from distributors, CEC, and Navigant. September 2013. 
2) Typical unit costs obtained from NCI data. Assumes 3 tankless WH with typical capacity of 180-250 kBtu/hr would be necessary to replace one typical storage unit with 200 kBtu/hr capacity.</t>
  </si>
  <si>
    <t>Tables 6-8, 6-11, 6-21, and 6-23, Navigant Consulting. (2009). Energy Savings 1) Tables 6-8, 6-11, and 6-21, Navigant Consulting. (2009). Energy Savings Potential and RD&amp;D Opportunities for Commercial Building Appliances. Washington, D.C.: Building Technology Program, Department of Energy. http://apps1.eere.energy.gov/buildings/publications/pdfs/corporate/commercial_appliances_report_12-09.pdf
2) Typical unit costs obtained from NCI data. Assumes 3 tankless WH with typical capacity of 180-250 kBtu/hr would be necessary to replace one typical storage unit with 200 kBtu/hr capacity.</t>
  </si>
  <si>
    <t>1)  Energy savings from first principles and pg. 194 Tables 6-11, 6-21, and 6-24 in Goetzler, W., Zogg, R., Ahlfeldt, J., Hiraiwa, H., Sathe &amp; Sutherland. Energy Savings Potential and RD &amp; D Opportunities for Commercial Building Appliances. December 21, 2009.
2) Installed cost estimates obtained for a typical unit with input capacity of 54kW and storage of 120 gal for a standard electric resistance WH, and equivalent HPWH of input capacity of 10-16kW. Source: AO Smith quote.
*Heat pump water heaters are not sold with a tank; however, HPWH can be  added to an existing WH system and can use an existing tank. The cost of the tank is not included in the incremental cost calculation.</t>
  </si>
  <si>
    <t>1) Baseline unit cost: Total installed cost is $566 ($2008) (2010 DOE Energy Conservation Standards for Residential Water Heaters TSD, Chapter 8 - Life-Cycle Cost and Payback Period Analyses) Cost adjusted from $2008 to $2014 (http://data.bls.gov/cgi-bin/cpicalc.pl)
2) Efficient unit cost: '-This is a target cost for US manufacturers, assuming a 50% cost compression for large scale manufacturing. Unit cost is 814,643 yen in October 2011 (Source: http://www.r744.com/articles/150420111031.php). Yen to US dollar conversion rate from October 2011 is 1 USD = 78.3331 JPY (Source: http://www.exchangerates.org.uk/USD-JPY-31_10_2011-exchange-rate-history.html). Cost adjusted from $2011 to $2014 (Source: http://data.bls.gov/cgi-bin/cpicalc.pl) 
3) Efficiency target: This is a target for EF for US HPWH manufacturers. Panasonic released CO2 HPWH with COP of 5.1 (Source: r744.com, "Eco Cute Update: new line-up with 5.1 COP by Panasonic, upgrades by Hitachi and domestic statistics in Japan" (2011)) 5.1 COP converted to 3.56 EF, using  a 0.697 conversion factor which accounts for differences between lab rating and typical field performance (Source: Zogg, Robert, et al. "CO2 Heat pump water heaters." ASHRAE Journal (Nov, 2007))
4) Base performance: 2010 DOE Energy Conservation Standards for Residential Water Heaters TSD, Chapter 3 - Market and Technology Assessment
-EIA AEO 2014 Early Release, http://www.eia.gov/forecasts/aeo/er/index.cfm
-r744.com, "Eco Cute Update: new line-up with 5.1 COP by Panasonic, upgrades by Hitachi and domestic statistics in Japan" (2011)
-Zogg, Robert, et al. "CO2 Heat pump water heaters." ASHRAE Journal (Nov, 2007)
-2010 DOE Energy Conservation Standards for Residential Water Heaters TSD, Chapter 8 - Life-Cycle Cost and Payback Period Analyses
-http://data.bls.gov/cgi-bin/cpicalc.pl
- http://www.exchangerates.org.uk/USD-JPY-31_10_2011-exchange-rate-history.html</t>
  </si>
  <si>
    <t>1) Baseline unit cost: Total installed cost is $566 ($2008) (2010 DOE Energy Conservation Standards for Residential Water Heaters TSD, Chapter 8 - Life-Cycle Cost and Payback Period Analyses) Cost adjusted from $2008 to $2014 (http://data.bls.gov/cgi-bin/cpicalc.pl)
2) Efficent unit cost: GE listed MRSP, http://products.geappliances.com/ApplProducts/Dispatcher?REQUEST=SpecPage&amp;Sku=GEH50DEEDSR
-2010 DOE Energy Conservation Standards for Residential Water Heaters TSD, Chapter 3 - Market and Technology Assessment
-EIA AEO 2014 Early Release, http://www.eia.gov/forecasts/aeo/er/index.cfm
-2010 DOE Energy Conservation Standards for Residential Water Heaters TSD, Chapter 5 - Engineering Analysis
-http://products.geappliances.com/ApplProducts/Dispatcher?REQUEST=SpecPage&amp;Sku=GEH50DEEDSR
DOE TSD (2010), Table 5.7.4, 5.13.4 (MSP); Tables 6-11 and 6-24, Navigant/DOE (2009): Energy Savings Potential and RD&amp;D Opportunities for Commercial Building Appliances; EPA ENERGY STAR doc  
Primary Source: Fitzpatrick, S, Murray, M; "GE Heat Pump Water Heater Report", Advanced Energy (2011)
Other Supporting Sources: Navigant Consulting Research and Development Roadmap for Water Heating. Department of Energy  (2011).</t>
  </si>
  <si>
    <t>1) Cost as found $1000 (without PC, assume most homes have a PC); cost compressed to $600: Williams, Matthews, Breton, and Brady; "Use of a Computer-Based System to Measure and Manage Energy Consumption in the Home" IEEE 2006
Other Supporting Sources: Wireless home automation networks: A survey of architectures and technologies
2) Energy savings: Effectiveness of Displaying Energy Consumption Data in residential buildings: To Know is to Change. Tsuyoshi Ueno, Centeral Research Institute of Electric Power Industry (CRIEPI). Kiichiro Tsuji, Osaka University. Yukio Nakano, CRIEPI.</t>
  </si>
  <si>
    <t>"General Merchandise 50% Energy Savings Technical Support Document" (http://www.nrel.gov/docs/fy09osti/46100.pdf) and "Technical Support Document: Strategies for 50% Energy Savings in Large Office Buildings" (http://www.nrel.gov/docs/fy10osti/49213.pdf)</t>
  </si>
  <si>
    <t>1) Base and efficient unit costs: Base cost from EIA Tech Forecast 2013; efficient cost intrapolated based on EIA Tech Forecast data for IEER 20.8 unit.   
2) Performance estimated from Challenge specifications. DOE and PrivateSector Partners Introduce a New Money-Saving Specification for Commercial Air Conditioners", 2011. Daikon McQuay Rebel RTU Specifications</t>
  </si>
  <si>
    <t>DOE-EPA Attachments industry presentation; http://www.solar-components.com/comfortex.htm  
Primary Source: Savings: first principles calculation from R- and SHGC- impacts of product
Price: Comfortex. Manufacturer &amp; expert interviews
Other Supporting Sources: Kotey, N.A., Wright, J.L., Barnaby, C.S., Collins, M.R., "Solar Gain Through Windows with Shading Devices:  Simulation versus Measurement," ASHRAE Transactions, Vol. 115, Pt. 2, (2009)</t>
  </si>
  <si>
    <t>1) Costs were adjusted based on PNNL RFI response: $150 per 30"x60" window, uninstalled from http://www.efficientwindowcoverings.org/understanding-window-coverings/storm-window/
2) Kohler, C Letter report for low-e storm window retrofits, 2006</t>
  </si>
  <si>
    <t>1) Baxter, V.; Murphy, R; Rice, K; Craddick, B; "Development of a Small Integrated Heat Pump (IHP) for Net Zero Energy Homes" 9th International IEA Heat Pump Conference (2008):
a. Standard unit cost: Estimated based on average between installed cost estimates of $5,408 and $6,013, minus $503 for the cost of the WH  
b. Efficient unit cost: Estimated based on average between installed cost estimates of $7,582 and $8,786
c. Used 50% as conservative estimate for total energy savings based on 46-67% range: "For the air source IHP version, the simulation results showed ~46-67% energy savings depending upon location. For the ground-source IHP version, the simulation showed over 50% savings in all locations"
2) 2008 ORNL paper "DEVELOPMENT OF A SMALL INTEGRATED HEAT PUMP (IHP) FOR NET ZERO ENERGY HOMES"</t>
  </si>
  <si>
    <t>1) Efficiency: target EF for manufacturers: M. Garrabrant, Stone Mountain Technologies Inc, Development &amp; Validation of a Gas-Fired Residential Heat Pump Water Heater, January 2013, Report DE-EE0003985, http://www.osti.gov/scitech/servlets/purl/1060285 
2) Total installed cost is $1027 ($2008) (Source: 2010 DOE Energy Conservation Standards for Residential Water Heaters TSD, Chapter 8 - Life-Cycle Cost and Payback Period Analyses) Cost adjusted from $2008 to $2014 (Source: Baseline cost from EERE Water Heater Final Rule Analytical Spreadsheet (http://www1.eere.energy.gov/buildings/appliance_standards/residential/heating_products_fr_spreadsheets.html).
3) This is a target installed cost for 2030 (Source: M. Garrabrant, Stone Mountain Technologies Inc, Development &amp; Validation of a Gas-Fired Residential Heat Pump Water Heater, January 2013, Report DE-EE0003985, http://www.osti.gov/scitech/servlets/purl/1060285)</t>
  </si>
  <si>
    <t xml:space="preserve">1) Assuming 50% total energy savings as used in the residential IHP measure (# 628) (Baxter, V.; Murphy, R; Rice, K; Craddick, B; "Development of a Small Integrated Heat Pump (IHP) for Net Zero Energy Homes" 9th International IEA Heat Pump Conference (2008), "For the air source IHP version, the simulation results showed ~46-67% energy savings depending upon location. For the ground-source IHP version, the simulation showed over 50% savings in all locations")
2) Standard unit cost estimated based on the cost typical of a commercial rooftop heat pump ($5,850) and commercial electric storage WH ($3,700) (EIA - Technology Forecast Updates – Residential and Commercial Building Technologies, September 2013)
3) Efficient unit cost estimated based on the list price of 15,015 euros for a 90kBtu/Hr IHP (with integrated electric WH), which is equal to roughly $20,000 (ORIGEN COMPLETE PRICELIST 2013)
4) Incremental cost calculated based on the cost difference for two 90kBTU/Hr (7.5 Tons) systems for a 3,000 square foot building, assuming a typical ratio of 40 tons per 15,000 sq ft building.
</t>
  </si>
  <si>
    <t xml:space="preserve">1) Costs and energy savings from PNNL 2013 Highly Insulating Windows Volume Purchase Program Final Report. February 2013. </t>
  </si>
  <si>
    <t>R&amp;D Roadmap for Emerging Window and Building Envelope Technologies 2014.</t>
  </si>
  <si>
    <t>1) pg. 10-11 of Emerging Energy-Saving HVAC Technologies and Practices for the Building Sector (2009) by Sachs, Lin, Lowenberger. ACEEE. December 2009.
2) pg. 4-33, 34  of Energy Consumption Characteristics of Commercial Building HVAC Systems Volume III: Energy Savings Potential. Roth, Westphalen, dieckmann, Hamilton, Goetzler. TIAX. 2002.
3) p.3 of Energy Recovery Ventilation. FPL Technical Paper.
4) Paper cites incremental cost per unit as $1,150 (pg 11) for a building of 6600 sq.ft., 561 cfm, 8.5 tons RTU (pg 10). Dividing this incremental cost by the building square footage gives an incremental cost of $0.17/sqft of Emerging Energy-Saving HVAC Technologies and Practices for the Building Sector (2009) by Sachs, Lin, Lowenberger. ACEEE. December 2009.</t>
  </si>
  <si>
    <t>1) Cost from pg. 8, energy savings from pg. 22 (assumes similar to the residential sector) of Liu, Xiaobing. Energy and Transportation Science Division, Oak Ridge National Laboratory. Assessment of National Benefits from Retrofitting Existing Single-Family Homes with Ground Source Heat Pump Systems. August 2010.
2) Cost estimate confirmed by data internal to NCI.
3) Baseline cost from RS Means Assemblies Cost Data, 33rd Edition ($9.4/ft2 for twenty single-zone RTUs, 2 tons each, including ductwork and controls) 
Hughes, P.J. &amp; Shonder, J.A. The Evaluation of a 4000-Home Geothermal Heat Pump Retrofit at Fort Polk , Louisiana: Final Report. Oak Ridge National Laboratory (1998)</t>
  </si>
  <si>
    <t>1) Savings and costs from pg. 9-91,93,95,139 of TIAX. Energy Impact of Commercial Building Controls and Performance Diagnostics: Market Characterization, Energy Impact of Building Faults and Energy Savings Potential. November 2005. 
“Overall, it would appear that the first cost of an OWBCS associated with an EMCS would be similar to the cost of a higher-end Whole Building Diagnostics implementation less the cost of additional sensors, i.e. on the order of $100,000.” Adding the costs of the EMCS, which is assumed to be similar to EIS of $1.36/sq.ft (pg. 9-136), and the OWBCS for a 100,000 sq.ft. building gives a cost of $2.36/sq.ft.</t>
  </si>
  <si>
    <t xml:space="preserve">1) Energy saving were obtained from weighted average of % savings from TSL levels set in 2013 Standards. The Excel file was saved in supporting documents.
2) The weighted average for incremental cost was obtained from 2013 Standard TSD: Table 10.3.1 First Cost of DT by Trial Standard Level and Product Class (2006$/kVA, Baseline and TSL 1 - TSL 6) located on page 10-17. 
3) Shipment data to obtain weighted averages for costs and savings is from 2012 NOPR presentation by James Raba during 2013 standard rulemaking. The PPT file was saved in supporting documents.
</t>
  </si>
  <si>
    <t>1) IEER=20 units available from McQuay and Carrier, although not for all capacity ranges. http://www.go.mcquay.com/rebel, http://www.carrierweatherexpert.com/downloads/6-10-tons/catc_10003_brochure_weatherexpert_rtus_hirez_spreads.pdf 
2) Cost assumes a typical RTU size of 7.5 tons: from EIA Tech Forecast 2013. Also, DOE funded target: $9-10,000 for highest IEER unit. (Bouza) &amp; pg. 28 of Advanced RTU Campaign. Webinar. Better Buildings. US DOE. June 17, 2013.
3) )</t>
  </si>
  <si>
    <t>EPA Technology Characterization:  Microturbines. Prepared for EPA by ICF International. 2008.</t>
  </si>
  <si>
    <t>Bahman Habibzadeh</t>
  </si>
  <si>
    <t>1) Baseline operation: Estimated based on typical energy factors for residential gas-fired WH (Source: Navigant Consulting, Inc., Technology Forecast Updates – Residential and Commercial Building Technologies – Reference Case, Sept 2013)
2) Target EF is based on max heating COP listed for SorTech adsorption chiller in heat pump mode (Source: http://www.kpwsolutions.com.au/global/brochures/KPW-Solutions-Cooling-Data-Sheets.pdf)
3) Baseline cost: Average cost (Source: Navigant Consulting, Inc., Technology Forecast Updates – Residential and Commercial Building Technologies – Reference Case, Sept 2013)
4) Target price assumes a 50% cost reduction from current price (Source: http://www.r718.com/news/view/3745). Current price for a 200,000 Btu/Hr adsorption heat pump (~$26,500) extrapolated based on prices for 25 and 50 kw adsorption chillers in heat pump mode (Equipment Performance Source: http://www.kpwsolutions.com.au/global/brochures/KPW-Solutions-Cooling-Data-Sheets.pdf) (Pricing Sources: http://www.sortech.de/uploads/media/SorTech_Prices_Information_ACS08.pdf 
http://www.sortech.de/uploads/media/SorTech_Prices_Information_ACS15.pdf) Prices converted from euros to dollars using the 2013 annual average conversion rate of 1.27 (Source: http://www.irs.gov/Individuals/International-Taxpayers/Yearly-Average-Currency-Exchange-Rates)</t>
  </si>
  <si>
    <t>1) Efficient unit performance: Heating primary EF of 1.4; cooling primary EF of 1.1. Total Primary EF based on 65-35 average of heating and cooling primary EF, average EF can be adjusted for specific building types by weighting based on relative heating /cooling loads (65-35 split of heating and cooling energy consumption based on average residential building primary energy use for space heating and cooling in Buildings Energy Data Book). Heating and cooling primary EF based on typical COPs for Commercial Gas-Fired Engine-Driven Rooftop Air Conditioners (Source: EIA - Technology Forecast Updates – Residential and Commercial Building Technologies, September 2013)
2) Base unit performance: 0.75 heating primary EF; 1.2 cooling primary EF. Total Primary EF based on 65-35 average of heating and cooling primary EF, average EF can be adjusted for specific building types by weighting based on relative heating /cooling loads (65-35 split of heating and cooling energy consumption based on average residential building primary energy use for space heating and cooling in Buildings Energy Data Book). Heating: 8 HSPF (Source: EIA - Technology Forecast Updates – Residential and Commercial Building Technologies, September 2013), Converted to 2.34 COP (via COP = 0.293*HSPF), Converted to Primary EF assuming a site-to-source conversion factor of 3.1 (Source: Buildings Energy Data Book). Cooling: converted 14 SEER to roughly 3.7 COP, converted to 1.2 primary EF.
3) Standard unit average cost for a residential air source heat pump. (EIA - Technology Forecast Updates – Residential and Commercial Building Technologies, September 2013)
4) Efficient unit cost for Commercial Gas-Fired Engine-Driven Rooftop Air Conditioners (Source: EIA - Technology Forecast Updates – Residential and Commercial Building Technologies, September 2013)</t>
  </si>
  <si>
    <t>Cost and efficiency data is from Internal Solid State Program White Papers: 1) Cost Competitiveness of Solid State Lighting. (2013,not published).  2) Energy Savings Potential of OLEDs in Office Buildings (July 2013). OLED cost source: http://apps1.eere.energy.gov/buildings/publications/pdfs/ssl/ssl_manuf-roadmap_sept2013.pdf 
Flourescent lamp and ballast cost: http://apps1.eere.energy.gov/buildings/publications/pdfs/ssl/ssl_mypp2013_web.pdf 
Google search for cost of linear fluorescent fixtures.</t>
  </si>
  <si>
    <t>FEMP Technology Installation Review:  Wireless Temperature Sensors for Improved HVAC Control (DOE/EE-0319);  Navigant Report: Energy Savings Potential and RD&amp;D Opportunities for Residential HVAC Technologies, September 2012.</t>
  </si>
  <si>
    <t xml:space="preserve">Data obtained from RFI Measure Addition Form submitted by Lawrence Carbary from Dow Corning in 2013. He specified that the data is obtianed from the PI of this project (DOE DE-EE0003915) funded by DOE ($1,241,120 USD/3years from saved report). </t>
  </si>
  <si>
    <t>Market Assessment and Commercialization Strategy for the Radia Sandia Cooler. 2014. BTO. DOE. Not published yet.</t>
  </si>
  <si>
    <t>Cost Targets from Windows and Envelope Roadmap Report 2014</t>
  </si>
  <si>
    <t xml:space="preserve">Source: Amir Roth and AIA data
1) No good incremental cost data available, costs were estimated;
2) The energy savings estimates are for architectural firms that are participating in the AIA 2030 Commitment.  These are generally large architecture firms that we consider to be aggressive in pursuing energy efficiency (i.e. data is not from a random or representative sample)
3) The energy savings estimate is for the marginal energy savings improvement of simulation/integrative design measures on building designs that already meet “beyond-code prescriptive” performance levels
4) Modeling improves all areas of building consumption, although currently savings were only applied to HVAC because that's the largest active component and because we don't have good data at this point to partition the savings at a finer granularity. </t>
  </si>
  <si>
    <t xml:space="preserve">Source: Amir Roth
1) This measure is based on #878, but due to retrofit applications was estimated to be half the benefit of new construction.
2) Modeling improves all areas of building consumption, although currently savings were only applied to HVAC because that's the largest active component and because we don't have good data at this point to partition the savings at a finer granularity. </t>
  </si>
  <si>
    <t>DOE WH R&amp;D Roadmap Initiative "Expand smart controls for water heating and integrate WH into smart building control systems"
1) % savings: target, NREL has developed a predictive control system for electric heat pump water heaters and gas fired WH.  Simulations estimate this technology can reduce energy consumption by up to 20% for a HPWH, therefore we are using 15% energy savings as a target for this technology when applied to all WH (source: http://techportal.eere.energy.gov/technology.do/techID=1181)
2) Cost: target, assumed same as measure 122, "Demonstrate and deploy predictive control thermostats in all homes" ($250 per thermostat plus $120 for NEST installation). Assuming no smart control system or programmable thermostat for a baseline cost.
3) Lifetime of 13 years: 2010 DOE Energy Conservation Standards for Residential Water Heaters TSD, Chapter 3 - Market and Technology Assessment</t>
  </si>
  <si>
    <t>1) % savings: NREL has developed a predictive control system for electric heat pump water heaters and gas fired WH.  Simulations estimate this technology can reduce energy consumption by up to 20% for a HPWH, therefore we are using 15% energy savings as a target for this technology when applied to all WH (source: http://techportal.eere.energy.gov/technology.do/techID=1181)
2) Costs: Assuming $250 per thermostat and $300 for control system.  Based on measure 122, "Demonstrate and deploy predictive control thermostats in all homes"
3) Lifetime: Assumes smart control system has no impact on WH life. Navigant Consulting, Inc., Technology Forecast Updates – Residential and Commercial Building Technologies – Reference Case, Sept 2013</t>
  </si>
  <si>
    <t>1) % Savings: Standard unit: 2010 DOE Energy Conservation Standards for Residential Water Heaters TSD, Chapter 3 - Market and Technology Assessment; Efficient unit with EF of 1.5 is a target EF for manufacturers, based on ammonia-water system (Source: M. Garrabrant, Stone Mountain Technologies Inc, Development &amp; Validation of a Gas-Fired Residential Heat Pump Water Heater, January 2013, Report DE-EE0003985)
2) Cost of standard unit: Total installed cost is $1027 ($2008) (Source: 2010 DOE Energy Conservation Standards for Residential Water Heaters TSD, Chapter 8 - Life-Cycle Cost and Payback Period Analyses). Cost adjusted from $2008 to $2014 (Source: http://data.bls.gov/cgi-bin/cpicalc.pl). 
3) Cost of efficient unit: target installed cost for 2030, based on ammonia-water absorption system (Source: M. Garrabrant, Stone Mountain Technologies Inc, Development &amp; Validation of a Gas-Fired Residential Heat Pump Water Heater, January 2013, Report DE-EE0003985, http://www.osti.gov/scitech/servlets/purl/1060285 http://techportal.eere.energy.gov/technology.do/techID=1181)</t>
  </si>
  <si>
    <t>1) % savings: Assuming roughly the same EF as a residential gas-fired storage WH for standard unit (Source: 2010 DOE Energy Conservation Standards for Residential Water Heaters TSD, Chapter 3 - Market and Technology Assessment); for  efficient unit, EF of 1.5 is a target EF for manufacturers, based on ammonia-water system (Source: M. Garrabrant, Stone Mountain Technologies Inc, Development &amp; Validation of a Gas-Fired Residential Heat Pump Water Heater, January 2013, Report DE-EE0003985). Standard unit performance: 2010 DOE Energy Conservation Standards for Residential Water Heaters TSD, Chapter 3 - Market and Technology Assessment.
2) Cost of standard unit: Average installed cost for a 200kBtu/Hr gas storage WH is $5,430 (Source: Navigant Consulting, Inc., Technology Forecast Updates – Residential and Commercial Building Technologies – Reference Case, Sept 2013)
3) Cost of efficient unit:  target installed cost for 2030 is $7,900, based on incremental cost ratio for residential units of 1.6 times the cost of a baseline unit - See "Residential gas-fired absorption HPWH" measure</t>
  </si>
  <si>
    <t xml:space="preserve">1) % savings: 1.5 EF; target COP of 2.2, based on ThermoLift Vuilleumier cycle heat pump (Source: Comparative Analysis of Current Thermally-Driven Refrigeration Devices, ThermoLift, Inc.) Converted to 1.5 using  a 0.698 conversion factor which accounts for differences between lab rating and typical field performance (Source: Zogg, Robert, et al. "CO2 Heat pump water heaters." ASHRAE Journal (Nov, 2007))
2) Costs: This is a target installed cost, based on the fact that ThermoLift aims to design a product that is cost competitive with state-of-the-art HPWH (Source: Comparative Analysis of Current Thermally-Driven Refrigeration Devices, ThermoLift, Inc.) </t>
  </si>
  <si>
    <t>1) % savings: Assuming roughly the same EF as a residential gas-fired storage WH for standard unit (Source: 2010 DOE Energy Conservation Standards for Residential Water Heaters TSD, Chapter 3 - Market and Technology Assessment); for  efficient unit,  2.2 is a target COP, based on ThermoLift Vuilleumier cycle heat pump (Source: Comparative Analysis of Current Thermally-Driven Refrigeration Devices, ThermoLift, Inc.) Converted to EF 1.5 using  a 0.698 conversion factor which accounts for differences between lab rating and typical field performance (Source: Zogg, Robert, et al. "CO2 Heat pump water heaters." ASHRAE Journal (Nov, 2007))
2) Cost of standard unit: Average installed cost for a 200kBtu/Hr gas storage WH is $5,430 (Source: Navigant Consulting, Inc., Technology Forecast Updates – Residential and Commercial Building Technologies – Reference Case, Sept 2013)
3) Cost of efficient unit: Assumes the same incremental cost ratio of 2.35 as between residential baseline and state-of-the-art HPWH (Source: Navigant Consulting, Inc., Technology Forecast Updates – Residential and Commercial Building Technologies – Reference Case, Sept 2013) The residentail cost is a target installed cost, based on the fact that ThermoLift aims to design a product that is cost competitive with state-of-the-art HPWH (Source: Comparative Analysis of Current Thermally-Driven Refrigeration Devices, ThermoLift, Inc.)</t>
  </si>
  <si>
    <t xml:space="preserve">1) Baseline unit performance: 2010 DOE Energy Conservation Standards for Residential Water Heaters TSD, Chapter 3 - Market and Technology Assessment;
2) Efficient unit performance: Assuming TE HPWH with a 1.6 EF (Low Cost Heat Pump Water Heaters, Oct 5, 2013, http://aceee.org/files/pdf/conferences/hwf/2013/7A-pokharna.pdf)
3) Baseline unit cost: Total installed cost is $566 ($2008) (2010 DOE Energy Conservation Standards for Residential Water Heaters TSD, Chapter 8 - Life-Cycle Cost and Payback Period Analyses) Cost adjusted from $2008 to $2014 (http://data.bls.gov/cgi-bin/cpicalc.pl) 
4) Efficient unit cost: TARGET Installed Cost
-Assuming $200 increase in retail price for TE HP (Source: Low Cost Heat Pump Water Heaters, Oct 5, 2013, http://aceee.org/files/pdf/conferences/hwf/2013/7A-pokharna.pdf)
-Assuming $344 for product cost of baseline electric WH (Source: 2010 DOE Energy Conservation Standards for Residential Water Heaters TSD, Chapter 8 - Life-Cycle Cost and Payback Period Analyses), Cost adjusted from $2008 to $2014 (Source: http://data.bls.gov/cgi-bin/cpicalc.pl) 
-Assuming $491 for installation cost, based on installation cost for typical HPWH (Source: 2010 DOE Energy Conservation Standards for Residential Water Heaters TSD, Chapter 8 - Life-Cycle Cost and Payback Period Analyses), Cost adjusted from $2008 to $2014 (Source: http://data.bls.gov/cgi-bin/cpicalc.pl) </t>
  </si>
  <si>
    <t>1) Baseline unit performance: Assuming roughly the same EF as a residential gas-fired storage WH for standard unit (Source: 2010 DOE Energy Conservation Standards for Residential Water Heaters TSD, Chapter 3 - Market and Technology Assessment)
2) Efficient unit performance: Assuming roughly the same performance as a ground-source heat pump, 3.5 COP (Source: Navigant Consulting, Inc., Technology Forecast Updates – Residential and Commercial Building Technologies – Reference Case, Sept 2013)
-Converting to 2.4 EF using  a 0.698 conversion factor which accounts for differences between lab rating and typical field performance (Source: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-Assuming a 48kBtu/Hr ground-source heat pump has a retail equipment cost of $7,000 (Source: Navigant Consulting, Inc., Technology Forecast Updates – Residential and Commercial Building Technologies – Reference Case, Sept 2013) 
-Assuming roughly 30% of that cost represents the water-to-air heat pump gives a cost of $2,100 (Source: COST CONTAINMENT FOR GROUND-SOURCE HEAT PUMPS, S. Kavanaugh, http://geoheat.oit.edu/pdf/tp72.pdf)
-Assuming that the water-to-air heat pump is a reasonable proxy for a water-to-water heat pump and scaling this cost up to 200,000 kBtu/Hr capacity gives a cost of $8,750, and adding 40% for installation gives $12,250
-Assuming a 25% cost reduction for improved design results in a target installed cost of roughly $9,200</t>
  </si>
  <si>
    <t xml:space="preserve">DOE WH R&amp;D Roadmap Initiative "Develop optimal configurations for PV assisted HPWH by supporting lab testing and product development efforts "
1) Baseline unit performance: Assuming an average electric water heater consumes 2550 kwh/yr (2010 DOE Energy Conservation Standards for Residential Water Heaters TSD, Chapter 7 - Energy Use Chara)
2) Efficient unit performance: Average water heating energy use of HPWH (COP of 2.4) is 1830 kWh/yr (www.geappliances.com/heat-pump-hot-water-heater/water-heater-features.htm)
-Using a PV Array with (4) 300W panels for a total of 1.2kW  installed on a home in Boston MA would produce ~1490 kWh/Yr (usable), (PVWatts) In a best case scenario, 100% of the electricity output can all be used for water heating. The system will use 340 kWh/yr of site electricity.
3) Baseline unit cost: Total installed cost is $566 ($2008) (Source: 2010 DOE Energy Conservation Standards for Residential Water Heaters TSD, Chapter 8 - Life-Cycle Cost and Payback Period Analyses) Cost adjusted from $2008 to $2014 (Source: http://data.bls.gov/cgi-bin/cpicalc.pl)  
4) Efficient unit cost: TARGET Installed Cost 5$/Watt Installed cost of PV; 1.2 kW of PV for $6,000 
-Total installed cost for a HPWH is $1,517 ($2008) (Source: 2010 DOE Energy Conservation Standards for Residential Water Heaters TSD, Chapter 8 - Life-Cycle Cost and Payback Period Analyses), Cost adjusted to $1,654, from $2008 to $2014 (Source: http://data.bls.gov/cgi-bin/cpicalc.pl) 
-Assumes 40% achievable price reduction for 2030 target - including PV reduction to $3/W or less and additional HPWH reductions.
-Added costs for PV to HPWH control module offset by no need for grid interconnection
</t>
  </si>
  <si>
    <t xml:space="preserve">DOE WH R&amp;D Roadmap Initiative "Develop advanced thermal storage tanks"
1) Baseline unit performance: 2010 DOE Energy Conservation Standards for Residential Water Heaters TSD, Chapter 3 - Market and Technology Assessment
2) Efficient unit performance: Estimated target increase
3) Incremental cost: TARGET Increase in Installed Cost based on $145 installed cost associated with increasing the insulation in a storage WH to improve 5 EF points (Source: 2010 DOE Energy Conservation Standards for Residential Water Heaters TSD, Chapter 8 - Life-Cycle Cost and Payback Period Analyses), cost adjusted from $2008 to $2014 (Source: http://data.bls.gov/cgi-bin/cpicalc.pl) Including $40 premium for longer lasting tank materials.
</t>
  </si>
  <si>
    <t xml:space="preserve">DOE WH R&amp;D Roadmap Initiative "Develop advanced thermal storage tanks"
1) Baseline unit performance: 2010 DOE Energy Conservation Standards for Residential Water Heaters TSD, Chapter 3 - Market and Technology Assessment
2) Efficient unit performance: Estimated target increase
3) Incremental cost: TARGET Increase in Installed Cost based on $145 installed cost associated with increasing the insulation in a storage WH to improve 5 EF points (Source: 2010 DOE Energy Conservation Standards for Residential Water Heaters TSD, Chapter 8 - Life-Cycle Cost and Payback Period Analyses), cost adjusted from $2008 to $2014 (Source: http://data.bls.gov/cgi-bin/cpicalc.pl). Including $40 premium for longer lasting tank materials.
</t>
  </si>
  <si>
    <t>DOE WH R&amp;D Roadmap Initiative "Develop commercial HPWH with flexibility to meet base load demands, peak demands, and recovery time requirements"
1) Baseline unit performance: Assuming similar EF to residential electric storage WH (2010 DOE Energy Conservation Standards for Residential Water Heaters TSD, Chapter 3 - Market and Technology Assessment)
2) Efficient unit performance: Assuming max performance, 4.0 COP (A.O. Smith AWH-170 Spec Sheet, http://www.hotwater.com/lit/spec/com_hp/aosze15000.pdf)
-Converting to 2.8 EF using  a 0.698 conversion factor which accounts for differences between lab rating and typical field performance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estimated using commercial rooftop heat pump as a proxy for commercial HPWH.  Average equipment cost for a 90 kBtu/H rooftop heat pump is $7,325, scaling up to 200 kBtu/H equals roughly $16,000 (Source: Navigant Consulting, Inc., Technology Forecast Updates – Residential and Commercial Building Technologies – Reference Case, Sept 2013)</t>
  </si>
  <si>
    <t>DOE WH R&amp;D Roadmap Initiative "Improve compressor technologies for HPWH"
1) Baseline performance: 2010 DOE Energy Conservation Standards for Residential Water Heaters TSD, Chapter 3 - Market and Technology Assessment
2) Efficient unit performance: Assuming 2.45 EF (Navigant Consulting, Inc., Technology Forecast Updates – Residential and Commercial Building Technologies – Reference Case, Sept 2013) Primary EF is 0.9, Assuming 3.1 site-to-source conversion factor (DOE Buildings Energy Data Book)
3) Base unit cost: Total installed cost is $566 ($2008) (2010 DOE Energy Conservation Standards for Residential Water Heaters TSD, Chapter 8 - Life-Cycle Cost and Payback Period Analyses)
-Cost adjusted from $2008 to $2014 (Source: http://data.bls.gov/cgi-bin/cpicalc.pl) 
4) Efficient unit cost: This is a target installed cost, assuming a 10% reduction in the total installed cost due to reduction in cost of the compressor. Low installed cost estimate for a 50 gal, 2.45 EF HPWH is $1,710 (Source: Navigant Consulting, Inc., Technology Forecast Updates – Residential and Commercial Building Technologies – Reference Case, Sept 2013)</t>
  </si>
  <si>
    <t>DOE WH R&amp;D Roadmap Initiative "Improve compressor technologies for HPWH"
1) Baseline performance: Assuming similar EF to residential electric storage WH (2010 DOE Energy Conservation Standards for Residential Water Heaters TSD, Chapter 3 - Market and Technology Assessment)
2) Efficient unit performance: Assuming average performance of 3.6 COP (Navigant Consulting, Inc., Technology Forecast Updates – Residential and Commercial Building Technologies – Reference Case, Sept 2013 , and A.O. Smith AWH-170 Spec Sheet, http://www.hotwater.com/lit/spec/com_hp/aosze15000.pdf) Converting to 2.5 EF using  a 0.698 conversion factor which accounts for differences between lab rating and typical field performance (Zogg, Robert, et al. "CO2 Heat pump water heaters." ASHRAE Journal (Nov, 2007))
3) Base unit cost: Average installed cost for a 54 kW electric storage WH is $5,430 (Source: Navigant Consulting, Inc., Technology Forecast Updates – Residential and Commercial Building Technologies – Reference Case, Sept 2013)
4) Efficient unit cost: $14,400, this is a target installed cost, assuming a 10% reduction in the total installed cost due to reduction in cost of the compressor
-Estimated using commercial rooftop heat pump as a proxy for commercial HPWH.  Average equipment cost for a 90 kBtu/H rooftop heat pump is $7,325, scaling up to 200 kBtu/H equals roughly $16,000 (Source: Navigant Consulting, Inc., Technology Forecast Updates – Residential and Commercial Building Technologies – Reference Case, Sept 2013)
Based on a 15,000 sq ft commercial building, assuming 200 kBtu/H water heater is appropriate for a 15,000 sq ft building</t>
  </si>
  <si>
    <t>Tony Bouza</t>
  </si>
  <si>
    <t>1) Performance and cost targets from MYP 2014 Report;
2) Baseline cost and performance from EIA- Technology Forecast Updates - Residential and Commercial Building Technologies- Reference Case. September 2013.</t>
  </si>
  <si>
    <t>Cost and energy savings from Small- and Medium Sized Commercial Building Monitoring and Controls Needs: A Scoping Study. Katipamula, Underhill, Goddard, Taasevigen, Piette,  Granderson, et al. PNNL 22169. October 2012. pg. 48-54.</t>
  </si>
  <si>
    <t xml:space="preserve">Energy savings and cost - pg. 1 of The Smart Thermostat: Using Occupancy Sensors to Save  Energy in  Homes. Jiakang Lu, Tamim Sookoor, et al. University of Virginia. SenSys November 305, 2010. </t>
  </si>
  <si>
    <t>1) Measures is based on #141, which showed 20% savings for DCV, however, because VOC/metal oxide sensors seems more sensitive/will do more ventilation work, potential savings were reduced by 25%. This is based on Figures 6 &amp; 7 of Beyond CO2: Sensing VOCs in Indoor Air Protects Health, Saves Energy. Applied Sensor White Paper. https://www.appliedsensor.com/pdfs/IndoorAirQuality_WhitePaper_0609.pdf) 
2) Cost was based on a form submitted by ORNL and email confirmation from Teja Kuruganti that claimed $50/metal oxide sensor cost. Hence cost of #141 C: DCV was taken and reduced by $50 (derivation explanation can be found in notes). Final cost per sq.ft. was not significantly affected.</t>
  </si>
  <si>
    <t>1. Savings estimated from Ling et al. 2010 "Enhancement of the Separate Sensible and Latent Cooling Air-Conditioning Systems" and similar research papers
2. Cost premium: Assumes cost premium equal to residential high efficiency central A/Cs from EIA Technology Forecast Update 
3. Lifetime: Median of Residential central A/C from EIA Technology Forecast Update</t>
  </si>
  <si>
    <t>1. Savings estimated from Ling et al. 2010 "Enhancement of the Separate Sensible and Latent Cooling Air-Conditioning Systems" and similar research papers
2. Cost premium: Assumes cost premium equal to residential high efficiency room A/Cs from EIA Technology Forecast Update 
3. Lifetime: Median of Residential room A/C from EIA Technology Forecast Update</t>
  </si>
  <si>
    <t>1. Savings estimated from Ling et al. 2010 "Enhancement of the Separate Sensible and Latent Cooling Air-Conditioning Systems" and similar research papers
2. Cost premium: Assumes cost premium equal to commercial high efficiency Rooftop unit from EIA Technology Forecast Update 
3. Lifetime: Commercial Rooftop Unit AC from EIA Technology Forecast Update</t>
  </si>
  <si>
    <t>1. Savings estimates from Xergy presentation 2013 http://aceee.org/files/pdf/conferences/hwf/2013/7A-bahar.pdf
2. Cost premium: Xergy estimates $55 incremental cost for 1-ton compressor, assumes other costs are equal, Xergy presentation 2013 http://aceee.org/files/pdf/conferences/hwf/2013/7A-bahar.pdf 
3. Lifetime: Median of Residential central A/C from EIA Technology Forecast Update</t>
  </si>
  <si>
    <t>1. Savings estimates from Xergy presentation 2013 http://aceee.org/files/pdf/conferences/hwf/2013/7A-bahar.pdf
2. Cost premium: Xergy estimates $55 incremental cost for 1-ton compressor, assumes other costs are equal, Xergy presentation 2013 http://aceee.org/files/pdf/conferences/hwf/2013/7A-bahar.pdf 
3. Lifetime: Median of Residential room A/C from EIA Technology Forecast Update</t>
  </si>
  <si>
    <t>1. Savings estimates from Xergy presentation 2013 http://aceee.org/files/pdf/conferences/hwf/2013/7A-bahar.pdf
2. Cost premium: Xergy estimates $55 incremental cost for 1-ton compressor, assumes other costs are equal, Xergy presentation 2013 http://aceee.org/files/pdf/conferences/hwf/2013/7A-bahar.pdf 
3. Lifetime: Commercial Rooftop Unit AC from EIA Technology Forecast Update</t>
  </si>
  <si>
    <t>1. Savings estimated from Navigant Residential HVAC Report
2. Cost premium: Navigant assumption of $3000 premium from Residential HVAC Report 
3. Lifetime: Median of residential central ASHPs, from EIA Technology Forecast Update</t>
  </si>
  <si>
    <t>1. Savings estimated from Navigant Residential HVAC Report
2. Cost premium: Navigant assumption of $3000 premium from Residential HVAC Report 
3. Lifetime: Residential gas-fired heat pump from EIA Technology Forecast Update</t>
  </si>
  <si>
    <t>1. Savings estimated from Navigant Commercial HVAC Report
2. Cost premium: Navigant assumption of $4000 premium Residential and Commercial HVAC Report 
3. Lifetime: Commercial central ASHPs, from EIA Technology Forecast Update</t>
  </si>
  <si>
    <t>1. Savings estimated from Navigant Residential HVAC Report, because systems will use modular units of similar technology  to residential
2. Cost premium: Navigant assumption of $4000 premium Residential and Commercial HVAC Report 
3. Lifetime: Commercial Gas-Fired Engine-Driven Rooftop Air Conditioners from EIA Technology Forecast Update</t>
  </si>
  <si>
    <t>1. Savings estimated from Navigant Non-Vapor-Compression Report, vuilleumier and magnetocaloric heating
2. Cost premium: Assumes cost premium equal to residential high efficiency central ASHPs from EIA Technology Forecast Update 
3. Lifetime: Median of residential central ASHPs, from EIA Technology Forecast Update</t>
  </si>
  <si>
    <t>1. Savings estimated from Navigant Non-Vapor-Compression Report, vuilleumier and magnetocaloric heating
2. Cost premium: Assumes cost premium equal to commercial high efficiency Rooftop unit from EIA Technology Forecast Update 
3. Lifetime: Commercial central ASHPs, from EIA Technology Forecast Update</t>
  </si>
  <si>
    <t>1. Savings estimated from Navigant Non-Vapor-Compression Report, thermoelastic and membrane cooling
2. Cost premium: Assumes cost premium equal to residential high efficiency central A/Cs from EIA Technology Forecast Update 
3. Lifetime: Median of Residential central A/C from EIA Technology Forecast Update</t>
  </si>
  <si>
    <t>1. Savings estimated from Navigant Non-Vapor-Compression Report, thermoelastic and membrane cooling
2. Cost premium: Assumes cost premium equal to residential high efficiency room A/Cs from EIA Technology Forecast Update 
3. Lifetime: Median of Residential room A/C from EIA Technology Forecast Update</t>
  </si>
  <si>
    <t>1. Savings estimated from Navigant Non-Vapor-Compression Report, thermoelastic and membrane cooling
2. Cost premium: Assumes cost premium equal to commercial high efficiency Rooftop unit from EIA Technology Forecast Update 
3. Lifetime: Commercial Rooftop Unit AC from EIA Technology Forecast Update</t>
  </si>
  <si>
    <t>1. Savings estimated from LBNL http://www.cbe.berkeley.edu/mixedmode/aboutmm.html
2. Cost premium: Assumes $5/SF from NSF/IUCRC. 2004. “Guidelines for High Performance Buildings 2004.”  
3. Lifetime for efficient unit: Navigant estimate for lifetime, assumes motor/actuator replacement and maintenance
4. Lifetime for old unit is set at the expected life of a window.</t>
  </si>
  <si>
    <t>1. Savings estimated from Navigant Residential HVAC Report
2. Cost premium: Estimated as residential gas heat pump (low range) against furnace for EIA Technology Forecast Update 
3. Lifetime: Residential gas-fired heat pump from EIA Technology Forecast Update</t>
  </si>
  <si>
    <t>1. Savings estimated from Navigant Residential HVAC Report
2. Cost premium: Estimated as 200% increase (Navigant Residential HVAC Report) on gas-fired boiler ($22.3k per 800kBtuh) for EIA Technology Forecast Update 
3. Lifetime: Residential gas-fired heat pump from EIA Technology Forecast Update (commercial will be similar to modular residential)</t>
  </si>
  <si>
    <t>1. Savings assumed by eliminating site-to-source losses
2. Cost premium: Baseline cost for 1-ton ductless minisplit assumed as 50% of 3-ton split system. Efficient unit costs obtained from Hotspot Energy http://www.hotspotenergy.com/DC-air-conditioner/DC-AC-Complete-Systems.php 
3. Lifetime: Median of Residential central A/C from EIA Technology Forecast Update</t>
  </si>
  <si>
    <t>1. Savings estimated from Navigant Non-Vapor-Compression Report
2. Cost premium: Assumes cost premium equal to residential high efficiency central A/Cs from EIA Technology Forecast Update 
3. Lifetime: Median of Residential central A/C from EIA Technology Forecast Update</t>
  </si>
  <si>
    <t>1. Savings estimated from Navigant Non-Vapor-Compression Report
2. Cost premium: Assumes cost premium equal to residential high efficiency room A/Cs from EIA Technology Forecast Update 
3. Lifetime: Median of Residential room A/C from EIA Technology Forecast Update</t>
  </si>
  <si>
    <t>1. Savings estimated from Navigant Non-Vapor-Compression Report
2. Cost premium: Assumes cost premium equal to commercial high efficiency Rooftop unit from EIA Technology Forecast Update 
3. Lifetime: Commercial Rooftop Unit AC from EIA Technology Forecast Update</t>
  </si>
  <si>
    <t>1. Savings estimated at 30% based on solar thermal system storage, can vary much higher, http://www.itw.uni-stuttgart.de/dokumente/Publikationen/publikationen_03-09.pdf
2. Cost premium: Cost estimate for 20m^3 storage system in addition to baseline furnace/boiler at $600/m^3 (@$1.35/1 Euro) from http://www.rhc-platform.org/fileadmin/Events/4_-_Kerskes_seasonal_TES.pdf 
3. Lifetime: Navigant assumption for minimal maintenance and degradation over time</t>
  </si>
  <si>
    <t>1. Savings estimated at 30% based on solar thermal system storage, can vary much higher, http://www.itw.uni-stuttgart.de/dokumente/Publikationen/publikationen_03-09.pdf
2. Cost premium: Cost estimate for large scale hot water storage system $4.7/SF (@$1.35/1 Euro)based on survey of Systems http://www.itw.uni-stuttgart.de/dokumente/Publikationen/publikationen_03-09.pdf, and costs from http://www.rhc-platform.org/fileadmin/Events/4_-_Kerskes_seasonal_TES.pdf 
3. Lifetime: Navigant assumption for minimal maintenance and degradation over time</t>
  </si>
  <si>
    <t>1. Savings estimate from Navigant Residential HVAC Report
2. Cost premium: Assumes cost premium equal to commercial GSHP (low estimate) vs. standard commercial ASHP from EIA Technology Forecast Update 
3. Lifetime: Residential GSHP from EIA Technology Forecast Update</t>
  </si>
  <si>
    <t>1. Savings estimate from Navigant Residential HVAC Report
2. Cost premium: Assumes cost premium equal to residential GSHP (low estimate) vs. standard central ASHP from EIA Technology Forecast Update 
3. Lifetime: Commercial GSHP from EIA Technology Forecast Update</t>
  </si>
  <si>
    <t xml:space="preserve">2013 AIA 2030 Commitment Annual Report (to be published on the AIA website soon)
1) No good incremental cost data available, costs were estimated to be similar to EnergyPlus integration modeling #878;
2) The energy savings estimates are for architectural firms that are participating in the AIA 2030 Commitment.  These are generally large architecture firms that we consider to be aggressive in pursuing energy efficiency (i.e. data is not from a random or representative sample)
3) The energy savings estimate is for the marginal energy savings improvement of simulation/integrative design measures on building designs that already meet “beyond-code prescriptive” performance levels
4) Modeling improves all areas of building consumption, although currently savings were only applied to HVAC because that's the largest active component and because we don't have good data at this point to partition the savings at a finer granularity. 
</t>
  </si>
  <si>
    <t xml:space="preserve">2013 AIA 2030 Commitment Annual Report (to be published on the AIA website soon)
1) This measure is based on #969, but due to retrofit applications was estimated to be half the benefit of new construction.
2) Modeling improves all areas of building consumption, although currently savings were only applied to HVAC because that's the largest active component and because we don't have good data at this point to partition the savings at a finer granularity. </t>
  </si>
  <si>
    <t>1) Saving and incremental cost from pg. D-20 of DOE BTP Building R&amp;D Breakthroughs: Technologies and Products supported by the Building Technologies Program. April 2012.</t>
  </si>
  <si>
    <t>1) Energy savings from Y. Feng; P. Verma; J. Wang; F. Zhao, etc. Natural Refrigerant Very High Efficiency Residential AC System. United Technologies Research Center. May 20th, 2013. DOE Award #: DE-EE0003955. http://www.osti.gov/scitech/servlets/purl/1081327
2) Expected incremental costs were not provided in the report. Cost was estimated based on a typcial 3 year payback.</t>
  </si>
  <si>
    <t>1) % savings and incremental installed cost from EIA Technology Forecast 2010.</t>
  </si>
  <si>
    <t>1) % savings and incremental installed cost was derived from 2011 data from EIA Technology Forecast 2012 for commercial reach-in refrigerators and freezers. Costs and savings were derived using a weighted average based on installed market base.</t>
  </si>
  <si>
    <t xml:space="preserve">1) Energy reduction estimate of approximately 30% - this is the sum of all the EUI reductions shown on page 104 of the "Status Update" document, which simulated the effect of advanced control options in small EPlus offices.
2) Installed cost: the "SmallMediumBuildingControlsScopingStudy" document gives two estimates on page 48-49 which would yield a 3 and 5 year payback for an owner.  We used the one associated with the 20,000 square feet commercial building (5 year payback), to be consistent with the energy savings estimate.  This is listed as $109,000 (or $5.45/sf).  </t>
  </si>
  <si>
    <t>1) Energy Savings: 25% from High Efficiency Low Emission Refrigeration System. 2014 BTO Peer Review Presentation. ORNL. From Tony Bouza: Developed prototype system (CO2 transcritical booster) and fabricated prototype refrigeration system. CRADA partner (Hill Phoenix) plans to deploy low emission, high efficiency systems in 2014 (Potential for transcritical CO2 system:  39% more efficient and 78% less emissions than baseline systems).
2) No cost data. Incremental cost was calculated based on a 5 year simple payback.</t>
  </si>
  <si>
    <t xml:space="preserve">1) COP performance of 1.4 for heating and 1.1 for cooling from Buildings R&amp;D Breakthroughs: Technologies and Products Supported by the BTP. may 2011. Page C-8. NextAire Packaged Gas Heat Pump.
2) Cost data is based on measure #680 ( Omar Abdelaziz. Oak Ridge National Laboratory. 2011. Personal communicationBaseline cost from RS Means Assemblies Cost Data, 33rd Edition ($9.4/ft2 for twenty single-zone RTUs, 2 tons each, including ductwork and controls) </t>
  </si>
  <si>
    <t>1) % savings, incremental installed cost, and lifetime from EIA Technology Forecast 2010.</t>
  </si>
  <si>
    <t>1) % energy savings and incremental cost from ENERGY STAR Qualified Commercial Kitchen Equipment Savings Calculator (Excel file). Retrieved from: http://www.energystar.gov/products/certified-products/detail/commercial-ovens</t>
  </si>
  <si>
    <t>Not availalble</t>
  </si>
  <si>
    <t>61 Manual</t>
  </si>
  <si>
    <t>58 C: All electric and gas griddles</t>
  </si>
  <si>
    <t>All commercial electric and gas griddles</t>
  </si>
  <si>
    <t>2 C/R: No FS: All gas to all gas</t>
  </si>
  <si>
    <t>BTO Tool: Incremental Cost. 3.8 year payback period. 
Appendix B: Page 56: Table 2-48 and Page 56: Table 2-49</t>
  </si>
  <si>
    <t>1 C/R: No FS: All electric to all electric</t>
  </si>
  <si>
    <t>BTO Tool: Incremental Cost. 2.7 year payback period. 
Appendix B: Page 56: Table 2-48 and Page 56: Table 2-49</t>
  </si>
  <si>
    <t>BTO Tool: $0 more for energy efficient compared to standard 
Appendix B: Using indicated spreadsheet Enter "1" for gas oven: "results summary" tab shows energy savings and cost</t>
  </si>
  <si>
    <t>BTO Tool: $800 more for energy efficient compared to standard</t>
  </si>
  <si>
    <t>See incremental cost</t>
  </si>
  <si>
    <t>Standard and efficient unit costs are first costs; incremental cost includes relamping an maintenance calculations.</t>
  </si>
  <si>
    <t>Market cost of efficient and standard luminaires are first costs. Incremental cost includes first cost and cost of relamping a standard less efficient unit accounting for its shorter lifetime, which is why the difference in efficent unit and standard unit costs do not match the incremental cost. Detailed calculations see "Lighting Measures_Relamp and Labor Costs_4-2-14".</t>
  </si>
  <si>
    <t>BTO Tool: Compares to $2894 conventional 
Appendix B: Page 376, Table A-17 and A-18</t>
  </si>
  <si>
    <t>BTO Tool: $275 more for energy efficient compared to standard 
Appendix B: Using indicated spreadsheet Enter "1" for gas oven: "results summary" tab shows energy savings and cost</t>
  </si>
  <si>
    <t>See existing &amp; efficient costs</t>
  </si>
  <si>
    <t>20 R: FS: All non-electric heating, proportion of cooling switch to electric</t>
  </si>
  <si>
    <t>BTO Tool: $800 more for energy efficient compared to standard 
Appendix B: Enter "1" for Gas Griddle and tab over to the "results summary" tab for the energy savings and cost</t>
  </si>
  <si>
    <t>BTO Tool: $800 more for energy efficient compared to standard 
Appendix B: Enter "1" for electric Griddle and tab over to the "results summary" tab for the energy savings and cost</t>
  </si>
  <si>
    <t>4 C/R: FS: All gas to all electric</t>
  </si>
  <si>
    <t>Total residential cooking energy consumption using natural gas stove</t>
  </si>
  <si>
    <t>BTO Tool: Compares to $1199 for gas cook top, also 30"</t>
  </si>
  <si>
    <t>Negligible (incremental)</t>
  </si>
  <si>
    <t>Total energy use by residential desktop PCs</t>
  </si>
  <si>
    <t>BTO Tool: Compares to $4500 conventional 
Appendix B: Enter "1" for electric oven and tab over to the "results summary" tab for the energy savings and cost</t>
  </si>
  <si>
    <t>BTO Tool: Compares to $3000 conventional 
Appendix B: Page 51: "Insulation at major heat loss locations in cooking appliances can reduce standby heat loses by 25% in both electric and gas powered models"</t>
  </si>
  <si>
    <t>BTO Tool: Compares to $4000 conventional 
Appendix B: Page 8, Table 5. Cost is $7,400 - $4,000 = $3,400</t>
  </si>
  <si>
    <t>BTO Tool: Same price as conventional 
Appendix B: Page 11, Table 6</t>
  </si>
  <si>
    <t>BTO Tool: Same price as conventional 
Appendix B: Page 8, Table 5</t>
  </si>
  <si>
    <t>BTO Tool: Full size, operating 15 hrs/day 
Appendix B: Page 56, Table 2-48</t>
  </si>
  <si>
    <t>Total energy consumption by residential microwaves</t>
  </si>
  <si>
    <t>BTO Tool: Incremental cost</t>
  </si>
  <si>
    <t>BTO Tool: Compares to $1199 for gas cook top, also 30" 
Appendix B: "Cooking with induction is 70% more efficient than gas..." and MSRP of induction stove is $2,000</t>
  </si>
  <si>
    <t>Total residential cooking energy consumption using electric stove</t>
  </si>
  <si>
    <t>BTO Tool: Compares to $1449 for electric cook top, also 30" 
Appendix B: "Cooking with induction is...20% more efficient than electric." and MSRP of induction stove is $2,000</t>
  </si>
  <si>
    <t>BTO Tool: Incremental cost for Power Burner. 1.9 year payback period 
Appendix B: Page 49, Table 2-36 and Page 50, Table 2-38</t>
  </si>
  <si>
    <t>BTO Tool: Incremental cost for Power Burner. 6.2 year payback period. Assumes 6 burners per range. 
Appendix B: Page 49, Table 2-36 and Page 50, Table 2-38</t>
  </si>
  <si>
    <t>BTO Tool: Incremental cost 
Appendix B: Table 4-32: Theoretical Energy Savings Scenarious for Microwave Ovens</t>
  </si>
  <si>
    <t>BTO Tool: Compares to $6836 conventional</t>
  </si>
  <si>
    <t>BTO Tool: Compares to $3400 conventional</t>
  </si>
  <si>
    <t>$150/kBTU/hr</t>
  </si>
  <si>
    <t>per home; 5 ton</t>
  </si>
  <si>
    <t>Appendix B: "Utilizing the Maisotsenko cycle, indirect evaporative coolers can provide approximately 80% energy savings compared to standard vapor-compression air conditioners." Cost and savings taken from manufacturer's website and documentation. Phil stated that Coolerado was excluded from the original UBER list because it is a private company with a specific technology, which makes it out of scope of what BTO can help (i.e., BTO can't choose winners).</t>
  </si>
  <si>
    <t>per square foot (~24,000 sq.ft.)</t>
  </si>
  <si>
    <t>10 C: No FS: All fuels cooling (elec+NG)</t>
  </si>
  <si>
    <r>
      <rPr>
        <strike/>
        <sz val="11"/>
        <color theme="1"/>
        <rFont val="Calibri"/>
        <family val="2"/>
        <scheme val="minor"/>
      </rPr>
      <t>Either NREL estimte of $6,950 or NREL materials of $2900+30% + 2080 installation + 30 ft of plumbing at $20/ft</t>
    </r>
    <r>
      <rPr>
        <sz val="11"/>
        <color theme="1"/>
        <rFont val="Calibri"/>
        <family val="2"/>
        <scheme val="minor"/>
      </rPr>
      <t>; UPDATE:  Equipment cost of baseline DX system in non-hot/dry climate is $2600; DEVap equipment cost estimate is $8100</t>
    </r>
  </si>
  <si>
    <t>per home, 3 ton unit</t>
  </si>
  <si>
    <t>BTO Tool: MTAB, NREL website, DuCool?AdvantixSystems website; Assume households need both CAC and NG to be suitable for DEVap 
Appendix B: "Modeling at NREL has shown that the yearly combined source energy for the thermal and electrical energy required to operate DEVap is expected to be 30%–90% less than state-of-the-art direct expansion cooling (depending on whether it is applied in a humid or a dry climate)", NREL research team performed climate and sector specific calculations</t>
  </si>
  <si>
    <r>
      <rPr>
        <strike/>
        <sz val="11"/>
        <color theme="1"/>
        <rFont val="Calibri"/>
        <family val="2"/>
        <scheme val="minor"/>
      </rPr>
      <t>10 ton unit costed by NREL at $8,100 material + markup and business expense;</t>
    </r>
    <r>
      <rPr>
        <sz val="11"/>
        <color theme="1"/>
        <rFont val="Calibri"/>
        <family val="2"/>
        <scheme val="minor"/>
      </rPr>
      <t xml:space="preserve">  UPDATE BASED ON NCI REPORT:  End User Equipment Cost of Baseline DX rooftop unit is $9300; DEVap manufacturer cost estimate: (100k units/yr) $12,000, (1k units/yr) $19,000</t>
    </r>
  </si>
  <si>
    <t>per square foot; 1 ton per 280 sq.ft.</t>
  </si>
  <si>
    <t>BTO Tool: MTAB, NREL website, DuCool?AdvantixSystems website 
Appendix B: "Modeling at NREL has shown that the yearly combined source energy for the thermal and electrical energy required to operate DEVap is expected to be 30%–90% less than state-of-the-art direct expansion cooling (depending on whether it is applied in a humid or a dry climate)",
NREL research team performed climate and sector specific calculations</t>
  </si>
  <si>
    <t>Total residential cooling by CAC and ASHPs as well as ASHP heating</t>
  </si>
  <si>
    <t>Blower energy savings (%)</t>
  </si>
  <si>
    <t>Based on home depot costs, a higher filtration filter is 2x the price of a regular basic filter of $15.</t>
  </si>
  <si>
    <t>per unit; assume one filter per furnace fan</t>
  </si>
  <si>
    <t>Furnace Fans Pumps</t>
  </si>
  <si>
    <t>BTO Tool: Estimated at $400 savings lifetime, +$60 cost; Assumed uniform savings difference from 10-40% from min/max of source: 25% used 
Appendix B: "As much as 40 percent of HVAC-system electricity demand could be reduced by applying air-filter life-cycle-cost analysis."
Typical fan motors are PSC or brushless permanent magnet motors (BPM). (LBNL)</t>
  </si>
  <si>
    <t>Energy savings (%)</t>
  </si>
  <si>
    <t>payback of 0.25 years based on propriatry information</t>
  </si>
  <si>
    <t>per square foot; represents 6 filter changes over lifetime; 1 per 1,500 sq.ft. of service</t>
  </si>
  <si>
    <t>BTO Tool: Estimated at $400 savings lifetime, +$60 cost; Assumed uniform savings difference from 10-40% from min/max of source: 25% used 
Appendix B: "As much as 40 percent of HVAC-system electricity demand could be reduced by applying air-filter life-cycle-cost analysis."
Cost taken from manufacturer website</t>
  </si>
  <si>
    <t>$1.3/ft2 and $1.1/ft2 for supply (R-8) and return (R-6) ducts respectively</t>
  </si>
  <si>
    <t>per home; 195 ft^2 of supply duct and ^240 ft^2 return duct for 1500 ft^2 home</t>
  </si>
  <si>
    <t>5 R: No FS: All fuels HVAC (heating+cooling, no separate ventilation component)</t>
  </si>
  <si>
    <t>Expected &amp; new equipment lifetime value are based on an assumption that these last 20 years. We do not have a good source to support this assumption. 
BTO Tool: Using average code level for ducts in unconditioned/external space</t>
  </si>
  <si>
    <t>$0.80/sq.ft. of duct surf. Area</t>
  </si>
  <si>
    <t>7 C: No FS: All fuels heating and cooling</t>
  </si>
  <si>
    <t>Expected &amp; new equipment lifetime value are based on an assumption that these last 20 years. We do not have a good source to support this assumption. BTO Tool: Using average code level for ducts in unconditioned/external space</t>
  </si>
  <si>
    <t>per home, 3 ton equivalent cooling</t>
  </si>
  <si>
    <t>Central cooling in new homes in mixed-humid and marine climates</t>
  </si>
  <si>
    <t>BTO Tool: Replace A/C with automated ventilation system, no ducting cost or HVAC 
Appendix B: Replace A/C with automated ventilation system in temperate climates: no ducting cost or HVAC
Cardinale: Simulations (Italina homes) showed savings of 41%, 46%, and 52%; using average of 46%
New home installed cost of $3,000 vs. $6,000 for conventional</t>
  </si>
  <si>
    <t>$0.33/sq.ft.</t>
  </si>
  <si>
    <t>per home; 1,934 square foot of floor space (BED 2011)</t>
  </si>
  <si>
    <t>Expected &amp; new equipment lifetime value are based on an assumption that these last 20 years. We do not have a good source to support this assumption. 
BTO Tool: Reducing duct leakage from 6.5% to 1.3% 
Appendix B: Hendron:  10% supply air leakage, ~6.5% to the outside
Modera: Figure 6 ~80% reduction in leakage for Aeroseal in sections of a large office.
Implication: reduce leakage (80%) from 6.5% to 1.3%. 
Price is a 15% discount over measure 127 because of efficiencies related to new homes vs. retrofits</t>
  </si>
  <si>
    <t>$0.33/sq.ft of floor space</t>
  </si>
  <si>
    <t>6 C: No FS: All fuels HVAC (heating+cooling+ventilation)</t>
  </si>
  <si>
    <t>Expected &amp; new equipment lifetime value are based on an assumption that these last 20 years. We do not have a good source to support this assumption. BTO Tool: Using average savings and cost &amp; perormance to get to 97% duct efficiency from Hamilton and ACEEE sources 
Appendix B: Modera: 80% heating season duct efficiency (See Figure 2 and measured duct efficiency data cited throughout the article. 
50% improvement is assumed over the 80% duct efficiency baseline.  Price based on average of three Aeroseal case studies and estimated payback of 2.5 years ($0.33/ft2=$247*2.5 years/1879 ft2)</t>
  </si>
  <si>
    <t>All commercial cooling, and heating with ASHPs</t>
  </si>
  <si>
    <t>BTO Tool: Assumed 15,000 sq.ft. building average 
Appendix B: Savings (10%) and cost estiamtes based on Manufacturer's website</t>
  </si>
  <si>
    <r>
      <rPr>
        <strike/>
        <sz val="11"/>
        <color theme="1"/>
        <rFont val="Calibri"/>
        <family val="2"/>
        <scheme val="minor"/>
      </rPr>
      <t>~$100/ton-hr</t>
    </r>
    <r>
      <rPr>
        <sz val="11"/>
        <color theme="1"/>
        <rFont val="Calibri"/>
        <family val="2"/>
        <scheme val="minor"/>
      </rPr>
      <t>; $20 - $100/ton-hr</t>
    </r>
  </si>
  <si>
    <t>per unit; 20 tons, 8 hours per 15,000 sq.ft</t>
  </si>
  <si>
    <t>BTO Tool: Assume 20 tons cooling, 8 hours of capacity/ building; Range of cost due to type of thermal energy storage, whether chilled water or ice system 
Appendix B: Citation 1, Table page 12 provides cost and efficiency data. Calmac indicates "Operation at night with 20 degree lower condensing temperatures can improve energy efficiency typically by 2 to 8%."
Assume 5% (average of 208%) savings, cost from 20 tons cooling, 8 hours of capacity/ building at $100/ton-hr</t>
  </si>
  <si>
    <t>Taken from TSD</t>
  </si>
  <si>
    <t>per unit; 12 kBTU/hr for 1,000 sq.ft.</t>
  </si>
  <si>
    <t>All residential cooling using room A/Cs</t>
  </si>
  <si>
    <t>BTO Tool: Assumed 20 MBU's</t>
  </si>
  <si>
    <t>Took midpoint of installed cost reported by EIA and extrapolated based on existing EER and cost data.</t>
  </si>
  <si>
    <t>per home; 3 ton cooling</t>
  </si>
  <si>
    <t>Total energy consumption by residential central air conditioning in single- and multi-family homes</t>
  </si>
  <si>
    <t>BTO Tool: Peer reviewer raised a question of additional energy use needed to control indoor humidity in variable speed CAC units.  This should be explored in the future, or additional sources should be sought.</t>
  </si>
  <si>
    <t>Central cooling in single family existing homes in very cold/cold, mixed-humid, and marine climates</t>
  </si>
  <si>
    <t>BTO Tool: Assumed no A/C needed at night in temperate areas (1/3 of usage) 
Appendix B: Calculations based on information on page 1 of fact sheet, 
Assumes reduction of A/C use at night estimated  at 25% of total annual load</t>
  </si>
  <si>
    <t>Central cooling in new homes in very cold/cold, mixed-humid, and marine climates</t>
  </si>
  <si>
    <t>BTO Tool: This is in addition to "BAU" A/C choice 
Appendix B: Calculations based on information on page 1 of fact sheet, 
Assumes reduction of A/C use at night estimated  at 25% of total annual load</t>
  </si>
  <si>
    <t>BTO Tool: Averaged two source to get 45% savings 
Appendix B: "ECM motors represent a 51 percent full-load efficiency improvement over permanent split-capacitor (PSC) motors"
"The three ECMs used in this study cost, on average, $296. The average motor installation cost was approximately $547.50."
Only retrofit is cost effective, so using 51% savings, $296 cost</t>
  </si>
  <si>
    <t>~$1000, assumed for controller</t>
  </si>
  <si>
    <t>$0.3/sq.ft per one time retro-commissioning</t>
  </si>
  <si>
    <t>per unit; Assumed 1 per 1500 sq.ft</t>
  </si>
  <si>
    <t>$146-$359 with $146 showing up most frequently</t>
  </si>
  <si>
    <t>$82-92</t>
  </si>
  <si>
    <t>Expected lifetime is assumed - we do not have a good source to support this assumption.
Appendix B: Figure 27 and table 23 show savings of 55-63% improvement of existing system with new, optimized pump
Cost from google search</t>
  </si>
  <si>
    <t>Expected lifetime is assumed - we do not have a good source to support this assumption.Appendix B: Page 58: An exemplary study of two optimal pump systems demonstrates that if all available state‐of‐the‐ art efficiency measures of a pump system are systematically applied, energy‐efficiency savings of 80% to 90%</t>
  </si>
  <si>
    <t>Furnace</t>
  </si>
  <si>
    <t>$21/(kBtu/h)</t>
  </si>
  <si>
    <t>per home; 40 kBTU/hr capacity</t>
  </si>
  <si>
    <t>Total residential heating energy use by natural gas furnaces in all homes.</t>
  </si>
  <si>
    <t>per home; 3 tons of cooling</t>
  </si>
  <si>
    <t>Total residential cooling (CAC &amp; ASHP) other than room A/Cs</t>
  </si>
  <si>
    <t>BTO Tool: Energy savings are based on a report that evaluated the effectiveness of direct, evaporative pre-cooling systems.  Savings are also climate dependent, but 6% represents an average of 11% savings in favorable climates, and 1% savings in more humid climates. 
Appendix B: Impacts estimated from table on page 4, Increase COP from 3.03 to 3.71</t>
  </si>
  <si>
    <t>BTO Tool: 21 week payback 5 days a week 16 hours a day for 10 ton system to cool 10,000 sq. ft running at 70% power $0.25/kwh (England) 
Appendix B: Impacts estimated from table on page 4, Increase COP from 3.03 to 3.71</t>
  </si>
  <si>
    <t>Total energy use by residential ceiling fans</t>
  </si>
  <si>
    <t>BTO Tool: Reduced from 680, which was an extreme outlier in the Energy Star database.  272 cfm/W is at the upper end of products with multiple manufacturers. 150 cfm/W is Energy Star minimum. 
Appendix B: Represents second fastest of six speeds from one of the most efficient manufactrurers using a DC motor at 280 CFM/W
Installed base estimated at typical 100 CFM/W
63% reducition possible at $86 premium</t>
  </si>
  <si>
    <t>HES Baseline Value is $910/home</t>
  </si>
  <si>
    <t>Expected &amp; new equipment lifetime value are based on an assumption that these last 20 years. We do not have a good source to support this assumption. 
BTO Tool: Assumes no duct insulation 
Appendix B: Hendron:  Supply duct surface area (ft2)= 0.27 × FFA, Return duct surface area (ft2)= 0.05 × Nreturns × FFA
NREL: $1.3/ft2 and $1.1/ft2 for supply (R-8) and return (R-6) ducts respectively
Mills: efficiencyducts = DF * HSE + (1− DF) *CSE
Estimated cost based on insulating 195 ft2 of supply ducts in unconditioned space and  (Hendron value for 1500 ft2 house) and $1.3/ft2 (NREL Retrofit Meausure Database) is $254.  Insulating 240 ft2 of return ducts in unconditioned space using $1.1/ft2 is another $264, for a total of $518.  Energy savings is derived from HES Pro assumptions for duct distribution efficiency using LBNL's ASHRAE 152 model.
TDM Mtg 2: THis measure applies only to existing homes because IECC 2009 adopted by majority of states requires min duct insulation of R-6 for inner ducts, and R-8 for ducts located outside the home.</t>
  </si>
  <si>
    <t>Expected &amp; new equipment lifetime value are based on an assumption that these last 20 years. We do not have a good source to support this assumption.  BTO Tool:  2000 ' of duct, 12"d/3 sqft/ft  
Appendix B: Savings assumed same as residential
Cost assumptions: 2000 ' of duct, 12"d/3 sqft/ft. $2.2/ft2 of supply duct area. 15000 ft2 typical commercial buildng.</t>
  </si>
  <si>
    <t>~$25 annual incremental cost, present value at 6% DF for 20 years</t>
  </si>
  <si>
    <t>8 R: No FS: All fuels heating</t>
  </si>
  <si>
    <t>BTO Tool: Assumes regular maintenance underway; this is incremental tuning for efficiency 
Appendix B: Assumes regular maintenance underway; expert interviews provided cost and savings for incremental effort to maximize efficiency.  $300 represents present value of $25 annual cost over equipment lifetime</t>
  </si>
  <si>
    <t>$250 per thermostat plus $120 for NEST installation (or assume $50 for 1/2 hour install)</t>
  </si>
  <si>
    <t>BTO Tool: Savings of $282 off $2200 in most aggressive realistic scenario 
Appendix B: The results show that use of the predictive control strategy could save between 10% and 12% energy during the cold winter months. The energy savings are somewhat higher during mild weather conditions.</t>
  </si>
  <si>
    <t>per square foot; 1 zone per 1,500 sq ft</t>
  </si>
  <si>
    <r>
      <rPr>
        <strike/>
        <sz val="11"/>
        <color theme="1"/>
        <rFont val="Calibri"/>
        <family val="2"/>
        <scheme val="minor"/>
      </rPr>
      <t>$90/thermostat</t>
    </r>
    <r>
      <rPr>
        <sz val="11"/>
        <color theme="1"/>
        <rFont val="Calibri"/>
        <family val="2"/>
        <scheme val="minor"/>
      </rPr>
      <t>; $50 incremental cost per thermostat</t>
    </r>
  </si>
  <si>
    <t>BTO Tool: Installation cost assumes 30 minutes marginal labor (combined with other measures) 
Appendix B: RECS 2009 analysis of set back behavior and penetration of programmable thermostats included in spreadsheet</t>
  </si>
  <si>
    <t>Total residential heating in all homes</t>
  </si>
  <si>
    <t>-$10/kBtu/hr</t>
  </si>
  <si>
    <t>9 C: No FS: All fuels heating</t>
  </si>
  <si>
    <t>BTO Tool: Negative initial cost as smaller unit, assumes peak/average heating of 3:1, 1.9 Quads/year, 80 B sq.ft. 
Appendix B: Pg. 6: "estimated an energy savings of 0.2% for every 1% reduction in oversizing"
Pg 1: "One Florida study showed a typical 9 percent increase in annual space cooling electricity usage for units that were oversized by 50 percent or more;nearly 40 percent of contractors indicated that they purposefully over-sized equipment",
Assume 50% oversizing on average for cooling, 25% for heating</t>
  </si>
  <si>
    <t>Expected &amp; new equipment lifetime value are based on an assumption that these last 20 years. We do not have a good source to support this assumption. 
Appendix B: Aeroseal: $.33/ft2 based on measure 92.  Average house assumption is 1500 ft2.
Assumes twice the energy savings as new homes (Measure 91).</t>
  </si>
  <si>
    <t>$0.33/sqft installation and materials; 0.075/sqft diagnostics</t>
  </si>
  <si>
    <t>Expected &amp; new equipment lifetime value are based on an assumption that these last 20 years. We do not have a good source to support this assumption. BTO Tool: Using average savings and cost &amp; perormance to get to 97% duct efficiency from Hamilton and ACEEE sources. 7.5 cents/ft2 added for diagnostic testing (TIAX 2005) 
Appendix B: Modera: 80% heating season duct efficiency (See Figure 2 and measured duct efficiency data cited throughout the article. 7.5 cents/ft2 added for diagnostic testing (TIAX 2005). Nominal sealing cost is 33 cents/ft2 for consistency with Measure 92. Energy savings assumed to be double the savings in new homes from Measure 92.</t>
  </si>
  <si>
    <t>Total energy consumption by residential central air conditioning in single-family homes</t>
  </si>
  <si>
    <t>BTO Tool: Assumed $600 as per commercial for economizer + $180 for controls 
Appendix B: A-10: "The assumed savings for night economizer was 20% of the RASS household UEC for coastal regions and 10% of the UEC for inland regions." (Used 10% as majority of country is best represented as "inland" in this dataset)
Price taken from web search</t>
  </si>
  <si>
    <t>$3000 incremental cost</t>
  </si>
  <si>
    <t>per home; 3 tons</t>
  </si>
  <si>
    <t>1) Average between min and max lifetimes of 9 and 22 years for residential ASHP (EIA - Technology Forecast Updates – Residential and Commercial Building Technologies, September 2013)</t>
  </si>
  <si>
    <t>$677/unit, based on a prototypical mid-rise multifamily building with 163 units and a total incremental project cost of $110,275</t>
  </si>
  <si>
    <t>per unit; 20 tons per building</t>
  </si>
  <si>
    <t>Total electric water heating in all multi-family homes</t>
  </si>
  <si>
    <t>BTO Tool: Analyzed for multi-family 
Appendix B: "The savings from this alternative design are about 1,700 kWh/yr per unit with an expected measure life of 15 years. This represents a simple payback of about 4.4 years at a retail electricity cost of $0.09/kWh." Reducing kWh/unit from 2,700 to 1,000 with indicated payback.</t>
  </si>
  <si>
    <t>$0.94/SF, based on prototypical mid-rise multifamily building of 117,500 SF and a total incremental cost of $110,275</t>
  </si>
  <si>
    <t>per home; 100 cfm air excahnge</t>
  </si>
  <si>
    <t>BTO Tool: Exhaust ventilation and energy recovery ventilator 
Appendix B: Estimated from first principles using 3,000 HDD as U.S. average, 45 CFM as air handling treated to calculate maximum heating savings</t>
  </si>
  <si>
    <t>$5/cfm</t>
  </si>
  <si>
    <t>15 C: FS: All  fuel cooling (elec+gas) to all electric</t>
  </si>
  <si>
    <t>$8/cfm</t>
  </si>
  <si>
    <t>per home; assume 0.3 ACH, 1800 sq.ft</t>
  </si>
  <si>
    <t>$8/sq.ft.</t>
  </si>
  <si>
    <t>per square foot; 150 BTU/h/sq.ft</t>
  </si>
  <si>
    <t>BTO Tool: Savings in building Vent, height can offset cost, assumed typical cost for 150 BTU/h @~$33/kBTU/h 
Appendix B: "a chiller dedicated for chilled beam cooling has a lower temperature lift and operates at a 15% to 20% higher efficiency than for an conventional system"
Multiple sources provide 20% savings estimate; currently avilable technology provides price estimate at -$1/sq ft +/- $3/sqft</t>
  </si>
  <si>
    <t>$617/zone, 5 zones, 3 RTUs</t>
  </si>
  <si>
    <t>See pumps/fans</t>
  </si>
  <si>
    <t>BTO Tool: Applies to new commercial buildings only; all HVAC 
Appendix B: Technical Energy-Savings Potential: 0.17 Quads ~10% system energy savings.
Costs from Argon Air estimate to install in new building</t>
  </si>
  <si>
    <t>-2 years over VAV</t>
  </si>
  <si>
    <t>BTO Tool: 2 years savings @$3.3B/year for all 80 B sq.ft (BEDB); 80/20 heating cooling split; 10%heating, 17% cooling over VAV 
Appendix B: Caclualted from data in chapter 5</t>
  </si>
  <si>
    <t>$3000/ton ground</t>
  </si>
  <si>
    <t>per home; 3 ton total, 2 ton ground</t>
  </si>
  <si>
    <t>BTO Tool: Savings over ASHP: 38% heating, 15% cooling. Cost of system based on 2/3 GSHP and 1/3 ASHP. 
Appendix B: "At the main U.S. Post Office facility in Valrico, three air- source heat pumps were retrofitted with the dual-source technology, reducing daily energy use by nearly 38%"
Multiple case studies used for average of 34% savings from ASHP</t>
  </si>
  <si>
    <t>$7000/ton ground</t>
  </si>
  <si>
    <t>per square foot; 40 ton total, 10 ton ground assumed for 15,000 sq.ft. buildings</t>
  </si>
  <si>
    <t>BTO Tool: Savings over ASHP: 38% heating, 15% cooling 
Appendix B: "At the main U.S. Post Office facility in Valrico, three air- source heat pumps were retrofitted with the dual-source technology, reducing daily energy use by nearly 38%"
Multiple case studies used for average of 34% savings from ASHP</t>
  </si>
  <si>
    <t>Not on market</t>
  </si>
  <si>
    <t>Total residential geothermal heating and cooling</t>
  </si>
  <si>
    <t>Immediate payback</t>
  </si>
  <si>
    <t>60 C: No FS: All fuels/end-uses</t>
  </si>
  <si>
    <t>BTO Tool: Represents R&amp;D effort to improve building designs</t>
  </si>
  <si>
    <t>$0.12/sq.ft</t>
  </si>
  <si>
    <t>36 R: No FS: Roof specific</t>
  </si>
  <si>
    <t xml:space="preserve">Total heating and cooling lost through attics in homes built before 2010 </t>
  </si>
  <si>
    <t>Expected and new equipment lifetimes are assumed - we do not have a good source to support this assumption. 
BTO Tool: Assumed 2/7ths of white roof impact of 15%; 30x30 2 story house with 30% pitched roof 
Appendix B: Analyzed savings for ducts and attic laods scaled to national average using existing stock as base</t>
  </si>
  <si>
    <t>per lamp</t>
  </si>
  <si>
    <t>$10/sq.ft.</t>
  </si>
  <si>
    <t>per home; 1,000 square feet</t>
  </si>
  <si>
    <t xml:space="preserve">BTO Tool: Assumed 1000 sq.ft. heated (i.e., portion of house) vs. $3000 installed for ducts,  "When applied to the sizing of a radiant system, conventional heat-loss analysis often includes a reduction in design temperature from 70°F to 65°F and a 10% to 25% reduction in building air infiltration, infiltration, stratification and glass heat loss. The average 65°F radiant comfort temperature with 59°F day/night setback should reduce building heat load by 25% to 35% over convective systems.", Richard D. Watson, research chairman of the ASHRAE Radiant Heating and Cooling Technical Committee 
Appendix B: Watson: Assumed 1000 sq.ft. heated at $10/ft2 vs. $3000 installed for ducts,  "The average 65°F radiant comfort temperature with 59°F day/night setback should reduce building heat load by 25% to 35% over convective systems."
Hendron: Radiant vs forced air in two similar houses indicated about 3% heating energy savings, to achieve equivalent mean radiant temperature, plus additional savings for water pump vs air handler fan, and for reduced infiltration.  9.5% is the geometric mean of the two studies.
D'agnese: "Hot-water radiant costs more to install than other types of heating systems—from $6 to $15 per square foot depending on the method, whether you're starting from scratch or retrofitting, and where you live."
Assumed 1000 sq.ft. heated at $10/ft2 vs. $3000 installed for ducts,  </t>
  </si>
  <si>
    <t>Expected &amp; new equipment lifetime value are based on an assumption that these last 20 years. We do not have a good source to support this assumption. 
Appendix B: Southface: "The efficiency of air distribution systems has been found to be 60-75% or less; Properly designed and installed duct systems can have efficiencies of 80% or more for little or no additional cost." Savings estimate is 16%=1-0.675/0.8</t>
  </si>
  <si>
    <t>ACEEE claims 30% price premium</t>
  </si>
  <si>
    <t>per home; 3 tons capacity (3 indoor units for mini-split)</t>
  </si>
  <si>
    <t>Large office buildings; assembly rooms, auditoriums, and lecture halls; large retail buildings and shopping malls; movie theaters; restaurants, bars and nightclubs; banks; outpatient areas in hospital; and hotel atriums or lobbies.</t>
  </si>
  <si>
    <t>12.7% increase in first cost</t>
  </si>
  <si>
    <t>per home (1800 sq. ft.)</t>
  </si>
  <si>
    <t>59 R: No FS: All fuels/end-uses</t>
  </si>
  <si>
    <t>Expected and new equipment lifetimes are assumed - we do not have a good source to support this assumption.  BTO Tool: Zillow gives 1700 sq. ft. home at $220,000 w/ lot at $45,000</t>
  </si>
  <si>
    <t>BTO Tool: 5 years of persistent savings 
Appendix B: Table 3 indicates total primary energy savings in new buildigns of 13%</t>
  </si>
  <si>
    <t>Incandescent and halogen</t>
  </si>
  <si>
    <t>Total residential incandescent and halogen General Service Lamp (GSL) Medium Screw Bulb (MSB) lighting</t>
  </si>
  <si>
    <t>1) Market cost of efficient and standard luminaires are first costs. Incremental cost includes first cost and cost of relamping a standard less efficient unit accounting for its shorter lifetime, which is why the difference in efficent unit and standard unit costs do not match the incremental cost. Detailed calculations see "Lighting Measures_Relamp and Labor Costs_4-2-14".
2) Base and efficient unit performance were slightly adjusted to match EIA Tech Forecast, the costs were not changed because this change was very small.
3) Base unit performance more closely reflects incadescent bulbs, however, halogen is not significantly higher in efficacy, typically 14.7-20.1 lum/watt. The market for these is significantly smaller.</t>
  </si>
  <si>
    <t>per fluorescent lamp</t>
  </si>
  <si>
    <t>BTO Tool: Used average of $1.60 per sq-ft for 80 billion square feet, and $3.79 for K-12 Schools AERG.  Assumes dimmable ballasts must be installed. Assumes 3080 fluorescent lamps per 211,000 ft2 (0.0146 lamps/ft2) based on the K-12 Schools AERG. 
Appendix B: PNNL page 2.23: "A report by the EPA (2001) suggests that daylit offices can achieve up to 35%-40% savings, and that other daylit spaces (classrooms, grocery stores, and retail outlets) can achieve 40%-60% savings." and used $1.60 per sq-ft for 80 billion square feet</t>
  </si>
  <si>
    <t>per string</t>
  </si>
  <si>
    <t>Incadescent</t>
  </si>
  <si>
    <t>per ballast</t>
  </si>
  <si>
    <t>All commercial linear fluorescent lighting (T-12, T-8, T-5)</t>
  </si>
  <si>
    <t>BTO Tool: Compares to $12.87 for Rapid-Start and $8.91 for Instant-Start 
Appendix B: Table 3-13: Technical Potential Energy Savings of Dimmable Instant-Start Ballasts and Table 3-14: Ballast Price, by Type</t>
  </si>
  <si>
    <t>Costs per ballast</t>
  </si>
  <si>
    <t>per ballast; 2 lamps in stock per ballast</t>
  </si>
  <si>
    <t>All residential and commercial fluorescent lighting (GSL medium screw CFL MSB, CFL Reflector, T12, T8, T5, and other miscellaneous fluorescent lamps).</t>
  </si>
  <si>
    <t xml:space="preserve">Matthew Walker (NCI): "Electronic ballast is going to be the norm for most shipments already; 7% savings is the impact of the 2011 ballast rulemaking, will be effective in Nov 2014. At this point you are looking for improved electronics, not so much an elec to mag switch."
</t>
  </si>
  <si>
    <t>BTO Tool: Compares to $12.87 for Rapid-Start and $8.91 for Instant-Start 
Appendix B: Page 38: "With the elimination of constant electrode heating, these values would decline to 37 watts and 38 watts, respectively, correlating to a 5% decrease in energy consumption. A 5% decrease in energy consumption would result in energy savings of 0.01 quad per year." and Table 3-16: Ballast Price, by Type
Lifetime is based on recent rulemaking TSD Life  Cycle Cost Analysis Chapter.</t>
  </si>
  <si>
    <t>BTO Tool: Compares to Quartz Metal Hallide at $35
Lifetime is based on recent rulemaking TSD Life  Cycle Cost Analysis Chapter.</t>
  </si>
  <si>
    <t>BTO Tool: approximately $125 more than a 400-watt CWA ballast (Advance Transformer, 2003). 
Appendix B: Table 3-45: Technical Potential Energy Savings of HID Dimmable Ballasts and page 84: "A cost estimates for
a400-watt electronic ballast is $223, approximately $125 more than a 400-watt CWA ballast (Advance
Transformer, 2003)."
Lifetime is based on recent rulemaking TSD Life  Cycle Cost Analysis Chapter.</t>
  </si>
  <si>
    <t>BTO Tool: Range from $16-$33</t>
  </si>
  <si>
    <t>BTO Tool: Compares to $26.38 metal halide; $0.98 incandescent, A type</t>
  </si>
  <si>
    <t>BTO Tool: 2 Lamp 120/277 volt instant start high efficiency Maxlite for F28T8 fluorescents 
Appendix B: Differencey between Triad and standard electric balast averaged between 0.78 and 0.88 ballast factors</t>
  </si>
  <si>
    <t>$175/controller, $.08/ft2 from K-12 Schools (AERG); $24/controller, $0.014/ft2 (NCI)</t>
  </si>
  <si>
    <t>per square foot; one controller per 4 luminaires</t>
  </si>
  <si>
    <t>103.61/sqft compressed 50% as per roadmap</t>
  </si>
  <si>
    <t>per unit; 477 square feet absorber</t>
  </si>
  <si>
    <t>BTO Tool: 3% end use penalty for 40W pump (scaled to 2 % for 20W design) 
Appendix B: Thorough analysis of multiple sources; represents aggregate savings net of parasitic loads
Costs represent program targets informed by roadmap (in preperation)</t>
  </si>
  <si>
    <t>Total residential and commercial lighting</t>
  </si>
  <si>
    <t>BTO Tool: A single high-brightness LED element from Luxeon costs about $8; this does not include the added costs of drive electronics, system package, and distributor mark ups.</t>
  </si>
  <si>
    <t>BTO Tool: Sum of all desktop related measures 
Appendix B: Table 4-20: Personal Computers Summary</t>
  </si>
  <si>
    <t>Total residential and commercial incandescent lighting (MSB, reflectors, and other)</t>
  </si>
  <si>
    <t>BTO Tool: Over a ten-year period, the electronic pulse-start ballast system results in cost savings of 36% over a probe-start magnetic probe-start ballast system and 17% over a magnetic pulse-start ballast system.
Lifetime is based on recent rulemaking TSD Life  Cycle Cost Analysis Chapter.</t>
  </si>
  <si>
    <t>Incandescent and halogen reflector lamps</t>
  </si>
  <si>
    <t>Installed costs estimated from main source at 0.034; alternate at $0.11/ft2 - $0.56/ft2</t>
  </si>
  <si>
    <t xml:space="preserve">BTO Tool: Estimated at 1-5 year simple payback, 10-55% market penetration; Partial requirement in ASHRAE 2010 
Appendix B: Energy savings assumed the same as Measure 206.  Cost of $0.36/ft2 based the Grocery Store TSD.  </t>
  </si>
  <si>
    <t>per ballast; 4 lamps per luminaire</t>
  </si>
  <si>
    <t>$2500/home</t>
  </si>
  <si>
    <t>Lifetime is based on recent rulemaking TSD Life  Cycle Cost Analysis Chapter.</t>
  </si>
  <si>
    <t>Ballast Retail Price(2012): T-12 - $16.47; T-8: $17.67; Lamp Retail Price (2012): T-12 - $12.9; T-8 $7.06. Two lamps per ballast, hence incremental cost is calculated to be the (ballast+2lamps)/2</t>
  </si>
  <si>
    <t>A new standard goes into effect in 2014, which basically eliminates all T-12 lamps.</t>
  </si>
  <si>
    <t>BTO Tool: Non spectrally-enhanced is $3 
Appendix B: Table 5-3: Price of Lamps, Spectrally Enhanced vs. Non-Spectrally Enhanced</t>
  </si>
  <si>
    <t>per sign</t>
  </si>
  <si>
    <t>Table 6-6: Summary Table for Utilization: Fixtures, "Monochromatic LEDs exhibit 80-90% energy savings over neon in signage fixtures."</t>
  </si>
  <si>
    <t>per sensor; one unit per 8 bulbs</t>
  </si>
  <si>
    <t>BTO Tool: Average for existing fluorescent fixtures: $78 
Appendix B: Page 108: "Typical LED drive electronics operate at efficiencies in the range of 75% to 85%. For comparison, the
most efficient ballasts for fluorescent lamps operate at a little better than 90% efficiency, with single digit
losses (Lightfair, 2003)."
Technical potential is very small, so finding an exact efficiency improvement less than 15% is not a priority.
Lifetime is based on recent rulemaking TSD Life  Cycle Cost Analysis Chapter.</t>
  </si>
  <si>
    <t>Appendix B: Very low costs relative to savings, usually several orders of magnitude difference (using benefit/cost ratio of 100)</t>
  </si>
  <si>
    <t>Expected lifetime is assumed - we do not have a good source to support this assumption.BTO Tool: Compares to $88 for non-infrared Kenmore, same capacity</t>
  </si>
  <si>
    <t>Total energy consumption by residential TVs</t>
  </si>
  <si>
    <t>All distribution transformers</t>
  </si>
  <si>
    <t>Cost is a weighted average baed on MVA capacity shipped in  2009 from 2013 TSD. No cost data was found for dry type low voltage transformers, hence only the medium voltage cost was considered (market likely includes low and medium dry-type DT in addition to liquid DT).</t>
  </si>
  <si>
    <t>per MVA</t>
  </si>
  <si>
    <t>All types of distribution transformers in all commercial buildings (mmBTUs, site)</t>
  </si>
  <si>
    <t xml:space="preserve">This measure will be obsolete once the market is updated to AEO 2014. </t>
  </si>
  <si>
    <t>Not available; derived based on a 3 year payback.</t>
  </si>
  <si>
    <t>Appendix B: Page 49: "A standby standard could reduce standby consumption by roughly two-thirds, yielding 90 - 110 TWh in savings."
Judy Reich/NCI: "Examples of residential appliances in the U.S. which may consume less than 1 W in standby include those with electromechanical controls or that shut off the display and become “inactive” after the end of the cycle. Cooking products generally include a clock, which makes it hard to meet a 1-W standard, but it can be done.  However, manufacturers aren’t doing it yet because there are no performance standards for conventional cooking products. In general, DOE will not be regulating a specific standby power standard for residential appliances because EISA requires an integrated metric (i.e., active + standby mode energy use) unless it is technically infeasible to combine them.  Therefore, the only residential appliance that has a prescriptive standby power standard so far is microwave ovens.  These will have a 1-W standby standard that comes into effect in 2016, but at this time very few meet this level. I’m not aware of ENERGY STAR implementing a standby power qualification criterion for any of the residential products I’m familiar with."</t>
  </si>
  <si>
    <t>Cost and energy savings from pg. 49 of the McKinsey Unlocking Energy Efficency in the US  Economy Report: "A standby standard could reduce standby consumption by roughly two-thirds, yielding 90 - 110 TWh in savings." &amp; "..\Downloads\US_energy_efficiency_full_report.pdf"</t>
  </si>
  <si>
    <t>TSD</t>
  </si>
  <si>
    <t>Total energy use by variable speed drive (VSD) motors in A/C, refrigeration, washing machines, and freezers</t>
  </si>
  <si>
    <t>BTO Tool: Taken form blowers and refrigerators</t>
  </si>
  <si>
    <t>20% capital reduction possible; Assume 30% operating cost increase (software, management, etc.).</t>
  </si>
  <si>
    <t>per data center</t>
  </si>
  <si>
    <t>Total energy use by data centers (OYP: it seems this is electricity consumption/IT equipment consumption only, but need to verify the market against a reliable  source)</t>
  </si>
  <si>
    <t>Appendix B: Combination of virtuatlization, power management, and CADE-related utilization management measures: 70% with a resultant decrease in IT infrastructure and maintenance personnel cost. "As noted above, all of these potential cost increases are expected be much less than the value of lifetime energy savings and avoided site infrastructure costs from more efficient products, often with a very short payback period, so the more efficient systems have a lower total cost of ownership (TCO). In general, however, it is not possible to draw general conclusions about the additional cost of energy-efficient products because there is significant variation among product types, the efficiency strategies applied vary among products, and the rapid pace of change in technology makes it difficult to collect cost data." pg. 69, EPA Report to Congress  on Server and Data Center Energy Efficiency 2007.</t>
  </si>
  <si>
    <t>$8 (including control cost)</t>
  </si>
  <si>
    <t>BTO Tool: Updated based solely on TSD 12/11 
Appendix B: "energy consumption can be reduced by three to four percent with adaptive defrost"
"DOE used an incremental cost of $8 in the energy analysis for adaptive defrost ($0 if electronics onboard)"
used $8 contoller cost, average of 3-4% savings range provided</t>
  </si>
  <si>
    <t>BTO Tool: Baseline compressor rack = 5 compressors sharing 350,000 BTU/hr load at medium temp</t>
  </si>
  <si>
    <r>
      <rPr>
        <strike/>
        <sz val="11"/>
        <color theme="1"/>
        <rFont val="Calibri"/>
        <family val="2"/>
        <scheme val="minor"/>
      </rPr>
      <t>1-2 year payback for retrofits.</t>
    </r>
    <r>
      <rPr>
        <sz val="11"/>
        <color theme="1"/>
        <rFont val="Calibri"/>
        <family val="2"/>
        <scheme val="minor"/>
      </rPr>
      <t xml:space="preserve">  Incremental cost to retrofit estimated at $400/LF, including installation costs</t>
    </r>
  </si>
  <si>
    <t>per LF</t>
  </si>
  <si>
    <t>BTO Tool: Note: changing jets, etc. gets you 25% accordin to multiple papers from AME 
Appendix B: Multiple examples cited incicating (+/-) small change in sales, ~30% energy savings, ~3-5 year paybacks quoted
Using 30% savings and ~ 4 year payback and no statistically significant proof of sales impact</t>
  </si>
  <si>
    <t>$23-66</t>
  </si>
  <si>
    <t>$348; payback 0.3-0.7 yrs</t>
  </si>
  <si>
    <t>BTO Tool: Floating head pressure takes advantage of lower lift temps available at lower ambient temps</t>
  </si>
  <si>
    <t>1-2 year payback for retrofits</t>
  </si>
  <si>
    <t>BTO Tool: Updated based solely on TSD 12/11 
Appendix B: All data taken from TSD and supporting engineering and national impact estimates</t>
  </si>
  <si>
    <t>BTO Tool: Includes: thicker insulation, brushless DC condenser fan, high eff compressor, reduced meltage, reduced evap thermal cycling, and high eff fan blades 
Appendix B: Table 5-24, line 8, page 152</t>
  </si>
  <si>
    <t>$63-138</t>
  </si>
  <si>
    <t>$22-$662</t>
  </si>
  <si>
    <t>$5000; payback 0.9-2.1 yrs</t>
  </si>
  <si>
    <t>BTO Tool: Est. Time to Commercialization: &lt;5 yrs</t>
  </si>
  <si>
    <t>$2-80</t>
  </si>
  <si>
    <t>$94-$355</t>
  </si>
  <si>
    <t>BTO Tool: Increased Fin Pitch and Surface Area</t>
  </si>
  <si>
    <t>1435-1825</t>
  </si>
  <si>
    <t>BTO Tool: higher # for low temp</t>
  </si>
  <si>
    <t>BTO Tool: Evap and condenser are ~12% of rfrg energy usage, see addl measures tab; so 12% of 63% is savings potential; Primary Manufacturer: Matsushita</t>
  </si>
  <si>
    <t>$90,000; payback 1.7-3.8 yrs</t>
  </si>
  <si>
    <t>BTO Tool: Baseline supermarket = energy usage of 2.037 million kWh/yr, with 60 display cases, compressor racks and four condensers</t>
  </si>
  <si>
    <t>$23-171</t>
  </si>
  <si>
    <t>BTO Tool: ECM fan motor = brushless DC 
Appendix B: Tables 5-8,13,14,17,19,20,22,26,27
Averaged cost and savings over equipment in indicated tables</t>
  </si>
  <si>
    <t>$80-414</t>
  </si>
  <si>
    <t>104-165</t>
  </si>
  <si>
    <t>$1003; payback 4.4-10.1 yrs</t>
  </si>
  <si>
    <t>BTO Tool: Increased installation costs (included)</t>
  </si>
  <si>
    <t>BTO Tool: Use 7-26% more power than units with no ice maker; Comparison b/t 2 LG top-mount models; **energy use reported same!** 
Appendix B: "The refrigerators' gross electricity use increased about IO%,  or 100 kWh/yr, due to operation of the automatic  icemaker...The net energy difference, i.e.,  after subtracting the energy needed to make ice manually, is roughly 55 kWh/yr"
55 kWh/year corresponds to ~ 9.5% of today's typical refrigerator of 585 kWh/year; current Kenmore icemaker kit priced at $110 (6/12)</t>
  </si>
  <si>
    <t>2 year payback</t>
  </si>
  <si>
    <t>per unit; 706 lbs/day</t>
  </si>
  <si>
    <t>BTO Tool: ENERGY STAR can save 1200 kWh per year over other units, or about $110/yr on electricity 
Appendix B: "The average annual energy use of a 500 lb./day air-cooled ice-maker is 5,000 kWh with a potential increase in efficiency of 15 percent (less than a two-year payback)."</t>
  </si>
  <si>
    <t>BTO Tool: Represents TSD estimate of moving from EER ~5.2-5.5 to ~6.1-6.5 
Appendix B: Tables 5-A.3.2 (and .4, .6) (and also p.5-46)
Averaged maximum compressor improvements over all refrgerator types</t>
  </si>
  <si>
    <t>This measure will be obsolete once the market is updated based on AEO 2014 projections.
BTO Tool: Uses product clases 1-7 as proxy for all 
Appendix B: All data taken from TSD and supporting engineering and national impact estimates</t>
  </si>
  <si>
    <t>All residential refrigerators' energy consumption</t>
  </si>
  <si>
    <t>BTO Tool: Combine 320, 338, 340, 378, and 383 
Appendix B: All measure tables drawn from engineering and national impact analysis from TSD and supporting material</t>
  </si>
  <si>
    <t>4-year payback</t>
  </si>
  <si>
    <t>BTO Tool: See Additional Market Data tab for efficiency and cost calculations</t>
  </si>
  <si>
    <t>$76-$1429</t>
  </si>
  <si>
    <t>per unit; 25 ft^3</t>
  </si>
  <si>
    <t>BTO Tool: See Addl Market tab for cost calc; before, Used 5% of $1000 as estimate; assumed same reduction as commercial 
Appendix B: Table 5-A.3.10, 11, 13, 14 
Averged data to get 10% savings improvement, $37 cost</t>
  </si>
  <si>
    <t>All commercial medium temperature and remote condensing display cases where lights can be retrofitted</t>
  </si>
  <si>
    <t>Only Remote Condensing units can be retrofitted, and there are different potential energy savings with a LED retrofit. For an open display case, the potential energy savings are 6%, and for a display case with doors, the energy savings are 18%. Using Table 10.2.4 from the commercial refrigeration TSD, calculated a weighted average for potential energy savings of commercial refrigerators capable of an LED retrofit. See details in supporting spreadsheet  for measure #344.</t>
  </si>
  <si>
    <t>per unit; 25 Lumens</t>
  </si>
  <si>
    <t>BTO Tool: Assume lighting is 0.6% of refrigerator energy use (60W, 10min/day); Incremental cost (from press release) and energy savings (from ENERGY STAR search )are unclear, as LEDs are bundled with other "extra" features 
Appendix B: "Plastic assembly so it is more durable than a regular light bulb and it only consumes 1/10 the power so it is more energy efficient" and current price is listed at $7.99 each
90% reduction applied to refrigerator lighting load: ~1%</t>
  </si>
  <si>
    <t>BTO Tool: higher # for Frz</t>
  </si>
  <si>
    <t>BTO Tool: DQ 0: Dropped given feedback from ORNL: research reseearch is indicating this isn't very promissing</t>
  </si>
  <si>
    <t>$1244; payback 2.9-6.7 yrs</t>
  </si>
  <si>
    <t>per unit; net of space savings value</t>
  </si>
  <si>
    <t>Price delta is &lt;=$250;  value of marginal space added is ~$100-$300,  using $50 as the price. EER 7.5 from table 3.3.10; cost estimated form web search for existing products with value added for internal refrigerator space.
NCI: Several entities have simulated and designed oil free linear compressors, but no one has presented one to the market yet. Embraco claims to be working on this very goal, and they claim that introduction of such a product is a few years away. However, I'd guess this technology is a bit further away than that.</t>
  </si>
  <si>
    <t>$25; payback 0.7-1.5 yrs</t>
  </si>
  <si>
    <t>BTO Tool: Baseline: Self-Contained, Air-Cooled, 5248 kWh/yr 
Appendix B: Table 5-24, page 152, line 6, "Reduced Evaporator Thermal Cycling</t>
  </si>
  <si>
    <t>$110; payback 3.2-7.3 yrs</t>
  </si>
  <si>
    <t>BTO Tool: Baseline: Self-Contained, Air-Cooled, 5248 kWh/yr 
Appendix B: Table 5-24, page 152, line 5, "Reduced Meltage During Harvest"</t>
  </si>
  <si>
    <t>$100; payback 0.7-1.6</t>
  </si>
  <si>
    <t>BTO Tool: Baseline: One Door, 2527 kWh/yr</t>
  </si>
  <si>
    <t>BTO Tool: Est. Time to Commercialization: &gt;10 yrs 
Appendix B: performance average of table 6-1, cost</t>
  </si>
  <si>
    <t>$322-592</t>
  </si>
  <si>
    <t>BTO Tool: higher for frz</t>
  </si>
  <si>
    <t>per unit; 22 ft^3</t>
  </si>
  <si>
    <t>BTO Tool: For cost, assumed outer dimensions, 2.6x2.7x5.6 ft; LG model: Total monthly power consumption 32.9Kwh/month (27% efficiency improvement in comparison with competitor model SRM716YIWL)</t>
  </si>
  <si>
    <t>Cost premium of $0.31/SF of roof area</t>
  </si>
  <si>
    <t>per square foot; 3 floors/building average</t>
  </si>
  <si>
    <t xml:space="preserve">Expected and new equipment lifetimes are assumed - we do not have a good source to support this assumption.  </t>
  </si>
  <si>
    <t>Compressors</t>
  </si>
  <si>
    <t>$138-$201</t>
  </si>
  <si>
    <t>BTO Tool: Max Tech report: 5% 
Appendix B: Arthur D. Little reported savings of approximately 25 % compared to single-speed motor systems in 1999; Tecumseh Products Company demonstrated that energy savings of 15%
An average of the estimates of this cost increase provided by the manufacturers weighted by manufacturer market share is near $56; an additional $30 for addition of an electronic control system
Using average of two studies: 20% at $86 cost</t>
  </si>
  <si>
    <t>8-year payback</t>
  </si>
  <si>
    <t>BTO Tool: Max Tech report gives 9% for sectoral savings; 20% energy savings; Improves motor efficiency (permanent magnets), increases operating effectiveness (less fluid heated or cooled), and reduces cycling losses; Necessitates use of brushless DC fan motors to capture efficiency gains
Primary Manufacturer: Embraco
Calculated from Table 3 in article; Total National Potential Energy Savings (kWh/yr) * payback (yr) * energy cost ($/kWh) / # fridges (AEO 2010)</t>
  </si>
  <si>
    <t>BTO Tool: 4% for Frz, 5% for Cooler</t>
  </si>
  <si>
    <t>per home; 30x40 home, 2 stories, 10' per story</t>
  </si>
  <si>
    <t>40 R: No FS: Infiltration specific</t>
  </si>
  <si>
    <t>Expected and new equipment lifetimes are assumed - we do not have a good source to support this assumption.  BTO Tool: Based on contractor interview</t>
  </si>
  <si>
    <t>$0.28/sq-ft</t>
  </si>
  <si>
    <t>34 R: No FS: Wall specific</t>
  </si>
  <si>
    <t>Total heating and cooling lost through walls in new single/multi/mobile homes</t>
  </si>
  <si>
    <t>Expected and new equipment lifetimes are assumed - we do not have a good source to support this assumption.  BTO Tool: 30x40' 2-story house assumed. Represents moving average wall construction to indicated R-value</t>
  </si>
  <si>
    <t>$0.19/sq-ft</t>
  </si>
  <si>
    <t>Total residential heating and cooling lost through walls in all homes</t>
  </si>
  <si>
    <t>Expected and new equipment lifetimes are assumed - we do not have a good source to support this assumption. BTO Tool: 30x40' 2-story house assumed</t>
  </si>
  <si>
    <t>$0.00/sq-ft</t>
  </si>
  <si>
    <t>Expected and new equipment lifetimes are assumed - we do not have a good source to support this assumption.  BTO Tool: Assumes 24" studs and no increase in window/door cost for equivalent cost. Represents moving average wall construction to indicated R-value 
Appendix B: "Fully implementing advanced framing techniques can result in materials cost savings of about $500-$1000 (for a 1,200-2,400-square-foot house, respectively), labor cost savings of between 3 and 5 percent, and annual heating and cooling cost savings of up to 5 percent."
Scaleed up 5% whole-building savings to share of wall load</t>
  </si>
  <si>
    <t>$0.19/sq.ft.</t>
  </si>
  <si>
    <t>38 R: No FS: Foundation specific</t>
  </si>
  <si>
    <t xml:space="preserve">Expected and new equipment lifetimes are assumed - we do not have a good source to support this assumption. </t>
  </si>
  <si>
    <t>$2.8B leveraged, 80% assumed mat &amp; labor; $485M program</t>
  </si>
  <si>
    <t>Total residential energy consumption by existing (pre-2010) single-family homes</t>
  </si>
  <si>
    <t>$2.50/sq-ft;  UPDATED TO BE FOA TARGET:  R &gt;= 8 and Cost of $0.08/SF per R-Value</t>
  </si>
  <si>
    <t>$18/sqft vs. $10 for IGU; target: $8 incremental cost</t>
  </si>
  <si>
    <t>33 C: No FS: Window (cond+rad) specific</t>
  </si>
  <si>
    <t>Total commercial solar heat gain cooling + total commercial conductive window loss in new commercial buildings</t>
  </si>
  <si>
    <t>1) Cost: RFI 2013 PNNL: 2025 DOE Roadmap target premium of $5-$10/sq.ft.; current (2010) cost with VIP: $50/sq.ft. 2015 DOE Roadmap incremental cost target is $20/sq.ft.
2) Energy savings: SHGF improvement, 50% of time from 0.47 to 0.09 (40% (includes 50% of the time) decrease in cooling losses); and increase in R value from 1.86 to 3.45 (46% improvement in heating  and cooling losses). Weighted average for % improvement in performance is approximated based on heating and cooling AEO market consumption estimates in the year 2010 and component window loads from additional data tab.</t>
  </si>
  <si>
    <t>per home; wall: floor space of .9, window fill ratio of 0.4; 222 ft^2 of window area (BED 2011)</t>
  </si>
  <si>
    <t>30 R: No FS: Window (cond+rad) specific</t>
  </si>
  <si>
    <t>Total heating and cooling energy lost through windows in all new homes due to conduction and radiation</t>
  </si>
  <si>
    <t>1) Cost: RFI 2013 PNNL: 2025 DOE Roadmap target premium of $5-$10/sq.ft.; current (2010) cost with VIP: $50/sq.ft. 2015 DOE Roadmap incremental cost target is $20/sq.ft.
2) Energy Savings: SHGF improvement, 50% of time from 0.47 to 0.09 (40% decrease in cooling losses); and increase in R value from 1.61 to 3.45 (53% improvement in heating and cooling losses). Weighted average for % improvement in performance is approximated based on heating and cooling AEO market consumption estimates in the year 2010 and component window loads from additional data tab.</t>
  </si>
  <si>
    <t>Total heating and cooling energy lost through windows in homes built pre-2010 due to conduction and radiation (use for dynamic windows that would not cause reduction in heat gain during winter)</t>
  </si>
  <si>
    <t>Total commercial solar heat gain cooling + total commercial conductive window loss in existing building (use for dynamic windows where heat gain during winter is not affected)</t>
  </si>
  <si>
    <t>$1.30/sq-ft</t>
  </si>
  <si>
    <t>$0.46/sq-ft</t>
  </si>
  <si>
    <t>Expected and new equipment lifetimes are assumed - we do not have a good source to support this assumption. Appendix B: R-15 is effective total assmely thermal resistance after adding R-11 insulation</t>
  </si>
  <si>
    <t>$2.10/sq-ft</t>
  </si>
  <si>
    <t>Total heating and cooling energy loss through attics in all homes with poorly insulated attics</t>
  </si>
  <si>
    <t>Expected and new equipment lifetimes are assumed - we do not have a good source to support this assumption. Appendix B: Increase from R-4 assembly to R-60</t>
  </si>
  <si>
    <t>$1.50/sq-ft</t>
  </si>
  <si>
    <t>Total heating and cooling energy loss through attics in all homes with moderately insulated attics</t>
  </si>
  <si>
    <t>Expected and new equipment lifetimes are assumed - we do not have a good source to support this assumption. Appendix B: Increase from R-23 assembly to R-60</t>
  </si>
  <si>
    <t>$0.10/SF</t>
  </si>
  <si>
    <t>Total cooling in all homes in hot climates</t>
  </si>
  <si>
    <t>BTO Tool: 2-3% savings in moderate climates as well, these are ignored; Model says 15%, gave back 33% for shading, dirt, etc. 
Appendix B: "Savings are 4-9% compared to non-IR reflecting walls"
DQ was lowered slightly upon request of the TDM at the first meeting.</t>
  </si>
  <si>
    <t>Cost premium of $0.31/SF of wall area (based on cool coating for #381 cool roofs cost)</t>
  </si>
  <si>
    <t>per square foot; floor to wall ratio of 0.9</t>
  </si>
  <si>
    <t>BTO Tool: 2-3% savings in moderate climates as well, these are ignored; Model says 15%, gave back 33% for shading, dirt, etc. 
Appendix B: "Savings are 4-9% compared to non-IR reflecting walls". DQ was lowered slightly upon request of the TDM at the first meeting.</t>
  </si>
  <si>
    <t>Expected and new equipment lifetimes are assumed - we do not have a good source to support this assumption.  
BTO Tool: http://www.energysavers.gov/your_home/designing_remodeling/index.cfm/mytopic=10090 
Appendix B: "Advanced framing techniques can result in materials cost savings of [$500-$1000], labor cost savings of [3-5%], and annual heating and cooling cost savings of up to 5 percent." Savings includes material cost only; average (4%) heating and cooling sclaed up from full building to walls portion</t>
  </si>
  <si>
    <t>$15/sq.ft. premium</t>
  </si>
  <si>
    <t>per home; 222 ft^2 of window area (BED 2011)</t>
  </si>
  <si>
    <t>28 R: No FS: Window conduction specific</t>
  </si>
  <si>
    <t>BTO Tool: Does not include system benefits 
Appendix B: See tables 4 and 7 for use and savings
Calculated from first principles; costs from NREL bottom-up VIG build</t>
  </si>
  <si>
    <t>$29/sq.ft. premium</t>
  </si>
  <si>
    <t>31 C: No FS: Window conduction specific</t>
  </si>
  <si>
    <t>46 R: No FS: Door specific</t>
  </si>
  <si>
    <t>$6.70/sq-ft</t>
  </si>
  <si>
    <t>per home; 2,600 sq.ft. wall space</t>
  </si>
  <si>
    <t xml:space="preserve">Total heating and cooling lost through walls in homes built before 2010 </t>
  </si>
  <si>
    <t>$748/2000 sq-ft home inflated to 2011</t>
  </si>
  <si>
    <t>Expected and new equipment lifetimes are assumed - we do not have a good source to support this assumption. BTO Tool: Uses two layer/ double ply with tape cost 
Appendix B: Blower door testing indicated that the replacement of two layers of Grade D building paper with a spun-bonded polyolefin housewrap reduced the SLA by an average of 13% (Wilcox, 2001).</t>
  </si>
  <si>
    <t>$1.40/sq-ft</t>
  </si>
  <si>
    <t>41 C: No FS: Infiltration specific</t>
  </si>
  <si>
    <t>BTO Tool: Peer Review Expected and new equipment lifetimes are assumed - we do not have a good source to support this assumption.  Note:  There are some possible ways to drive cost to $3.40/SF. 
Appendix B: The air barrier is assumed to reduce the envelope infiltration from 0.038 to 0.015 ACH… The cost of the air barrier is estimated at $1.40/ft2 of exterior wall area.
MTG2: A few market barriers present.</t>
  </si>
  <si>
    <t>per square foot; two vestibules per 15,000 sq. ft.</t>
  </si>
  <si>
    <t xml:space="preserve">Expected and new equipment lifetimes are assumed - we do not have a good source to support this assumption.  Appendix B: reduce the front door infiltration from 0.253 to 0.158 ACH.  The cost...  replacing two, 8-ft tall sliding doors with a total surface area of 120 ft2 with four, 7-ft tall sliding doors and adding 30 linear feet of interior walls: $5,853 </t>
  </si>
  <si>
    <t>Expected and new equipment lifetimes are assumed - we do not have a good source to support this assumption.  BTO Tool: Assumes 1 year energy modeler/ architect time to design home to capture natural resources; assume leveraged across 10,000 homes; additional cost of home at $2/sq ft</t>
  </si>
  <si>
    <t>per unit; 3.8 ft^3 capacity</t>
  </si>
  <si>
    <t>48 C: No FS: All fuels WH to all fuels WH</t>
  </si>
  <si>
    <t>BTO Tool: Compare LG MODEL #:WM0642HW with GE MODEL #:WCVH6600HMS; see http://www.lowimpactliving.com/products/Appliances/Washing-Machines-%28laundry%29/310; part number 617804 from Siemens WM14S890GB = 37 GBP 
Appendix B: Table 8-23, page 257, see "adaptive control system"</t>
  </si>
  <si>
    <t>47 R: No FS: All fuels WH to all fuels WH</t>
  </si>
  <si>
    <t>BTO Tool: Assumed same as commercial; ; part number 617804 from Siemens WM14S890GB = 37 GBP 
Appendix B: Table 8-23, page 257, see "adaptive control system"</t>
  </si>
  <si>
    <t>BTO Tool: GE Hydromotion™ uses no agitator 
Appendix B: Table 8-23, page 257, see "advanced agitation"</t>
  </si>
  <si>
    <t>$10,000-$12,000 for a small system, and $5000 for installation and shipping; and $45,000 plus $10,000 for installation and shipping for the largest capacity system.</t>
  </si>
  <si>
    <t>Tim Sutherland/NCI: Ozone systems are readily available on the market (deployment level 4). Energy savings is well understood, although savings at each specific site may vary due to the unique washing needs of the site. Energy savings (% over today's base) The 89% energy savings here is a best-case scenario. In reality, savings at each site will vary depending on the specific laundry needs of each site. We don't have a citable source yet for a lower number (our ozone study will be complete this summer), but just realize that 89% is an ambitious upper bound. A more realistic number is probably around 75% on average. Note that the larger ozone systems can often be used on multiple washers (typically up to 4 washers for the largest systems, or 2 washers for medium-size systems).</t>
  </si>
  <si>
    <t>Total energy use by commercial tunnel washers (assuming all WH energy use)</t>
  </si>
  <si>
    <t>BTO Tool: http://www.americanlaundrynews.com/article.cfm?articleId=17886 
Appendix B: Table 8-27, page 259, see "advanced tunnel washer"</t>
  </si>
  <si>
    <t>BTO Tool: Available in residential units; approximate cost based on replacement of water level control sensor for *residential* unit 
Appendix B: Table 8-23, page 257, see "automatic fill control"</t>
  </si>
  <si>
    <t>$9192 in energy savings in one year</t>
  </si>
  <si>
    <t>BTO Tool: Hobart Cle Warewasher Opti-Rinse, http://www.hobartcorp.com/products/warewashing/conveyor-type/cle-warewasher/ 
Appendix B: "Exclusive Opti-Rinse™ technology for 50% less energy and water usage than comparable models"</t>
  </si>
  <si>
    <t>55 C: No FS: Dry Cleaning Energy Use</t>
  </si>
  <si>
    <t>BTO Tool: http://www.epa.gov/dfe/pubs/garment/lcds/micell.htm</t>
  </si>
  <si>
    <t>0.4-1.25 yr payback</t>
  </si>
  <si>
    <t xml:space="preserve"> </t>
  </si>
  <si>
    <t>52 C: No FS: All clothes dryer (elec+NG) to all clothes dryer (elect+NG)</t>
  </si>
  <si>
    <t>BTO Tool: http://rototherm.net/art_01.html; assume 1 million dryers;  
Appendix B: Tables 8-32 &amp; 8-36</t>
  </si>
  <si>
    <t>Assumed 5 year payback</t>
  </si>
  <si>
    <t>Total energy use by all natural gas clothes dryers</t>
  </si>
  <si>
    <t>BTO Tool: High performance residential prototype (TIAX/DOE 2005); assume cost is twice residential 
Appendix B: Table 8-36, page 272, see "modulating gas burner"</t>
  </si>
  <si>
    <t>Total energy use by all electric clothes dryers</t>
  </si>
  <si>
    <t>http://www.eskimo.com/~nanook/future/2007/04/heat-pump-dryers.html; Available in Europe but twice cost and twice drying time; 41% energy savings for delicate, 31% savings for medium, 44% for large loads; High performance Resi HP prototype (TIAX, 2005). Table 8-36, page 272, see "heat pump".</t>
  </si>
  <si>
    <t>$2000; Payback: 1.5-2.5 yrs</t>
  </si>
  <si>
    <t>$2100; Payback: 1.5-2.6 yrs</t>
  </si>
  <si>
    <t>$3-4k; Payback: 2-4 yrs</t>
  </si>
  <si>
    <t>$3-4k; Payback: 1.5-2.5 yrs</t>
  </si>
  <si>
    <t>50 R: No FS: Dishwashing and its associated water heating energy use</t>
  </si>
  <si>
    <t>Standards rulemaking TSD published in 05/2012:
1) Standard sized dishwashers manufactured after 01/2010 shall not exceed 355 kwh/year (includes WH) and 6.5 gal/cycle; compact size, 260 kwh/year and 4.5 gal/cycle.
2) Standard sized dishwashers manufactured after 06/2013 shall not exceed 307 kwh/year (includes WH) and 5 gal/cycle; compact size, 222 kwh/year and 3.5 gal/cycle.
3) Energy Star level effective 01/2012 is set at 295 kwh/year and 4.25 gal/cycle for standard DW; and 222 kwh/year and 3.5 gal/cycle for compact DW.
4) Most DW are standard-sized: 99% of the market.
Market split between compact vs standard-sized DW? Does water use directly correlate to WH energy consumption (presumably not all water is heated... is it close enough that I can do % difference?)</t>
  </si>
  <si>
    <t>51 R: No FS: All clothes dryer (elec+NG) to all clothes dryer (elect+NG)</t>
  </si>
  <si>
    <t>Total energy use by all electric and natural gas clothes dryers</t>
  </si>
  <si>
    <t>Temp sensors are used in basically all dryers at this point.  Moisture sensors are used in a good portion of dryers.  This measure could also involve better control strategies for sensing dryness or using different types of sensors altogether (e.g., humidity sensors). ENERGY STAR is currently developing a performance specification based on DOE's recently adopted optional test procedure for dryers (10 CFR 430 subpart B appendix D2) which directly measures the effectiveness of automatic termination. http://www.energystar.gov/products/specs/clothes_dryers_specification_version_1_0_pd.  Almost all clothes dryers use temperature sensors, while about 20-25% of dryers use moisture sensing controls (http://www.energystar.gov/products/specs/sites/products/files/D1_V1_Spec.pdf). Test procedure for directly measuring the effects of automatic cycle termination (10 CFR 430, subpart B, appendix D2) is not currently required for use.</t>
  </si>
  <si>
    <t>Assumed 3 year payback</t>
  </si>
  <si>
    <t>BTO Tool: Reduce cycle time, improve wash performance, reduce mass, increase spin speed 
Appendix B: Table 8-23, page 257, see "improved drum design"</t>
  </si>
  <si>
    <t>No incremental cost</t>
  </si>
  <si>
    <t>Total dishwashing energy use, not including water heating consumption</t>
  </si>
  <si>
    <t>BTO Tool: Reduce spray hole diameters for higher pressure jets; assumed 5% cost reduction off average of top 5 froogle hits 
Appendix B: "Assuming that the upper and lower spray-arms operate the same amount of time, the average power consumption of this wash system went from 208 to 155 W, a reduction in overall power consumption of 25%, while improving the hydraulic washing power of the dishwasher—all without any increase to product cost or complexity. "</t>
  </si>
  <si>
    <t>BTO Tool: May be approaching practical limits 
Appendix B: Table 8-23, page 257, see "improved water extraction"</t>
  </si>
  <si>
    <t>BTO Tool: Heat exchanger from exhaust air to intake air 
Appendix B: Table 8-36, page 272, see "inlet air preheat, condensing mode"</t>
  </si>
  <si>
    <t>BTO Tool: Assumed same as commercial 
Appendix B: Table 8-36, page 272, see "inlet air preheat, condensing mode"</t>
  </si>
  <si>
    <t>BTO Tool: Heat exchanger from exhaust air to intake air 
Appendix B: Table 8-37, page 273, see "inlet air preheat, condensing mode"</t>
  </si>
  <si>
    <t>$17.97 buys you 78 loads instead of 96 loads; assume 6 loads/washer/day (Navigant)</t>
  </si>
  <si>
    <t>BTO Tool: savings to 20% (i.e., rather than +41.7C from the test procedure (for a 55C wash) you go +28 C (for a 40C wash)) - distribution losses keep energy beneift at 20% rather than 1-28/41.7 
Appendix B: Table 8-24 &amp; 8-25</t>
  </si>
  <si>
    <t>$17.97 buys you 78 loads instead of 96 loads; 300 million loads at 200 pounds/year in 130k washers vs 20 pound load detergent dose</t>
  </si>
  <si>
    <t>$17.97 buys you 78 loads instead of 96 loads; assume 250 loads/year/house</t>
  </si>
  <si>
    <t>$1000; Payback: 7-10 yrs</t>
  </si>
  <si>
    <t>BTO Tool: Savings INCLUDES that from reduced water heating needs; ONLY measure is Low-Flow Sprayers</t>
  </si>
  <si>
    <t>$1000;Payback: 1-2 yrs</t>
  </si>
  <si>
    <t>BTO Tool: Assumed same as commercial 
Appendix B: Table 8-36, page 272, see "microwave"</t>
  </si>
  <si>
    <t>BTO Tool: http://www.epa.gov/dfe/pubs/garment/lcds/micell.htm 
Appendix B: Figure 8-33, page 281. Energy savings is percent difference between PCI and Petroleum</t>
  </si>
  <si>
    <t>Assume 70%/30% capital/energy split</t>
  </si>
  <si>
    <t>54 R: No FS:  Total clothes washing, clothes drying and  water heating energy</t>
  </si>
  <si>
    <t>BTO Tool: Assumes 25% premium over current efficient models 
Appendix B: Page 19, Table 3</t>
  </si>
  <si>
    <t>BTO Tool: 1565 Cost is MONTHLY equipment cost difference b/t wet and dry cleaning over life of equipment; article also gives difference in monthly maintenance costs; Sinsheimer (2007) JAWMA</t>
  </si>
  <si>
    <t>Assumed no added cost at scale</t>
  </si>
  <si>
    <t>Total electricity usage, excluding hot water usage, by all residential front-loading washers</t>
  </si>
  <si>
    <t>Standards rulemaking TSD published in 05/2012:
1) Front loading standard CW (1.6 ft^3 capacity) manufactured after 01/2011 must have modified EF of 1.26; and water factor of 9.5.
2) These CW manufactured on or after 03/2015 must have modified EF of 1.84, and water factor of 4.7. Standard is unchanged starting in 2018.</t>
  </si>
  <si>
    <t>Total electric energy use [excludes hot water] by all residential top-loading washers</t>
  </si>
  <si>
    <t>Standards rulemaking TSD published in 05/2012:
1) Top loading standard CW (1.6 ft^3 capacity) manufactured after 01/2011 must have modified EF of 1.26; and water factor of 9.5
These CW manufactured on or after 03/2015 must have modified EF of 1.29, and water factor of 8.4.
3) Standard starting 01/2018 increases to EF of 1.57 and water factor of 6.5.</t>
  </si>
  <si>
    <t>Total electricity usage, excluding hot water usage, by all residential front-loading, compact washers</t>
  </si>
  <si>
    <t>Standards rulemaking TSD published in 05/2012:
1) Front loading compact CW manufactured after 2007 must have modified EF of 0.65.
2) These CW manufactured on or after 03/2015 must have modified EF of 0.86, and water factor of 14.4.
3) Standard starting 01/2018 increases to EF of 1.15 and water factor of 12.</t>
  </si>
  <si>
    <t>Total electric energy use [excludes hot water] by all residential top-loading, compact washers</t>
  </si>
  <si>
    <t>Standards rulemaking TSD published in 05/2012:
1) Top loading compact CW manufactured after 2007 must have modified EF of 0.65.
2) These CW manufactured on or after 03/2015 must have modified EF of 1.13, and water factor of 8.3.
3) Standard starting 01/2018 increases to EF of 1.15 and water factor of 12.</t>
  </si>
  <si>
    <t xml:space="preserve">Vented standard-sized electric clothes dryers make up 98.5% of the total electric clothes dryer market.
Clothes Dryer Product Class Market Shares: Table 9.3.1 from TSD 2011: Vented Electric Standard: 77.7%; vented electric compact 120V: 0.2%; vented electric compact 240V: 0.8%; Vented gas: 20.9%; ventless electric compact (240V): 0.5%; ventless combination washer/dryer: 0.5%.
</t>
  </si>
  <si>
    <t>Total energy consumption by vented electric compact (120V) clothes dryers</t>
  </si>
  <si>
    <t>Clothes Dryer Product Class Market Shares: Table 9.3.1 from TSD 2011:
Vented Electric Standard: 77.7%; vented electric compact 120V: 0.2%; vented electric compact 240V: 0.8%; Vented gas: 20.9%; ventless electric compact (240V): 0.5%; ventless combination washer/dryer: 0.5%.</t>
  </si>
  <si>
    <t>Total energy consumption by vented electric compact (240V) clothes dryers</t>
  </si>
  <si>
    <t>Total energy consumption by ventless electric (240V) clothes dryers</t>
  </si>
  <si>
    <t>Total energy consumption by ventless combination washer/dryer</t>
  </si>
  <si>
    <t>BTO Tool: Soil sensor replacement cost for Sears model</t>
  </si>
  <si>
    <t>BTO Tool: Earlier versions pulled from market 
Appendix B: Table 8-23, page 257, see "spray rinse technology"</t>
  </si>
  <si>
    <t>$2.55 value created per load; $15k dryer savings; std cost is wgt avg of $824 (top load,80%) and $1355 (front, 20%) but estimated first cost of nylon by 125% of 1355 (front)</t>
  </si>
  <si>
    <t>BTO Tool: Have only included first costs--$2.55 additional value created per load; 30% machine energy and 90% hot water reduction; 100% drying reduction 
Appendix B: "Savings are estimated to be approximately 15%, associated with machine energy (shorter cycle times). The small amount of cold water used per cycle results in 100% savings in water heating energy, and 100% savings in clothes dryer energy"
Used Weighted average of savings for full cycle</t>
  </si>
  <si>
    <t>Reported annual savings of $1M; unclear what is included</t>
  </si>
  <si>
    <t>BTO Tool: Represents dramatic business model change; very hard to quantify cost and full cycle energy savings 
Appendix B: Savings from Goetzler: Tables 8-24, 8-25
Cost from New York Times payback calculation
82% savings, $120,000 savings per establishment</t>
  </si>
  <si>
    <t>Case study of 1 site with 4 units: $91k installed, $145k water &amp; sewer savings</t>
  </si>
  <si>
    <t>per unit; 20 GPM over 4 machines</t>
  </si>
  <si>
    <t>BTO Tool: Note: used "Eco" system as marginal cost for premium is not cost effective at $12/MMBTU; See additional data tab 
Appendix B: Table 8-24 &amp; 8-25</t>
  </si>
  <si>
    <t>per home; 48.3 sq. ft absorber</t>
  </si>
  <si>
    <t>Total electric water heating energy consumption</t>
  </si>
  <si>
    <t>BTO Tool: Includes 3% penalty for thermosiphon over active; 3.5% for freeze-proofing 
Appendix B: Thorough analysis of multiple sources; represents aggregate savings net of parasitic loads
Costs represent program targets informed by roadmap (in preperation)</t>
  </si>
  <si>
    <t>This tech was not included in teh UBER/active cascade b/c it was deemed as an ainappropriate role for the government to pursue.
BTO Tool:
Cost info: http://eartheasy.com/live_lowflow_aerators.htm: faucet aerators 8-10; showerheads 8-50; 2 showers, 3 faucets per home. Costs also include water/sewer cost savings (6% discount factor, 15 year life, $4.47/1000 gal) 
Appendix B: Tables 4-7 and 4-9 represents installed faucet aerator base (used to scale nationally); fixture cost ($90 for 5 per home)provided by web search (3/2012) net of water savings valued at  $8/1000 gallons
Results in $409 cost savings per home, 71% reduction moving to 2 gpm faucets.</t>
  </si>
  <si>
    <t>13 yr payback @ 200 cylces/year and $0.15/kWh</t>
  </si>
  <si>
    <t>$2000-$2500 per ton cooling ($5000; payback ~3.8 yrs)</t>
  </si>
  <si>
    <t>Total electric cooling and electric, NG, and distillate water heating in all food service buildings</t>
  </si>
  <si>
    <t>BTO Tool: Approx. 50% savings in WH; assume 30% reduction in cooling needed; Cost from WSU example calc</t>
  </si>
  <si>
    <t>49 R: No FS: LPG and distillate WH</t>
  </si>
  <si>
    <t>BTO Tool: 2.5 inches foam insulation 
Appendix B: Cost and energy savings from DOE 2011, Level 0 to Level 5. EF improved from 0.53 to 0.62 (15% savings).</t>
  </si>
  <si>
    <t>Total residential storage natural gas water heaters</t>
  </si>
  <si>
    <t>BTO Tool: Cost for 50 gal from ENERGY STAR table 2; standard Tank Gas installed cost of $865 
Appendix B: Tables 4-7 and 4-9 represents installed faucet aerator base; used to scale nationally; fixture cost ($90 for 5 per home)provided by web search and is net of water savings valued at  $8/1000 gallons</t>
  </si>
  <si>
    <t xml:space="preserve">$5,430 for a typical gas unit with 200 kBtu/h capacity and thermal efficiency of 80%, assuming can be replaced with 3 tankless instantaneous gas WHs at 180-250 kBTU/hr capacity and a cost of $1875/each. </t>
  </si>
  <si>
    <t>Unknown gas access and cost for gas plumbing imply this is an aggressive estimate.</t>
  </si>
  <si>
    <t>per unit; 199,000 BTU/hr tankless</t>
  </si>
  <si>
    <t>BTO Tool: Unknown gas access and cost for gas plumbing imply this is an aggressive estimate; input: 199,000 BTU/hr tankless; "large" storage (&gt;55 gal) per TSD</t>
  </si>
  <si>
    <t>$3320, WTP (5-yr payback)</t>
  </si>
  <si>
    <t>Total gas water heating energy consumption</t>
  </si>
  <si>
    <t>All types of residential water heaters older than 10 years</t>
  </si>
  <si>
    <t>BTO Tool: Accelerating retirement 4 years; cost is difference in NPV of purchase price, savings is averaged over shortened lifetime</t>
  </si>
  <si>
    <t>Energy Factor (converted from 5.1 COP)</t>
  </si>
  <si>
    <t>Assume a 50% cost compression for large scale manufacturing. Unit cost is 814,643 yen in 2011.</t>
  </si>
  <si>
    <t>http://www.climaticoanalysis.org/post/eco-cute-vs-ene-farm-electricity-or-gas-battle-over-next-generation-environmentally-friendly-water-heaters/; popular Japanese product; referenced to baseline for electric water heater market, 2010 (backed off 5.1 COP as per Bouza to convert to US EF 3.56 measure) The current retail price of this Eco Cute is 814,653 Yen (~€7,940.12).</t>
  </si>
  <si>
    <t>BTO Tool: Unknown gas access and cost for gas plumbing imply this is an aggressive estimate; Baseline efficiency and cost is weighted average of standard gas storage (98%) and tankless water heaters (2%)</t>
  </si>
  <si>
    <t>BTO Tool: COGS = MPC, Market = Retail Price (no installation) from LCC spreadsheet</t>
  </si>
  <si>
    <t>BTO Tool: Increase foam insulation from 1.5 inches to 4 inches</t>
  </si>
  <si>
    <t>BTO Tool: Increase fiberglass insulation from 1 inch to 2.5 inches</t>
  </si>
  <si>
    <t xml:space="preserve">Total residential storage water heater (with no blanket installed) energy consumption </t>
  </si>
  <si>
    <t>BTO Tool: Using the TSD baseline UA of 2.6 Btu/hr/F for electric water heaters and the RECS household energy use, the % standby losses are 17%. This includes thermosyphoning, which might be 30% of the total standby loss (5% of total). For gas tanks, similar calculations suggest 22% standby losses, including flue losses. Assuming 50% reduction in tank losses (12% of total energy use), I recommend using 6% savings. 
Appendix B: Cost from DOE 2011. Insulating blankets designed to reduce tank losses by roughly 50%.</t>
  </si>
  <si>
    <t>$20; $220 WTP (5-yr payback)</t>
  </si>
  <si>
    <t>Total residential storage electric and natural gas water heaters</t>
  </si>
  <si>
    <t>BTO Tool: Original 3% value was based on calculation for pre-1998 electric WH for family of 4 using ~80 gal/day; heater off for 4-6 hrs/day. Edited value of 7.6% is based on BED 2011 average family characteristics &amp; Florida Energy Extension study. The cost values were consistent among several sources, and include the cost of the timers for electric WH as well its installation cost. 
Appendix B: "A timer for an old (pre-1998) electric heater costs around $40 and saves about 25kWh/mo. for a family of two using 40 gallons a day with the heater off four to six hours a day, but only 14kWh/mo. for a family of four using 80 gallons a day."</t>
  </si>
  <si>
    <t>BTO Tool: Multiple flue design to increase heat transfer, combined with foam insulation (multiple flue design + 1" foam insulation) 
Appendix B: Table 5.13.3: Multiple flue design to increase heat transfer, combined with foam insulation (multiple flue design + 1" foam insulation)</t>
  </si>
  <si>
    <t xml:space="preserve">$2303 for tankless </t>
  </si>
  <si>
    <t>BTO Tool: Unknown gas access and cost for gas plumbing imply this is an aggressive estimate</t>
  </si>
  <si>
    <t>Cost of electronic ignition plus power venting from TSD</t>
  </si>
  <si>
    <t>BTO Tool: Used TSD for efficiency improvement and cost.  Electronic ignition was not separated from power venting. 
Appendix B: DOE 2011 for efficiency improvement and cost.  Savings based on moving EF from 0.59 to 0.64.</t>
  </si>
  <si>
    <r>
      <rPr>
        <strike/>
        <sz val="11"/>
        <color theme="1"/>
        <rFont val="Calibri"/>
        <family val="2"/>
        <scheme val="minor"/>
      </rPr>
      <t>$2900 (assumed incremental to backup)</t>
    </r>
    <r>
      <rPr>
        <sz val="11"/>
        <color theme="1"/>
        <rFont val="Calibri"/>
        <family val="2"/>
        <scheme val="minor"/>
      </rPr>
      <t>; Approximate target installed price: $1200 (including installation and permit)</t>
    </r>
  </si>
  <si>
    <t>BTO Tool: 3% end use penalty for 40W pump (scaled to 2 % for 20W design) 
Appendix B: Thorough analysis of multiple sources; represents aggregate savings net of parasitic loads
Costs represent program targets informed by roadmap (in preperation)
the price is actually the maximum price (range was 8000 to 13300 installed cost that correspond to 3-5 years payback. According to www.lhprotrade.com/getcatfile.php?w=18, the gas absorption airsource heat pump water heaters is 11480 euros for a nominal heating capacity of 41.7kW. Assuming the typical commerical gas storage water heater has a capacity of 5 Tons ~ 17 kW the cost would be ~ 4841 euros or $6324 (4/18/2013)</t>
  </si>
  <si>
    <t>$4,800/ton (average of $5,000 and $4,600 from two sources)</t>
  </si>
  <si>
    <t>per home; 3 ton</t>
  </si>
  <si>
    <t>Total electric heating, electric hot water, and proportion of electric cooling in homes with electric heating</t>
  </si>
  <si>
    <t>BTO Tool: Derated 10% to account for earth heating, etc. 
Appendix B: savings of [4.2 quads primary energy], a 45%  reduction associated with SH–SC–WH in existing U.S. single-family homes
Worked with author to disaggregagte into fuel-switching and non-fuel-switching opportunities
DoD, perhaps the largest single customer for GHP retrofit projects, reports that in 2006 dollars housing and commercial retrofits cost $4600 and $7000 per ton respectively</t>
  </si>
  <si>
    <t xml:space="preserve"> Off the shelf components: $1000; integrated system  will likely reduce the cost to less than $1000 per home; at large scale adoption: ~$200.</t>
  </si>
  <si>
    <t>Total residential energy consumption in all single-family homes</t>
  </si>
  <si>
    <t>BTO Tool: 8525 vs 4515 Euro for 168 kW 
Appendix B: Impacts estimated from table on page 11
Decrease fan use from 4.68 to 1.12 kW/h</t>
  </si>
  <si>
    <t>Assumed as Resi scales from 3 ton to 20 ton</t>
  </si>
  <si>
    <t>$140-$265 above SEER13</t>
  </si>
  <si>
    <t>RS Means data for 135 ton water cooled screw compressor, tower not included, $595/ton/280SF=$2.12/SF. Efficent centrifugal chiller data obtained from FEMP deployment Navy study at 3 locations, averaged out costs per ton/280sf = $3.4/SF. Simple payback ranged for the 3 locations of 3.8-7.1 years.</t>
  </si>
  <si>
    <t>per square foot; 10 RTU's per 100k sq.ft</t>
  </si>
  <si>
    <t>272000 per building</t>
  </si>
  <si>
    <t>per square foot;  150k sq.ft. building</t>
  </si>
  <si>
    <t>Estimated at 1,500 British ponds, 1.6 pounds/$</t>
  </si>
  <si>
    <t>Total cooling in new homes in all but hot-humid climates</t>
  </si>
  <si>
    <t>BTO Tool: Price data from monodraught sola-boost type system</t>
  </si>
  <si>
    <t>$157.80 vs. $48 for 30"x60" window</t>
  </si>
  <si>
    <t>per home; 15 windows/home (BED 2011)</t>
  </si>
  <si>
    <t>$157.80 vs. $48 for 30"x60" window; or approximately $13/sq.ft. for attachements and $4/sq.ft. for baseline</t>
  </si>
  <si>
    <t>All commercial windows that can benefit from attachments in pre-2010 buildings</t>
  </si>
  <si>
    <t>$150/window, uninstalled</t>
  </si>
  <si>
    <t>per home; 15 storms/home, assumes 15 windows/home, 2.5x5 ft^2 (BED 2011)</t>
  </si>
  <si>
    <t xml:space="preserve">1) Costs were adjusted based on PNNL RFI response: $150 per 30"x60" window, uninstalled from http://www.efficientwindowcoverings.org/understanding-window-coverings/storm-window/
2) Report indicates 18% savings of whole home heating for low-e storms, scaled to address conductive and radiative loss, 18% of home heating and cooling is 58% of window load heating/cooling. "A simulation study in 2004 has shown that by using pyrolitic “hard” low-e coatings.. will increase from approximately 15% of the home’s heating energy to 18%. The additional cost is...on the order of $100."
3) Expected and new equipment lifetimes are assumed - we do not have a good source to support this assumption. </t>
  </si>
  <si>
    <t>$150/window, uninstalled, assumes 12ft^2 window (2.5'x5')</t>
  </si>
  <si>
    <t>per home;  15 storms/home, assumes 15 windows/home, 2.5x5 ft^2 (BED 2011)</t>
  </si>
  <si>
    <t>Total energy losses due to conduction and radiation for single pane glass windows for all homes built before 2010</t>
  </si>
  <si>
    <t xml:space="preserve">1) Costs were adjusted based on PNNL RFI response: $150 per 30"x60" window, uninstalled from http://www.efficientwindowcoverings.org/understanding-window-coverings/storm-window/
2) Report indicates 18% savings of whole home heating for low-e storms, scaled to address conductive and radiative loss, 18% of home heating and cooling is 55% of window load heating/cooling. "A simulation study in 2004 has shown that by using pyrolitic “hard” low-e coatings.. will increase from approximately 15% of the home’s heating energy to 18%. The additional cost is...on the order of $100."
3) Expected and new equipment lifetimes are assumed - we do not have a good source to support this assumption. </t>
  </si>
  <si>
    <t>$150/window, uninstalled, price for residential windows, assumes 12ft^2 window (2.5'x5'), also assumes similar cost for commercial windows</t>
  </si>
  <si>
    <t>Total commercial radiative and conductive window load for pre-2010 buildings with single pane windows (includes solar heat gain loss during cooling season as well as solar heat gain benefit during heating season)</t>
  </si>
  <si>
    <t xml:space="preserve">1) Costs were adjusted based on PNNL RFI response: $150 per 30"x60" window, uninstalled from http://www.efficientwindowcoverings.org/understanding-window-coverings/storm-window/
2) Report indicates 18% savings of whole home heating for low-e storms, scaled to address conductive and radiative loss, 18% of home heating and cooling is 55% of window load heating/cooling. "A simulation study in 2004 has shown that by using pyrolitic “hard” low-e coatings.. will increase from approximately 15% of the home’s heating energy to 18%. The additional cost is...on the order of $100."
3) Expected and new equipment lifetimes are assumed - we do not have a good source to support this assumption.  </t>
  </si>
  <si>
    <t>$5/sq.ft</t>
  </si>
  <si>
    <t>per home; 2600 square feet wall space</t>
  </si>
  <si>
    <t>Expected and new equipment lifetimes are assumed - we do not have a good source to support this assumption. Appendix B: Costs calculated from manufacturer quotes; savings calculated from first principles</t>
  </si>
  <si>
    <t>$8/sqft (Dryvit quote thrpugh ORNL)</t>
  </si>
  <si>
    <t xml:space="preserve">Total heating and cooling lost through walls in single-family homes built before 2010 </t>
  </si>
  <si>
    <t>35 C: No FS: Wall specific</t>
  </si>
  <si>
    <t>$8/sqft (Dryvit quote through ORNL)</t>
  </si>
  <si>
    <t>$2.30/sq-ft; asumed $1.00 premium for retrofit</t>
  </si>
  <si>
    <t>Expected and new equipment lifetimes are assumed - we do not have a good source to support this assumption. Appendix B: Analyzed savings for ducts and attic laods scaled to national average using existing stock as base</t>
  </si>
  <si>
    <t>3-4 year payback off eco cute spa investment vs. median commercial boiler price on google search; bsed off Japan spa case study w/ 11 units</t>
  </si>
  <si>
    <t>BTO Tool: http://www.climaticoanalysis.org/post/eco-cute-vs-ene-farm-electricity-or-gas-battle-over-next-generation-environmentally-friendly-water-heaters/; popular Japanese product; referenced to baseline for electric water heater market, 2010 
Appendix B: "achieve a COP of 5.1"; The current retail price of this Eco Cute is 814,653 Yen (~€7,940.12)</t>
  </si>
  <si>
    <t>per unit; 120 gallons</t>
  </si>
  <si>
    <t xml:space="preserve">BTO Tool: Use of HPWH with improved compressor efficiency and better coils and airflow;  
Appendix B: DOE 2011: Used 120 gal HPWH at 2.27 EF.  $1022 used for price of baseline electric, and $2097 used for price of best 120 gallon HPWH, based on scaling 50-gallon.  Assumed 1.5 water heaters per building.  </t>
  </si>
  <si>
    <t>BTO Tool: Need to update with TSD release 2/12</t>
  </si>
  <si>
    <t>Expected lifetime is assumed - we do not have a good source to support this assumption.</t>
  </si>
  <si>
    <t>BTO Tool: Cost is sum of compressor racks, condensers, sprmkt walk-ins, and 60x display cases, all max tech options; savings are reduced to account for load reduction (derived from Table 5-12) 
Appendix B: Cost is sum of compressor racks, condensers, sprmkt walk-ins, and 60x display cases, all max tech options; savings are reduced to account for load reduction (derived from Table 5-12)</t>
  </si>
  <si>
    <t>Total heating and cooling in all new single-family homes</t>
  </si>
  <si>
    <t>Bouza</t>
  </si>
  <si>
    <t>All electric heating, proportion of cooling in homes with electric heating</t>
  </si>
  <si>
    <t>9,000-11,000</t>
  </si>
  <si>
    <t>16 R: FS: All non-electric heating, non-electric WH and CAC in homes with electric heating switch to electric</t>
  </si>
  <si>
    <t>18 C: FS: All non-electric heating, proportion of cooling and hot water in buildings with non-electric heating switch to electric</t>
  </si>
  <si>
    <t>26 C: FS: Electric heating, electric cooling, and hot water in buildings with electric heating to all electric</t>
  </si>
  <si>
    <t>Electric space heating (ASHP, GSHP, screw &amp;other) and proportion of cooling and hot water in building with electric space heating (assumption)</t>
  </si>
  <si>
    <t>BTO Tool: Assumed same savings as residential (%); Assumed $5000 incremental cost per 15,000 SF, i.e., the incremental cost is only 0.33/SF.  The IHP technology is basically similar to the rooftop unit with the addition of a variable speed compressor and water to refrigerant heat exchanger. 
Appendix B: Table 6-11: Summary of Primary Energy Savings Potential of all Water Heating Technology Options</t>
  </si>
  <si>
    <t>per home, 222 ft^2 of window area (BED 2011)</t>
  </si>
  <si>
    <t>$0.10 to $0.16/sq.ft.</t>
  </si>
  <si>
    <t>per home; 30x40 home, 2 stories, 10' per story -- only the roof area = 30*40*0.16/cos(30*PI()/180) assuming 30 degree roof pitch</t>
  </si>
  <si>
    <t>Total cooling in all new homes in hot climates</t>
  </si>
  <si>
    <t>Expected and new equipment lifetimes are assumed - we do not have a good source to support this assumption. BTO Tool: Conservative estimate; ignores heating savings 
Appendix B: produced yearly heat ¯ow reductions of approximately 44, 28, and 23%
TDM Mtg AI: 646 &amp; 647  are combined under #107 in the Savings DB and in the Tech DB - #645 for hot climates (#645 is not in the UBER/AC). Measures 152 and 395 are applied to all heating and cooling lost through attic in all climates &amp; homes, yet % savings are the same for 395 and for 645, 646, 647. All has been combined that could be combined.</t>
  </si>
  <si>
    <t>Total cooling in all existing (pre-2010) homes in hot climates</t>
  </si>
  <si>
    <t>Expected and new equipment lifetimes are assumed - we do not have a good source to support this assumption. BTO Tool: Conservative estimate; ignores heating savings 
Appendix B: produced yearly heat ¯ow reductions of approximately 44, 28, and 23%</t>
  </si>
  <si>
    <t>$0.50/SF premium.    [Old info:  $55-70/square for dark, $85-125 for white]</t>
  </si>
  <si>
    <t>per home; 30x40 home, =30*40*0.50/COS(30*PI()/180) assuming 30° roof pitch</t>
  </si>
  <si>
    <t>Expected and new equipment lifetimes are assumed - we do not have a good source to support this assumption.  BTO Tool: $1.20/sq-ft for white roof, $1.10 for dark 
Appendix B: Supporting calculations in tool</t>
  </si>
  <si>
    <t xml:space="preserve">$1.41/sqft: $0.16 fpr radiant barrier and $0.5 for cool roof. We will also have to add an estimate for PCM (20%) of ~ $1/sqft [avg. density of blown in insulation~ 1.4 lb/sqft, R38 = 13" thick --&gt; mass of insulation/sqft. = 1.4 * 1.02 --&gt; mass of PCM ~ 0.2*1.4*1.02 = 0.3 lb * $2.5 </t>
  </si>
  <si>
    <t>per home; 30x40 home, =30*40*1.41/COS(30*PI()/180) assuming 30° roof pitch</t>
  </si>
  <si>
    <t>Expected and new equipment lifetimes are assumed - we do not have a good source to support this assumption. 
BTO Tool: Try to get updated PCM quote from http://phasechange.com/m27-biopcmat-product-page-final.php ($2100 PCM installation in a restaurant) 
Appendix B: Analyzed savings for ducts and attic laods scaled to national average using new codes as base</t>
  </si>
  <si>
    <t>All in hot climates</t>
  </si>
  <si>
    <t>SHGF, 50% of the time</t>
  </si>
  <si>
    <t>DOE Roadmap target for 2025 of $2/sq.ft.</t>
  </si>
  <si>
    <t>29 R: No FS: Window radiation specific</t>
  </si>
  <si>
    <t>Total cooling energy losses through windows due to solar radiation in all homes</t>
  </si>
  <si>
    <t>32 C: No FS: Window radiation specific</t>
  </si>
  <si>
    <t>Total cooling energy lost through windows due to solar heat gain in all commercial buildings</t>
  </si>
  <si>
    <t xml:space="preserve">per home; 522 lb of PCM based on Jan Kośny, Nitin Shukla, and Ali Fallahi, 2012 "Cost Analysis of Simple PCM-Enhanced Building Envelopes in Southern U.S. Climates", Building America
</t>
  </si>
  <si>
    <t>Attic generated electric cooling in single family homes in hottest 2 climates in existing homes</t>
  </si>
  <si>
    <t>Expected and new equipment lifetimes are assumed - we do not have a good source to support this assumption. Assumed cost penalty of 50% in existing</t>
  </si>
  <si>
    <t>Attic generated electric cooling in single family homes in hottest 2 climates in new homes</t>
  </si>
  <si>
    <t xml:space="preserve">per home; 203 lb of PCM based on Jan Kośny, Nitin Shukla, and Ali Fallahi, 2012 "Cost Analysis of Simple PCM-Enhanced Building Envelopes in Southern U.S. Climates", Building America
</t>
  </si>
  <si>
    <t>Wall generated electric cooling in single family homes in hottest 2 climates in new homes</t>
  </si>
  <si>
    <t>per home; 2,600 sq.ft. insulation</t>
  </si>
  <si>
    <t>Expected and new equipment lifetimes are assumed - we do not have a good source to support this assumption.  BTO Tool: Savings is weighted average of walls and infiltration 
Appendix B: Costs calculated from manufacturer quotes; savings calculated from first principles</t>
  </si>
  <si>
    <t>$0.98/sq-ft (As Per NREL cost measure database)</t>
  </si>
  <si>
    <t>$0.98/sq-ft (As Per NREL cost measure database) + $1.40 (as per tyvek installation</t>
  </si>
  <si>
    <t>42 R: No FS: Wall and infiltration specific</t>
  </si>
  <si>
    <t>Expected and new equipment lifetimes are assumed - we do not have a good source to support this assumption. BTO Tool: Savings is weighted average of walls and infiltration 
Appendix B: Costs calculated from manufacturer quotes; savings calculated from first principles</t>
  </si>
  <si>
    <t>$3/sqft insulation premium (Andre Desjarlais consultation with DOE industrial partner)</t>
  </si>
  <si>
    <t>$5.50/lin ft + $50/yard of soil to remove &amp; replace</t>
  </si>
  <si>
    <t>Expected and new equipment lifetimes are assumed - we do not have a good source to support this assumption. Appendix B: Supporting calculations in tool take avings calculated from Kansas climate zones then scaled nationally</t>
  </si>
  <si>
    <t>$5.50/lin ft</t>
  </si>
  <si>
    <t>Expected and new equipment lifetimes are assumed - we do not have a good source to support this assumption.  Appendix B: Supporting calculations in tool take avings calculated from Kansas climate zones then scaled nationally</t>
  </si>
  <si>
    <t>per home; BED: 3,061 sq. ft. of insulation for a 2,272 sq. ft. single family home built in 2000</t>
  </si>
  <si>
    <t>Expected and new equipment lifetimes are assumed - we do not have a good source to support this assumption.  Target R value of 35; punctured VIP area would be reduced to R22</t>
  </si>
  <si>
    <t xml:space="preserve">Expected and new equipment lifetimes are assumed - we do not have a good source to support this assumption. Cost from Table 1 of http://www.nrel.gov/docs/fy13osti/55875.pdf </t>
  </si>
  <si>
    <t>24 R: FS: Non-electric, Non-NG heating, proportion of cooling to electric</t>
  </si>
  <si>
    <t>10 ton unit costed by NREL at $8,100 material + markup and business expense; Water consumption adds roughtly $0.47/SF; UPDATED DATA BASED ON NCI REPORT:  End user equipment ocst of baseline DX rooftop unit is $9300; DEVap manufacturer cost estimate is $19,000 for 1k units/year</t>
  </si>
  <si>
    <t>BTO Tool: MTAB, NREL website, DuCool?AdvantixSystems website 
Appendix B: Kozubal: $15,200 for standard DX, $20,461 for DeVap (10-ton system). Assumes 10 tons per 6,000  sq.ft. for dry climates ($0.88/ft2). ($0.20/ft2 added for plumbing to unit) Total source energy 106,268 kWh for baseline and 10,506 for DeVAP.  Source energy converted to site energy to estimate energy savings.</t>
  </si>
  <si>
    <t>(Assume $2600 equipment in base, $2080 installation); LDAC cost from NREL with 30% markup plus 1 day of plumbing time/cost; 2.7 gallons of site water consumption per ton, equates roughly to 18000 gallons/year, over 20 years with 6.5% discount rate results in roughly $1135 price premium; UPDATED DATA BASED ON NCI REPORT:  Equipment cost of baseline DX system in hot-dry climate is $3200; DEVap equipment cost estimate is $8100; Water usage still applies</t>
  </si>
  <si>
    <t xml:space="preserve">BTO Tool: MTAB, NREL website, DuCool?AdvantixSystems website 
Appendix B: Kozubal: $7484 for 3-ton DeVap (uninstalled). Plous $2080 for installation.  Same energy savings as Measure 678.
</t>
  </si>
  <si>
    <t>Measure will be about double the cost of an RTU</t>
  </si>
  <si>
    <t>3 C/R: FS: All electric to all gas</t>
  </si>
  <si>
    <t>Total commercial electric heating and proportion of cooling in buildings with electric heating</t>
  </si>
  <si>
    <t>BTO Tool: Uses more site energy: Goal seek solved to -24.5% energy savings to give 30% primary energy savings vs ASHP 
Appendix B: Abdelaziz: Savings estimate of 30% source energy savings compared to standard electric heat pump, an increase in site energy use of 25%.  Cost estimated at twice the cost of an RTU.
Baseline cost from RS Means ($9.4/ft2 for twenty single-zone RTUs, 2 tons each, including ductwork and controls)
 Explanation of Efficiency Improvement being negative, as explained in the "Notes" column for this measure:  "BTO Tool: Uses more site energy: Goal seek solved to -24.5% energy savings to give 30% primary energy savings vs ASHP"  Created a new market for NG Heating + Electric AC (3-3782).  Emailed Bob Zogg about this on 4/19 and he responded that there is no more recent, up-to-date cost information that he knows of.  Can revisit if Bill Goetzler (also emailed on 4/19) responds saying he knows of anything.</t>
  </si>
  <si>
    <t>BTO Tool: Assumes cost is half of retrofit cost.  K-12 AERG suggests 20% whole building savings on average, or ~ 40% HVAC savings; Assumes 70% reduction of infiltration load 
Appendix B: Chiras: "Energy-recovery ventilators are a well-developed technology. Their prices range from about $500 to $1,700, not including installation." "
Most energy-recovery ventilation systems on the market today recover about 70 to 80 percent of the energy in the outgoing air, transferring it to the incoming air."
DOE RECS: Average ft2 = 2170 Cost estimates for residential ERVs are close to $2000 installed based on Chiara article, assuming a high-end multi-point system.  Average house is 2170 ft2. Assumes 70% reduction of infiltration load, which is 37% of the heating load.</t>
  </si>
  <si>
    <t>per square foot; 40 ton total, 10 ton ground 11,200 sq.ft.</t>
  </si>
  <si>
    <t>21 C: FS: All non-electric heating, proportion of cooling switch to electric</t>
  </si>
  <si>
    <t>per square foot;  1 ton per 280 sq. ft.</t>
  </si>
  <si>
    <t>Phil: Worked with author to disaggregagte into fuel-switching and non-fuel-switching opportunities</t>
  </si>
  <si>
    <t>per square foot (1 ton per 280 square feet); 5 ton model</t>
  </si>
  <si>
    <t>BTO Tool: Assume no difference in COP -&gt; EF conversion as compared to standard tank 
Appendix B: "The seasonal average value of the COP and the collector efficiency was measured as 5.25 and 1.08, respectively."
Used COP provided for performance; estimated cost using capital/operating cost target provided
Possible explanation for collector efficiency of 1.08:  The authors probably mean that the solar panel absorbs 8% more heat than it would in a conventional application, i.e., they are reporting efficiency relative to the conventional application.  The lower panel temperature will lower convective losses to the ambient.  In fact, the convective “losses” could actually be negative, resulting in a convective gain, if the panel temperature is below the ambient air temperature.
 694-697 represent solar assisted ASHPs at costs of about $3500 for Res and $32,000 for Comm.  Costs were very roughly based on a primitive rule of thumb.  Measures in the Uber include Solar WH (with costs based on program roadmap targets), and ASHPWHs (with costs based on very primitive rules of thumb).  Better cost sources should be used as they become available.</t>
  </si>
  <si>
    <t>Tech. Limit per the TSD $1134 + $1000 for Variable speed compressor, $500 for electronic expansion valve and controller, $500 for optimized heat exchangers, $1000 for split system packaging and installation</t>
  </si>
  <si>
    <t>64% "investment" cost, 36% operating at 10 MMBTU/year + $50 service biannually</t>
  </si>
  <si>
    <t>per unit; 50 gallon capacity</t>
  </si>
  <si>
    <t>BTO Tool: Scales current experimental max of 1.37 by 21% as indicated in paper 
Appendix B: Figure 5 shows the PER: "The primary energy ratio (PER) is deﬁned as the heat gained divided by the input energy." Cost taken as 64% "investment" cost, 36% operating at 6 MMBTU/year + $50 service biannually.
Implies: $2,880 cost improvement from COP 0.59 to 1.67</t>
  </si>
  <si>
    <t>64% "investment" cost, 36% operating at 36 MMBTU/year + $50 service biannually; 230 TBTUs in 1.4M tanks (50% of load, 80% of units)</t>
  </si>
  <si>
    <t>per unit; 199,000 BTU/hr capacity</t>
  </si>
  <si>
    <t xml:space="preserve">BTO Tool: Unknown gas access and cost for gas plumbing imply this is an aggressive estimate; Baseline efficiency and cost is weighted average of standard gas storage (98%) and tankless water heaters (2%) 
Appendix B: Efficiency and cost from DOE 2011, Efficiency Level 7.  Baseline efficiency and cost is weighted average of standard gas storage/tankless.  Does not include gas access and plumbing costs.  </t>
  </si>
  <si>
    <t>$2.5-$3.5k DOE target</t>
  </si>
  <si>
    <t xml:space="preserve">For buildings &gt; 100,000 SF, EMCS cost (assuming similar to EIS) of $1.36/sq.ft. (TIAX). Automatic optimization software to achieve similar savings would cost an additional $100,000 per 100,000 sq.ft. more, to a total incremental cost of $2.36/sq.ft. (EMCS+OWBCS combined) </t>
  </si>
  <si>
    <t>14 C: No FS: HVAC and lighting</t>
  </si>
  <si>
    <t>All HVAC and Lighting in commercial buildings &gt;100,000 ft2</t>
  </si>
  <si>
    <t xml:space="preserve">TIAX: "Heating: 10%, Cooling 20%, Ventilation 0%." "Overall it would appear the first cost of an OWBCS associated with an EMCS would be similar to the cost of a higher-end Whole Building Diagnostics implementation less the cost of additional sensors, i.e., on the order of $100,000" Installed cost of an EIS for a 100,000 ft2 office building was $136,000. Assumes an EMS is required ($136,000) plus an additional $100,000 for the OWBCS controls/sensors/software.  Assumes 20% savings for EMS alone followed by 10% for OWBCS. </t>
  </si>
  <si>
    <t>$30 per RTU (assumes digital RTU controls/sensors)</t>
  </si>
  <si>
    <t>BTO Tool: Assumes an EMS is present and the RTU already has direct digital controls.  Assumes 20% savings per RTU, and 50% of RTUs have malfunctioning dampers. Assumes necessary repairs are low-cost (remove obstruction, lubricate). 
Appendix B: ~$30 per RTU or AHU,  7.5 tons/RTU, 280 ft2/ton, new equipment only. 20% savings if there's a damper failure, 35% of dampers are malfunctioning.</t>
  </si>
  <si>
    <t>$80 per RTU (assumes an existing EMS)</t>
  </si>
  <si>
    <t>BTO Tool: Assumes an EMS is present.  Assumes 20% savings per RTU, and 35% of RTUs have malfunctioning dampers.  Maintenance savings are not included, because energy savings potential seems to depend on poor maintenance . Assumes necessary repairs are low-cost (remove obstruction, lubricate).practices. 
Appendix B: Energy savings from TIAX (9% = 0.075 Quads/0.8 Quads). $80 per RTU, 7.5 tons/RTU, 280 ft2/ton. Assumes an EMS is present.   Maintenance savings and necessary repairs are neglected.  
Upon reviewing Sam Jasinski's feedback and Jim Braun and Srinivas feedback, where they propose to update savings estimate to 15%-20% for #721. However, the 9% was not changed because it is assumed that 15-20% would be savings obtained from fixing an RTU that has failed, however, because not all RTU's have failures that contribute to energy losses and we cannot model various failure rates using P-tool's capabilities, it is assumed 9% savings can be obtained throughout the entire RTU market, without having to account for failure rates.</t>
  </si>
  <si>
    <t>$136000 for a 100,000 ft2 office building</t>
  </si>
  <si>
    <t>BTO Tool: Approximately the same cost as a new EMS.  Since the baseline doesn't have an EMS, it is assumed the total cost is about the same as 1.5 EMS. 
Appendix B: "it could reduce building energy consumption by 5-20%"  The average of 5% and 20% was used. Cost estimated to be the same as 1.5 EMS (1.5*$1.36/ft2) (see Measure 719). The baseline is assumed to have no EMS.</t>
  </si>
  <si>
    <t>BTO Tool: Assumes no economizer and constant speed fans.  Cost estimate of $1.32/ft2 was based on sum of component measures (129, 141, 101, 104, 722).  Only half the cost of an EMS was included because of likely double-counting. 
Appendix B: Wang: "The results from detailed simulation analysis show significant energy (24% to 35%) and cost savings (38%) from fan, cooling and heating energy consumption when packaged units are retrofitted with advanced control packages." The average energy savings (30%) was used.
Cost of $1.32/ft2 based on sum of component measures (129, 141, 101, 104, 722).  Only half the cost of an EMS was included because of synergies.</t>
  </si>
  <si>
    <t>Expected &amp; new equipment lifetime value are based on an assumption that these last 20 years. We do not have a good source to support this assumption. BTO Tool: Assumes same cost as Measure 92.  Aeroseal isn't necessary to meet code, but is assumed for 5% improvement beyond code.  Assumes Level A sealing level for all ducts in unconditioned space.  ASHRAE 90.1 only requires Level A for supply ducts in unconditioned space, not for supply ducts in conditioned space or return ducts in unconditioned space.  Level A includes sealing of all duct penetrations, while Level B does not.  Given that Level A doesn't affect the most serious leakage (high pressure supply leakage in unconditioned space), savings in the range of 5% of heating and cooling energy is assumed (50% reduction in 10% of leakage outside conditioned space in code compliant new buildings). 
Appendix B: Modera: 80% heating season duct efficiency (See Figure 2 and measured duct efficiency data cited throughout the article. 
For light commercial, the duct efficiency is about 80% in half the buildings (where the ducts are in a ceiling plenum outside the thermal boundary). 
ASHRAE: "Ductwork and all plenums with pressure class ratings shall be constructed to seal class A, as required to meet the requirements of Section 6.4.4.2.2…"
Price same as Measure 92. Aeroseal isn't necessary to meet code, but is assumed for 5% improvement beyond code.  Given that the code already addresses the most serious leakage (high pressure supply leakage in unconditioned space), savings in the range of 5% is assumed (50% reduction in 10% of leakage outside conditioned space in code compliant new buildings).</t>
  </si>
  <si>
    <t>Expected &amp; new equipment lifetime value are based on an assumption that these last 20 years. We do not have a good source to support this assumption. BTO Tool: Assumes same cost as Measure 92 (Aeroseal). Assumes 5% heating and cooling savings (50% reduction in 20% duct losses in 50% of small buildings) 
Appendix B: Modera: 80% heating season duct efficiency (See Figure 2 and measured duct efficiency data cited throughout the article. 
For light commercial, the duct efficiency is about 80% in half the buildings (where the ducts are in a ceiling plenum outside the thermal boundary). Calculated 5% heating and cooling savings (50% reduction in 20% duct losses in 50% of small buildings). Price same as Measure 92.</t>
  </si>
  <si>
    <t xml:space="preserve">Expected &amp; new equipment lifetime value are based on an assumption that these last 20 years. We do not have a good source to support this assumption. BTO Tool: Assumes same cost as Measure 92 (Aeroseal). Assumes 21% reduction in ventilation end-use (fan energy reduced based on reduction in leakage from 15% to 7.5% and exponent of 2.4 from Modera 2005). 
Appendix B: Modera: "Using the power 2.4
from Franconi et al.,5 a 15% leak translates to a 40% increase
in fan power."  "Researchers at Lawrence Berkeley Laboratory
measured duct leakage in six large commercial buildings,
three of which showed 5% leakage, while the other
three showed 15%, 17% and 25% supply duct leakage."
Assumes 16% savings based on reduction in leakage from 15% to 7.5% and exponent of 2.4.  Assumes 50% reduction in leakage rate due to aerosol sealing.  Assumes same cost as Measure 92.  </t>
  </si>
  <si>
    <t>$0.58 savings for small offices, $0.70 for large offices</t>
  </si>
  <si>
    <t>Total electric cooling and ventilation in new office buildings</t>
  </si>
  <si>
    <t>BTO Tool: Market is all new office buildings.  Used large office incremental costs to be a little conservative.  Economics appear to be better if RTU is replaced. Energy savings for cooling and ventilation/fans based on Case 1 to Case 8, national average, large office buildings. 
Appendix B: Large office incremental costs.  Energy savings for cooling and ventilation/fans based on Case 1 to Case 8, national average, large office buildings.</t>
  </si>
  <si>
    <t>BTO Tool: Incremental cost is referenced to "T-24, 2008 system" 
Appendix B: "Energy savings: 50% annual energy savings; over 15 years, one system can yield savings of 7,500 kWh"</t>
  </si>
  <si>
    <t>BTO Tool: MTAB, NREL website, DuCool?AdvantixSystems website 
Appendix B: Percent savings 66% elec; 85% gas (ACEEE).  
DuCool observed savings 35%-70% depending on configuration
Most comparable case study to hot-humid climate suggests 40% savings.  Cost given DuCool payback times.
Note: excluded from the UBER/active cascade due to market barriers.</t>
  </si>
  <si>
    <t>Used incremental/sqft from above scaled to 2200</t>
  </si>
  <si>
    <t>BTO Tool: MTAB, NREL website, DuCool?AdvantixSystems website 
Appendix B: Percent savings 66% elec; 85% gas (ACEEE).  
DuCool observed savings 35%-70% depending on configuration
Most comparable case study to hot-humid climate suggests 40% savings.  Cost given DuCool payback times
Note: excluded from the UBER/active cascade due to market barriers.</t>
  </si>
  <si>
    <t>MYP goal of $1/sq.ft incremental cost over a standard roof</t>
  </si>
  <si>
    <t>per square foot; assumes an average of 3 floors/building</t>
  </si>
  <si>
    <t>37 C: No FS: Roof specific</t>
  </si>
  <si>
    <t>Expected and new equipment lifetimes are assumed - we do not have a good source to support this assumption.  BTO Tool: Based on upgrade from R-15 to R-30 c.i., cost is average of all 3 TSDs 
Appendix B: Costs and performance drawn from upgrading ASHRAE code roof insulation to most cost effective point from indicated source
R-15 to R-30 upgrade, $0.88/sqft average cost</t>
  </si>
  <si>
    <t>BTO Tool: Assumes that the savings for daylighting is doubled over controls/dimmers alone.  Savings is the same as Measure 181, but market is all fluorescent lighting instead of just the perimeter zone. No added first cost except increase in design/modeling costs ($30K)</t>
  </si>
  <si>
    <t>3% of roof area for 45,000 ft2 grocery store @ $45.8/ft2 (Grocery TSD)</t>
  </si>
  <si>
    <t>per square foot; 45,000 ft^2 ave. grocery store</t>
  </si>
  <si>
    <t>Expected and new equipment lifetimes are assumed - we do not have a good source to support this assumption.  BTO Tool: Assumes skylights contribute 50% of total daylighting energy savings in the TSD.  Average of Miami, Chicago, and Seattle used. 
Appendix B: 3% of roof area for 45,000 ft2 grocery store @ $45.8/ft2. $1.37/ft2 = 0.03%*$45.8/ft2. Energy savings assumes skylights contribute 50% of total daylighting energy savings.  Average of Miami, Chicago, and Seattle.</t>
  </si>
  <si>
    <t>Expected lifetime is assumed - we do not have a good source to support this assumption.BTO Tool: Assumes reduction from 40% to 15% MELs operation during unoccupied hours 
Appendix B: Energy savings and cost from Hale et al. $87,500 for a 50,000 ft2 retail store. Assumes reduction from 40% to 15% MELs operation during unoccupied hours</t>
  </si>
  <si>
    <t>$1,082,915 for 210,800 ft2 school</t>
  </si>
  <si>
    <t>per square foot; 210,800 ft^2 school</t>
  </si>
  <si>
    <t>Expected and new equipment lifetimes are assumed - we do not have a good source to support this assumption.  BTO Tool: Assumes roof replacement is needed.  Not close to cost-effective if roof is relatively new.  Cost based on removing old roof assembly and replacing insulation with 6-in EPS (R-24). 
Appendix B: $108,2915 total cost, $59,858 incremental cost for replacing insulating sheathing with R-24  for 210,800 ft2 school in Chicago,
Assumes roof is being replaced anyway.  Energy savings based on increasing R-14 to R-24 EPS.</t>
  </si>
  <si>
    <t>$1.9 million for 210,800 ft2 school</t>
  </si>
  <si>
    <t>Expected and new equipment lifetimes are assumed - we do not have a good source to support this assumption.  BTO Tool: Average energy savings and price for five climates in AERG.  Includes effect on HVAC. 
Appendix B: $1.79 million for TDDS, controls, and dimming ballasts.  Analysis based on a typical 210,800 ft2 high school.</t>
  </si>
  <si>
    <t>$27,400 for two boilers (1000 hp)</t>
  </si>
  <si>
    <t>per square foot; 5000 kW boiler, 241,000 ft2 ave. hospital</t>
  </si>
  <si>
    <t>11 C: No FS: Boiler heating (elec+NG+oil)</t>
  </si>
  <si>
    <t xml:space="preserve">BTO Tool: DQ 0: not cost effective; Healthcare AERG estimates a few percent improvement in boiler efficiency, assumed to be about 5%. 
Appendix B: Energy savings from NREL 2011, which estimates a few percent improvement in boiler efficiency. Cost estimated from Kemco: "...annual savings was estimated at $32,880 with a 10 month payback." $27,400 for two boilers (5000 kW total), $36.73/kW, 241,000 ft2 ave. hospital. </t>
  </si>
  <si>
    <t>All dry distribution transformers (mmBTUs, site)</t>
  </si>
  <si>
    <t>Dry-type distribution transformers</t>
  </si>
  <si>
    <t>Cost is a weighted average based on MVA capacity shipped in 2009 from 2013 TSD. No cost data was found for dry type low voltage transformers, hence only the medium voltage cost was considered (low dry-type DT are significantly most common).</t>
  </si>
  <si>
    <t>Installed $8525 for standard unit; and $23,500 for high efficiency unit.</t>
  </si>
  <si>
    <t>No equipment cost, just $30k for 210k sq.ft.</t>
  </si>
  <si>
    <t>per square foot; 210,000 sq.ft. ave. building</t>
  </si>
  <si>
    <t>$5000 (p. 78, NCI Comm HVAC report)</t>
  </si>
  <si>
    <t>per unit; 3 ton model</t>
  </si>
  <si>
    <t>Residential Cooling (HP &amp; RTU), 100% New, 50% Old</t>
  </si>
  <si>
    <t>Expected and new equipment lifetimes are assumed - we do not have a good source to support this assumption. Appendix B: "Results show that the use of windows with Venetian blinds can reduce the building heating load by about 5% and cooling loads by as much as 30%"
Used conservative weighted average of savings range</t>
  </si>
  <si>
    <t>$2.30/sq-ft; asumed $1.00 premium for retrofit;  UPDATE (FOA TARGET):  $300 per 100 SF</t>
  </si>
  <si>
    <t>Expected and new equipment lifetimes are assumed - we do not have a good source to support this assumption. Appendix B: Analyzed savings for ducts and attic loads scaled to national average using new codes as base</t>
  </si>
  <si>
    <t>25 R: FS: NG heating, proportion of cooling of homes with NG heating to electric</t>
  </si>
  <si>
    <t>$114,000 for 30,000 kWh Electricity and 4262 therms of NG (equivalent to 426.2 MMBtu); Average WH capacity = 98.9 MMBtu/unit</t>
  </si>
  <si>
    <t>$20k per home (includes $5k for bi-directional inverter, $1k for DC/DC converter, $10k avg for onsite batteries, and $4k for charge controls)</t>
  </si>
  <si>
    <t>Expected and new equipment lifetimes are assumed - we do not have a good source to support this assumption. BTO Tool: Applied to 13.6% of entire residential primary load (7.6% Electronics, 2.4% computers, 3.6% other)</t>
  </si>
  <si>
    <t>All residential gas storage water heaters in all except hottest climates</t>
  </si>
  <si>
    <t>Target cost</t>
  </si>
  <si>
    <t>Original notes from peer review 2012-2013: "Savings will be less than measure 501; EF will be near 1.0 (Target); Target cost near $1,000."</t>
  </si>
  <si>
    <t>Average cost of $3000/ton</t>
  </si>
  <si>
    <t>per unit; assume 3 ton system</t>
  </si>
  <si>
    <t>$6/SF Premium</t>
  </si>
  <si>
    <t>Simple payback &lt; 5 years!</t>
  </si>
  <si>
    <t>Total commercial electric heating and proportion of cooling in buildings with electric heating in 2 coldest climates</t>
  </si>
  <si>
    <t>Simple payback 3-5 years!</t>
  </si>
  <si>
    <t>$20 per window</t>
  </si>
  <si>
    <t>per home; 222 window square feet per home; 3x5 windows</t>
  </si>
  <si>
    <t>Expected and new equipment lifetimes are assumed - we do not have a good source to support this assumption.  % Savings: Improvement of 70% for caulking/flashing/reducing infiltration load for uncaulked window (1.7 cm^2/m^2) to caulked window (0.5 cm^2/m^2). Given that infiltration accounts for 16% of the cooling load and 28% of the heating load (BED 2011, Table 2.1.15); and windows account for 10% of total infiltration load (US Dept. of Interior: http://www.nps.gov/tps/sustainability/energy-efficiency/weatherization/air-infiltration.htm); So better flashing can improve 10% of the infiltration load by 70% (so 7% savings).  Assuming all 3 x 5 windows in the home with an average of 222 SF of window space</t>
  </si>
  <si>
    <t>Expected and new equipment lifetimes are assumed - we do not have a good source to support this assumption. Target R value of 35; punctured VIP area would be reduced to R22</t>
  </si>
  <si>
    <t>Expected and new equipment lifetimes are assumed - we do not have a good source to support this assumption.  Cost from Table 1 of http://www.nrel.gov/docs/fy13osti/55875.pdf ; RS means for cost of existing insulation (including installation). Costs for resid and comm applications are assumed the same.  (Data saved in supp. Documentations.)</t>
  </si>
  <si>
    <t>Expected and new equipment lifetimes are assumed - we do not have a good source to support this assumption. Picked the R12 target at 50% cost compression of Areogel in addition to R-11 standard home's wall.</t>
  </si>
  <si>
    <t>Expected and new equipment lifetimes are assumed - we do not have a good source to support this assumption.  Picked the R20 target at 50% cost compression of Areogel. This is assumed to be additional insulation to the baseline insulation of R-11.</t>
  </si>
  <si>
    <t>&lt;$13/ft^2 cost target (including controls and sensors)</t>
  </si>
  <si>
    <t>per fluorescent lamp; wall: floor space of .9, window fill ratio of 0.4</t>
  </si>
  <si>
    <t xml:space="preserve">Cost calculations: $13/ 1 sqft of window * sqft of window/sqft of floor(0.36) * sqft of floor/ fluorescent lamp (1/0.024). Window to floor ratio: 0.4 * 0.9(space filled by glass) = 0.36; 0.024 lamps/sqft (LMC 2010, NCI: 811 xcl file calc.)
</t>
  </si>
  <si>
    <t>Total incandescent (MSB, reflectors, and other) lighting energy consumption all homes</t>
  </si>
  <si>
    <t xml:space="preserve">Expected and new equipment lifetimes are assumed - we do not have a good source to support this assumption.  Cost from Table 1 of http://www.nrel.gov/docs/fy13osti/55875.pdf </t>
  </si>
  <si>
    <t>Commercial linear fluorescent (50%)</t>
  </si>
  <si>
    <t xml:space="preserve">Linear fluorescent lamp cost (2 lamps + ballast per fixture): $4/klumen (MYP2013); Fixture (2’x4’) from google search is $70 (varies) with 2 lamps producing 2500 lumens. 2500 lumens x 2 lamps = 5,000 lumens * 0.8 (efficiency) = 4 klumens. Fixture cost per lumen = $70/4 klumens = $17.5/klumen. Total cost = $4+$17.5=$21.5/klumen. Average troffer system provides 5,000 lumens. OLED cost: $24/klumen (Manufacturing Roadmap) However, only 2500 lumen OLED task lighting lamp is required. 
Due to the fact that for OLEDs the whole fixture would need to be replaced, and for fluorescent lighting, only the bulb will need to be replaced after 5 years, a one time first incremental cost equivalent is needed. In order to obtain this one time incremental cost equivalent, assume the average cost over 20 years (4 incurred cost periods) can be used. Assume the entire linear fluorescent fixture would need to be replaced after 20 years. 
</t>
  </si>
  <si>
    <t xml:space="preserve">Watts/lumen consumption between OLED and linear fluorescents is not significantly different, however, 50% less lumens will be required if OLEDs are used as task lighting to replace 50% of new buildings’ linear fluorescents. There is no significant difference in lifetimes for these lamps, assumed to be 5 years (24000hrs). </t>
  </si>
  <si>
    <t>Wireless Sensors</t>
  </si>
  <si>
    <t>Building Automation Systems</t>
  </si>
  <si>
    <t>$7000 total installed cost for 37 sensors at 90,000 SF facility</t>
  </si>
  <si>
    <t>Total heating and cooling in all commercial buildings</t>
  </si>
  <si>
    <t xml:space="preserve">Expected lifetime is assumed - we do not have a good source to support this assumption. 5-15% indirect savings of HVAC energy consumption reduction.  </t>
  </si>
  <si>
    <t>$20/SF for baseline unit; $35/SF for EIFS+VIP. Additional cost to existing systems include the VIP, the effort to encapsulate the VIP into foam plastic insulation, and the engineering of proper placement on the façade. (DOW Corning)</t>
  </si>
  <si>
    <t>Place holder</t>
  </si>
  <si>
    <t>Total residential CAC, room AC, and electric heat pump heating and cooling</t>
  </si>
  <si>
    <t>$20/sq.ft. vs. $10/sq.ft. for uninstalled IGU; 2020 target: $10/sq.ft. incremental cost compared to the 2010 standard base of windows</t>
  </si>
  <si>
    <t>$18/sq.ft. vs. $10/sq.ft. for uninstalled IGU; 2020 target: $8/sq.ft. incremental cost compared to the 2010 standard base of windows</t>
  </si>
  <si>
    <t xml:space="preserve">Average total cost for 2.5'x5'=12ft^2 low-e window $120 (or $10/sq.f.t), and for a non-low-e plastic panel $60. </t>
  </si>
  <si>
    <t>1) Costs were adjusted based on PNNL RFI response: $120 per 30"x60" window, uninstalled from http://www.efficientwindowcoverings.org/understanding-window-coverings/interior-panel/
2) Report indicates 18% savings of whole home heating for low-e storms, scaled to address conductive and radiative loss; 18% of home heating and cooling is 55% of window load heating/cooling. "A simulation study in 2004 has shown that by using pyrolitic “hard” low-e coatings.. will increase from approximately 15% of the home’s heating energy to 18%. The additional cost is...on the order of $100."
3) Expected and new equipment lifetimes are assumed - we do not have a good source to support this assumption.</t>
  </si>
  <si>
    <t>Assumes similar cost per sq.ft. for commercial windows and residential windows. Average total uninstalled cost for residential 2.5'x5'=12ft^2 low-e window $120 (or $10/sq.ft), and for a non-low-e plastic panel $60.</t>
  </si>
  <si>
    <t xml:space="preserve">1) Costs were adjusted based on PNNL RFI response: $120 per 30"x60" window, uninstalled from http://www.efficientwindowcoverings.org/understanding-window-coverings/interior-panel/
2) Report indicates 18% savings of whole home heating for low-e storms, scaled to address conductive and radiative loss; 18% of home heating and cooling is 55% of window load heating/cooling. "A simulation study in 2004 has shown that by using pyrolitic “hard” low-e coatings.. will increase from approximately 15% of the home’s heating energy to 18%. The additional cost is...on the order of $100."
3) Expected and new equipment lifetimes are assumed - we do not have a good source to support this assumption.  </t>
  </si>
  <si>
    <t xml:space="preserve">All HVAC and Lighting energy use in commercial buildings </t>
  </si>
  <si>
    <t>13 R: No FS: HVAC and lighting</t>
  </si>
  <si>
    <t>17 R: FS: All non-electric heating, non electric WH and  CAC in homes with electric heating switch to natural gas</t>
  </si>
  <si>
    <t>19 C: FS: All non-electric heating, proportion of cooling and hot water in buildings with non-electric heating switch to natural gas</t>
  </si>
  <si>
    <t>12 C: No FS: gas heating and electric cooling (RTU)</t>
  </si>
  <si>
    <t>Total Furnace gas heating and electric RTU AC in all commercial buildings</t>
  </si>
  <si>
    <t>All small commercial buildings (&lt;50,000 ft2)</t>
  </si>
  <si>
    <t>Not available; assumed 5 year payback in 2010</t>
  </si>
  <si>
    <t xml:space="preserve">All HVAC and lighting energy use in small commercial buildings &lt;50,000 ft </t>
  </si>
  <si>
    <t>Not available; assumed 3 year payback in 2010</t>
  </si>
  <si>
    <t>Total Energy Consumption for all single and multi-family homes built pre-2010</t>
  </si>
  <si>
    <t>Total Energy Consumption for all single and multi-family homes built after 2010</t>
  </si>
  <si>
    <t>Not available; assumed based on Amir Roth email on Monday 6/3/2013 "max adoption lens" with $30,000 per project plus $0.1 /sqft and using data from http://buildingsdatabook.eren.doe.gov/TableView.aspx?table=3.2.5 we find that the stock weighted average incremental cost is $0.33/sft</t>
  </si>
  <si>
    <t>Retrofit commercial buildings</t>
  </si>
  <si>
    <t>Total HVAC load in existing commercial buildings</t>
  </si>
  <si>
    <t>All energy consumption in Existing buildings</t>
  </si>
  <si>
    <t>All water heaters</t>
  </si>
  <si>
    <t>$250 per thermostat plus $120 for NEST installation</t>
  </si>
  <si>
    <t>Assume $250 per thermostat and $300 for control system; assume 10 tehrmostats for a 15,000 sq.ft. building.</t>
  </si>
  <si>
    <t>All gas storage water heaters</t>
  </si>
  <si>
    <t>Standard unit: $1027 ($2008),  cost adjusted to $2014; efficient unit: 2030 target cost</t>
  </si>
  <si>
    <t>Standard unit: $1027 ($2008),  cost adjusted to $2014</t>
  </si>
  <si>
    <t>All electric water heaters</t>
  </si>
  <si>
    <t>Total residential storage electric water heaters</t>
  </si>
  <si>
    <t>All electric storage water heaters</t>
  </si>
  <si>
    <t>Total residential electric storage water heaters energy consumption in homes suitable for PV installations (35% of homes)</t>
  </si>
  <si>
    <t>All gas and electric water heaters</t>
  </si>
  <si>
    <t>-Gas fired storage WH Insalled Cost: $615 
-Electric storage WH Installed Cost: $1,116</t>
  </si>
  <si>
    <t>-Gas fired storage WH Insalled Cost: $5,290 (200 kBtu/h)
-Electric storage WH Installed Cost: $5,430 (54 kW)</t>
  </si>
  <si>
    <t>Projected installed cost premium ≤$0.25/ft2, including insulation material and associated labor, assuming an R-12/in performance to enable a payback period less than 10 years.</t>
  </si>
  <si>
    <t>Expected and new equipment lifetimes are assumed - we do not have a good source to support this assumption.</t>
  </si>
  <si>
    <t>per square foot; wall to floor space ratio of 0.9, window fill ratio of 0.4</t>
  </si>
  <si>
    <t>Single family, new</t>
  </si>
  <si>
    <t>Projected installed cost premium of ≤$0.5/ft2 (0.22-0.82, 0.5 is average) finished floor (25% of current average costs, including mechanical ventilation costs).</t>
  </si>
  <si>
    <t>per home; BED: 2000, 2,272 sq ft single family home</t>
  </si>
  <si>
    <t>Single family, existing</t>
  </si>
  <si>
    <t>0.25 * (0.84-3.1, which is an avgerage of 2)$/Conditioned Floor Area</t>
  </si>
  <si>
    <t>CFM/ft2@75 Pa</t>
  </si>
  <si>
    <t>All commercial heating and cooling lost due to infiltration</t>
  </si>
  <si>
    <t>Expected and new equipment lifetimes are assumed - we do not have a good source to support this assumption.  Cost numbers require more attention! Bohac et al. study indicates cost ranges $1.2 - $15 /CFM saved for baselines ranging in air tightness from 0.15 to 0.31 CFM/ft @75 Pa.</t>
  </si>
  <si>
    <t>Simple payback = 5 years</t>
  </si>
  <si>
    <t>Remainder of all residential and  commercial electric heating and cooling</t>
  </si>
  <si>
    <t>$0.33 for commercial building and 2914 per home with avg home sqft of 1819 ==&gt; 1.6; the avg sqft of r to sqft of c is 18 ==&gt; weighted avg premium per sqft is (18*1.6+0.33)/19 = 1.53</t>
  </si>
  <si>
    <t>30% of Residential and Commercial IHP market (30% of electric heating, electric WH, and proportion of cooling)</t>
  </si>
  <si>
    <t>Residential and Commercial Electric Heating + proportion of cooling in buildings with electric heating in CZ 1&amp;2</t>
  </si>
  <si>
    <t>Commercial and residential NIK gradual market entry for all electric heating and cooling</t>
  </si>
  <si>
    <t>Residential and Commercial Gas Heating and Gas Cooling</t>
  </si>
  <si>
    <t>Residential Refrigerators and Freezers (excluding non-vapor compression refrigeration, assuming its entrance into market in 2016 with 20% market share by 2030</t>
  </si>
  <si>
    <t>Residential Non Vapor Compression Refrigeration (assuming its entrance into market in 2016 with 20% market share by 2030)</t>
  </si>
  <si>
    <t>All commercial refrigeration equipment (including compressors, excluding condensers and non-vapor compression refrigeration, assuming its entrance into market in 2016 with 20% market share by 2030)</t>
  </si>
  <si>
    <t>Commercial Non-vapor Compression Refrigeration</t>
  </si>
  <si>
    <t>Target cost premium per first hour rating $8.13/gal; typical installed capacity in 2013: 50 gal. Typical installed cost: $640.</t>
  </si>
  <si>
    <t>Target cost premium per first hour rating $11.94/gal; typical installed capacity in 2013: 50 gal. Typical installed cost: $640.</t>
  </si>
  <si>
    <t>Target cost premium per first hour rating $4/gal; typical installed capacity in 2013: 50 gal. Typical installed cost: $640.</t>
  </si>
  <si>
    <t>Target cost premium per first hour rating $7.14/gal; typical installed capacity in 2013: 40 gal. Typical installed cost: $1000</t>
  </si>
  <si>
    <t>All commercial buildings</t>
  </si>
  <si>
    <t xml:space="preserve">Assume similar cost for all buildings as for buildings &gt; 100,000 SF, EMCS cost (assuming similar to EIS) of $1.36/sq.ft. (TIAX). Automatic optimization software to achieve similar savings would cost an additional $100,000 per 100,000 sq.ft. more, to a total incremental cost of $2.36/sq.ft. (EMCS+OWBCS combined) </t>
  </si>
  <si>
    <t xml:space="preserve">This measure was developed directly based on measure #719. Savings and costs were assumed to be similar. Better data is necessary in order to more accurately represent this measure.
TIAX: "Heating: 10%, Cooling 20%, Ventilation 0%." "Overall it would appear the first cost of an OWBCS associated with an EMCS would be similar to the cost of a higher-end Whole Building Diagnostics implementation less the cost of additional sensors, i.e., on the order of $100,000" Installed cost of an EIS for a 100,000 ft2 office building was $136,000. Assumes an EMS is required ($136,000) plus an additional $100,000 for the OWBCS controls/sensors/software.  Assumes 20% savings for EMS alone followed by 10% for OWBCS. </t>
  </si>
  <si>
    <t>44 R: No FS: Wall and foundation specific</t>
  </si>
  <si>
    <t>45 C: No FS: Wall and foundation specific</t>
  </si>
  <si>
    <t>Small and medium commercial buildings (&lt;100,000 ft2)</t>
  </si>
  <si>
    <t>$20,000 installed cost for the entire system upgrade for a 20,530 SF building.</t>
  </si>
  <si>
    <t>All HVAC energy use in small and medium commercial buildings &lt;100,000 sq.ft.</t>
  </si>
  <si>
    <t>Case study analyzed three 20,530 sq.ft single story on concrete slab office buildings designed for 80-90 occupants with 11 all electric rooftop heat pump units (except 1 unit). Buildings were selected based on primary problem encountered by the oeprational staff being occupant complaints related to comfort (too hot/too cold). Assume savings would be similar for buildings that use gas furnaces and RTUs.</t>
  </si>
  <si>
    <t>Sensors: $5/each; 3-5 per home (p.2)</t>
  </si>
  <si>
    <t>ORNL (David Fugate/Teja): $50 per sensor node. Metal oxide sensors that sense indoor air quality are highly correlated with presence  of CO2 and are approximated to be $50 cheaper than standard CO2 sensors.</t>
  </si>
  <si>
    <t xml:space="preserve">Cost discrepancies between info form data submitted by ORNL and actual final incremental cost deduction: "ORNL $50/ metal oxide sensor sensor, but their original estimate of $600/ CO2 sensor (resulting in reduction of $550/sensor) then does not seem consistent with any of our other DCV measures. Looking at #870 and #141 both have DCV data coming from good recently published reports. Report for #141 used different assumptions, but if we use same assumptions as #870 of typical RTU size and 1ton/280 sq.ft, cost of #141 is coming out to be $0.73/sq.ft., which is very consistent compared to $1/sq.ft. for #870 from a different report. Hence $617/zone (or $1028 /RTU, installed) being slightly lower than $1400/RTU, installed makes total sense. From NCI Report: “Sand (2004) studied the various U.S. installations of DCV and their usage. He found that sensors typically retailed for $200-250 with installation costs of $600-700 per zone for new construction. For retrofit situations, he determined that systems using direct digital controls (DDC) cost $700-900 per zone while those using pneumatic controls cost $900-1200 per zone. Hong and Fisk (2010) modeled DCV for various office buildings in 5 California climates. They estimated typical installation costs of $617 per zone and an average total cost of $.173/sq.ft.”  It is also recommended 1 sensor per zone (NCI report), hence $617 total DCV cost would include ~3-5 sensors which by 2009 must have been &lt; $100-$150 /installed CO2 sensor (assuming 5 zones, 3 RTUs and 1 sensor/zone or perhaps per RTU). Given metal oxide cost per sensor of $50 (uninstalled), is at most $50/sensor reduction in installed sensor cost in 2009. 
</t>
  </si>
  <si>
    <t>Assumes cost premium equal to residential high efficiency central A/Cs from EIA Technology Forecast Update</t>
  </si>
  <si>
    <t>per home, 3 ton model</t>
  </si>
  <si>
    <t>Assumes cost premium equal to residential high efficiency room A/Cs from EIA Technology Forecast Update</t>
  </si>
  <si>
    <t>per unit, 10.5 kBtu/hr model</t>
  </si>
  <si>
    <t>Assumes cost premium equal to commercial high efficiency Rooftop unit from EIA Technology Forecast Update</t>
  </si>
  <si>
    <t>per sqft, 7.5 ton model, 280 sqft/ton</t>
  </si>
  <si>
    <t>Total commercial cooling by RTUs and ASHPs</t>
  </si>
  <si>
    <t>Xergy estimates $55 incremental cost for 1-ton compressor, assumes other costs are equal, Xergy presentation 2013 http://aceee.org/files/pdf/conferences/hwf/2013/7A-bahar.pdf</t>
  </si>
  <si>
    <t>per unit, 3 ton model</t>
  </si>
  <si>
    <t>All commercial cooling by ASHPs and RTUs; and heating by ASHPs</t>
  </si>
  <si>
    <t>Navigant assumption of $3000 premium from Residential HVAC Report</t>
  </si>
  <si>
    <t>Total residential electric heating using ASHP</t>
  </si>
  <si>
    <t>Furnace/boiler</t>
  </si>
  <si>
    <t>Total residential heating using natural gas furnaces and boilers</t>
  </si>
  <si>
    <t>Navigant assumption of $4000 premium Residential and Commercial HVAC Report</t>
  </si>
  <si>
    <t>Total commercial ASHP heating</t>
  </si>
  <si>
    <t>Total natural gas heating</t>
  </si>
  <si>
    <t>Assumes cost premium equal to residential high efficiency central ASHPs from EIA Technology Forecast Update</t>
  </si>
  <si>
    <t xml:space="preserve">Assumes $5/SF from NSF/IUCRC. 2004. “Guidelines for High Performance Buildings 2004.” </t>
  </si>
  <si>
    <t>per sqft</t>
  </si>
  <si>
    <t>Total commercial cooling  and ventilation</t>
  </si>
  <si>
    <t>Estimated as residential gas heat pump (low range) against furnace for EIA Technology Forecast Update</t>
  </si>
  <si>
    <t>per unit, 75kBtu model</t>
  </si>
  <si>
    <t>Estimated as 200% increase (Navigant Residential HVAC Report) on gas-fired boiler ($22.3k per 800kBtuh) for EIA Technology Forecast Update</t>
  </si>
  <si>
    <t>per sqft, 40 ton model serving 15,000 sqft (~32 SF/kBtuh from previous Ptool runs)</t>
  </si>
  <si>
    <t>Baseline cost for 1-ton ductless minisplit assumed as 50% of 3-ton split system. Efficient unit costs obtained from Hotspot Energy http://www.hotspotenergy.com/DC-air-conditioner/DC-AC-Complete-Systems.php</t>
  </si>
  <si>
    <t xml:space="preserve">per unit, 1 ton </t>
  </si>
  <si>
    <t>Cost estimate for 20m^3 storage system in addition to baseline furnace/boiler at $600/m^3 (@$1.35/1 Euro) from http://www.rhc-platform.org/fileadmin/Events/4_-_Kerskes_seasonal_TES.pdf</t>
  </si>
  <si>
    <t>per unit, 75 kbtu model</t>
  </si>
  <si>
    <t>Total primary and secondary heating (electricity, distillate, geothermal, LPG and Kerosene)</t>
  </si>
  <si>
    <t>Cost estimate for large scale hot water storage system $4.7/SF (@$1.35/1 Euro)based on survey of Systems http://www.itw.uni-stuttgart.de/dokumente/Publikationen/publikationen_03-09.pdf, and costs from http://www.rhc-platform.org/fileadmin/Events/4_-_Kerskes_seasonal_TES.pdf</t>
  </si>
  <si>
    <t>Assumes cost premium equal to commercial GSHP (low estimate) vs. standard commercial ASHP from EIA Technology Forecast Update</t>
  </si>
  <si>
    <t>Assumes cost premium equal to residential GSHP (low estimate) vs. standard central ASHP from EIA Technology Forecast Update</t>
  </si>
  <si>
    <t>This technology has not been commercialized because it ended up being slightly more expensive than what the company originally expected.</t>
  </si>
  <si>
    <t>Derived based on a 3 year payback.</t>
  </si>
  <si>
    <t xml:space="preserve">This technology is market ready, but has not been introduced because UTRC is waiting for the market to accept the idea of using a small amount of flamable working fluid outside the home. European market may be more agreeable to this type of configuration in the near future. </t>
  </si>
  <si>
    <t>HSPF</t>
  </si>
  <si>
    <t>per unit, 36 kBTU/h model</t>
  </si>
  <si>
    <t>SEER</t>
  </si>
  <si>
    <t>All electric clothes dryers</t>
  </si>
  <si>
    <t>lb/kWh</t>
  </si>
  <si>
    <t>$9/kBTU/hr</t>
  </si>
  <si>
    <t>RTUs/HP</t>
  </si>
  <si>
    <t>kWh/day</t>
  </si>
  <si>
    <t>Weighted average cost for Energy Star reach-in solid-door freezers and refrigerators</t>
  </si>
  <si>
    <t>per home; 36 kBTU/h capacity</t>
  </si>
  <si>
    <t>Total residential cooling using ASHP</t>
  </si>
  <si>
    <t>Not available; assumed 5 year simple payback</t>
  </si>
  <si>
    <t>EER</t>
  </si>
  <si>
    <t>Total residential cooling using GSHP</t>
  </si>
  <si>
    <t>Total residential heating using GSHP</t>
  </si>
  <si>
    <t>Total residential heating using LPG furnaces or other LPG heating equipment</t>
  </si>
  <si>
    <t>Solar Fraction (SF)</t>
  </si>
  <si>
    <t>Clothes Washer</t>
  </si>
  <si>
    <t>Total residential clothes washer and its water heating energy use</t>
  </si>
  <si>
    <t xml:space="preserve">Typical residential luminaire provides 630 lumens lumens. First cost of a CFL reflector is estimated at $8.83/klm, while an incandescent is $5.36/klm and $9.72/klm for halogen.
</t>
  </si>
  <si>
    <t>Total residential incandescent and halogen reflector lighting</t>
  </si>
  <si>
    <t>39 C: No FS: Foundation specific</t>
  </si>
  <si>
    <t>Fuel Composition/Switching</t>
  </si>
  <si>
    <t>Expected Lifetime of Baseline Unit</t>
  </si>
  <si>
    <t>Targeted Market</t>
  </si>
  <si>
    <t>Year of market entry (based of target cost or performance):</t>
  </si>
  <si>
    <t>Fuel Selection / Fuel Switching Option</t>
  </si>
  <si>
    <t>22 R: FS: All non-electric heating, proportion of cooling switch to natural gas</t>
  </si>
  <si>
    <t>23 C: FS: All non-electric heating, proportion of cooling switch to natural gas</t>
  </si>
  <si>
    <t>27 R: FS: Non electric heating, central cooling, and all water heating to electric</t>
  </si>
  <si>
    <t>43 C: No FS: Wall and infiltration specific</t>
  </si>
  <si>
    <t>53 C: FS: All clothes dryers (elec+NG) to all electric energy use</t>
  </si>
  <si>
    <t>56 R: No FS: All fuels cooking</t>
  </si>
  <si>
    <t>57 C: No FS: All fuels cooking</t>
  </si>
  <si>
    <t>Fuel Selection / Fuel Switching (FS) Option</t>
  </si>
  <si>
    <t>Market #</t>
  </si>
  <si>
    <t>3-3804</t>
  </si>
  <si>
    <t>3-3799</t>
  </si>
  <si>
    <t>1-47</t>
  </si>
  <si>
    <t>1-93</t>
  </si>
  <si>
    <t>3-3628</t>
  </si>
  <si>
    <t>1-98</t>
  </si>
  <si>
    <t>1-100</t>
  </si>
  <si>
    <t>1-11</t>
  </si>
  <si>
    <t>1-99</t>
  </si>
  <si>
    <t>1-14</t>
  </si>
  <si>
    <t>1-15</t>
  </si>
  <si>
    <t>1-176</t>
  </si>
  <si>
    <t>1-1</t>
  </si>
  <si>
    <t>1-44</t>
  </si>
  <si>
    <t>1-108</t>
  </si>
  <si>
    <t>1-17</t>
  </si>
  <si>
    <t>1-18</t>
  </si>
  <si>
    <t>1-107</t>
  </si>
  <si>
    <t>1-179</t>
  </si>
  <si>
    <t>1-117</t>
  </si>
  <si>
    <t>1-115</t>
  </si>
  <si>
    <t>1-109</t>
  </si>
  <si>
    <t>1-120</t>
  </si>
  <si>
    <t>1-116</t>
  </si>
  <si>
    <t>1-187</t>
  </si>
  <si>
    <t>1-186</t>
  </si>
  <si>
    <t>1-2</t>
  </si>
  <si>
    <t>1-46</t>
  </si>
  <si>
    <t>1-118</t>
  </si>
  <si>
    <t>1-119</t>
  </si>
  <si>
    <t>1-34</t>
  </si>
  <si>
    <t>1-121</t>
  </si>
  <si>
    <t>1-106</t>
  </si>
  <si>
    <t>1-192</t>
  </si>
  <si>
    <t>1-123</t>
  </si>
  <si>
    <t>1-19</t>
  </si>
  <si>
    <t>1-111</t>
  </si>
  <si>
    <t>1-113</t>
  </si>
  <si>
    <t>1-20</t>
  </si>
  <si>
    <t>1-22</t>
  </si>
  <si>
    <t>1-25</t>
  </si>
  <si>
    <t>1-126</t>
  </si>
  <si>
    <t>1-128</t>
  </si>
  <si>
    <t>1-129</t>
  </si>
  <si>
    <t>1-160</t>
  </si>
  <si>
    <t>1-75</t>
  </si>
  <si>
    <t>1-182</t>
  </si>
  <si>
    <t>1-162</t>
  </si>
  <si>
    <t>1-181</t>
  </si>
  <si>
    <t>1-73</t>
  </si>
  <si>
    <t>1-3</t>
  </si>
  <si>
    <t>1-4</t>
  </si>
  <si>
    <t>1-76</t>
  </si>
  <si>
    <t>1-53</t>
  </si>
  <si>
    <t>1-63</t>
  </si>
  <si>
    <t>1-61</t>
  </si>
  <si>
    <t>1-193</t>
  </si>
  <si>
    <t>1-56</t>
  </si>
  <si>
    <t>1-59</t>
  </si>
  <si>
    <t>1-60</t>
  </si>
  <si>
    <t>1-55</t>
  </si>
  <si>
    <t>3-3485</t>
  </si>
  <si>
    <t>1-42</t>
  </si>
  <si>
    <t>1-41</t>
  </si>
  <si>
    <t>1-43</t>
  </si>
  <si>
    <t>1-173</t>
  </si>
  <si>
    <t>1-37</t>
  </si>
  <si>
    <t>1-38</t>
  </si>
  <si>
    <t>1-158</t>
  </si>
  <si>
    <t>1-90</t>
  </si>
  <si>
    <t>1-153</t>
  </si>
  <si>
    <t>1-6</t>
  </si>
  <si>
    <t>1-157</t>
  </si>
  <si>
    <t>1-81</t>
  </si>
  <si>
    <t>1-45</t>
  </si>
  <si>
    <t>1-79</t>
  </si>
  <si>
    <t>1-80</t>
  </si>
  <si>
    <t>1-91</t>
  </si>
  <si>
    <t>1-82</t>
  </si>
  <si>
    <t>1-92</t>
  </si>
  <si>
    <t>1-85</t>
  </si>
  <si>
    <t>1-78</t>
  </si>
  <si>
    <t>1-185</t>
  </si>
  <si>
    <t>1-86</t>
  </si>
  <si>
    <t>1-40</t>
  </si>
  <si>
    <t>1-72</t>
  </si>
  <si>
    <t>1-87</t>
  </si>
  <si>
    <t>1-77</t>
  </si>
  <si>
    <t>1-94</t>
  </si>
  <si>
    <t>1-84</t>
  </si>
  <si>
    <t>1-89</t>
  </si>
  <si>
    <t>3-3798</t>
  </si>
  <si>
    <t>1-127</t>
  </si>
  <si>
    <t>1-163</t>
  </si>
  <si>
    <t>1-124</t>
  </si>
  <si>
    <t>1-104</t>
  </si>
  <si>
    <t>1-131</t>
  </si>
  <si>
    <t>1-30</t>
  </si>
  <si>
    <t>1-57</t>
  </si>
  <si>
    <t>1-97</t>
  </si>
  <si>
    <t>1-65</t>
  </si>
  <si>
    <t>1-13</t>
  </si>
  <si>
    <t>1-58</t>
  </si>
  <si>
    <t>1-132</t>
  </si>
  <si>
    <t>1-105</t>
  </si>
  <si>
    <t>1-9</t>
  </si>
  <si>
    <t>3-3483</t>
  </si>
  <si>
    <t>1-102</t>
  </si>
  <si>
    <t>1-23</t>
  </si>
  <si>
    <t>1-112</t>
  </si>
  <si>
    <t>1-122</t>
  </si>
  <si>
    <t>1-32</t>
  </si>
  <si>
    <t>1-101</t>
  </si>
  <si>
    <t>3-3544</t>
  </si>
  <si>
    <t>1-71</t>
  </si>
  <si>
    <t>1-138</t>
  </si>
  <si>
    <t>1-168</t>
  </si>
  <si>
    <t>1-169</t>
  </si>
  <si>
    <t>1-167</t>
  </si>
  <si>
    <t>1-139</t>
  </si>
  <si>
    <t>1-170</t>
  </si>
  <si>
    <t>1-171</t>
  </si>
  <si>
    <t>3-3812</t>
  </si>
  <si>
    <t>3-3813</t>
  </si>
  <si>
    <t>3-3638</t>
  </si>
  <si>
    <t>3-3486</t>
  </si>
  <si>
    <t>1-70</t>
  </si>
  <si>
    <t>1-12</t>
  </si>
  <si>
    <t>3-3750</t>
  </si>
  <si>
    <t>1-178</t>
  </si>
  <si>
    <t>3-3755</t>
  </si>
  <si>
    <t>1-175</t>
  </si>
  <si>
    <t>1-174</t>
  </si>
  <si>
    <t>3-3794</t>
  </si>
  <si>
    <t>3-3805</t>
  </si>
  <si>
    <t>3-3806</t>
  </si>
  <si>
    <t>1-48</t>
  </si>
  <si>
    <t>1-188</t>
  </si>
  <si>
    <t>1-50</t>
  </si>
  <si>
    <t>1-189</t>
  </si>
  <si>
    <t>1-190</t>
  </si>
  <si>
    <t>1-180</t>
  </si>
  <si>
    <t>1-172</t>
  </si>
  <si>
    <t>1-191</t>
  </si>
  <si>
    <t>1-156</t>
  </si>
  <si>
    <t>1-155</t>
  </si>
  <si>
    <t>1-114</t>
  </si>
  <si>
    <t>1-110</t>
  </si>
  <si>
    <t>Market targeted (also, define in the Market Definition tab):</t>
  </si>
  <si>
    <t>&lt;Please select from the list&gt;</t>
  </si>
  <si>
    <t>AEO 2014 NEMS</t>
  </si>
  <si>
    <t>If other, suggest market data source(s):</t>
  </si>
  <si>
    <t>AEO 2010 NEMS</t>
  </si>
  <si>
    <t>Navigant Consulting Lighting Market Characterization Database and Projections, created for DOE Solid State Lighting Program</t>
  </si>
  <si>
    <t>Building Technologies Office</t>
  </si>
  <si>
    <t>Prioritization Tool Measure Addition and Input Update Form</t>
  </si>
  <si>
    <t>Lifetime of a new measure</t>
  </si>
  <si>
    <t>Efficient Unit Performance</t>
  </si>
  <si>
    <t>Baseline Unit Performance</t>
  </si>
  <si>
    <t>Data Sources</t>
  </si>
  <si>
    <t>Lifetime of a baseline unit</t>
  </si>
  <si>
    <t xml:space="preserve"> Market cost (per standard unit), if needed </t>
  </si>
  <si>
    <t>R: Condensing clothes dryer</t>
  </si>
  <si>
    <t>Confidential</t>
  </si>
  <si>
    <t>End-user cost of a baseline unit:</t>
  </si>
  <si>
    <t>End-user cost of new measure:</t>
  </si>
  <si>
    <t>Total cooling in mixed-dry and hot-dry climates</t>
  </si>
  <si>
    <t>New homes with IECC 2009 code-compliant duct sealing</t>
  </si>
  <si>
    <t>Total cooling in hot-humid climates</t>
  </si>
  <si>
    <t>Total electric heating and cooling in all homes</t>
  </si>
  <si>
    <t>Total cooling lost due to solar gain through residential windows that can benefit from attachments (assuming 50% of homes have windows that can benefit from advanced attachments (beyond typical blinds or curtains which may not be properly utilized for greater savings)</t>
  </si>
  <si>
    <t>RTUs and gas furnaces</t>
  </si>
  <si>
    <t>Installed cost of $1400/RTU. Incremental cost derived from retrofitting of a 5 ton unit, which is most common; per ton costs for 15 ton unit will be significantly lower.</t>
  </si>
  <si>
    <t>per square foot, assuming 1 ton per 280 sq.ft.</t>
  </si>
  <si>
    <t>1) Costs and energy savings obtained from pg. 60-61, RTU Premium Ventilation: Proof of Concept Field Test. May 2012. Bonneville Power Administration. http://www.bpa.gov/energy/n/emerging_technology/pdf/38702_RTU_Premium_Ventilation_Proof_Of_Concept_FINAL.pdf
         a. Baseline: Energy intensity of NEMSConsFcast3!$L$3792/EquipStockTable3!$L$3792 = 0.039 mmBTU/sq.ft per year. 
         b. Savings in electricity of 0.00117 mmBTU/sq.ft. per year; and  0.006 mmBTU/sq.ft. in gas. 
2) Other supporting sources confirming the data: Tables ES 1, 2, 3, etc. PNNL 2011. Wang, Katipamula. Huang. Brambley.  Enegy Savings and Economics of Advanced Control Strategies for Packaged Air-Conditioning Units with Gas Heat.</t>
  </si>
  <si>
    <t>Assume controls last as long as RTUs themselves. Calculations for costs and savings are saved in a separate document under measure #870, 871, 872.</t>
  </si>
  <si>
    <t>Installed cost of $4250/RTU. Incremental cost derived from retrofitting of a 5 ton unit, which is most common; per ton costs for 15 ton unit will be significantly lower.</t>
  </si>
  <si>
    <t>1) Costs and energy savings obtained from pg. 60-61, RTU Premium Ventilation: Proof of Concept Field Test. May 2012. Bonneville Power Administration. http://www.bpa.gov/energy/n/emerging_technology/pdf/38702_RTU_Premium_Ventilation_Proof_Of_Concept_FINAL.pdf
         a. Baseline: Energy intensity of NEMSConsFcast3!$L$3792/EquipStockTable3!$L$3792 = 0.039 mmBTU/sq.ft per year. 
         b. Savings in electricity of 0.00317 mmBTU/sq.ft. per year; and  0.00562 mmBTU/sq.ft. in gas.  =(NEMSConsFcast3!$L$3806/EquipStockTable3!$L$3806-0.00562)+(NEMSConsFcast3!$F$3807/EquipStockTable3!$F$3807-0.00317)
2) Other supporting sources confirming the data: Tables ES 1, 2, 3, etc. PNNL 2011. Wang, Katipamula. Huang. Brambley.  Enegy Savings and Economics of Advanced Control Strategies for Packaged Air-Conditioning Units with Gas Heat.</t>
  </si>
  <si>
    <t>Installed cost of $3100/RTU. Incremental cost derived from retrofitting of a 5 ton unit, which is most common; per ton costs for 15 ton unit will be significantly lower.</t>
  </si>
  <si>
    <t>1) Costs and energy savings obtained from pg. 60-61, RTU Premium Ventilation: Proof of Concept Field Test. May 2012. Bonneville Power Administration. http://www.bpa.gov/energy/n/emerging_technology/pdf/38702_RTU_Premium_Ventilation_Proof_Of_Concept_FINAL.pdf
         a. Baseline: Energy intensity of NEMSConsFcast3!$L$3792/EquipStockTable3!$L$3792 = 0.039 mmBTU/sq.ft per year. 
         b. Savings in electricity of 0.00355 mmBTU/sq.ft. per year; and  0.00919 mmBTU/sq.ft. in gas.  =(NEMSConsFcast3!$L$3806/EquipStockTable3!$L$3806-0.00919)+(NEMSConsFcast3!$F$3807/EquipStockTable3!$F$3807-0.00355)
2) Other supporting sources confirming the data: Tables ES 1, 2, 3, etc. PNNL 2011. Wang, Katipamula. Huang. Brambley.  Enegy Savings and Economics of Advanced Control Strategies for Packaged Air-Conditioning Units with Gas Heat.</t>
  </si>
  <si>
    <t>1-7</t>
  </si>
  <si>
    <t>3-3402</t>
  </si>
  <si>
    <t>1-8</t>
  </si>
  <si>
    <t>1-21</t>
  </si>
  <si>
    <t>1-103</t>
  </si>
  <si>
    <t>1-16</t>
  </si>
  <si>
    <t>1-2735</t>
  </si>
  <si>
    <t>3-3425</t>
  </si>
  <si>
    <t>3-3422</t>
  </si>
  <si>
    <t>3-3507</t>
  </si>
  <si>
    <t>1-177</t>
  </si>
  <si>
    <t>3-3531</t>
  </si>
  <si>
    <t>3-3569</t>
  </si>
  <si>
    <t>1-152</t>
  </si>
  <si>
    <t>3-3643</t>
  </si>
  <si>
    <t>1-26</t>
  </si>
  <si>
    <t>1-27</t>
  </si>
  <si>
    <t>1-28</t>
  </si>
  <si>
    <t>3-3677</t>
  </si>
  <si>
    <t>1-31</t>
  </si>
  <si>
    <t>1-68</t>
  </si>
  <si>
    <t>1-166</t>
  </si>
  <si>
    <t>3-3464</t>
  </si>
  <si>
    <t>1-69</t>
  </si>
  <si>
    <t>1-137</t>
  </si>
  <si>
    <t>1-35</t>
  </si>
  <si>
    <t>1-36</t>
  </si>
  <si>
    <t>1-51</t>
  </si>
  <si>
    <t>1-159</t>
  </si>
  <si>
    <t xml:space="preserve"> Market Cost (per standard unit), if needed </t>
  </si>
  <si>
    <t>Year of market entry (based on target cost and performance):</t>
  </si>
  <si>
    <r>
      <rPr>
        <b/>
        <i/>
        <sz val="12"/>
        <color theme="1"/>
        <rFont val="Calibri"/>
        <family val="2"/>
        <scheme val="minor"/>
      </rPr>
      <t>Please use this form and market definition forms to submit your recommendations for new measures or updates for existing measures based on new data and literature references. If you are proposing to add a new measure, at a minimum, please provide the following:  
                               1) Detailed measure description (C16);      3) End-user cost of new measure (C46, 48);              5) New measure's lifetime (C39)
                               2) Market description  (C25)                      4) Performance improvement/energy savings (C35-C37);</t>
    </r>
    <r>
      <rPr>
        <b/>
        <i/>
        <u/>
        <sz val="12"/>
        <color theme="1"/>
        <rFont val="Calibri"/>
        <family val="2"/>
        <scheme val="minor"/>
      </rPr>
      <t xml:space="preserve">
INSTRUCTIONS:</t>
    </r>
    <r>
      <rPr>
        <i/>
        <sz val="12"/>
        <color theme="1"/>
        <rFont val="Calibri"/>
        <family val="2"/>
        <scheme val="minor"/>
      </rPr>
      <t xml:space="preserve">
1) Confirm that the Excel file calculation preferences are set to automatic by selecting Formulas -&gt; Calculation Options -&gt; Automatic.
2) If you are suggesting modifications to an </t>
    </r>
    <r>
      <rPr>
        <i/>
        <u/>
        <sz val="12"/>
        <color theme="1"/>
        <rFont val="Calibri"/>
        <family val="2"/>
        <scheme val="minor"/>
      </rPr>
      <t>existing measure</t>
    </r>
    <r>
      <rPr>
        <i/>
        <sz val="12"/>
        <color theme="1"/>
        <rFont val="Calibri"/>
        <family val="2"/>
        <scheme val="minor"/>
      </rPr>
      <t xml:space="preserve">, please insert the measure number in the C13 cell (blue) below. You may look up measure numbers in the "Measure List (Fall 2014)" tab. When you insert the measure number, data in this form will be auto-populated based on existing data in the Prioritization Tool. You may then make your edits in the cells directly. You will notice the cell will be highlighted in a different color to indicate a change has been made. Please provide literature and data references for any proposed changes. A change without published, verifiable references </t>
    </r>
    <r>
      <rPr>
        <i/>
        <u/>
        <sz val="12"/>
        <color theme="1"/>
        <rFont val="Calibri"/>
        <family val="2"/>
        <scheme val="minor"/>
      </rPr>
      <t>will not</t>
    </r>
    <r>
      <rPr>
        <i/>
        <sz val="12"/>
        <color theme="1"/>
        <rFont val="Calibri"/>
        <family val="2"/>
        <scheme val="minor"/>
      </rPr>
      <t xml:space="preserve"> be considered.
3) If you are providing information for a </t>
    </r>
    <r>
      <rPr>
        <i/>
        <u/>
        <sz val="12"/>
        <color theme="1"/>
        <rFont val="Calibri"/>
        <family val="2"/>
        <scheme val="minor"/>
      </rPr>
      <t>new measure</t>
    </r>
    <r>
      <rPr>
        <i/>
        <sz val="12"/>
        <color theme="1"/>
        <rFont val="Calibri"/>
        <family val="2"/>
        <scheme val="minor"/>
      </rPr>
      <t>, type in "New" in the C13 cell (blue) below. We suggest you use data for existing measures as a reference to fill out the form. Identify the most relevant measure number, populate data in the form based on that number, type in "New" in the measure number field, and proceed by making changes associated with creating the new measure.
4) E-mail the completed measure input form to Prioritization.Tool@ee.doe.gov.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</si>
</sst>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_(* #,##0.0_);_(* \(#,##0.0\);_(* &quot;-&quot;??_);_(@_)"/>
    <numFmt numFmtId="169" formatCode="&quot;$&quot;#,##0.000_);[Red]\(&quot;$&quot;#,##0.000\)"/>
    <numFmt numFmtId="170" formatCode="_(* #,##0.000_);_(* \(#,##0.000\);_(* &quot;-&quot;??_);_(@_)"/>
    <numFmt numFmtId="171" formatCode="_([$$-409]* #,##0.00_);_([$$-409]* \(#,##0.00\);_([$$-409]* &quot;-&quot;??_);_(@_)"/>
    <numFmt numFmtId="172" formatCode="_(&quot;$&quot;* #,##0.0_);_(&quot;$&quot;* \(#,##0.0\);_(&quot;$&quot;* &quot;-&quot;??_);_(@_)"/>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name val="Calibri"/>
      <family val="2"/>
      <scheme val="minor"/>
    </font>
    <font>
      <u/>
      <sz val="11"/>
      <color theme="10"/>
      <name val="Calibri"/>
      <family val="2"/>
    </font>
    <font>
      <u/>
      <sz val="10"/>
      <color indexed="12"/>
      <name val="Arial"/>
      <family val="2"/>
    </font>
    <font>
      <sz val="10"/>
      <color theme="1"/>
      <name val="Arial"/>
      <family val="2"/>
    </font>
    <font>
      <sz val="10"/>
      <name val="MS Sans Serif"/>
      <family val="2"/>
    </font>
    <font>
      <sz val="10"/>
      <color theme="0"/>
      <name val="Arial"/>
      <family val="2"/>
    </font>
    <font>
      <sz val="11"/>
      <color rgb="FF006100"/>
      <name val="Calibri"/>
      <family val="2"/>
      <scheme val="minor"/>
    </font>
    <font>
      <b/>
      <sz val="14"/>
      <name val="Arial"/>
      <family val="2"/>
    </font>
    <font>
      <sz val="11"/>
      <name val="Arial"/>
      <family val="2"/>
    </font>
    <font>
      <b/>
      <sz val="12"/>
      <name val="Arial"/>
      <family val="2"/>
    </font>
    <font>
      <i/>
      <sz val="10"/>
      <name val="Arial"/>
      <family val="2"/>
    </font>
    <font>
      <b/>
      <i/>
      <sz val="10"/>
      <color theme="1"/>
      <name val="Arial"/>
      <family val="2"/>
    </font>
    <font>
      <sz val="12"/>
      <color theme="1"/>
      <name val="Arial"/>
      <family val="2"/>
    </font>
    <font>
      <u/>
      <sz val="10"/>
      <color theme="10"/>
      <name val="Arial"/>
      <family val="2"/>
    </font>
    <font>
      <b/>
      <sz val="12"/>
      <color theme="0"/>
      <name val="Arial"/>
      <family val="2"/>
    </font>
    <font>
      <sz val="12"/>
      <color theme="0"/>
      <name val="Arial"/>
      <family val="2"/>
    </font>
    <font>
      <b/>
      <sz val="12"/>
      <color theme="1"/>
      <name val="Arial"/>
      <family val="2"/>
    </font>
    <font>
      <sz val="12"/>
      <name val="Arial"/>
      <family val="2"/>
    </font>
    <font>
      <sz val="9"/>
      <color indexed="81"/>
      <name val="Tahoma"/>
      <family val="2"/>
    </font>
    <font>
      <b/>
      <sz val="10"/>
      <color theme="1"/>
      <name val="Arial"/>
      <family val="2"/>
    </font>
    <font>
      <i/>
      <sz val="11"/>
      <color theme="1"/>
      <name val="Calibri"/>
      <family val="2"/>
      <scheme val="minor"/>
    </font>
    <font>
      <b/>
      <sz val="9"/>
      <color indexed="81"/>
      <name val="Tahoma"/>
      <family val="2"/>
    </font>
    <font>
      <b/>
      <i/>
      <sz val="12"/>
      <color theme="1"/>
      <name val="Arial"/>
      <family val="2"/>
    </font>
    <font>
      <sz val="11"/>
      <color rgb="FF9C0006"/>
      <name val="Calibri"/>
      <family val="2"/>
      <scheme val="minor"/>
    </font>
    <font>
      <sz val="11"/>
      <color theme="1"/>
      <name val="Calibri"/>
      <family val="2"/>
    </font>
    <font>
      <sz val="11"/>
      <color rgb="FF9C0006"/>
      <name val="Calibri"/>
      <family val="2"/>
    </font>
    <font>
      <sz val="11"/>
      <color rgb="FF9C6500"/>
      <name val="Calibri"/>
      <family val="2"/>
      <scheme val="minor"/>
    </font>
    <font>
      <sz val="12"/>
      <color theme="1"/>
      <name val="Calibri"/>
      <family val="2"/>
      <scheme val="minor"/>
    </font>
    <font>
      <b/>
      <sz val="29"/>
      <color rgb="FFFFFFFF"/>
      <name val="Arial"/>
      <family val="2"/>
    </font>
    <font>
      <strike/>
      <sz val="11"/>
      <name val="Calibri"/>
      <family val="2"/>
      <scheme val="minor"/>
    </font>
    <font>
      <strike/>
      <sz val="11"/>
      <color theme="1"/>
      <name val="Calibri"/>
      <family val="2"/>
      <scheme val="minor"/>
    </font>
    <font>
      <sz val="11"/>
      <name val="Calibri"/>
      <family val="2"/>
    </font>
    <font>
      <sz val="10"/>
      <color rgb="FF000000"/>
      <name val="Segoe UI"/>
      <family val="2"/>
    </font>
    <font>
      <i/>
      <sz val="12"/>
      <color theme="1"/>
      <name val="Calibri"/>
      <family val="2"/>
      <scheme val="minor"/>
    </font>
    <font>
      <b/>
      <i/>
      <u/>
      <sz val="12"/>
      <color theme="1"/>
      <name val="Calibri"/>
      <family val="2"/>
      <scheme val="minor"/>
    </font>
    <font>
      <i/>
      <u/>
      <sz val="12"/>
      <color theme="1"/>
      <name val="Calibri"/>
      <family val="2"/>
      <scheme val="minor"/>
    </font>
    <font>
      <b/>
      <i/>
      <sz val="12"/>
      <color theme="1"/>
      <name val="Calibri"/>
      <family val="2"/>
      <scheme val="minor"/>
    </font>
  </fonts>
  <fills count="11">
    <fill>
      <patternFill patternType="none"/>
    </fill>
    <fill>
      <patternFill patternType="gray125"/>
    </fill>
    <fill>
      <patternFill patternType="solid">
        <fgColor theme="5"/>
      </patternFill>
    </fill>
    <fill>
      <patternFill patternType="solid">
        <fgColor theme="9"/>
      </patternFill>
    </fill>
    <fill>
      <patternFill patternType="solid">
        <fgColor rgb="FFC6EFCE"/>
      </patternFill>
    </fill>
    <fill>
      <patternFill patternType="solid">
        <fgColor theme="8"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s>
  <borders count="15">
    <border>
      <left/>
      <right/>
      <top/>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bottom style="mediumDashed">
        <color rgb="FF0070C0"/>
      </bottom>
      <diagonal/>
    </border>
    <border>
      <left/>
      <right style="thin">
        <color auto="1"/>
      </right>
      <top style="mediumDashed">
        <color rgb="FF0070C0"/>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53">
    <xf numFmtId="0" fontId="0" fillId="0" borderId="0"/>
    <xf numFmtId="43"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0" fontId="5"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10" fillId="0" borderId="0" applyFont="0" applyFill="0" applyBorder="0" applyAlignment="0" applyProtection="0"/>
    <xf numFmtId="44" fontId="5"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5" fillId="0" borderId="0"/>
    <xf numFmtId="0" fontId="11" fillId="0" borderId="0"/>
    <xf numFmtId="0" fontId="1" fillId="0" borderId="0"/>
    <xf numFmtId="0" fontId="9"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0" fontId="30" fillId="9"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3" fillId="10" borderId="0" applyNumberFormat="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310">
    <xf numFmtId="0" fontId="0" fillId="0" borderId="0" xfId="0"/>
    <xf numFmtId="0" fontId="0" fillId="0" borderId="0" xfId="0"/>
    <xf numFmtId="0" fontId="3" fillId="0" borderId="0" xfId="0" applyFont="1"/>
    <xf numFmtId="0" fontId="0" fillId="0" borderId="0" xfId="0" applyAlignment="1">
      <alignment horizont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9" fillId="0" borderId="0" xfId="0" applyFont="1" applyFill="1" applyBorder="1" applyAlignment="1">
      <alignment horizontal="right" vertical="center" wrapText="1"/>
    </xf>
    <xf numFmtId="0" fontId="19" fillId="0" borderId="3" xfId="0" applyFont="1" applyBorder="1" applyAlignment="1">
      <alignment horizontal="left" vertical="center" wrapText="1"/>
    </xf>
    <xf numFmtId="0" fontId="19" fillId="0" borderId="0" xfId="0" applyFont="1" applyAlignment="1">
      <alignment vertical="center"/>
    </xf>
    <xf numFmtId="0" fontId="20" fillId="0" borderId="3" xfId="46" applyBorder="1" applyAlignment="1">
      <alignment horizontal="left" vertical="center" wrapText="1"/>
    </xf>
    <xf numFmtId="0" fontId="21" fillId="6" borderId="0" xfId="0" applyFont="1" applyFill="1" applyAlignment="1">
      <alignment vertical="center"/>
    </xf>
    <xf numFmtId="0" fontId="22" fillId="6" borderId="0" xfId="0" applyFont="1" applyFill="1" applyAlignment="1">
      <alignment vertical="center"/>
    </xf>
    <xf numFmtId="0" fontId="23" fillId="0" borderId="0" xfId="0" applyFont="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7" borderId="3" xfId="0" applyFont="1" applyFill="1" applyBorder="1" applyAlignment="1">
      <alignment horizontal="left" vertical="center" wrapText="1"/>
    </xf>
    <xf numFmtId="0" fontId="19" fillId="0" borderId="0" xfId="0" applyFont="1" applyAlignment="1">
      <alignment vertical="center" wrapText="1"/>
    </xf>
    <xf numFmtId="0" fontId="22" fillId="6" borderId="0" xfId="0" applyFont="1" applyFill="1" applyAlignment="1">
      <alignment vertical="center" wrapText="1"/>
    </xf>
    <xf numFmtId="0" fontId="19" fillId="0" borderId="0" xfId="0" applyFont="1" applyBorder="1" applyAlignment="1">
      <alignment horizontal="right" vertical="center" wrapText="1"/>
    </xf>
    <xf numFmtId="0" fontId="19" fillId="8"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Fill="1" applyAlignment="1">
      <alignment vertical="center" wrapText="1"/>
    </xf>
    <xf numFmtId="0" fontId="24" fillId="0" borderId="0" xfId="0" applyFont="1" applyFill="1" applyBorder="1" applyAlignment="1">
      <alignment horizontal="right" vertical="center" wrapText="1"/>
    </xf>
    <xf numFmtId="0" fontId="19" fillId="0" borderId="0" xfId="0" applyFont="1" applyFill="1" applyAlignment="1">
      <alignment vertical="center"/>
    </xf>
    <xf numFmtId="6" fontId="19" fillId="0" borderId="3" xfId="0" applyNumberFormat="1" applyFont="1" applyFill="1" applyBorder="1" applyAlignment="1">
      <alignment horizontal="left" vertical="center" wrapText="1"/>
    </xf>
    <xf numFmtId="0" fontId="19" fillId="0" borderId="0" xfId="0" applyFont="1" applyAlignment="1">
      <alignment horizontal="right" vertical="center"/>
    </xf>
    <xf numFmtId="0" fontId="26" fillId="0" borderId="0" xfId="0" applyFont="1"/>
    <xf numFmtId="0" fontId="0" fillId="0" borderId="0" xfId="0" applyFont="1"/>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xf numFmtId="0" fontId="16" fillId="0" borderId="0" xfId="0" applyFont="1" applyFill="1" applyAlignment="1">
      <alignment horizontal="center" vertical="center"/>
    </xf>
    <xf numFmtId="0" fontId="0" fillId="0" borderId="0" xfId="0" applyFill="1" applyBorder="1" applyAlignment="1">
      <alignment wrapText="1"/>
    </xf>
    <xf numFmtId="0" fontId="0" fillId="0" borderId="0" xfId="0" applyFill="1" applyAlignment="1">
      <alignment vertical="center"/>
    </xf>
    <xf numFmtId="0" fontId="0" fillId="0" borderId="0" xfId="0" applyFill="1" applyBorder="1" applyAlignment="1">
      <alignment horizontal="center" vertical="center"/>
    </xf>
    <xf numFmtId="0" fontId="16" fillId="0" borderId="0" xfId="0" applyFont="1" applyAlignment="1">
      <alignment horizontal="center" vertical="center"/>
    </xf>
    <xf numFmtId="0" fontId="19" fillId="0" borderId="8" xfId="0" applyFont="1" applyBorder="1" applyAlignment="1">
      <alignment horizontal="left" vertical="center" wrapText="1"/>
    </xf>
    <xf numFmtId="0" fontId="16" fillId="0" borderId="0" xfId="0" applyFont="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66" fontId="19" fillId="0" borderId="3" xfId="0" applyNumberFormat="1" applyFont="1" applyBorder="1" applyAlignment="1">
      <alignment horizontal="left" vertical="center" wrapText="1"/>
    </xf>
    <xf numFmtId="0" fontId="23" fillId="0" borderId="0" xfId="0" applyFont="1" applyFill="1" applyBorder="1" applyAlignment="1">
      <alignment horizontal="right" vertical="center" wrapText="1"/>
    </xf>
    <xf numFmtId="0" fontId="29" fillId="5" borderId="7" xfId="0" applyFont="1" applyFill="1" applyBorder="1" applyAlignment="1">
      <alignment horizontal="left" vertical="center" wrapText="1"/>
    </xf>
    <xf numFmtId="0" fontId="19" fillId="0" borderId="0" xfId="0" applyFont="1" applyBorder="1" applyAlignment="1">
      <alignment vertical="center"/>
    </xf>
    <xf numFmtId="0" fontId="2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31" fillId="0" borderId="1" xfId="0" applyFont="1" applyFill="1" applyBorder="1"/>
    <xf numFmtId="9" fontId="31" fillId="0" borderId="2" xfId="0" applyNumberFormat="1" applyFont="1" applyFill="1" applyBorder="1"/>
    <xf numFmtId="165" fontId="31" fillId="0" borderId="1" xfId="1" applyNumberFormat="1" applyFont="1" applyFill="1" applyBorder="1"/>
    <xf numFmtId="9" fontId="31" fillId="0" borderId="10" xfId="0" applyNumberFormat="1" applyFont="1" applyFill="1" applyBorder="1"/>
    <xf numFmtId="9" fontId="31" fillId="0" borderId="11" xfId="0" applyNumberFormat="1" applyFont="1" applyFill="1" applyBorder="1"/>
    <xf numFmtId="0" fontId="31" fillId="0" borderId="0" xfId="0" applyFont="1" applyFill="1" applyBorder="1"/>
    <xf numFmtId="165" fontId="31" fillId="0" borderId="0" xfId="1" applyNumberFormat="1" applyFont="1" applyFill="1" applyBorder="1"/>
    <xf numFmtId="9" fontId="31" fillId="0" borderId="0" xfId="0" applyNumberFormat="1" applyFont="1" applyFill="1" applyBorder="1"/>
    <xf numFmtId="0" fontId="27" fillId="0" borderId="14" xfId="0" applyFont="1" applyFill="1" applyBorder="1" applyAlignment="1">
      <alignment horizontal="left" vertical="center" wrapText="1"/>
    </xf>
    <xf numFmtId="49" fontId="34" fillId="0" borderId="0" xfId="7" applyNumberFormat="1" applyFont="1" applyFill="1" applyBorder="1" applyAlignment="1">
      <alignment vertical="center" wrapText="1"/>
    </xf>
    <xf numFmtId="0" fontId="0" fillId="0" borderId="0" xfId="0" applyFill="1" applyAlignment="1">
      <alignment vertical="center" wrapText="1"/>
    </xf>
    <xf numFmtId="49" fontId="7" fillId="0" borderId="0" xfId="0" applyNumberFormat="1" applyFont="1" applyFill="1" applyAlignment="1">
      <alignment vertical="center" wrapText="1"/>
    </xf>
    <xf numFmtId="49" fontId="0" fillId="0" borderId="0" xfId="51" applyNumberFormat="1" applyFont="1" applyFill="1" applyBorder="1" applyAlignment="1">
      <alignment vertical="center" wrapText="1"/>
    </xf>
    <xf numFmtId="49" fontId="0" fillId="0" borderId="0" xfId="0" applyNumberFormat="1" applyFill="1" applyAlignment="1">
      <alignment vertical="center" wrapText="1"/>
    </xf>
    <xf numFmtId="49" fontId="0" fillId="0" borderId="0" xfId="51" applyNumberFormat="1" applyFont="1" applyFill="1" applyAlignment="1">
      <alignment vertical="center" wrapText="1"/>
    </xf>
    <xf numFmtId="49" fontId="7" fillId="0" borderId="0" xfId="47" applyNumberFormat="1" applyFont="1" applyFill="1" applyAlignment="1">
      <alignment vertical="center" wrapText="1"/>
    </xf>
    <xf numFmtId="49" fontId="0" fillId="0" borderId="0" xfId="51" applyNumberFormat="1" applyFont="1" applyFill="1" applyAlignment="1">
      <alignment horizontal="left" vertical="center" wrapText="1"/>
    </xf>
    <xf numFmtId="49" fontId="36" fillId="0" borderId="0" xfId="0" applyNumberFormat="1" applyFont="1" applyFill="1" applyAlignment="1">
      <alignment vertical="center" wrapText="1"/>
    </xf>
    <xf numFmtId="49" fontId="0" fillId="0" borderId="0" xfId="0" applyNumberFormat="1" applyFill="1" applyBorder="1" applyAlignment="1">
      <alignment vertical="center" wrapText="1"/>
    </xf>
    <xf numFmtId="49" fontId="0" fillId="0" borderId="0" xfId="0" quotePrefix="1" applyNumberFormat="1" applyFill="1" applyBorder="1" applyAlignment="1">
      <alignment vertical="center" wrapText="1"/>
    </xf>
    <xf numFmtId="2" fontId="0" fillId="0" borderId="0" xfId="0" applyNumberFormat="1" applyFont="1" applyFill="1" applyAlignment="1">
      <alignment vertical="center" wrapText="1"/>
    </xf>
    <xf numFmtId="2" fontId="0" fillId="0" borderId="0" xfId="0" applyNumberFormat="1" applyFont="1" applyFill="1" applyBorder="1" applyAlignment="1">
      <alignment vertical="center" wrapText="1"/>
    </xf>
    <xf numFmtId="49" fontId="0" fillId="0" borderId="0" xfId="0" applyNumberFormat="1" applyFont="1" applyFill="1" applyAlignment="1">
      <alignment vertical="center" wrapText="1"/>
    </xf>
    <xf numFmtId="49" fontId="7" fillId="0" borderId="0" xfId="0" applyNumberFormat="1" applyFont="1" applyFill="1" applyBorder="1" applyAlignment="1">
      <alignment vertical="center" wrapText="1"/>
    </xf>
    <xf numFmtId="0" fontId="7" fillId="0" borderId="0" xfId="0" applyFont="1" applyFill="1" applyAlignment="1">
      <alignment vertical="center"/>
    </xf>
    <xf numFmtId="49" fontId="0" fillId="0" borderId="0" xfId="0" applyNumberFormat="1" applyAlignment="1"/>
    <xf numFmtId="49" fontId="0" fillId="0" borderId="0" xfId="0" applyNumberFormat="1" applyAlignment="1">
      <alignment vertical="center"/>
    </xf>
    <xf numFmtId="49" fontId="34" fillId="0" borderId="0" xfId="7" applyNumberFormat="1" applyFont="1" applyFill="1" applyBorder="1" applyAlignment="1">
      <alignment vertical="center"/>
    </xf>
    <xf numFmtId="49" fontId="7" fillId="0" borderId="0" xfId="0" applyNumberFormat="1" applyFont="1" applyFill="1" applyAlignment="1">
      <alignment vertical="center"/>
    </xf>
    <xf numFmtId="49" fontId="0" fillId="0" borderId="0" xfId="51" applyNumberFormat="1" applyFont="1" applyAlignment="1">
      <alignment vertical="center"/>
    </xf>
    <xf numFmtId="49" fontId="0" fillId="0" borderId="0" xfId="0" applyNumberFormat="1" applyFont="1" applyAlignment="1">
      <alignment vertical="center"/>
    </xf>
    <xf numFmtId="49" fontId="0" fillId="0" borderId="0" xfId="51" applyNumberFormat="1" applyFont="1" applyFill="1" applyBorder="1" applyAlignment="1">
      <alignment vertical="center"/>
    </xf>
    <xf numFmtId="49" fontId="0" fillId="0" borderId="0" xfId="0" applyNumberFormat="1" applyFill="1" applyAlignment="1">
      <alignment vertical="center"/>
    </xf>
    <xf numFmtId="49" fontId="0" fillId="0" borderId="0" xfId="51" applyNumberFormat="1" applyFont="1" applyFill="1" applyAlignment="1">
      <alignment vertical="center"/>
    </xf>
    <xf numFmtId="49" fontId="7" fillId="0" borderId="0" xfId="47" applyNumberFormat="1" applyFont="1" applyFill="1" applyAlignment="1">
      <alignment vertical="center"/>
    </xf>
    <xf numFmtId="0" fontId="35" fillId="0" borderId="0" xfId="0" applyFont="1" applyAlignment="1">
      <alignment vertical="center"/>
    </xf>
    <xf numFmtId="49" fontId="0" fillId="0" borderId="0" xfId="51" applyNumberFormat="1" applyFont="1" applyFill="1" applyAlignment="1">
      <alignment horizontal="left" vertical="center"/>
    </xf>
    <xf numFmtId="49" fontId="7" fillId="0" borderId="0" xfId="0" applyNumberFormat="1" applyFont="1" applyAlignment="1">
      <alignment vertical="center"/>
    </xf>
    <xf numFmtId="49" fontId="36" fillId="0" borderId="0" xfId="0" applyNumberFormat="1" applyFont="1" applyFill="1" applyAlignment="1">
      <alignment vertical="center"/>
    </xf>
    <xf numFmtId="44" fontId="0" fillId="0" borderId="0" xfId="51" applyFont="1" applyAlignment="1">
      <alignment vertical="center"/>
    </xf>
    <xf numFmtId="49" fontId="0" fillId="0" borderId="0" xfId="0" applyNumberFormat="1" applyFill="1" applyBorder="1" applyAlignment="1">
      <alignment vertical="center"/>
    </xf>
    <xf numFmtId="49" fontId="0" fillId="0" borderId="0" xfId="0" quotePrefix="1" applyNumberFormat="1" applyFill="1" applyBorder="1" applyAlignment="1">
      <alignment vertical="center"/>
    </xf>
    <xf numFmtId="2" fontId="0" fillId="0" borderId="0" xfId="0" applyNumberFormat="1" applyFont="1" applyFill="1" applyAlignment="1">
      <alignment vertical="center"/>
    </xf>
    <xf numFmtId="2"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7" fillId="0" borderId="0" xfId="0" applyNumberFormat="1" applyFont="1" applyFill="1" applyBorder="1" applyAlignment="1">
      <alignment vertical="center"/>
    </xf>
    <xf numFmtId="0" fontId="3" fillId="0" borderId="3" xfId="0" applyFont="1" applyBorder="1" applyAlignment="1">
      <alignment wrapText="1"/>
    </xf>
    <xf numFmtId="0" fontId="3" fillId="0" borderId="3" xfId="0" applyFont="1" applyBorder="1" applyAlignment="1">
      <alignment horizontal="center" wrapText="1"/>
    </xf>
    <xf numFmtId="0" fontId="0" fillId="0" borderId="3" xfId="0" applyBorder="1"/>
    <xf numFmtId="0" fontId="0" fillId="0" borderId="3" xfId="0" applyBorder="1" applyAlignment="1">
      <alignment horizontal="center"/>
    </xf>
    <xf numFmtId="0" fontId="7" fillId="0" borderId="0" xfId="50" applyFont="1" applyFill="1" applyAlignment="1">
      <alignment horizontal="center"/>
    </xf>
    <xf numFmtId="0" fontId="7" fillId="0" borderId="0" xfId="0" applyFont="1" applyFill="1" applyAlignment="1">
      <alignment horizontal="center" vertical="center"/>
    </xf>
    <xf numFmtId="0" fontId="7" fillId="0" borderId="0" xfId="45" applyFont="1" applyFill="1" applyAlignment="1">
      <alignment vertical="center"/>
    </xf>
    <xf numFmtId="44" fontId="34" fillId="0" borderId="0" xfId="7" applyFont="1" applyFill="1" applyBorder="1" applyAlignment="1">
      <alignment vertical="center" wrapText="1"/>
    </xf>
    <xf numFmtId="0" fontId="7" fillId="0" borderId="0" xfId="47" applyFont="1" applyFill="1" applyAlignment="1">
      <alignment horizontal="center" vertical="center"/>
    </xf>
    <xf numFmtId="10" fontId="0" fillId="0" borderId="0" xfId="52" applyNumberFormat="1" applyFont="1" applyFill="1" applyAlignment="1">
      <alignment vertical="center"/>
    </xf>
    <xf numFmtId="9" fontId="0" fillId="0" borderId="0" xfId="52" applyFont="1" applyFill="1" applyAlignment="1">
      <alignment vertical="center"/>
    </xf>
    <xf numFmtId="44" fontId="0" fillId="0" borderId="0" xfId="51" applyFont="1" applyFill="1" applyBorder="1" applyAlignment="1">
      <alignment vertical="center"/>
    </xf>
    <xf numFmtId="167" fontId="0" fillId="0" borderId="0" xfId="51" applyNumberFormat="1" applyFont="1" applyFill="1" applyBorder="1" applyAlignment="1">
      <alignment vertical="center"/>
    </xf>
    <xf numFmtId="167" fontId="0" fillId="0" borderId="0" xfId="51" applyNumberFormat="1" applyFont="1" applyFill="1" applyAlignment="1">
      <alignment vertical="center"/>
    </xf>
    <xf numFmtId="44" fontId="0" fillId="0" borderId="0" xfId="51" applyFont="1" applyFill="1" applyAlignment="1">
      <alignment vertical="center"/>
    </xf>
    <xf numFmtId="44" fontId="0" fillId="0" borderId="0" xfId="51" applyFont="1" applyFill="1" applyAlignment="1">
      <alignment vertical="center" wrapText="1"/>
    </xf>
    <xf numFmtId="165" fontId="0" fillId="0" borderId="0" xfId="1" applyNumberFormat="1" applyFont="1" applyFill="1" applyAlignment="1">
      <alignment vertical="center"/>
    </xf>
    <xf numFmtId="9" fontId="0" fillId="0" borderId="0" xfId="52" applyFont="1" applyFill="1" applyAlignment="1">
      <alignment horizontal="center" vertical="center"/>
    </xf>
    <xf numFmtId="0" fontId="7" fillId="0" borderId="0" xfId="50" applyFont="1" applyFill="1" applyAlignment="1">
      <alignment horizontal="center" vertical="center"/>
    </xf>
    <xf numFmtId="0" fontId="7" fillId="0" borderId="0" xfId="2" applyFont="1" applyFill="1" applyAlignment="1">
      <alignment vertical="center"/>
    </xf>
    <xf numFmtId="0" fontId="7" fillId="0" borderId="0" xfId="2" applyFont="1" applyFill="1" applyAlignment="1">
      <alignment horizontal="left" vertical="center"/>
    </xf>
    <xf numFmtId="44" fontId="0" fillId="0" borderId="0" xfId="51" applyFont="1" applyFill="1" applyBorder="1" applyAlignment="1">
      <alignment vertical="center" wrapText="1"/>
    </xf>
    <xf numFmtId="9" fontId="7" fillId="0" borderId="0" xfId="52" applyFont="1" applyFill="1" applyAlignment="1">
      <alignment vertical="center"/>
    </xf>
    <xf numFmtId="44" fontId="7" fillId="0" borderId="0" xfId="51" applyFont="1" applyFill="1" applyBorder="1" applyAlignment="1">
      <alignment vertical="center"/>
    </xf>
    <xf numFmtId="44" fontId="7" fillId="0" borderId="0" xfId="51" applyFont="1" applyFill="1" applyAlignment="1">
      <alignment vertical="center"/>
    </xf>
    <xf numFmtId="1" fontId="7" fillId="0" borderId="0" xfId="52" applyNumberFormat="1" applyFont="1" applyFill="1" applyAlignment="1">
      <alignment vertical="center"/>
    </xf>
    <xf numFmtId="0" fontId="7" fillId="0" borderId="0" xfId="0" applyFont="1" applyFill="1" applyBorder="1" applyAlignment="1">
      <alignment horizontal="center" vertical="center"/>
    </xf>
    <xf numFmtId="1" fontId="7" fillId="0" borderId="0" xfId="1" applyNumberFormat="1" applyFont="1" applyFill="1" applyAlignment="1">
      <alignment vertical="center"/>
    </xf>
    <xf numFmtId="43" fontId="0" fillId="0" borderId="0" xfId="1" applyFont="1" applyFill="1" applyAlignment="1">
      <alignment vertical="center"/>
    </xf>
    <xf numFmtId="9" fontId="7" fillId="0" borderId="0" xfId="50" applyNumberFormat="1" applyFont="1" applyFill="1" applyAlignment="1">
      <alignment vertical="center"/>
    </xf>
    <xf numFmtId="6" fontId="0" fillId="0" borderId="0" xfId="51" applyNumberFormat="1" applyFont="1" applyFill="1" applyBorder="1" applyAlignment="1">
      <alignment vertical="center"/>
    </xf>
    <xf numFmtId="0" fontId="7" fillId="0" borderId="0" xfId="47" applyFont="1" applyFill="1" applyAlignment="1">
      <alignment vertical="center"/>
    </xf>
    <xf numFmtId="0" fontId="7" fillId="0" borderId="0" xfId="47" applyFont="1" applyFill="1" applyBorder="1" applyAlignment="1">
      <alignment vertical="center"/>
    </xf>
    <xf numFmtId="9" fontId="7" fillId="0" borderId="0" xfId="47" applyNumberFormat="1" applyFont="1" applyFill="1" applyAlignment="1">
      <alignment vertical="center"/>
    </xf>
    <xf numFmtId="44" fontId="7" fillId="0" borderId="0" xfId="47" applyNumberFormat="1" applyFont="1" applyFill="1" applyBorder="1" applyAlignment="1">
      <alignment vertical="center"/>
    </xf>
    <xf numFmtId="44" fontId="7" fillId="0" borderId="0" xfId="47" applyNumberFormat="1" applyFont="1" applyFill="1" applyAlignment="1">
      <alignment vertical="center"/>
    </xf>
    <xf numFmtId="44" fontId="7" fillId="0" borderId="0" xfId="47" applyNumberFormat="1" applyFont="1" applyFill="1" applyAlignment="1">
      <alignment vertical="center" wrapText="1"/>
    </xf>
    <xf numFmtId="165" fontId="7" fillId="0" borderId="0" xfId="47" applyNumberFormat="1" applyFont="1" applyFill="1" applyAlignment="1">
      <alignment vertical="center"/>
    </xf>
    <xf numFmtId="9" fontId="7" fillId="0" borderId="0" xfId="47" applyNumberFormat="1" applyFont="1" applyFill="1" applyAlignment="1">
      <alignment horizontal="center" vertical="center"/>
    </xf>
    <xf numFmtId="0" fontId="7" fillId="0" borderId="0" xfId="0" applyFont="1" applyFill="1" applyBorder="1" applyAlignment="1">
      <alignment vertical="center"/>
    </xf>
    <xf numFmtId="43" fontId="0" fillId="0" borderId="0" xfId="1" applyNumberFormat="1" applyFont="1" applyFill="1" applyAlignment="1">
      <alignment vertical="center"/>
    </xf>
    <xf numFmtId="49" fontId="0" fillId="0" borderId="0" xfId="0" applyNumberFormat="1" applyFill="1" applyAlignment="1">
      <alignment horizontal="left" vertical="center" wrapText="1"/>
    </xf>
    <xf numFmtId="2" fontId="0" fillId="0" borderId="0" xfId="0" applyNumberFormat="1" applyFill="1" applyAlignment="1">
      <alignment vertical="center"/>
    </xf>
    <xf numFmtId="44" fontId="7" fillId="0" borderId="0" xfId="3" applyNumberFormat="1" applyFont="1" applyFill="1" applyAlignment="1">
      <alignment vertical="center"/>
    </xf>
    <xf numFmtId="9" fontId="0" fillId="0" borderId="0" xfId="0" applyNumberFormat="1" applyFill="1" applyAlignment="1">
      <alignment vertical="center"/>
    </xf>
    <xf numFmtId="49" fontId="0" fillId="0" borderId="0" xfId="52" applyNumberFormat="1" applyFont="1" applyFill="1" applyAlignment="1">
      <alignment vertical="center" wrapText="1"/>
    </xf>
    <xf numFmtId="164" fontId="0" fillId="0" borderId="0" xfId="52" applyNumberFormat="1" applyFont="1" applyFill="1" applyAlignment="1">
      <alignment vertical="center"/>
    </xf>
    <xf numFmtId="0" fontId="0" fillId="0" borderId="0" xfId="51" applyNumberFormat="1" applyFont="1" applyFill="1" applyAlignment="1">
      <alignment vertical="center" wrapText="1"/>
    </xf>
    <xf numFmtId="44" fontId="0" fillId="0" borderId="0" xfId="51" quotePrefix="1" applyFont="1" applyFill="1" applyBorder="1" applyAlignment="1">
      <alignment vertical="center"/>
    </xf>
    <xf numFmtId="0" fontId="0" fillId="0" borderId="0" xfId="0" applyFill="1" applyBorder="1" applyAlignment="1">
      <alignment vertical="center"/>
    </xf>
    <xf numFmtId="8" fontId="0" fillId="0" borderId="0" xfId="51" applyNumberFormat="1" applyFont="1" applyFill="1" applyAlignment="1">
      <alignment vertical="center" wrapText="1"/>
    </xf>
    <xf numFmtId="0" fontId="36" fillId="0" borderId="0" xfId="0" applyFont="1" applyFill="1" applyAlignment="1">
      <alignment horizontal="center" vertical="center"/>
    </xf>
    <xf numFmtId="0" fontId="38" fillId="0" borderId="0" xfId="0" applyNumberFormat="1" applyFont="1" applyFill="1" applyAlignment="1">
      <alignment horizontal="left" vertical="center"/>
    </xf>
    <xf numFmtId="2" fontId="7" fillId="0" borderId="0" xfId="50" applyNumberFormat="1" applyFont="1" applyFill="1" applyAlignment="1">
      <alignment vertical="center"/>
    </xf>
    <xf numFmtId="0" fontId="7" fillId="0" borderId="0" xfId="50" applyFont="1" applyFill="1" applyBorder="1" applyAlignment="1">
      <alignment horizontal="center" vertical="center"/>
    </xf>
    <xf numFmtId="168" fontId="0" fillId="0" borderId="0" xfId="1" applyNumberFormat="1" applyFont="1" applyFill="1" applyAlignment="1">
      <alignment vertical="center"/>
    </xf>
    <xf numFmtId="44" fontId="7" fillId="0" borderId="0" xfId="51" applyFont="1" applyFill="1" applyAlignment="1">
      <alignment vertical="center" wrapText="1"/>
    </xf>
    <xf numFmtId="0" fontId="0" fillId="0" borderId="0" xfId="0" applyFill="1" applyBorder="1" applyAlignment="1">
      <alignment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44" fontId="0" fillId="0" borderId="0" xfId="0" applyNumberFormat="1" applyFill="1" applyBorder="1" applyAlignment="1">
      <alignment vertical="center"/>
    </xf>
    <xf numFmtId="171" fontId="0" fillId="0" borderId="0" xfId="0" applyNumberFormat="1" applyFill="1" applyAlignment="1">
      <alignment vertical="center"/>
    </xf>
    <xf numFmtId="44" fontId="0" fillId="0" borderId="0" xfId="0" applyNumberFormat="1" applyFill="1" applyAlignment="1">
      <alignment vertical="center" wrapText="1"/>
    </xf>
    <xf numFmtId="9" fontId="0" fillId="0" borderId="0" xfId="0" applyNumberFormat="1" applyFill="1" applyAlignment="1">
      <alignment horizontal="center" vertical="center"/>
    </xf>
    <xf numFmtId="0" fontId="7" fillId="0" borderId="0" xfId="0" applyFont="1" applyFill="1" applyAlignment="1">
      <alignment vertical="center" wrapText="1"/>
    </xf>
    <xf numFmtId="9" fontId="0" fillId="0" borderId="0" xfId="52" applyNumberFormat="1" applyFont="1" applyFill="1" applyAlignment="1">
      <alignment vertical="center"/>
    </xf>
    <xf numFmtId="0" fontId="7" fillId="0" borderId="0" xfId="0" applyFont="1" applyFill="1" applyBorder="1" applyAlignment="1">
      <alignment vertical="center" wrapText="1"/>
    </xf>
    <xf numFmtId="9" fontId="0" fillId="0" borderId="0" xfId="52" applyFont="1" applyFill="1" applyBorder="1" applyAlignment="1">
      <alignment vertical="center" wrapText="1"/>
    </xf>
    <xf numFmtId="9" fontId="0" fillId="0" borderId="0" xfId="52" applyFont="1" applyFill="1" applyBorder="1" applyAlignment="1">
      <alignment horizontal="center" vertical="center" wrapText="1"/>
    </xf>
    <xf numFmtId="168" fontId="0" fillId="0" borderId="0" xfId="1" applyNumberFormat="1" applyFont="1" applyFill="1" applyBorder="1" applyAlignment="1">
      <alignment vertical="center" wrapText="1"/>
    </xf>
    <xf numFmtId="43" fontId="0" fillId="0" borderId="0" xfId="1" applyFont="1" applyFill="1" applyBorder="1" applyAlignment="1">
      <alignment vertical="center" wrapText="1"/>
    </xf>
    <xf numFmtId="165" fontId="0" fillId="0" borderId="0" xfId="1" applyNumberFormat="1"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1" fontId="0" fillId="0" borderId="0" xfId="0" applyNumberFormat="1" applyFont="1" applyFill="1" applyAlignment="1">
      <alignment horizontal="center" vertical="center"/>
    </xf>
    <xf numFmtId="9" fontId="0" fillId="0" borderId="0" xfId="0" applyNumberFormat="1" applyFill="1" applyAlignment="1">
      <alignment vertical="center" wrapText="1"/>
    </xf>
    <xf numFmtId="0" fontId="0" fillId="0" borderId="0" xfId="0" applyFill="1" applyAlignment="1">
      <alignment horizontal="left" vertical="center"/>
    </xf>
    <xf numFmtId="167" fontId="0" fillId="0" borderId="0" xfId="51" applyNumberFormat="1" applyFont="1" applyFill="1" applyAlignment="1">
      <alignment vertical="center" wrapText="1"/>
    </xf>
    <xf numFmtId="167" fontId="7" fillId="0" borderId="0" xfId="51" applyNumberFormat="1" applyFont="1" applyFill="1" applyAlignment="1">
      <alignment vertical="center"/>
    </xf>
    <xf numFmtId="2" fontId="0" fillId="0" borderId="0" xfId="1" applyNumberFormat="1" applyFont="1" applyFill="1" applyAlignment="1">
      <alignment vertical="center" wrapText="1"/>
    </xf>
    <xf numFmtId="172" fontId="0" fillId="0" borderId="0" xfId="51" applyNumberFormat="1" applyFont="1" applyFill="1" applyAlignment="1">
      <alignment vertical="center" wrapText="1"/>
    </xf>
    <xf numFmtId="172" fontId="7" fillId="0" borderId="0" xfId="51" applyNumberFormat="1" applyFont="1" applyFill="1" applyAlignment="1">
      <alignment vertical="center"/>
    </xf>
    <xf numFmtId="2" fontId="0" fillId="0" borderId="0" xfId="1" applyNumberFormat="1" applyFont="1" applyFill="1" applyAlignment="1">
      <alignment vertical="center"/>
    </xf>
    <xf numFmtId="2" fontId="39" fillId="0" borderId="0" xfId="0" applyNumberFormat="1" applyFont="1" applyFill="1" applyAlignment="1">
      <alignment vertical="center"/>
    </xf>
    <xf numFmtId="172" fontId="0" fillId="0" borderId="0" xfId="51" applyNumberFormat="1" applyFont="1" applyFill="1" applyAlignment="1">
      <alignment vertical="center"/>
    </xf>
    <xf numFmtId="0" fontId="7" fillId="0" borderId="0" xfId="47" applyFont="1" applyFill="1" applyAlignment="1">
      <alignment vertical="center" wrapText="1"/>
    </xf>
    <xf numFmtId="0" fontId="37" fillId="0" borderId="0" xfId="0" applyFont="1" applyFill="1" applyAlignment="1">
      <alignment horizontal="center" vertical="center"/>
    </xf>
    <xf numFmtId="2" fontId="7" fillId="0" borderId="0" xfId="0" applyNumberFormat="1" applyFont="1" applyFill="1" applyAlignment="1">
      <alignment vertical="center" wrapText="1"/>
    </xf>
    <xf numFmtId="43" fontId="7" fillId="0" borderId="0" xfId="1" applyFont="1" applyFill="1" applyAlignment="1">
      <alignment vertical="center"/>
    </xf>
    <xf numFmtId="43" fontId="7" fillId="0" borderId="0" xfId="1" applyFont="1" applyFill="1" applyAlignment="1">
      <alignment vertical="center" wrapText="1"/>
    </xf>
    <xf numFmtId="167" fontId="7" fillId="0" borderId="0" xfId="51" applyNumberFormat="1" applyFont="1" applyFill="1" applyAlignment="1">
      <alignment vertical="center" wrapText="1"/>
    </xf>
    <xf numFmtId="2" fontId="7" fillId="0" borderId="0" xfId="1" applyNumberFormat="1" applyFont="1" applyFill="1" applyAlignment="1">
      <alignment vertical="center"/>
    </xf>
    <xf numFmtId="2" fontId="7" fillId="0" borderId="0" xfId="0" applyNumberFormat="1" applyFont="1" applyFill="1" applyAlignment="1">
      <alignment vertical="center"/>
    </xf>
    <xf numFmtId="9" fontId="7" fillId="0" borderId="0" xfId="52" applyFont="1" applyFill="1" applyAlignment="1">
      <alignment horizontal="center" vertical="center"/>
    </xf>
    <xf numFmtId="168" fontId="7" fillId="0" borderId="0" xfId="1" applyNumberFormat="1" applyFont="1" applyFill="1" applyAlignment="1">
      <alignment vertical="center" wrapText="1"/>
    </xf>
    <xf numFmtId="168" fontId="7" fillId="0" borderId="0" xfId="1" applyNumberFormat="1" applyFont="1" applyFill="1" applyAlignment="1">
      <alignment vertical="center"/>
    </xf>
    <xf numFmtId="44" fontId="7" fillId="0" borderId="0" xfId="51" applyFont="1" applyFill="1" applyBorder="1" applyAlignment="1">
      <alignment vertical="center" wrapText="1"/>
    </xf>
    <xf numFmtId="165" fontId="7" fillId="0" borderId="0" xfId="1" applyNumberFormat="1" applyFont="1" applyFill="1" applyAlignment="1">
      <alignment vertical="center"/>
    </xf>
    <xf numFmtId="43" fontId="7" fillId="0" borderId="0" xfId="1" applyNumberFormat="1" applyFont="1" applyFill="1" applyBorder="1" applyAlignment="1">
      <alignment vertical="center" wrapText="1"/>
    </xf>
    <xf numFmtId="43" fontId="7" fillId="0" borderId="0" xfId="1"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52" applyFont="1" applyFill="1" applyBorder="1" applyAlignment="1">
      <alignment horizontal="center" vertical="center" wrapText="1"/>
    </xf>
    <xf numFmtId="2" fontId="7" fillId="0" borderId="0" xfId="0" applyNumberFormat="1" applyFont="1" applyFill="1" applyBorder="1" applyAlignment="1">
      <alignment vertical="center" wrapText="1"/>
    </xf>
    <xf numFmtId="172" fontId="7" fillId="0" borderId="0" xfId="51" applyNumberFormat="1" applyFont="1" applyFill="1" applyAlignment="1">
      <alignment vertical="center" wrapText="1"/>
    </xf>
    <xf numFmtId="2" fontId="7" fillId="0" borderId="0" xfId="1" applyNumberFormat="1" applyFont="1" applyFill="1" applyAlignment="1">
      <alignment vertical="center" wrapText="1"/>
    </xf>
    <xf numFmtId="167" fontId="7" fillId="0" borderId="0" xfId="51" applyNumberFormat="1" applyFont="1" applyFill="1" applyAlignment="1">
      <alignment horizontal="center" vertical="center"/>
    </xf>
    <xf numFmtId="44" fontId="19" fillId="0" borderId="3" xfId="49" applyFont="1" applyBorder="1" applyAlignment="1">
      <alignment horizontal="left" vertical="center" wrapText="1"/>
    </xf>
    <xf numFmtId="0" fontId="7" fillId="0" borderId="0" xfId="0" applyFont="1" applyFill="1" applyBorder="1" applyAlignment="1">
      <alignment wrapText="1"/>
    </xf>
    <xf numFmtId="0" fontId="7" fillId="0" borderId="0" xfId="47" applyFont="1" applyFill="1" applyBorder="1" applyAlignment="1">
      <alignment wrapText="1"/>
    </xf>
    <xf numFmtId="0" fontId="7" fillId="0" borderId="0" xfId="45" applyFont="1" applyFill="1" applyBorder="1" applyAlignment="1">
      <alignment wrapText="1"/>
    </xf>
    <xf numFmtId="0" fontId="0" fillId="0" borderId="0" xfId="0" applyFill="1" applyBorder="1" applyAlignment="1">
      <alignment horizontal="left" vertical="center" wrapText="1"/>
    </xf>
    <xf numFmtId="0" fontId="0" fillId="0" borderId="0" xfId="0" applyFill="1" applyAlignment="1">
      <alignment wrapText="1"/>
    </xf>
    <xf numFmtId="9" fontId="0" fillId="0" borderId="0" xfId="52" applyFont="1" applyFill="1" applyAlignment="1"/>
    <xf numFmtId="44" fontId="0" fillId="0" borderId="0" xfId="51" applyFont="1" applyFill="1" applyBorder="1" applyAlignment="1"/>
    <xf numFmtId="44" fontId="0" fillId="0" borderId="0" xfId="51" applyFont="1" applyFill="1" applyAlignment="1"/>
    <xf numFmtId="44" fontId="0" fillId="0" borderId="0" xfId="51" applyFont="1" applyFill="1" applyAlignment="1">
      <alignment wrapText="1"/>
    </xf>
    <xf numFmtId="165" fontId="0" fillId="0" borderId="0" xfId="1" applyNumberFormat="1" applyFont="1" applyFill="1" applyAlignment="1"/>
    <xf numFmtId="43" fontId="0" fillId="0" borderId="0" xfId="0" applyNumberFormat="1" applyFill="1" applyAlignment="1">
      <alignment wrapText="1"/>
    </xf>
    <xf numFmtId="49" fontId="0" fillId="0" borderId="0" xfId="0" applyNumberFormat="1" applyFill="1" applyAlignment="1">
      <alignment wrapText="1"/>
    </xf>
    <xf numFmtId="9" fontId="0" fillId="0" borderId="0" xfId="52" applyFont="1" applyFill="1" applyAlignment="1">
      <alignment horizontal="center"/>
    </xf>
    <xf numFmtId="0" fontId="0" fillId="0" borderId="0" xfId="0" applyFill="1"/>
    <xf numFmtId="9" fontId="0" fillId="0" borderId="0" xfId="0" applyNumberFormat="1" applyFill="1"/>
    <xf numFmtId="8" fontId="0" fillId="0" borderId="0" xfId="0" applyNumberFormat="1" applyFill="1"/>
    <xf numFmtId="10" fontId="0" fillId="0" borderId="0" xfId="0" applyNumberFormat="1" applyFill="1"/>
    <xf numFmtId="16" fontId="0" fillId="0" borderId="0" xfId="0" applyNumberFormat="1" applyFill="1"/>
    <xf numFmtId="49" fontId="0" fillId="0" borderId="0" xfId="0" applyNumberFormat="1" applyFill="1"/>
    <xf numFmtId="17" fontId="0" fillId="0" borderId="0" xfId="0" applyNumberFormat="1" applyFill="1"/>
    <xf numFmtId="4" fontId="0" fillId="0" borderId="0" xfId="0" applyNumberFormat="1" applyFill="1"/>
    <xf numFmtId="49" fontId="1" fillId="0" borderId="0" xfId="51" applyNumberFormat="1" applyFont="1" applyFill="1" applyBorder="1" applyAlignment="1">
      <alignment vertical="center" wrapText="1"/>
    </xf>
    <xf numFmtId="8" fontId="0" fillId="0" borderId="0" xfId="51" applyNumberFormat="1" applyFont="1" applyFill="1" applyAlignment="1">
      <alignment vertical="center"/>
    </xf>
    <xf numFmtId="44" fontId="0" fillId="0" borderId="0" xfId="51" applyNumberFormat="1" applyFont="1" applyFill="1" applyAlignment="1">
      <alignment vertical="center"/>
    </xf>
    <xf numFmtId="9" fontId="0" fillId="0" borderId="0" xfId="1" applyNumberFormat="1" applyFont="1" applyFill="1" applyAlignment="1">
      <alignment vertical="center"/>
    </xf>
    <xf numFmtId="6" fontId="0" fillId="0" borderId="0" xfId="51" applyNumberFormat="1" applyFont="1" applyFill="1" applyAlignment="1">
      <alignment vertical="center"/>
    </xf>
    <xf numFmtId="0" fontId="5" fillId="0" borderId="0" xfId="6" applyFill="1" applyAlignment="1">
      <alignment horizontal="center" vertical="center"/>
    </xf>
    <xf numFmtId="0" fontId="30" fillId="0" borderId="0" xfId="47" applyFill="1" applyAlignment="1">
      <alignment vertical="center"/>
    </xf>
    <xf numFmtId="165" fontId="0" fillId="0" borderId="0" xfId="52" applyNumberFormat="1" applyFont="1" applyFill="1" applyAlignment="1">
      <alignment vertical="center"/>
    </xf>
    <xf numFmtId="1" fontId="0" fillId="0" borderId="0" xfId="52" applyNumberFormat="1" applyFont="1" applyFill="1" applyAlignment="1">
      <alignment vertical="center"/>
    </xf>
    <xf numFmtId="166" fontId="0" fillId="0" borderId="0" xfId="52" applyNumberFormat="1" applyFont="1" applyFill="1" applyAlignment="1">
      <alignment vertical="center"/>
    </xf>
    <xf numFmtId="0" fontId="0" fillId="0" borderId="4" xfId="0" applyFill="1" applyBorder="1" applyAlignment="1">
      <alignment vertical="center"/>
    </xf>
    <xf numFmtId="6" fontId="0" fillId="0" borderId="0" xfId="0" applyNumberFormat="1" applyFill="1" applyBorder="1" applyAlignment="1">
      <alignment vertical="center" wrapText="1"/>
    </xf>
    <xf numFmtId="169" fontId="0" fillId="0" borderId="0" xfId="0" applyNumberFormat="1" applyFill="1" applyBorder="1" applyAlignment="1">
      <alignment vertical="center"/>
    </xf>
    <xf numFmtId="169" fontId="0" fillId="0" borderId="0" xfId="0" applyNumberFormat="1" applyFill="1" applyAlignment="1">
      <alignment vertical="center"/>
    </xf>
    <xf numFmtId="49" fontId="0" fillId="0" borderId="0" xfId="0" applyNumberFormat="1" applyFont="1" applyFill="1" applyAlignment="1">
      <alignment horizontal="left" vertical="center" wrapText="1"/>
    </xf>
    <xf numFmtId="49" fontId="37" fillId="0" borderId="0" xfId="0" applyNumberFormat="1" applyFont="1" applyFill="1" applyAlignment="1">
      <alignment vertical="center" wrapText="1"/>
    </xf>
    <xf numFmtId="170" fontId="0" fillId="0" borderId="0" xfId="1" applyNumberFormat="1" applyFont="1" applyFill="1" applyAlignment="1">
      <alignment vertical="center"/>
    </xf>
    <xf numFmtId="2" fontId="0" fillId="0" borderId="0" xfId="52" applyNumberFormat="1" applyFont="1" applyFill="1" applyAlignment="1">
      <alignment vertical="center"/>
    </xf>
    <xf numFmtId="17" fontId="0" fillId="0" borderId="0" xfId="51" applyNumberFormat="1" applyFont="1" applyFill="1" applyBorder="1" applyAlignment="1">
      <alignment vertical="center"/>
    </xf>
    <xf numFmtId="9" fontId="0" fillId="0" borderId="0" xfId="51" applyNumberFormat="1" applyFont="1" applyFill="1" applyAlignment="1">
      <alignment vertical="center"/>
    </xf>
    <xf numFmtId="6" fontId="0" fillId="0" borderId="0" xfId="0" applyNumberFormat="1" applyFill="1"/>
    <xf numFmtId="44" fontId="0" fillId="0" borderId="0" xfId="0" applyNumberFormat="1" applyFill="1" applyAlignment="1">
      <alignment vertical="center"/>
    </xf>
    <xf numFmtId="43" fontId="0" fillId="0" borderId="0" xfId="0" applyNumberFormat="1" applyFill="1" applyAlignment="1">
      <alignment vertical="center"/>
    </xf>
    <xf numFmtId="0" fontId="0" fillId="0" borderId="0" xfId="51" applyNumberFormat="1" applyFont="1" applyFill="1" applyBorder="1" applyAlignment="1">
      <alignment vertical="center" wrapText="1"/>
    </xf>
    <xf numFmtId="0" fontId="0" fillId="0" borderId="0" xfId="51" applyNumberFormat="1" applyFont="1" applyFill="1" applyBorder="1" applyAlignment="1">
      <alignment vertical="center"/>
    </xf>
    <xf numFmtId="0" fontId="35" fillId="0" borderId="0" xfId="0" applyFont="1" applyFill="1" applyAlignment="1">
      <alignment vertical="center" wrapText="1"/>
    </xf>
    <xf numFmtId="0" fontId="0" fillId="0" borderId="0" xfId="52" applyNumberFormat="1" applyFont="1" applyFill="1" applyAlignment="1">
      <alignment vertical="center"/>
    </xf>
    <xf numFmtId="9" fontId="7" fillId="0" borderId="0" xfId="0" applyNumberFormat="1" applyFont="1" applyFill="1" applyAlignment="1">
      <alignment vertical="center"/>
    </xf>
    <xf numFmtId="0" fontId="2" fillId="0" borderId="0" xfId="0" applyFont="1" applyFill="1" applyAlignment="1">
      <alignment vertical="center"/>
    </xf>
    <xf numFmtId="6" fontId="0" fillId="0" borderId="0" xfId="0" applyNumberFormat="1" applyFill="1" applyBorder="1" applyAlignment="1">
      <alignment vertical="center"/>
    </xf>
    <xf numFmtId="0" fontId="37" fillId="0" borderId="0" xfId="0" applyFont="1" applyFill="1" applyAlignment="1">
      <alignment vertical="center"/>
    </xf>
    <xf numFmtId="9" fontId="37" fillId="0" borderId="0" xfId="0" applyNumberFormat="1" applyFont="1" applyFill="1" applyAlignment="1">
      <alignment vertical="center"/>
    </xf>
    <xf numFmtId="6" fontId="37" fillId="0" borderId="0" xfId="0" applyNumberFormat="1" applyFont="1" applyFill="1" applyBorder="1" applyAlignment="1">
      <alignment vertical="center"/>
    </xf>
    <xf numFmtId="8" fontId="37" fillId="0" borderId="0" xfId="51" applyNumberFormat="1" applyFont="1" applyFill="1" applyAlignment="1">
      <alignment vertical="center" wrapText="1"/>
    </xf>
    <xf numFmtId="165" fontId="37" fillId="0" borderId="0" xfId="1" applyNumberFormat="1" applyFont="1" applyFill="1" applyAlignment="1">
      <alignment vertical="center"/>
    </xf>
    <xf numFmtId="9" fontId="0" fillId="0" borderId="0" xfId="0" applyNumberFormat="1" applyFont="1" applyFill="1" applyAlignment="1">
      <alignment vertical="center"/>
    </xf>
    <xf numFmtId="6" fontId="0" fillId="0" borderId="0" xfId="0" applyNumberFormat="1" applyFill="1" applyAlignment="1">
      <alignment vertical="center"/>
    </xf>
    <xf numFmtId="167" fontId="0" fillId="0" borderId="0" xfId="0" applyNumberFormat="1" applyFill="1" applyAlignment="1">
      <alignment vertical="center"/>
    </xf>
    <xf numFmtId="10" fontId="0" fillId="0" borderId="0" xfId="0" applyNumberFormat="1" applyFill="1" applyAlignment="1">
      <alignment vertical="center"/>
    </xf>
    <xf numFmtId="168" fontId="0" fillId="0" borderId="0" xfId="0" applyNumberFormat="1" applyFill="1" applyAlignment="1">
      <alignment vertical="center"/>
    </xf>
    <xf numFmtId="165" fontId="7" fillId="0" borderId="0" xfId="52" applyNumberFormat="1" applyFont="1" applyFill="1" applyAlignment="1">
      <alignment vertical="center"/>
    </xf>
    <xf numFmtId="43" fontId="7" fillId="0" borderId="0" xfId="1" applyNumberFormat="1" applyFont="1" applyFill="1" applyAlignment="1">
      <alignment vertical="center"/>
    </xf>
    <xf numFmtId="168" fontId="0" fillId="0" borderId="0" xfId="1" applyNumberFormat="1" applyFont="1" applyFill="1" applyAlignment="1">
      <alignment horizontal="center" vertical="center"/>
    </xf>
    <xf numFmtId="0" fontId="3" fillId="0" borderId="0" xfId="0" applyFont="1" applyFill="1"/>
    <xf numFmtId="0" fontId="3" fillId="0" borderId="0" xfId="0" applyFont="1" applyFill="1" applyAlignment="1">
      <alignment wrapText="1"/>
    </xf>
    <xf numFmtId="0" fontId="3" fillId="0" borderId="0" xfId="0" applyFont="1" applyFill="1" applyAlignment="1"/>
    <xf numFmtId="9" fontId="32" fillId="0" borderId="2" xfId="47" applyNumberFormat="1" applyFont="1" applyFill="1" applyBorder="1"/>
    <xf numFmtId="1" fontId="19"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xf>
    <xf numFmtId="9" fontId="0" fillId="0" borderId="0" xfId="52" applyFont="1" applyFill="1" applyAlignment="1">
      <alignment horizontal="center" wrapText="1"/>
    </xf>
    <xf numFmtId="0" fontId="3" fillId="0" borderId="3" xfId="0" applyFont="1" applyFill="1" applyBorder="1" applyAlignment="1">
      <alignment horizontal="center" wrapText="1"/>
    </xf>
    <xf numFmtId="1" fontId="0" fillId="0" borderId="3" xfId="0" applyNumberFormat="1" applyBorder="1" applyAlignment="1">
      <alignment horizontal="center"/>
    </xf>
    <xf numFmtId="2" fontId="0" fillId="0" borderId="3" xfId="0" applyNumberFormat="1" applyBorder="1" applyAlignment="1">
      <alignment horizontal="center"/>
    </xf>
    <xf numFmtId="166" fontId="0" fillId="0" borderId="3" xfId="0" applyNumberFormat="1" applyBorder="1" applyAlignment="1">
      <alignment horizontal="center"/>
    </xf>
    <xf numFmtId="9" fontId="0" fillId="0" borderId="3" xfId="48" applyFont="1" applyBorder="1" applyAlignment="1">
      <alignment horizontal="center"/>
    </xf>
    <xf numFmtId="167" fontId="3" fillId="0" borderId="3" xfId="49" applyNumberFormat="1" applyFont="1" applyFill="1" applyBorder="1" applyAlignment="1">
      <alignment horizontal="center" wrapText="1"/>
    </xf>
    <xf numFmtId="167" fontId="0" fillId="0" borderId="3" xfId="49" applyNumberFormat="1" applyFont="1" applyBorder="1" applyAlignment="1">
      <alignment horizontal="center"/>
    </xf>
    <xf numFmtId="167" fontId="0" fillId="0" borderId="0" xfId="49" applyNumberFormat="1" applyFont="1" applyAlignment="1">
      <alignment horizontal="center"/>
    </xf>
    <xf numFmtId="165" fontId="0" fillId="0" borderId="3" xfId="1" applyNumberFormat="1" applyFont="1" applyBorder="1" applyAlignment="1">
      <alignment horizontal="center"/>
    </xf>
    <xf numFmtId="0" fontId="0" fillId="0" borderId="0" xfId="0" applyFill="1" applyAlignment="1">
      <alignment horizontal="center" wrapText="1"/>
    </xf>
    <xf numFmtId="0" fontId="3" fillId="0" borderId="3" xfId="0" applyFont="1" applyFill="1" applyBorder="1" applyAlignment="1">
      <alignment horizontal="left" wrapText="1"/>
    </xf>
    <xf numFmtId="49" fontId="0" fillId="0" borderId="3" xfId="49" applyNumberFormat="1" applyFont="1" applyBorder="1" applyAlignment="1">
      <alignment horizontal="left" wrapText="1"/>
    </xf>
    <xf numFmtId="0" fontId="0" fillId="0" borderId="0" xfId="0" applyAlignment="1">
      <alignment horizontal="left"/>
    </xf>
    <xf numFmtId="0" fontId="0" fillId="0" borderId="3" xfId="0" applyFill="1" applyBorder="1" applyAlignment="1">
      <alignment horizontal="center" vertical="center"/>
    </xf>
    <xf numFmtId="0" fontId="0" fillId="0" borderId="3" xfId="0" applyFill="1" applyBorder="1"/>
    <xf numFmtId="0" fontId="0" fillId="0" borderId="3" xfId="0" applyFill="1" applyBorder="1" applyAlignment="1">
      <alignment horizontal="center"/>
    </xf>
    <xf numFmtId="167" fontId="0" fillId="0" borderId="3" xfId="49" applyNumberFormat="1" applyFont="1" applyFill="1" applyBorder="1" applyAlignment="1">
      <alignment horizontal="center"/>
    </xf>
    <xf numFmtId="49" fontId="0" fillId="0" borderId="3" xfId="49" applyNumberFormat="1" applyFont="1" applyFill="1" applyBorder="1" applyAlignment="1">
      <alignment horizontal="left" wrapText="1"/>
    </xf>
    <xf numFmtId="0" fontId="0" fillId="0" borderId="3" xfId="0" applyBorder="1" applyAlignment="1">
      <alignment wrapText="1"/>
    </xf>
    <xf numFmtId="166" fontId="0" fillId="0" borderId="3" xfId="0" applyNumberFormat="1" applyFill="1" applyBorder="1" applyAlignment="1">
      <alignment horizontal="center"/>
    </xf>
    <xf numFmtId="44" fontId="0" fillId="0" borderId="3" xfId="49" applyFont="1" applyBorder="1" applyAlignment="1">
      <alignment horizontal="center"/>
    </xf>
    <xf numFmtId="0" fontId="14" fillId="0" borderId="0" xfId="0" applyFont="1" applyAlignment="1">
      <alignment horizontal="center" vertical="center"/>
    </xf>
    <xf numFmtId="0" fontId="27" fillId="0" borderId="14" xfId="0" applyFont="1" applyFill="1" applyBorder="1" applyAlignment="1">
      <alignment horizontal="left" vertical="center" wrapText="1"/>
    </xf>
    <xf numFmtId="0" fontId="40" fillId="5" borderId="12" xfId="0" applyFont="1" applyFill="1" applyBorder="1" applyAlignment="1">
      <alignment horizontal="left" vertical="center" wrapText="1"/>
    </xf>
    <xf numFmtId="0" fontId="40" fillId="5" borderId="13" xfId="0" applyFont="1" applyFill="1" applyBorder="1" applyAlignment="1">
      <alignment horizontal="left" vertical="center" wrapText="1"/>
    </xf>
    <xf numFmtId="0" fontId="40" fillId="5" borderId="5" xfId="0" applyFont="1" applyFill="1" applyBorder="1" applyAlignment="1">
      <alignment horizontal="left" vertical="center" wrapText="1"/>
    </xf>
    <xf numFmtId="0" fontId="40" fillId="5" borderId="6" xfId="0" applyFont="1" applyFill="1" applyBorder="1" applyAlignment="1">
      <alignment horizontal="left" vertical="center" wrapText="1"/>
    </xf>
    <xf numFmtId="0" fontId="27" fillId="7" borderId="8" xfId="0" applyFont="1" applyFill="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27" fillId="5" borderId="7" xfId="0" applyFont="1" applyFill="1" applyBorder="1" applyAlignment="1">
      <alignment horizontal="left" vertical="center" wrapText="1"/>
    </xf>
    <xf numFmtId="0" fontId="27" fillId="0" borderId="9" xfId="0" applyFont="1" applyFill="1" applyBorder="1" applyAlignment="1">
      <alignment horizontal="left" vertical="center" wrapText="1"/>
    </xf>
  </cellXfs>
  <cellStyles count="53">
    <cellStyle name="Accent2" xfId="2" builtinId="33"/>
    <cellStyle name="Accent6" xfId="3" builtinId="49"/>
    <cellStyle name="Accent6 2" xfId="44"/>
    <cellStyle name="Bad" xfId="47" builtinId="27"/>
    <cellStyle name="Comma" xfId="1" builtinId="3"/>
    <cellStyle name="Comma 2" xfId="9"/>
    <cellStyle name="Comma 2 2" xfId="33"/>
    <cellStyle name="Comma 3" xfId="26"/>
    <cellStyle name="Comma 3 2" xfId="42"/>
    <cellStyle name="Comma 4" xfId="30"/>
    <cellStyle name="Comma 5" xfId="19"/>
    <cellStyle name="Currency" xfId="49" builtinId="4"/>
    <cellStyle name="Currency 2" xfId="7"/>
    <cellStyle name="Currency 2 2" xfId="23"/>
    <cellStyle name="Currency 2 3" xfId="51"/>
    <cellStyle name="Currency 3" xfId="11"/>
    <cellStyle name="Currency 3 2" xfId="43"/>
    <cellStyle name="Currency 3 3" xfId="27"/>
    <cellStyle name="Currency 4" xfId="14"/>
    <cellStyle name="Currency 4 2" xfId="39"/>
    <cellStyle name="Currency 5" xfId="15"/>
    <cellStyle name="Currency 5 2" xfId="28"/>
    <cellStyle name="Currency 6" xfId="4"/>
    <cellStyle name="Good" xfId="45" builtinId="26"/>
    <cellStyle name="Hyperlink" xfId="46" builtinId="8"/>
    <cellStyle name="Hyperlink 2" xfId="38"/>
    <cellStyle name="Hyperlink 3" xfId="24"/>
    <cellStyle name="Neutral" xfId="50" builtinId="28"/>
    <cellStyle name="Normal" xfId="0" builtinId="0"/>
    <cellStyle name="Normal 11" xfId="10"/>
    <cellStyle name="Normal 2" xfId="6"/>
    <cellStyle name="Normal 2 2" xfId="34"/>
    <cellStyle name="Normal 2 3" xfId="35"/>
    <cellStyle name="Normal 2 4" xfId="32"/>
    <cellStyle name="Normal 3" xfId="17"/>
    <cellStyle name="Normal 3 2" xfId="36"/>
    <cellStyle name="Normal 3 3" xfId="41"/>
    <cellStyle name="Normal 4" xfId="29"/>
    <cellStyle name="Normal 5" xfId="37"/>
    <cellStyle name="Normal 6" xfId="18"/>
    <cellStyle name="Percent" xfId="48" builtinId="5"/>
    <cellStyle name="Percent 2" xfId="8"/>
    <cellStyle name="Percent 2 2" xfId="20"/>
    <cellStyle name="Percent 2 3" xfId="52"/>
    <cellStyle name="Percent 3" xfId="12"/>
    <cellStyle name="Percent 3 2" xfId="21"/>
    <cellStyle name="Percent 4" xfId="13"/>
    <cellStyle name="Percent 4 2" xfId="40"/>
    <cellStyle name="Percent 4 3" xfId="25"/>
    <cellStyle name="Percent 5" xfId="16"/>
    <cellStyle name="Percent 5 2" xfId="31"/>
    <cellStyle name="Percent 6" xfId="22"/>
    <cellStyle name="Percent 7" xfId="5"/>
  </cellStyles>
  <dxfs count="43">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5"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9525</xdr:colOff>
      <xdr:row>1</xdr:row>
      <xdr:rowOff>180976</xdr:rowOff>
    </xdr:to>
    <xdr:pic>
      <xdr:nvPicPr>
        <xdr:cNvPr id="2" name="Picture 1" descr="eere_header_760"/>
        <xdr:cNvPicPr/>
      </xdr:nvPicPr>
      <xdr:blipFill>
        <a:blip xmlns:r="http://schemas.openxmlformats.org/officeDocument/2006/relationships" r:embed="rId1" cstate="print"/>
        <a:srcRect/>
        <a:stretch>
          <a:fillRect/>
        </a:stretch>
      </xdr:blipFill>
      <xdr:spPr bwMode="auto">
        <a:xfrm>
          <a:off x="9525" y="9525"/>
          <a:ext cx="0" cy="485776"/>
        </a:xfrm>
        <a:prstGeom prst="rect">
          <a:avLst/>
        </a:prstGeom>
        <a:noFill/>
        <a:ln w="9525">
          <a:noFill/>
          <a:miter lim="800000"/>
          <a:headEnd/>
          <a:tailEnd/>
        </a:ln>
      </xdr:spPr>
    </xdr:pic>
    <xdr:clientData/>
  </xdr:twoCellAnchor>
  <xdr:twoCellAnchor editAs="oneCell">
    <xdr:from>
      <xdr:col>1</xdr:col>
      <xdr:colOff>1906</xdr:colOff>
      <xdr:row>0</xdr:row>
      <xdr:rowOff>95249</xdr:rowOff>
    </xdr:from>
    <xdr:to>
      <xdr:col>3</xdr:col>
      <xdr:colOff>0</xdr:colOff>
      <xdr:row>1</xdr:row>
      <xdr:rowOff>438150</xdr:rowOff>
    </xdr:to>
    <xdr:pic>
      <xdr:nvPicPr>
        <xdr:cNvPr id="3" name="Picture 2" descr="eere_header_760"/>
        <xdr:cNvPicPr/>
      </xdr:nvPicPr>
      <xdr:blipFill>
        <a:blip xmlns:r="http://schemas.openxmlformats.org/officeDocument/2006/relationships" r:embed="rId1" cstate="print"/>
        <a:srcRect/>
        <a:stretch>
          <a:fillRect/>
        </a:stretch>
      </xdr:blipFill>
      <xdr:spPr bwMode="auto">
        <a:xfrm>
          <a:off x="299086" y="95249"/>
          <a:ext cx="9805034" cy="655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9525</xdr:colOff>
      <xdr:row>0</xdr:row>
      <xdr:rowOff>9525</xdr:rowOff>
    </xdr:to>
    <xdr:pic>
      <xdr:nvPicPr>
        <xdr:cNvPr id="2" name="Picture 1" descr="eere_header_760"/>
        <xdr:cNvPicPr/>
      </xdr:nvPicPr>
      <xdr:blipFill>
        <a:blip xmlns:r="http://schemas.openxmlformats.org/officeDocument/2006/relationships" r:embed="rId1" cstate="print"/>
        <a:srcRect/>
        <a:stretch>
          <a:fillRect/>
        </a:stretch>
      </xdr:blipFill>
      <xdr:spPr bwMode="auto">
        <a:xfrm>
          <a:off x="9525" y="9525"/>
          <a:ext cx="0" cy="485776"/>
        </a:xfrm>
        <a:prstGeom prst="rect">
          <a:avLst/>
        </a:prstGeom>
        <a:noFill/>
        <a:ln w="9525">
          <a:noFill/>
          <a:miter lim="800000"/>
          <a:headEnd/>
          <a:tailEnd/>
        </a:ln>
      </xdr:spPr>
    </xdr:pic>
    <xdr:clientData/>
  </xdr:twoCellAnchor>
  <xdr:twoCellAnchor editAs="oneCell">
    <xdr:from>
      <xdr:col>1</xdr:col>
      <xdr:colOff>85725</xdr:colOff>
      <xdr:row>0</xdr:row>
      <xdr:rowOff>57149</xdr:rowOff>
    </xdr:from>
    <xdr:to>
      <xdr:col>1</xdr:col>
      <xdr:colOff>85725</xdr:colOff>
      <xdr:row>0</xdr:row>
      <xdr:rowOff>57149</xdr:rowOff>
    </xdr:to>
    <xdr:pic>
      <xdr:nvPicPr>
        <xdr:cNvPr id="3" name="Picture 2" descr="eere_header_760"/>
        <xdr:cNvPicPr/>
      </xdr:nvPicPr>
      <xdr:blipFill>
        <a:blip xmlns:r="http://schemas.openxmlformats.org/officeDocument/2006/relationships" r:embed="rId1" cstate="print"/>
        <a:srcRect/>
        <a:stretch>
          <a:fillRect/>
        </a:stretch>
      </xdr:blipFill>
      <xdr:spPr bwMode="auto">
        <a:xfrm>
          <a:off x="85725" y="57149"/>
          <a:ext cx="7172325"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Tool%20Versions/Prioritization%20tool%20design%20draft%20v4.6.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tailed change log"/>
      <sheetName val="Staging"/>
      <sheetName val="Cost curve"/>
      <sheetName val="Savings Database"/>
      <sheetName val="Adoption curve"/>
      <sheetName val="Technical measure database"/>
      <sheetName val="Market and sales data"/>
      <sheetName val="ResStockCons"/>
      <sheetName val="Primary energy and carbon data"/>
      <sheetName val="Component correlation"/>
      <sheetName val="Market correlation"/>
      <sheetName val="Submarket framework"/>
      <sheetName val="Engine"/>
      <sheetName val="NEMSConsFcast1"/>
      <sheetName val="EquipStockTable1"/>
      <sheetName val="NEMSConsFcast2"/>
      <sheetName val="EquipStockTable2"/>
      <sheetName val="NEMSConsFcast3"/>
      <sheetName val="EquipStockTable3"/>
      <sheetName val="NEMSConsFcast4"/>
      <sheetName val="EquipStockTable4"/>
      <sheetName val="Additional data"/>
      <sheetName val="AEO 2014 Data Tables"/>
      <sheetName val="set21118a"/>
      <sheetName val="Waterfall analysis"/>
      <sheetName val="WedgeChart"/>
      <sheetName val="RECS HC51"/>
      <sheetName val="RECS HC54"/>
      <sheetName val="Climate Zones"/>
      <sheetName val="Cool roof calc"/>
      <sheetName val="CHP calculator"/>
      <sheetName val="CommercialServiceDemand"/>
      <sheetName val="CommercialEnergyConsumption"/>
      <sheetName val="Enumeration"/>
      <sheetName val="ResidentialPivot"/>
      <sheetName val="ResidentialPivotSource"/>
      <sheetName val="StockRatios"/>
    </sheetNames>
    <sheetDataSet>
      <sheetData sheetId="0"/>
      <sheetData sheetId="1"/>
      <sheetData sheetId="2"/>
      <sheetData sheetId="3"/>
      <sheetData sheetId="4"/>
      <sheetData sheetId="5"/>
      <sheetData sheetId="6"/>
      <sheetData sheetId="7">
        <row r="9">
          <cell r="A9">
            <v>1</v>
          </cell>
        </row>
      </sheetData>
      <sheetData sheetId="8"/>
      <sheetData sheetId="9">
        <row r="51">
          <cell r="C51" t="str">
            <v>1 C/R: No FS: All electric to all electric</v>
          </cell>
        </row>
        <row r="52">
          <cell r="C52" t="str">
            <v>2 C/R: No FS: All gas to all gas</v>
          </cell>
        </row>
        <row r="53">
          <cell r="C53" t="str">
            <v>3 C/R: FS: All electric to all gas</v>
          </cell>
        </row>
        <row r="54">
          <cell r="C54" t="str">
            <v>4 C/R: FS: All gas to all electric</v>
          </cell>
        </row>
        <row r="55">
          <cell r="C55" t="str">
            <v>5 R: No FS: All fuels HVAC (heating+cooling, no separate ventilation component)</v>
          </cell>
        </row>
        <row r="56">
          <cell r="C56" t="str">
            <v>6 C: No FS: All fuels HVAC (heating+cooling+ventilation)</v>
          </cell>
        </row>
        <row r="57">
          <cell r="C57" t="str">
            <v>7 C: No FS: All fuels heating and cooling</v>
          </cell>
        </row>
        <row r="58">
          <cell r="C58" t="str">
            <v>8 R: No FS: All fuels heating</v>
          </cell>
        </row>
        <row r="59">
          <cell r="C59" t="str">
            <v>9 C: No FS: All fuels heating</v>
          </cell>
        </row>
        <row r="60">
          <cell r="C60" t="str">
            <v>10 C: No FS: All fuels cooling (elec+NG)</v>
          </cell>
        </row>
        <row r="61">
          <cell r="C61" t="str">
            <v>11 C: No FS: Boiler heating (elec+NG+oil)</v>
          </cell>
        </row>
        <row r="62">
          <cell r="C62" t="str">
            <v>12 C: No FS: gas heating and electric cooling (RTU)</v>
          </cell>
        </row>
        <row r="63">
          <cell r="C63" t="str">
            <v>13 R: No FS: HVAC and lighting</v>
          </cell>
        </row>
        <row r="64">
          <cell r="C64" t="str">
            <v>14 C: No FS: HVAC and lighting</v>
          </cell>
        </row>
        <row r="65">
          <cell r="C65" t="str">
            <v>15 C: FS: All  fuel cooling (elec+gas) to all electric</v>
          </cell>
        </row>
        <row r="66">
          <cell r="C66" t="str">
            <v>16 R: FS: All non-electric heating, non-electric WH and CAC in homes with electric heating switch to electric</v>
          </cell>
        </row>
        <row r="67">
          <cell r="C67" t="str">
            <v>17 R: FS: All non-electric heating, non electric WH and  CAC in homes with electric heating switch to natural gas</v>
          </cell>
        </row>
        <row r="68">
          <cell r="C68" t="str">
            <v>18 C: FS: All non-electric heating, proportion of cooling and hot water in buildings with non-electric heating switch to electric</v>
          </cell>
        </row>
        <row r="69">
          <cell r="C69" t="str">
            <v>19 C: FS: All non-electric heating, proportion of cooling and hot water in buildings with non-electric heating switch to natural gas</v>
          </cell>
        </row>
        <row r="70">
          <cell r="C70" t="str">
            <v>20 R: FS: All non-electric heating, proportion of cooling switch to electric</v>
          </cell>
        </row>
        <row r="71">
          <cell r="C71" t="str">
            <v>21 C: FS: All non-electric heating, proportion of cooling switch to electric</v>
          </cell>
        </row>
        <row r="72">
          <cell r="C72" t="str">
            <v>22 R: FS: All non-electric heating, proportion of cooling switch to natural gas</v>
          </cell>
        </row>
        <row r="73">
          <cell r="C73" t="str">
            <v>23 C: FS: All non-electric heating, proportion of cooling switch to natural gas</v>
          </cell>
        </row>
        <row r="74">
          <cell r="C74" t="str">
            <v>24 R: FS: Non-electric, Non-NG heating, proportion of cooling to electric</v>
          </cell>
        </row>
        <row r="75">
          <cell r="C75" t="str">
            <v>25 R: FS: NG heating, proportion of cooling of homes with NG heating to electric</v>
          </cell>
        </row>
        <row r="76">
          <cell r="C76" t="str">
            <v>26 C: FS: Electric heating, electric cooling, and hot water in buildings with electric heating to all electric</v>
          </cell>
        </row>
        <row r="77">
          <cell r="C77" t="str">
            <v>27 R: FS: Non electric heating, central cooling, and all water heating to electric</v>
          </cell>
        </row>
        <row r="78">
          <cell r="C78" t="str">
            <v>28 R: No FS: Window conduction specific</v>
          </cell>
        </row>
        <row r="79">
          <cell r="C79" t="str">
            <v>29 R: No FS: Window radiation specific</v>
          </cell>
        </row>
        <row r="80">
          <cell r="C80" t="str">
            <v>30 R: No FS: Window (cond+rad) specific</v>
          </cell>
        </row>
        <row r="81">
          <cell r="C81" t="str">
            <v>31 C: No FS: Window conduction specific</v>
          </cell>
        </row>
        <row r="82">
          <cell r="C82" t="str">
            <v>32 C: No FS: Window radiation specific</v>
          </cell>
        </row>
        <row r="83">
          <cell r="C83" t="str">
            <v>33 C: No FS: Window (cond+rad) specific</v>
          </cell>
        </row>
        <row r="84">
          <cell r="C84" t="str">
            <v>34 R: No FS: Wall specific</v>
          </cell>
        </row>
        <row r="85">
          <cell r="C85" t="str">
            <v>35 C: No FS: Wall specific</v>
          </cell>
        </row>
        <row r="86">
          <cell r="C86" t="str">
            <v>36 R: No FS: Roof specific</v>
          </cell>
        </row>
        <row r="87">
          <cell r="C87" t="str">
            <v>37 C: No FS: Roof specific</v>
          </cell>
        </row>
        <row r="88">
          <cell r="C88" t="str">
            <v>38 R: No FS: Foundation specific</v>
          </cell>
        </row>
        <row r="89">
          <cell r="C89" t="str">
            <v>39 C: No FS: Foundation specific</v>
          </cell>
        </row>
        <row r="90">
          <cell r="C90" t="str">
            <v>40 R: No FS: Infiltration specific</v>
          </cell>
        </row>
        <row r="91">
          <cell r="C91" t="str">
            <v>41 C: No FS: Infiltration specific</v>
          </cell>
        </row>
        <row r="92">
          <cell r="C92" t="str">
            <v>42 R: No FS: Wall and infiltration specific</v>
          </cell>
        </row>
        <row r="93">
          <cell r="C93" t="str">
            <v>43 C: No FS: Wall and infiltration specific</v>
          </cell>
        </row>
        <row r="94">
          <cell r="C94" t="str">
            <v>44 R: No FS: Wall and foundation specific</v>
          </cell>
        </row>
        <row r="95">
          <cell r="C95" t="str">
            <v>45 C: No FS: Wall and foundation specific</v>
          </cell>
        </row>
        <row r="96">
          <cell r="C96" t="str">
            <v>46 R: No FS: Door specific</v>
          </cell>
        </row>
        <row r="97">
          <cell r="C97" t="str">
            <v>47 R: No FS: All fuels WH to all fuels WH</v>
          </cell>
        </row>
        <row r="98">
          <cell r="C98" t="str">
            <v>48 C: No FS: All fuels WH to all fuels WH</v>
          </cell>
        </row>
        <row r="99">
          <cell r="C99" t="str">
            <v>49 R: No FS: LPG and distillate WH</v>
          </cell>
        </row>
        <row r="100">
          <cell r="C100" t="str">
            <v>50 R: No FS: Dishwashing and its associated water heating energy use</v>
          </cell>
        </row>
        <row r="101">
          <cell r="C101" t="str">
            <v>51 R: No FS: All clothes dryer (elec+NG) to all clothes dryer (elect+NG)</v>
          </cell>
        </row>
        <row r="102">
          <cell r="C102" t="str">
            <v>52 C: No FS: All clothes dryer (elec+NG) to all clothes dryer (elect+NG)</v>
          </cell>
        </row>
        <row r="103">
          <cell r="C103" t="str">
            <v>53 C: FS: All clothes dryers (elec+NG) to all electric energy use</v>
          </cell>
        </row>
        <row r="104">
          <cell r="C104" t="str">
            <v>54 R: No FS:  Total clothes washing, clothes drying and  water heating energy</v>
          </cell>
        </row>
        <row r="105">
          <cell r="C105" t="str">
            <v>55 C: No FS: Dry Cleaning Energy Use</v>
          </cell>
        </row>
        <row r="106">
          <cell r="C106" t="str">
            <v>56 R: No FS: All fuels cooking</v>
          </cell>
        </row>
        <row r="107">
          <cell r="C107" t="str">
            <v>57 C: No FS: All fuels cooking</v>
          </cell>
        </row>
        <row r="108">
          <cell r="C108" t="str">
            <v>58 C: All electric and gas griddles</v>
          </cell>
        </row>
        <row r="109">
          <cell r="C109" t="str">
            <v>59 R: No FS: All fuels/end-uses</v>
          </cell>
        </row>
        <row r="110">
          <cell r="C110" t="str">
            <v>60 C: No FS: All fuels/end-uses</v>
          </cell>
        </row>
        <row r="111">
          <cell r="C111" t="str">
            <v>61 Manual</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XFD69"/>
  <sheetViews>
    <sheetView showGridLines="0" tabSelected="1" zoomScale="80" zoomScaleNormal="80" workbookViewId="0">
      <selection activeCell="C40" sqref="C40"/>
    </sheetView>
  </sheetViews>
  <sheetFormatPr defaultColWidth="0" defaultRowHeight="12.75" customHeight="1" zeroHeight="1" x14ac:dyDescent="0.25"/>
  <cols>
    <col min="1" max="1" width="4.28515625" style="4" customWidth="1"/>
    <col min="2" max="2" width="37.140625" style="4" customWidth="1"/>
    <col min="3" max="3" width="106.42578125" style="4" customWidth="1"/>
    <col min="4" max="8" width="0" style="4" hidden="1" customWidth="1"/>
    <col min="9" max="16382" width="9.140625" style="4" hidden="1"/>
    <col min="16383" max="16383" width="2.7109375" style="4" customWidth="1"/>
    <col min="16384" max="16384" width="4.28515625" style="4" customWidth="1"/>
  </cols>
  <sheetData>
    <row r="1" spans="2:8 16384:16384" ht="24.75" customHeight="1" x14ac:dyDescent="0.25"/>
    <row r="2" spans="2:8 16384:16384" ht="38.450000000000003" customHeight="1" x14ac:dyDescent="0.25"/>
    <row r="3" spans="2:8 16384:16384" ht="7.5" customHeight="1" x14ac:dyDescent="0.25"/>
    <row r="4" spans="2:8 16384:16384" s="6" customFormat="1" ht="18" customHeight="1" x14ac:dyDescent="0.3">
      <c r="B4" s="299" t="s">
        <v>3355</v>
      </c>
      <c r="C4" s="299"/>
      <c r="D4" s="5"/>
      <c r="E4" s="5"/>
      <c r="F4" s="5"/>
      <c r="G4" s="5"/>
      <c r="H4" s="5"/>
    </row>
    <row r="5" spans="2:8 16384:16384" s="6" customFormat="1" ht="21" customHeight="1" x14ac:dyDescent="0.3">
      <c r="B5" s="299" t="s">
        <v>3356</v>
      </c>
      <c r="C5" s="299"/>
      <c r="D5" s="7"/>
      <c r="E5" s="7"/>
      <c r="F5" s="7"/>
      <c r="G5" s="7"/>
      <c r="H5" s="7"/>
    </row>
    <row r="6" spans="2:8 16384:16384" s="6" customFormat="1" ht="7.5" customHeight="1" thickBot="1" x14ac:dyDescent="0.35">
      <c r="B6" s="40"/>
      <c r="C6" s="40"/>
      <c r="D6" s="7"/>
      <c r="E6" s="7"/>
      <c r="F6" s="7"/>
      <c r="G6" s="7"/>
      <c r="H6" s="7"/>
    </row>
    <row r="7" spans="2:8 16384:16384" s="6" customFormat="1" ht="99" customHeight="1" x14ac:dyDescent="0.25">
      <c r="B7" s="301" t="s">
        <v>3412</v>
      </c>
      <c r="C7" s="302"/>
      <c r="D7" s="7"/>
      <c r="E7" s="7"/>
      <c r="F7" s="7"/>
      <c r="G7" s="7"/>
      <c r="H7" s="7"/>
      <c r="XFD7" s="6" t="s">
        <v>2748</v>
      </c>
    </row>
    <row r="8" spans="2:8 16384:16384" s="6" customFormat="1" ht="144" customHeight="1" thickBot="1" x14ac:dyDescent="0.3">
      <c r="B8" s="303"/>
      <c r="C8" s="304"/>
      <c r="D8" s="7"/>
      <c r="E8" s="7"/>
      <c r="F8" s="7"/>
      <c r="G8" s="7"/>
      <c r="H8" s="7"/>
    </row>
    <row r="9" spans="2:8 16384:16384" s="36" customFormat="1" ht="7.5" customHeight="1" x14ac:dyDescent="0.3">
      <c r="B9" s="300"/>
      <c r="C9" s="300"/>
    </row>
    <row r="10" spans="2:8 16384:16384" s="36" customFormat="1" ht="7.5" customHeight="1" x14ac:dyDescent="0.3">
      <c r="B10" s="60"/>
      <c r="C10" s="60"/>
    </row>
    <row r="11" spans="2:8 16384:16384" s="10" customFormat="1" ht="18.75" customHeight="1" x14ac:dyDescent="0.3">
      <c r="B11" s="12" t="s">
        <v>37</v>
      </c>
      <c r="C11" s="13"/>
    </row>
    <row r="12" spans="2:8 16384:16384" s="10" customFormat="1" ht="11.25" customHeight="1" x14ac:dyDescent="0.3">
      <c r="B12" s="14"/>
    </row>
    <row r="13" spans="2:8 16384:16384" s="10" customFormat="1" ht="23.25" customHeight="1" x14ac:dyDescent="0.3">
      <c r="B13" s="47" t="s">
        <v>112</v>
      </c>
      <c r="C13" s="48">
        <v>890</v>
      </c>
    </row>
    <row r="14" spans="2:8 16384:16384" s="49" customFormat="1" ht="50.25" customHeight="1" x14ac:dyDescent="0.3">
      <c r="B14" s="8" t="s">
        <v>1628</v>
      </c>
      <c r="C14" s="22" t="s">
        <v>1626</v>
      </c>
    </row>
    <row r="15" spans="2:8 16384:16384" ht="24.75" customHeight="1" x14ac:dyDescent="0.3">
      <c r="B15" s="8" t="s">
        <v>1632</v>
      </c>
      <c r="C15" s="51" t="str">
        <f>IFERROR(IF($C$14="New measure", "&lt;Please insert&gt;",GhostForm!$C16), "&lt;Please insert&gt;")</f>
        <v>C: Grey-Water HPWH*</v>
      </c>
    </row>
    <row r="16" spans="2:8 16384:16384" s="10" customFormat="1" ht="105.6" customHeight="1" x14ac:dyDescent="0.3">
      <c r="B16" s="8" t="s">
        <v>39</v>
      </c>
      <c r="C16" s="51" t="str">
        <f>IFERROR(IF($C$14="New measure", "&lt;Please insert&gt;",GhostForm!$C17), "&lt;Please insert&gt;")</f>
        <v>A grey-water-source heat pump water heater can greatly reduce WH energy consumption when replacing a standard electric stoarage WH with 54kW capacity and thermal efficiency of 98%, especially in commercial buildings that have high WH loads (restaurants, laundromats, hotels, etc.) by recovering heat in grey water replacing electric storage WH via a water-to-water heat pump.  Assume no impact on space heating and cooling of this measure.</v>
      </c>
    </row>
    <row r="17" spans="2:3" s="10" customFormat="1" ht="40.5" customHeight="1" x14ac:dyDescent="0.3">
      <c r="B17" s="8" t="s">
        <v>40</v>
      </c>
      <c r="C17" s="51" t="str">
        <f>IFERROR(IF($C$14="New measure", "&lt;Please Insert&gt;", GhostForm!$C18), "&lt;Please insert&gt;")</f>
        <v>0: Roadmap Goal / Target</v>
      </c>
    </row>
    <row r="18" spans="2:3" s="10" customFormat="1" ht="24" customHeight="1" x14ac:dyDescent="0.3">
      <c r="B18" s="15" t="s">
        <v>41</v>
      </c>
      <c r="C18" s="51" t="str">
        <f>IFERROR(IF($C$14="New measure", "&lt;Please insert&gt;", GhostForm!$C19), "&lt;Please insert&gt;")</f>
        <v>Water Heating</v>
      </c>
    </row>
    <row r="19" spans="2:3" s="10" customFormat="1" ht="37.5" customHeight="1" x14ac:dyDescent="0.25">
      <c r="B19" s="8" t="s">
        <v>42</v>
      </c>
      <c r="C19" s="51" t="str">
        <f>IFERROR(IF($C$14="New measure", "&lt;Please insert&gt;",GhostForm!$C20), "&lt;Please insert&gt;")</f>
        <v>System</v>
      </c>
    </row>
    <row r="20" spans="2:3" s="10" customFormat="1" ht="24" customHeight="1" x14ac:dyDescent="0.25">
      <c r="B20" s="16" t="s">
        <v>43</v>
      </c>
      <c r="C20" s="22"/>
    </row>
    <row r="21" spans="2:3" s="10" customFormat="1" ht="11.25" customHeight="1" x14ac:dyDescent="0.25">
      <c r="C21" s="18"/>
    </row>
    <row r="22" spans="2:3" s="10" customFormat="1" ht="18.75" customHeight="1" x14ac:dyDescent="0.25">
      <c r="B22" s="12" t="s">
        <v>44</v>
      </c>
      <c r="C22" s="19"/>
    </row>
    <row r="23" spans="2:3" s="10" customFormat="1" ht="11.25" customHeight="1" x14ac:dyDescent="0.25">
      <c r="C23" s="18"/>
    </row>
    <row r="24" spans="2:3" s="10" customFormat="1" ht="18.75" customHeight="1" x14ac:dyDescent="0.25">
      <c r="B24" s="15" t="s">
        <v>45</v>
      </c>
      <c r="C24" s="22" t="str">
        <f>IFERROR(IF($C$14="New measure", "&lt;Please insert&gt;",GhostForm!$C25), "&lt;Please insert&gt;")</f>
        <v>Commercial</v>
      </c>
    </row>
    <row r="25" spans="2:3" s="10" customFormat="1" ht="35.25" customHeight="1" x14ac:dyDescent="0.25">
      <c r="B25" s="20" t="s">
        <v>3349</v>
      </c>
      <c r="C25" s="9" t="str">
        <f>IFERROR(IF($C$14="New measure", "&lt;Please insert&gt;",GhostForm!$C26), "&lt;Please insert&gt;")</f>
        <v>Total energy consumption by all commercial electric storage water heaters</v>
      </c>
    </row>
    <row r="26" spans="2:3" s="10" customFormat="1" ht="35.25" customHeight="1" x14ac:dyDescent="0.25">
      <c r="B26" s="20" t="s">
        <v>3199</v>
      </c>
      <c r="C26" s="9" t="str">
        <f>IFERROR(IF($C$14="New measure", "&lt;Please insert&gt;", GhostForm!$C27), "&lt;Please insert&gt;")</f>
        <v>1 C/R: No FS: All electric to all electric</v>
      </c>
    </row>
    <row r="27" spans="2:3" s="10" customFormat="1" ht="72.75" customHeight="1" x14ac:dyDescent="0.25">
      <c r="B27" s="8" t="s">
        <v>1623</v>
      </c>
      <c r="C27" s="21"/>
    </row>
    <row r="28" spans="2:3" s="10" customFormat="1" ht="22.5" customHeight="1" x14ac:dyDescent="0.25">
      <c r="B28" s="8" t="s">
        <v>47</v>
      </c>
      <c r="C28" s="22" t="str">
        <f>IFERROR(IF($C$14="New measure", "&lt;Please insert&gt;", GhostForm!$C29), "&lt;Please insert&gt;")</f>
        <v>AEO 2010 NEMS</v>
      </c>
    </row>
    <row r="29" spans="2:3" s="10" customFormat="1" ht="36.75" customHeight="1" x14ac:dyDescent="0.25">
      <c r="B29" s="8" t="s">
        <v>3352</v>
      </c>
      <c r="C29" s="22"/>
    </row>
    <row r="30" spans="2:3" s="10" customFormat="1" ht="40.9" customHeight="1" x14ac:dyDescent="0.25">
      <c r="B30" s="8" t="s">
        <v>3411</v>
      </c>
      <c r="C30" s="22">
        <f>IFERROR(IF($C$14="New measure", "&lt;Please insert&gt;",GhostForm!$C31), "&lt;Please insert&gt;")</f>
        <v>2016</v>
      </c>
    </row>
    <row r="31" spans="2:3" s="10" customFormat="1" ht="24" customHeight="1" x14ac:dyDescent="0.25">
      <c r="B31" s="16" t="s">
        <v>43</v>
      </c>
      <c r="C31" s="22"/>
    </row>
    <row r="32" spans="2:3" s="10" customFormat="1" ht="11.25" customHeight="1" x14ac:dyDescent="0.25">
      <c r="B32" s="23"/>
    </row>
    <row r="33" spans="2:3" s="10" customFormat="1" ht="18.75" customHeight="1" x14ac:dyDescent="0.25">
      <c r="B33" s="12" t="s">
        <v>49</v>
      </c>
      <c r="C33" s="13"/>
    </row>
    <row r="34" spans="2:3" s="10" customFormat="1" ht="11.25" customHeight="1" x14ac:dyDescent="0.25"/>
    <row r="35" spans="2:3" s="10" customFormat="1" ht="32.25" customHeight="1" x14ac:dyDescent="0.25">
      <c r="B35" s="8" t="s">
        <v>50</v>
      </c>
      <c r="C35" s="46">
        <f>IFERROR(IF($C$14="New measure", "&lt;Please insert&gt;",GhostForm!$C36), "&lt;Please insert&gt;")</f>
        <v>0.92</v>
      </c>
    </row>
    <row r="36" spans="2:3" s="10" customFormat="1" ht="49.5" customHeight="1" x14ac:dyDescent="0.25">
      <c r="B36" s="8" t="s">
        <v>51</v>
      </c>
      <c r="C36" s="46">
        <f>IFERROR(IF($C$14="New measure", "&lt;Please insert&gt;",GhostForm!$C37), "&lt;Please insert&gt;")</f>
        <v>2.4</v>
      </c>
    </row>
    <row r="37" spans="2:3" s="10" customFormat="1" ht="19.5" customHeight="1" x14ac:dyDescent="0.25">
      <c r="B37" s="8" t="s">
        <v>52</v>
      </c>
      <c r="C37" s="46" t="str">
        <f>IFERROR(IF($C$14="New measure", "&lt;Please insert&gt;",GhostForm!$C38), "&lt;Please insert&gt;")</f>
        <v>Energy Factor</v>
      </c>
    </row>
    <row r="38" spans="2:3" s="10" customFormat="1" ht="19.5" customHeight="1" x14ac:dyDescent="0.25">
      <c r="B38" s="8" t="s">
        <v>53</v>
      </c>
      <c r="C38" s="274">
        <f>IFERROR(IF($C$14="New measure", "&lt;Please insert&gt;",GhostForm!$C39), "&lt;Please insert&gt;")</f>
        <v>13</v>
      </c>
    </row>
    <row r="39" spans="2:3" s="10" customFormat="1" ht="19.5" customHeight="1" x14ac:dyDescent="0.25">
      <c r="B39" s="24" t="s">
        <v>54</v>
      </c>
      <c r="C39" s="274">
        <f>IFERROR(IF($C$14="New measure", "&lt;Please insert&gt;",GhostForm!$C40), "&lt;Please insert&gt;")</f>
        <v>13</v>
      </c>
    </row>
    <row r="40" spans="2:3" s="10" customFormat="1" ht="130.15" customHeight="1" x14ac:dyDescent="0.25">
      <c r="B40" s="8" t="s">
        <v>55</v>
      </c>
      <c r="C40" s="22" t="str">
        <f>IFERROR(IF($C$15="New measure", "&lt;Please insert&gt;",GhostForm!$C41), "&lt;Please insert&gt;")</f>
        <v>1) Baseline unit performance: Assuming roughly the same EF as a residential gas-fired storage WH for standard unit (Source: 2010 DOE Energy Conservation Standards for Residential Water Heaters TSD, Chapter 3 - Market and Technology Assessment)
2) Efficient unit performance: Assuming roughly the same performance as a ground-source heat pump, 3.5 COP (Source: Navigant Consulting, Inc., Technology Forecast Updates – Residential and Commercial Building Technologies – Reference Case, Sept 2013)
-Converting to 2.4 EF using  a 0.698 conversion factor which accounts for differences between lab rating and typical field performance (Source: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-Assuming a 48kBtu/Hr ground-source heat pump has a retail equipment cost of $7,000 (Source: Navigant Consulting, Inc., Technology Forecast Updates – Residential and Commercial Building Technologies – Reference Case, Sept 2013) 
-Assuming roughly 30% of that cost represents the water-to-air heat pump gives a cost of $2,100 (Source: COST CONTAINMENT FOR GROUND-SOURCE HEAT PUMPS, S. Kavanaugh, http://geoheat.oit.edu/pdf/tp72.pdf)
-Assuming that the water-to-air heat pump is a reasonable proxy for a water-to-water heat pump and scaling this cost up to 200,000 kBtu/Hr capacity gives a cost of $8,750, and adding 40% for installation gives $12,250
-Assuming a 25% cost reduction for improved design results in a target installed cost of roughly $9,200</v>
      </c>
    </row>
    <row r="41" spans="2:3" s="10" customFormat="1" ht="24.75" customHeight="1" x14ac:dyDescent="0.25">
      <c r="B41" s="16" t="s">
        <v>43</v>
      </c>
      <c r="C41" s="22"/>
    </row>
    <row r="42" spans="2:3" s="10" customFormat="1" ht="11.25" customHeight="1" x14ac:dyDescent="0.25">
      <c r="B42" s="25"/>
      <c r="C42" s="18"/>
    </row>
    <row r="43" spans="2:3" s="10" customFormat="1" ht="18.75" customHeight="1" x14ac:dyDescent="0.25">
      <c r="B43" s="12" t="s">
        <v>56</v>
      </c>
      <c r="C43" s="19"/>
    </row>
    <row r="44" spans="2:3" s="10" customFormat="1" ht="11.25" customHeight="1" x14ac:dyDescent="0.25">
      <c r="C44" s="18"/>
    </row>
    <row r="45" spans="2:3" s="10" customFormat="1" ht="27.6" customHeight="1" x14ac:dyDescent="0.25">
      <c r="B45" s="8" t="s">
        <v>3365</v>
      </c>
      <c r="C45" s="26">
        <f>IFERROR(IF($C$14="New measure", "&lt;Please insert&gt;",GhostForm!$C46), "&lt;Please insert&gt;")</f>
        <v>5430</v>
      </c>
    </row>
    <row r="46" spans="2:3" s="10" customFormat="1" ht="27.6" customHeight="1" x14ac:dyDescent="0.25">
      <c r="B46" s="8" t="s">
        <v>3366</v>
      </c>
      <c r="C46" s="26">
        <f>IFERROR(IF($C$14="New measure", "&lt;Please insert&gt;",GhostForm!$C47), "&lt;Please insert&gt;")</f>
        <v>9200</v>
      </c>
    </row>
    <row r="47" spans="2:3" s="10" customFormat="1" ht="21" customHeight="1" x14ac:dyDescent="0.25">
      <c r="B47" s="8" t="s">
        <v>59</v>
      </c>
      <c r="C47" s="26">
        <f>IFERROR(IF($C$14="New measure", "&lt;Please insert&gt;",GhostForm!$C48), "&lt;Please insert&gt;")</f>
        <v>3770</v>
      </c>
    </row>
    <row r="48" spans="2:3" s="10" customFormat="1" ht="35.25" customHeight="1" x14ac:dyDescent="0.25">
      <c r="B48" s="8" t="s">
        <v>52</v>
      </c>
      <c r="C48" s="26" t="str">
        <f>IFERROR(IF($C$14="New measure", "&lt;Please insert&gt;",GhostForm!$C49), "&lt;Please insert&gt;")</f>
        <v>per unit</v>
      </c>
    </row>
    <row r="49" spans="2:3" s="10" customFormat="1" ht="276" customHeight="1" x14ac:dyDescent="0.25">
      <c r="B49" s="8" t="s">
        <v>55</v>
      </c>
      <c r="C49" s="22" t="str">
        <f>IFERROR(IF($C$15="New measure", "&lt;Please insert&gt;",GhostForm!$C50), "&lt;Please insert&gt;")</f>
        <v>1) Baseline unit performance: Assuming roughly the same EF as a residential gas-fired storage WH for standard unit (Source: 2010 DOE Energy Conservation Standards for Residential Water Heaters TSD, Chapter 3 - Market and Technology Assessment)
2) Efficient unit performance: Assuming roughly the same performance as a ground-source heat pump, 3.5 COP (Source: Navigant Consulting, Inc., Technology Forecast Updates – Residential and Commercial Building Technologies – Reference Case, Sept 2013)
-Converting to 2.4 EF using  a 0.698 conversion factor which accounts for differences between lab rating and typical field performance (Source: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-Assuming a 48kBtu/Hr ground-source heat pump has a retail equipment cost of $7,000 (Source: Navigant Consulting, Inc., Technology Forecast Updates – Residential and Commercial Building Technologies – Reference Case, Sept 2013) 
-Assuming roughly 30% of that cost represents the water-to-air heat pump gives a cost of $2,100 (Source: COST CONTAINMENT FOR GROUND-SOURCE HEAT PUMPS, S. Kavanaugh, http://geoheat.oit.edu/pdf/tp72.pdf)
-Assuming that the water-to-air heat pump is a reasonable proxy for a water-to-water heat pump and scaling this cost up to 200,000 kBtu/Hr capacity gives a cost of $8,750, and adding 40% for installation gives $12,250
-Assuming a 25% cost reduction for improved design results in a target installed cost of roughly $9,200</v>
      </c>
    </row>
    <row r="50" spans="2:3" s="10" customFormat="1" ht="21" customHeight="1" x14ac:dyDescent="0.25">
      <c r="B50" s="16" t="s">
        <v>43</v>
      </c>
      <c r="C50" s="22"/>
    </row>
    <row r="51" spans="2:3" s="10" customFormat="1" ht="11.25" customHeight="1" x14ac:dyDescent="0.25"/>
    <row r="52" spans="2:3" s="10" customFormat="1" ht="20.25" customHeight="1" x14ac:dyDescent="0.25">
      <c r="C52" s="27" t="s">
        <v>61</v>
      </c>
    </row>
    <row r="53" spans="2:3" s="10" customFormat="1" ht="11.25" customHeight="1" x14ac:dyDescent="0.25">
      <c r="C53" s="27"/>
    </row>
    <row r="54" spans="2:3" s="10" customFormat="1" ht="18.75" customHeight="1" x14ac:dyDescent="0.25">
      <c r="B54" s="12" t="s">
        <v>1621</v>
      </c>
      <c r="C54" s="13"/>
    </row>
    <row r="55" spans="2:3" s="10" customFormat="1" ht="11.25" customHeight="1" x14ac:dyDescent="0.25">
      <c r="B55" s="44"/>
      <c r="C55" s="45"/>
    </row>
    <row r="56" spans="2:3" s="10" customFormat="1" ht="29.25" customHeight="1" x14ac:dyDescent="0.25">
      <c r="B56" s="8" t="s">
        <v>34</v>
      </c>
      <c r="C56" s="9"/>
    </row>
    <row r="57" spans="2:3" ht="29.25" customHeight="1" x14ac:dyDescent="0.25">
      <c r="B57" s="8" t="s">
        <v>1630</v>
      </c>
      <c r="C57" s="9"/>
    </row>
    <row r="58" spans="2:3" s="10" customFormat="1" ht="29.25" customHeight="1" x14ac:dyDescent="0.25">
      <c r="B58" s="8" t="s">
        <v>35</v>
      </c>
      <c r="C58" s="9"/>
    </row>
    <row r="59" spans="2:3" ht="29.25" customHeight="1" x14ac:dyDescent="0.25">
      <c r="B59" s="8" t="s">
        <v>36</v>
      </c>
      <c r="C59" s="11"/>
    </row>
    <row r="60" spans="2:3" ht="29.25" customHeight="1" x14ac:dyDescent="0.25">
      <c r="B60" s="8" t="s">
        <v>1631</v>
      </c>
      <c r="C60" s="11"/>
    </row>
    <row r="61" spans="2:3" ht="15" x14ac:dyDescent="0.25"/>
    <row r="62" spans="2:3" ht="12.75" customHeight="1" x14ac:dyDescent="0.25"/>
    <row r="63" spans="2:3" ht="12.75" hidden="1" customHeight="1" x14ac:dyDescent="0.25"/>
    <row r="64" spans="2:3" ht="12.75" hidden="1" customHeight="1" x14ac:dyDescent="0.25"/>
    <row r="65" ht="12.75" hidden="1" customHeight="1" x14ac:dyDescent="0.25"/>
    <row r="66" ht="12.75" customHeight="1" x14ac:dyDescent="0.25"/>
    <row r="67" ht="12.75" customHeight="1" x14ac:dyDescent="0.25"/>
    <row r="68" ht="12.75" customHeight="1" x14ac:dyDescent="0.25"/>
    <row r="69" ht="12.75" customHeight="1" x14ac:dyDescent="0.25"/>
  </sheetData>
  <mergeCells count="4">
    <mergeCell ref="B4:C4"/>
    <mergeCell ref="B5:C5"/>
    <mergeCell ref="B9:C9"/>
    <mergeCell ref="B7:C8"/>
  </mergeCells>
  <pageMargins left="0.7" right="0.7" top="0.75" bottom="0.75" header="0.3" footer="0.3"/>
  <pageSetup scale="77" orientation="landscape" r:id="rId1"/>
  <rowBreaks count="2" manualBreakCount="2">
    <brk id="24" min="1" max="2" man="1"/>
    <brk id="46" min="1" max="2"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20" operator="notEqual" id="{1A2D9C42-0894-4685-B99D-1EE633BB1A7A}">
            <xm:f>GhostForm!$C$16</xm:f>
            <x14:dxf>
              <fill>
                <patternFill>
                  <bgColor theme="9" tint="0.39994506668294322"/>
                </patternFill>
              </fill>
            </x14:dxf>
          </x14:cfRule>
          <xm:sqref>C15</xm:sqref>
        </x14:conditionalFormatting>
        <x14:conditionalFormatting xmlns:xm="http://schemas.microsoft.com/office/excel/2006/main">
          <x14:cfRule type="cellIs" priority="19" operator="notEqual" id="{193D48FB-40B2-4FFE-8B42-AC0512FA98F9}">
            <xm:f>GhostForm!$C$17</xm:f>
            <x14:dxf>
              <fill>
                <patternFill>
                  <bgColor theme="9" tint="0.39994506668294322"/>
                </patternFill>
              </fill>
            </x14:dxf>
          </x14:cfRule>
          <xm:sqref>C16</xm:sqref>
        </x14:conditionalFormatting>
        <x14:conditionalFormatting xmlns:xm="http://schemas.microsoft.com/office/excel/2006/main">
          <x14:cfRule type="cellIs" priority="18" operator="notEqual" id="{E101EC1F-D811-4F31-8B6E-7D7628028F2E}">
            <xm:f>GhostForm!$C$18</xm:f>
            <x14:dxf>
              <fill>
                <patternFill>
                  <bgColor theme="9" tint="0.39994506668294322"/>
                </patternFill>
              </fill>
            </x14:dxf>
          </x14:cfRule>
          <xm:sqref>C17</xm:sqref>
        </x14:conditionalFormatting>
        <x14:conditionalFormatting xmlns:xm="http://schemas.microsoft.com/office/excel/2006/main">
          <x14:cfRule type="cellIs" priority="17" operator="notEqual" id="{6C1782E9-AA66-4252-A85F-21D15F1DF94E}">
            <xm:f>GhostForm!$C$19</xm:f>
            <x14:dxf>
              <fill>
                <patternFill>
                  <bgColor theme="9" tint="0.39994506668294322"/>
                </patternFill>
              </fill>
            </x14:dxf>
          </x14:cfRule>
          <xm:sqref>C18</xm:sqref>
        </x14:conditionalFormatting>
        <x14:conditionalFormatting xmlns:xm="http://schemas.microsoft.com/office/excel/2006/main">
          <x14:cfRule type="cellIs" priority="16" operator="notEqual" id="{26FB6BBE-719B-4303-AE4F-D7759203E0FF}">
            <xm:f>GhostForm!$C$20</xm:f>
            <x14:dxf>
              <fill>
                <patternFill>
                  <bgColor theme="9" tint="0.39994506668294322"/>
                </patternFill>
              </fill>
            </x14:dxf>
          </x14:cfRule>
          <xm:sqref>C19</xm:sqref>
        </x14:conditionalFormatting>
        <x14:conditionalFormatting xmlns:xm="http://schemas.microsoft.com/office/excel/2006/main">
          <x14:cfRule type="cellIs" priority="15" operator="notEqual" id="{FE46CE98-1DBD-4047-A228-0074F8B40DDC}">
            <xm:f>GhostForm!$C$25</xm:f>
            <x14:dxf>
              <fill>
                <patternFill>
                  <bgColor theme="9" tint="0.39994506668294322"/>
                </patternFill>
              </fill>
            </x14:dxf>
          </x14:cfRule>
          <xm:sqref>C24</xm:sqref>
        </x14:conditionalFormatting>
        <x14:conditionalFormatting xmlns:xm="http://schemas.microsoft.com/office/excel/2006/main">
          <x14:cfRule type="cellIs" priority="14" operator="notEqual" id="{BAA19F37-88CB-4513-90A3-A8DF8DF879BE}">
            <xm:f>GhostForm!$C$26</xm:f>
            <x14:dxf>
              <fill>
                <patternFill>
                  <bgColor theme="9" tint="0.39994506668294322"/>
                </patternFill>
              </fill>
            </x14:dxf>
          </x14:cfRule>
          <xm:sqref>C25</xm:sqref>
        </x14:conditionalFormatting>
        <x14:conditionalFormatting xmlns:xm="http://schemas.microsoft.com/office/excel/2006/main">
          <x14:cfRule type="cellIs" priority="13" operator="notEqual" id="{E864CA06-6FB8-4A33-831C-4847E71F1A98}">
            <xm:f>GhostForm!$C$27</xm:f>
            <x14:dxf>
              <fill>
                <patternFill>
                  <bgColor theme="9" tint="0.39994506668294322"/>
                </patternFill>
              </fill>
            </x14:dxf>
          </x14:cfRule>
          <xm:sqref>C26</xm:sqref>
        </x14:conditionalFormatting>
        <x14:conditionalFormatting xmlns:xm="http://schemas.microsoft.com/office/excel/2006/main">
          <x14:cfRule type="cellIs" priority="12" operator="notEqual" id="{42EBEBA2-D7C4-4D44-A53B-FF460C540C06}">
            <xm:f>GhostForm!$C$28</xm:f>
            <x14:dxf>
              <fill>
                <patternFill>
                  <bgColor theme="9" tint="0.39994506668294322"/>
                </patternFill>
              </fill>
            </x14:dxf>
          </x14:cfRule>
          <xm:sqref>C27</xm:sqref>
        </x14:conditionalFormatting>
        <x14:conditionalFormatting xmlns:xm="http://schemas.microsoft.com/office/excel/2006/main">
          <x14:cfRule type="cellIs" priority="11" operator="notEqual" id="{425CE21F-49AF-4CA5-836F-34E96E13DCC1}">
            <xm:f>GhostForm!$C$31</xm:f>
            <x14:dxf>
              <fill>
                <patternFill>
                  <bgColor theme="9" tint="0.39994506668294322"/>
                </patternFill>
              </fill>
            </x14:dxf>
          </x14:cfRule>
          <xm:sqref>C30</xm:sqref>
        </x14:conditionalFormatting>
        <x14:conditionalFormatting xmlns:xm="http://schemas.microsoft.com/office/excel/2006/main">
          <x14:cfRule type="cellIs" priority="10" operator="notEqual" id="{B582E32C-431E-45F6-83C5-F528B1FDF215}">
            <xm:f>GhostForm!$C$36</xm:f>
            <x14:dxf>
              <fill>
                <patternFill>
                  <bgColor theme="9" tint="0.39994506668294322"/>
                </patternFill>
              </fill>
            </x14:dxf>
          </x14:cfRule>
          <xm:sqref>C35</xm:sqref>
        </x14:conditionalFormatting>
        <x14:conditionalFormatting xmlns:xm="http://schemas.microsoft.com/office/excel/2006/main">
          <x14:cfRule type="cellIs" priority="9" operator="notEqual" id="{F0281015-F7B9-4676-A962-F2A70129971C}">
            <xm:f>GhostForm!$C$37</xm:f>
            <x14:dxf>
              <fill>
                <patternFill>
                  <bgColor theme="9" tint="0.39994506668294322"/>
                </patternFill>
              </fill>
            </x14:dxf>
          </x14:cfRule>
          <xm:sqref>C36</xm:sqref>
        </x14:conditionalFormatting>
        <x14:conditionalFormatting xmlns:xm="http://schemas.microsoft.com/office/excel/2006/main">
          <x14:cfRule type="cellIs" priority="8" operator="notEqual" id="{BA3EEB53-3525-42F7-92A4-86A620DB2CFF}">
            <xm:f>GhostForm!$C$38</xm:f>
            <x14:dxf>
              <fill>
                <patternFill>
                  <bgColor theme="9" tint="0.39994506668294322"/>
                </patternFill>
              </fill>
            </x14:dxf>
          </x14:cfRule>
          <xm:sqref>C37</xm:sqref>
        </x14:conditionalFormatting>
        <x14:conditionalFormatting xmlns:xm="http://schemas.microsoft.com/office/excel/2006/main">
          <x14:cfRule type="cellIs" priority="7" operator="notEqual" id="{E482C147-64F8-41F4-A45A-97CA7EA5E289}">
            <xm:f>GhostForm!$C$39</xm:f>
            <x14:dxf>
              <fill>
                <patternFill>
                  <bgColor theme="9" tint="0.39994506668294322"/>
                </patternFill>
              </fill>
            </x14:dxf>
          </x14:cfRule>
          <xm:sqref>C38</xm:sqref>
        </x14:conditionalFormatting>
        <x14:conditionalFormatting xmlns:xm="http://schemas.microsoft.com/office/excel/2006/main">
          <x14:cfRule type="cellIs" priority="6" operator="notEqual" id="{D0DCF007-3314-4246-8C68-D61CCA6D1DE6}">
            <xm:f>GhostForm!$C$40</xm:f>
            <x14:dxf>
              <fill>
                <patternFill>
                  <bgColor theme="9" tint="0.39994506668294322"/>
                </patternFill>
              </fill>
            </x14:dxf>
          </x14:cfRule>
          <xm:sqref>C39</xm:sqref>
        </x14:conditionalFormatting>
        <x14:conditionalFormatting xmlns:xm="http://schemas.microsoft.com/office/excel/2006/main">
          <x14:cfRule type="cellIs" priority="5" operator="notEqual" id="{C43EC5DC-EC1E-4288-9578-8274A6EC07DC}">
            <xm:f>GhostForm!$C$46</xm:f>
            <x14:dxf>
              <fill>
                <patternFill>
                  <bgColor theme="9" tint="0.39994506668294322"/>
                </patternFill>
              </fill>
            </x14:dxf>
          </x14:cfRule>
          <xm:sqref>C45</xm:sqref>
        </x14:conditionalFormatting>
        <x14:conditionalFormatting xmlns:xm="http://schemas.microsoft.com/office/excel/2006/main">
          <x14:cfRule type="cellIs" priority="4" operator="notEqual" id="{78A0DC43-0FEB-4048-96D6-6BE45CDFECB0}">
            <xm:f>GhostForm!$C$47</xm:f>
            <x14:dxf>
              <fill>
                <patternFill>
                  <bgColor theme="9" tint="0.39994506668294322"/>
                </patternFill>
              </fill>
            </x14:dxf>
          </x14:cfRule>
          <xm:sqref>C46</xm:sqref>
        </x14:conditionalFormatting>
        <x14:conditionalFormatting xmlns:xm="http://schemas.microsoft.com/office/excel/2006/main">
          <x14:cfRule type="cellIs" priority="3" operator="notEqual" id="{66E063D4-13A7-49F7-8ACF-18AC31C2AFBD}">
            <xm:f>GhostForm!$C$48</xm:f>
            <x14:dxf>
              <fill>
                <patternFill>
                  <bgColor theme="9" tint="0.39994506668294322"/>
                </patternFill>
              </fill>
            </x14:dxf>
          </x14:cfRule>
          <xm:sqref>C47</xm:sqref>
        </x14:conditionalFormatting>
        <x14:conditionalFormatting xmlns:xm="http://schemas.microsoft.com/office/excel/2006/main">
          <x14:cfRule type="cellIs" priority="2" operator="notEqual" id="{0001CBBC-98B2-4882-9CF1-B567D0C37905}">
            <xm:f>GhostForm!$C$49</xm:f>
            <x14:dxf>
              <fill>
                <patternFill>
                  <bgColor theme="9" tint="0.39994506668294322"/>
                </patternFill>
              </fill>
            </x14:dxf>
          </x14:cfRule>
          <xm:sqref>C48</xm:sqref>
        </x14:conditionalFormatting>
        <x14:conditionalFormatting xmlns:xm="http://schemas.microsoft.com/office/excel/2006/main">
          <x14:cfRule type="cellIs" priority="1" operator="notEqual" id="{511146FE-0E71-4290-8F7D-275DC20DC91E}">
            <xm:f>GhostForm!$C$29</xm:f>
            <x14:dxf>
              <fill>
                <patternFill>
                  <bgColor theme="9" tint="0.39994506668294322"/>
                </patternFill>
              </fill>
            </x14:dxf>
          </x14:cfRule>
          <xm:sqref>C28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'Response List'!$A$87:$A$89</xm:f>
          </x14:formula1>
          <xm:sqref>C14</xm:sqref>
        </x14:dataValidation>
        <x14:dataValidation type="list" allowBlank="1" showInputMessage="1" showErrorMessage="1">
          <x14:formula1>
            <xm:f>'Response List'!$J$4:$J$65</xm:f>
          </x14:formula1>
          <xm:sqref>C26</xm:sqref>
        </x14:dataValidation>
        <x14:dataValidation type="list" allowBlank="1" showInputMessage="1" showErrorMessage="1">
          <x14:formula1>
            <xm:f>'Response List'!$A$57:$A$75</xm:f>
          </x14:formula1>
          <xm:sqref>C18</xm:sqref>
        </x14:dataValidation>
        <x14:dataValidation type="list" allowBlank="1" showInputMessage="1" showErrorMessage="1">
          <x14:formula1>
            <xm:f>'Response List'!$A$26:$A$54</xm:f>
          </x14:formula1>
          <xm:sqref>C19</xm:sqref>
        </x14:dataValidation>
        <x14:dataValidation type="list" allowBlank="1" showInputMessage="1" showErrorMessage="1">
          <x14:formula1>
            <xm:f>'Response List'!$A$13:$A$22</xm:f>
          </x14:formula1>
          <xm:sqref>C24</xm:sqref>
        </x14:dataValidation>
        <x14:dataValidation type="list" allowBlank="1" showInputMessage="1" showErrorMessage="1">
          <x14:formula1>
            <xm:f>'Response List'!$A$4:$A$10</xm:f>
          </x14:formula1>
          <xm:sqref>C17</xm:sqref>
        </x14:dataValidation>
        <x14:dataValidation type="list" allowBlank="1" showInputMessage="1" showErrorMessage="1">
          <x14:formula1>
            <xm:f>'Response List'!$A$77:$A$81</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851"/>
  <sheetViews>
    <sheetView showGridLines="0" zoomScale="60" zoomScaleNormal="60" workbookViewId="0">
      <selection activeCell="A15" sqref="A15"/>
    </sheetView>
  </sheetViews>
  <sheetFormatPr defaultColWidth="0" defaultRowHeight="15" zeroHeight="1" x14ac:dyDescent="0.25"/>
  <cols>
    <col min="1" max="1" width="10.7109375" style="30" customWidth="1"/>
    <col min="2" max="2" width="67.42578125" customWidth="1"/>
    <col min="3" max="3" width="52.5703125" customWidth="1"/>
    <col min="4" max="4" width="12.140625" style="3" customWidth="1"/>
    <col min="5" max="5" width="15" customWidth="1"/>
    <col min="6" max="6" width="19.5703125" customWidth="1"/>
    <col min="7" max="7" width="49.7109375" style="1" customWidth="1"/>
    <col min="8" max="8" width="23.7109375" style="1" customWidth="1"/>
    <col min="9" max="9" width="17" style="3" customWidth="1"/>
    <col min="10" max="10" width="16.140625" style="3" customWidth="1"/>
    <col min="11" max="12" width="16.140625" style="3" hidden="1" customWidth="1"/>
    <col min="13" max="13" width="23.5703125" style="3" customWidth="1"/>
    <col min="14" max="14" width="25" style="3" customWidth="1"/>
    <col min="15" max="15" width="18.5703125" style="285" customWidth="1"/>
    <col min="16" max="17" width="15.5703125" style="3" customWidth="1"/>
    <col min="18" max="18" width="92" style="290" customWidth="1"/>
    <col min="19" max="19" width="7.42578125" customWidth="1"/>
    <col min="20" max="21" width="0" hidden="1" customWidth="1"/>
    <col min="22" max="16384" width="9.140625" hidden="1"/>
  </cols>
  <sheetData>
    <row r="1" spans="1:19" ht="43.15" x14ac:dyDescent="0.3">
      <c r="A1" s="275" t="s">
        <v>115</v>
      </c>
      <c r="B1" s="98" t="s">
        <v>116</v>
      </c>
      <c r="C1" s="98" t="s">
        <v>117</v>
      </c>
      <c r="D1" s="99" t="s">
        <v>119</v>
      </c>
      <c r="E1" s="98" t="s">
        <v>24</v>
      </c>
      <c r="F1" s="98" t="s">
        <v>97</v>
      </c>
      <c r="G1" s="98" t="s">
        <v>29</v>
      </c>
      <c r="H1" s="98" t="s">
        <v>122</v>
      </c>
      <c r="I1" s="99" t="s">
        <v>3358</v>
      </c>
      <c r="J1" s="99" t="s">
        <v>3359</v>
      </c>
      <c r="K1" s="99" t="s">
        <v>128</v>
      </c>
      <c r="L1" s="99" t="s">
        <v>3362</v>
      </c>
      <c r="M1" s="99" t="s">
        <v>128</v>
      </c>
      <c r="N1" s="99" t="s">
        <v>3410</v>
      </c>
      <c r="O1" s="283" t="s">
        <v>129</v>
      </c>
      <c r="P1" s="278" t="s">
        <v>3357</v>
      </c>
      <c r="Q1" s="278" t="s">
        <v>3361</v>
      </c>
      <c r="R1" s="288" t="s">
        <v>3360</v>
      </c>
      <c r="S1" s="2"/>
    </row>
    <row r="2" spans="1:19" ht="18" customHeight="1" x14ac:dyDescent="0.3">
      <c r="A2" s="276">
        <v>1</v>
      </c>
      <c r="B2" s="100" t="s">
        <v>134</v>
      </c>
      <c r="C2" s="100" t="s">
        <v>135</v>
      </c>
      <c r="D2" s="101">
        <v>3</v>
      </c>
      <c r="E2" s="100" t="s">
        <v>1</v>
      </c>
      <c r="F2" s="100" t="s">
        <v>23</v>
      </c>
      <c r="G2" s="100" t="s">
        <v>1372</v>
      </c>
      <c r="H2" s="100" t="s">
        <v>137</v>
      </c>
      <c r="I2" s="282">
        <v>7.0000000000000007E-2</v>
      </c>
      <c r="J2" s="282">
        <v>0</v>
      </c>
      <c r="K2" s="284">
        <v>0</v>
      </c>
      <c r="L2" s="284">
        <v>0</v>
      </c>
      <c r="M2" s="298">
        <v>0</v>
      </c>
      <c r="N2" s="298">
        <v>0</v>
      </c>
      <c r="O2" s="284">
        <v>0</v>
      </c>
      <c r="P2" s="101">
        <v>12</v>
      </c>
      <c r="Q2" s="101">
        <v>12</v>
      </c>
      <c r="R2" s="289" t="s">
        <v>139</v>
      </c>
      <c r="S2" s="77"/>
    </row>
    <row r="3" spans="1:19" ht="18" customHeight="1" x14ac:dyDescent="0.3">
      <c r="A3" s="276">
        <v>2</v>
      </c>
      <c r="B3" s="100" t="s">
        <v>141</v>
      </c>
      <c r="C3" s="100" t="s">
        <v>1633</v>
      </c>
      <c r="D3" s="101">
        <v>3</v>
      </c>
      <c r="E3" s="100" t="s">
        <v>1</v>
      </c>
      <c r="F3" s="100" t="s">
        <v>23</v>
      </c>
      <c r="G3" s="100" t="s">
        <v>2358</v>
      </c>
      <c r="H3" s="100" t="s">
        <v>137</v>
      </c>
      <c r="I3" s="282">
        <v>7.0000000000000007E-2</v>
      </c>
      <c r="J3" s="282">
        <v>0</v>
      </c>
      <c r="K3" s="284">
        <v>0</v>
      </c>
      <c r="L3" s="284">
        <v>0</v>
      </c>
      <c r="M3" s="298">
        <v>0</v>
      </c>
      <c r="N3" s="298">
        <v>0</v>
      </c>
      <c r="O3" s="284">
        <v>0</v>
      </c>
      <c r="P3" s="101">
        <v>22</v>
      </c>
      <c r="Q3" s="101">
        <v>22</v>
      </c>
      <c r="R3" s="289" t="s">
        <v>142</v>
      </c>
      <c r="S3" s="78"/>
    </row>
    <row r="4" spans="1:19" ht="18" customHeight="1" x14ac:dyDescent="0.3">
      <c r="A4" s="276">
        <v>5</v>
      </c>
      <c r="B4" s="100" t="s">
        <v>1634</v>
      </c>
      <c r="C4" s="100" t="s">
        <v>1635</v>
      </c>
      <c r="D4" s="101">
        <v>5</v>
      </c>
      <c r="E4" s="100" t="s">
        <v>1</v>
      </c>
      <c r="F4" s="100" t="s">
        <v>23</v>
      </c>
      <c r="G4" s="100" t="s">
        <v>1371</v>
      </c>
      <c r="H4" s="100" t="s">
        <v>137</v>
      </c>
      <c r="I4" s="282">
        <v>0.73</v>
      </c>
      <c r="J4" s="282">
        <v>0</v>
      </c>
      <c r="K4" s="284">
        <v>0</v>
      </c>
      <c r="L4" s="284">
        <v>0</v>
      </c>
      <c r="M4" s="298">
        <v>0</v>
      </c>
      <c r="N4" s="298">
        <v>0</v>
      </c>
      <c r="O4" s="284">
        <v>3700</v>
      </c>
      <c r="P4" s="101">
        <v>10</v>
      </c>
      <c r="Q4" s="101">
        <v>10</v>
      </c>
      <c r="R4" s="289" t="s">
        <v>142</v>
      </c>
      <c r="S4" s="78"/>
    </row>
    <row r="5" spans="1:19" ht="18" customHeight="1" x14ac:dyDescent="0.3">
      <c r="A5" s="276">
        <v>6</v>
      </c>
      <c r="B5" s="100" t="s">
        <v>1636</v>
      </c>
      <c r="C5" s="100" t="s">
        <v>1637</v>
      </c>
      <c r="D5" s="101">
        <v>5</v>
      </c>
      <c r="E5" s="100" t="s">
        <v>1</v>
      </c>
      <c r="F5" s="100" t="s">
        <v>23</v>
      </c>
      <c r="G5" s="100" t="s">
        <v>1364</v>
      </c>
      <c r="H5" s="100" t="s">
        <v>137</v>
      </c>
      <c r="I5" s="282">
        <v>0.73</v>
      </c>
      <c r="J5" s="282">
        <v>0</v>
      </c>
      <c r="K5" s="284">
        <v>0</v>
      </c>
      <c r="L5" s="284">
        <v>0</v>
      </c>
      <c r="M5" s="298">
        <v>0</v>
      </c>
      <c r="N5" s="298">
        <v>0</v>
      </c>
      <c r="O5" s="284">
        <v>2500</v>
      </c>
      <c r="P5" s="101">
        <v>10</v>
      </c>
      <c r="Q5" s="101">
        <v>10</v>
      </c>
      <c r="R5" s="289" t="s">
        <v>142</v>
      </c>
      <c r="S5" s="78"/>
    </row>
    <row r="6" spans="1:19" ht="18" customHeight="1" x14ac:dyDescent="0.3">
      <c r="A6" s="276">
        <v>7</v>
      </c>
      <c r="B6" s="100" t="s">
        <v>1638</v>
      </c>
      <c r="C6" s="100" t="s">
        <v>1639</v>
      </c>
      <c r="D6" s="101">
        <v>5</v>
      </c>
      <c r="E6" s="100" t="s">
        <v>1</v>
      </c>
      <c r="F6" s="100" t="s">
        <v>23</v>
      </c>
      <c r="G6" s="100" t="s">
        <v>1369</v>
      </c>
      <c r="H6" s="100" t="s">
        <v>137</v>
      </c>
      <c r="I6" s="282">
        <v>0.29089999999999999</v>
      </c>
      <c r="J6" s="282">
        <v>0</v>
      </c>
      <c r="K6" s="284">
        <v>0</v>
      </c>
      <c r="L6" s="284">
        <v>0</v>
      </c>
      <c r="M6" s="298">
        <v>0</v>
      </c>
      <c r="N6" s="298">
        <v>0</v>
      </c>
      <c r="O6" s="284">
        <v>0</v>
      </c>
      <c r="P6" s="101">
        <v>10</v>
      </c>
      <c r="Q6" s="101">
        <v>10</v>
      </c>
      <c r="R6" s="289" t="s">
        <v>147</v>
      </c>
      <c r="S6" s="78"/>
    </row>
    <row r="7" spans="1:19" ht="18" customHeight="1" x14ac:dyDescent="0.3">
      <c r="A7" s="276">
        <v>8</v>
      </c>
      <c r="B7" s="100" t="s">
        <v>1640</v>
      </c>
      <c r="C7" s="100" t="s">
        <v>1641</v>
      </c>
      <c r="D7" s="101">
        <v>5</v>
      </c>
      <c r="E7" s="100" t="s">
        <v>1</v>
      </c>
      <c r="F7" s="100" t="s">
        <v>23</v>
      </c>
      <c r="G7" s="100" t="s">
        <v>1362</v>
      </c>
      <c r="H7" s="100" t="s">
        <v>137</v>
      </c>
      <c r="I7" s="282">
        <v>0.15409999999999999</v>
      </c>
      <c r="J7" s="282">
        <v>0</v>
      </c>
      <c r="K7" s="284">
        <v>0</v>
      </c>
      <c r="L7" s="284">
        <v>0</v>
      </c>
      <c r="M7" s="298">
        <v>0</v>
      </c>
      <c r="N7" s="298">
        <v>0</v>
      </c>
      <c r="O7" s="284">
        <v>800</v>
      </c>
      <c r="P7" s="101">
        <v>10</v>
      </c>
      <c r="Q7" s="101">
        <v>10</v>
      </c>
      <c r="R7" s="289" t="s">
        <v>148</v>
      </c>
      <c r="S7" s="78"/>
    </row>
    <row r="8" spans="1:19" ht="18" customHeight="1" x14ac:dyDescent="0.3">
      <c r="A8" s="276">
        <v>11</v>
      </c>
      <c r="B8" s="100" t="s">
        <v>150</v>
      </c>
      <c r="C8" s="100" t="s">
        <v>151</v>
      </c>
      <c r="D8" s="101">
        <v>2</v>
      </c>
      <c r="E8" s="100" t="s">
        <v>1</v>
      </c>
      <c r="F8" s="100" t="s">
        <v>23</v>
      </c>
      <c r="G8" s="100" t="s">
        <v>1365</v>
      </c>
      <c r="H8" s="100" t="s">
        <v>137</v>
      </c>
      <c r="I8" s="282">
        <v>3.5548172757475086E-2</v>
      </c>
      <c r="J8" s="282">
        <v>0</v>
      </c>
      <c r="K8" s="284">
        <v>0</v>
      </c>
      <c r="L8" s="284">
        <v>0</v>
      </c>
      <c r="M8" s="298">
        <v>0</v>
      </c>
      <c r="N8" s="298">
        <v>0</v>
      </c>
      <c r="O8" s="284">
        <v>100</v>
      </c>
      <c r="P8" s="101">
        <v>10</v>
      </c>
      <c r="Q8" s="101">
        <v>10</v>
      </c>
      <c r="R8" s="289" t="s">
        <v>142</v>
      </c>
      <c r="S8" s="78"/>
    </row>
    <row r="9" spans="1:19" ht="18" customHeight="1" x14ac:dyDescent="0.3">
      <c r="A9" s="276">
        <v>14</v>
      </c>
      <c r="B9" s="100" t="s">
        <v>1642</v>
      </c>
      <c r="C9" s="100" t="s">
        <v>1643</v>
      </c>
      <c r="D9" s="101">
        <v>4</v>
      </c>
      <c r="E9" s="100" t="s">
        <v>1</v>
      </c>
      <c r="F9" s="100" t="s">
        <v>22</v>
      </c>
      <c r="G9" s="100" t="s">
        <v>157</v>
      </c>
      <c r="H9" s="100" t="s">
        <v>155</v>
      </c>
      <c r="I9" s="101">
        <v>95</v>
      </c>
      <c r="J9" s="101">
        <v>74</v>
      </c>
      <c r="K9" s="284">
        <v>498.05</v>
      </c>
      <c r="L9" s="284">
        <v>97.5</v>
      </c>
      <c r="M9" s="298">
        <v>498.05</v>
      </c>
      <c r="N9" s="298">
        <v>97.5</v>
      </c>
      <c r="O9" s="284">
        <v>358.05</v>
      </c>
      <c r="P9" s="101">
        <v>12</v>
      </c>
      <c r="Q9" s="101">
        <v>5</v>
      </c>
      <c r="R9" s="289" t="s">
        <v>2231</v>
      </c>
      <c r="S9" s="79"/>
    </row>
    <row r="10" spans="1:19" ht="18" customHeight="1" x14ac:dyDescent="0.3">
      <c r="A10" s="276">
        <v>15</v>
      </c>
      <c r="B10" s="100" t="s">
        <v>1644</v>
      </c>
      <c r="C10" s="100" t="s">
        <v>1645</v>
      </c>
      <c r="D10" s="101">
        <v>4</v>
      </c>
      <c r="E10" s="100" t="s">
        <v>1</v>
      </c>
      <c r="F10" s="100" t="s">
        <v>22</v>
      </c>
      <c r="G10" s="100" t="s">
        <v>157</v>
      </c>
      <c r="H10" s="100" t="s">
        <v>155</v>
      </c>
      <c r="I10" s="101">
        <v>109</v>
      </c>
      <c r="J10" s="101">
        <v>74</v>
      </c>
      <c r="K10" s="284">
        <v>648.04999999999995</v>
      </c>
      <c r="L10" s="284">
        <v>97.5</v>
      </c>
      <c r="M10" s="298">
        <v>648.04999999999995</v>
      </c>
      <c r="N10" s="298">
        <v>97.5</v>
      </c>
      <c r="O10" s="284">
        <v>508.05</v>
      </c>
      <c r="P10" s="101">
        <v>12</v>
      </c>
      <c r="Q10" s="101">
        <v>5</v>
      </c>
      <c r="R10" s="289" t="s">
        <v>2231</v>
      </c>
      <c r="S10" s="79"/>
    </row>
    <row r="11" spans="1:19" ht="18" customHeight="1" x14ac:dyDescent="0.3">
      <c r="A11" s="276">
        <v>16</v>
      </c>
      <c r="B11" s="100" t="s">
        <v>158</v>
      </c>
      <c r="C11" s="100" t="s">
        <v>159</v>
      </c>
      <c r="D11" s="101">
        <v>4</v>
      </c>
      <c r="E11" s="100" t="s">
        <v>3</v>
      </c>
      <c r="F11" s="100" t="s">
        <v>22</v>
      </c>
      <c r="G11" s="100" t="s">
        <v>162</v>
      </c>
      <c r="H11" s="100" t="s">
        <v>155</v>
      </c>
      <c r="I11" s="101">
        <v>83</v>
      </c>
      <c r="J11" s="101">
        <v>60</v>
      </c>
      <c r="K11" s="284">
        <v>478</v>
      </c>
      <c r="L11" s="284">
        <v>240</v>
      </c>
      <c r="M11" s="298">
        <v>478</v>
      </c>
      <c r="N11" s="298">
        <v>240</v>
      </c>
      <c r="O11" s="284">
        <v>-5.6</v>
      </c>
      <c r="P11" s="101">
        <v>11</v>
      </c>
      <c r="Q11" s="101">
        <v>4</v>
      </c>
      <c r="R11" s="289" t="s">
        <v>2231</v>
      </c>
      <c r="S11" s="79"/>
    </row>
    <row r="12" spans="1:19" ht="18" customHeight="1" x14ac:dyDescent="0.3">
      <c r="A12" s="276">
        <v>18</v>
      </c>
      <c r="B12" s="100" t="s">
        <v>1646</v>
      </c>
      <c r="C12" s="100" t="s">
        <v>1647</v>
      </c>
      <c r="D12" s="101">
        <v>5</v>
      </c>
      <c r="E12" s="100" t="s">
        <v>1</v>
      </c>
      <c r="F12" s="100" t="s">
        <v>23</v>
      </c>
      <c r="G12" s="100" t="s">
        <v>1367</v>
      </c>
      <c r="H12" s="100" t="s">
        <v>137</v>
      </c>
      <c r="I12" s="282">
        <v>0.31019999999999998</v>
      </c>
      <c r="J12" s="282">
        <v>0</v>
      </c>
      <c r="K12" s="284">
        <v>4113</v>
      </c>
      <c r="L12" s="284">
        <v>2894</v>
      </c>
      <c r="M12" s="298">
        <v>4113</v>
      </c>
      <c r="N12" s="298">
        <v>2894</v>
      </c>
      <c r="O12" s="284">
        <v>1219</v>
      </c>
      <c r="P12" s="101">
        <v>12</v>
      </c>
      <c r="Q12" s="101">
        <v>12</v>
      </c>
      <c r="R12" s="289" t="s">
        <v>163</v>
      </c>
      <c r="S12" s="78"/>
    </row>
    <row r="13" spans="1:19" ht="18" customHeight="1" x14ac:dyDescent="0.3">
      <c r="A13" s="276">
        <v>19</v>
      </c>
      <c r="B13" s="100" t="s">
        <v>1648</v>
      </c>
      <c r="C13" s="100" t="s">
        <v>1649</v>
      </c>
      <c r="D13" s="101">
        <v>5</v>
      </c>
      <c r="E13" s="100" t="s">
        <v>1</v>
      </c>
      <c r="F13" s="100" t="s">
        <v>23</v>
      </c>
      <c r="G13" s="100" t="s">
        <v>1360</v>
      </c>
      <c r="H13" s="100" t="s">
        <v>137</v>
      </c>
      <c r="I13" s="282">
        <v>6.4799999999999996E-2</v>
      </c>
      <c r="J13" s="282">
        <v>0</v>
      </c>
      <c r="K13" s="284">
        <v>0</v>
      </c>
      <c r="L13" s="284">
        <v>0</v>
      </c>
      <c r="M13" s="298">
        <v>0</v>
      </c>
      <c r="N13" s="298">
        <v>0</v>
      </c>
      <c r="O13" s="284">
        <v>275</v>
      </c>
      <c r="P13" s="101">
        <v>12</v>
      </c>
      <c r="Q13" s="101">
        <v>12</v>
      </c>
      <c r="R13" s="289" t="s">
        <v>147</v>
      </c>
      <c r="S13" s="78"/>
    </row>
    <row r="14" spans="1:19" ht="18" customHeight="1" x14ac:dyDescent="0.3">
      <c r="A14" s="276">
        <v>23</v>
      </c>
      <c r="B14" s="100" t="s">
        <v>165</v>
      </c>
      <c r="C14" s="100" t="s">
        <v>1650</v>
      </c>
      <c r="D14" s="101">
        <v>0</v>
      </c>
      <c r="E14" s="100" t="s">
        <v>0</v>
      </c>
      <c r="F14" s="100" t="s">
        <v>166</v>
      </c>
      <c r="G14" s="100" t="s">
        <v>1443</v>
      </c>
      <c r="H14" s="100" t="s">
        <v>137</v>
      </c>
      <c r="I14" s="282">
        <v>0.40769230769230769</v>
      </c>
      <c r="J14" s="282">
        <v>0</v>
      </c>
      <c r="K14" s="284">
        <v>4508</v>
      </c>
      <c r="L14" s="284">
        <v>3330</v>
      </c>
      <c r="M14" s="298">
        <v>4508</v>
      </c>
      <c r="N14" s="298">
        <v>3330</v>
      </c>
      <c r="O14" s="284">
        <v>1178</v>
      </c>
      <c r="P14" s="101">
        <v>15</v>
      </c>
      <c r="Q14" s="101">
        <v>15</v>
      </c>
      <c r="R14" s="289" t="s">
        <v>168</v>
      </c>
      <c r="S14" s="78"/>
    </row>
    <row r="15" spans="1:19" ht="18" customHeight="1" x14ac:dyDescent="0.3">
      <c r="A15" s="276">
        <v>24</v>
      </c>
      <c r="B15" s="100" t="s">
        <v>1651</v>
      </c>
      <c r="C15" s="100" t="s">
        <v>1652</v>
      </c>
      <c r="D15" s="101">
        <v>5</v>
      </c>
      <c r="E15" s="100" t="s">
        <v>1</v>
      </c>
      <c r="F15" s="100" t="s">
        <v>23</v>
      </c>
      <c r="G15" s="100" t="s">
        <v>1368</v>
      </c>
      <c r="H15" s="100" t="s">
        <v>137</v>
      </c>
      <c r="I15" s="282">
        <v>0.1225</v>
      </c>
      <c r="J15" s="282">
        <v>0</v>
      </c>
      <c r="K15" s="284">
        <v>800</v>
      </c>
      <c r="L15" s="284">
        <v>0</v>
      </c>
      <c r="M15" s="298">
        <v>800</v>
      </c>
      <c r="N15" s="298">
        <v>0</v>
      </c>
      <c r="O15" s="284">
        <v>800</v>
      </c>
      <c r="P15" s="101">
        <v>22</v>
      </c>
      <c r="Q15" s="101">
        <v>22</v>
      </c>
      <c r="R15" s="289" t="s">
        <v>170</v>
      </c>
      <c r="S15" s="78"/>
    </row>
    <row r="16" spans="1:19" ht="18" customHeight="1" x14ac:dyDescent="0.3">
      <c r="A16" s="276">
        <v>25</v>
      </c>
      <c r="B16" s="100" t="s">
        <v>1653</v>
      </c>
      <c r="C16" s="100" t="s">
        <v>1654</v>
      </c>
      <c r="D16" s="101">
        <v>5</v>
      </c>
      <c r="E16" s="100" t="s">
        <v>1</v>
      </c>
      <c r="F16" s="100" t="s">
        <v>23</v>
      </c>
      <c r="G16" s="100" t="s">
        <v>1361</v>
      </c>
      <c r="H16" s="100" t="s">
        <v>137</v>
      </c>
      <c r="I16" s="282">
        <v>0.1106</v>
      </c>
      <c r="J16" s="282">
        <v>0</v>
      </c>
      <c r="K16" s="284">
        <v>800</v>
      </c>
      <c r="L16" s="284">
        <v>0</v>
      </c>
      <c r="M16" s="298">
        <v>800</v>
      </c>
      <c r="N16" s="298">
        <v>0</v>
      </c>
      <c r="O16" s="284">
        <v>800</v>
      </c>
      <c r="P16" s="101">
        <v>22</v>
      </c>
      <c r="Q16" s="101">
        <v>22</v>
      </c>
      <c r="R16" s="289" t="s">
        <v>170</v>
      </c>
      <c r="S16" s="78"/>
    </row>
    <row r="17" spans="1:19" ht="18" customHeight="1" x14ac:dyDescent="0.3">
      <c r="A17" s="276">
        <v>26</v>
      </c>
      <c r="B17" s="100" t="s">
        <v>171</v>
      </c>
      <c r="C17" s="100" t="s">
        <v>1655</v>
      </c>
      <c r="D17" s="101">
        <v>4</v>
      </c>
      <c r="E17" s="100" t="s">
        <v>0</v>
      </c>
      <c r="F17" s="100" t="s">
        <v>23</v>
      </c>
      <c r="G17" s="100" t="s">
        <v>2375</v>
      </c>
      <c r="H17" s="100" t="s">
        <v>137</v>
      </c>
      <c r="I17" s="282">
        <v>0.70099999999999996</v>
      </c>
      <c r="J17" s="282">
        <v>0</v>
      </c>
      <c r="K17" s="284">
        <v>1999</v>
      </c>
      <c r="L17" s="284">
        <v>0</v>
      </c>
      <c r="M17" s="298">
        <v>1999</v>
      </c>
      <c r="N17" s="298">
        <v>0</v>
      </c>
      <c r="O17" s="284">
        <v>1999</v>
      </c>
      <c r="P17" s="101">
        <v>17</v>
      </c>
      <c r="Q17" s="101">
        <v>17</v>
      </c>
      <c r="R17" s="289" t="s">
        <v>173</v>
      </c>
      <c r="S17" s="78"/>
    </row>
    <row r="18" spans="1:19" ht="18" customHeight="1" x14ac:dyDescent="0.3">
      <c r="A18" s="276">
        <v>28</v>
      </c>
      <c r="B18" s="100" t="s">
        <v>1656</v>
      </c>
      <c r="C18" s="100" t="s">
        <v>1657</v>
      </c>
      <c r="D18" s="101">
        <v>4</v>
      </c>
      <c r="E18" s="100" t="s">
        <v>0</v>
      </c>
      <c r="F18" s="100" t="s">
        <v>105</v>
      </c>
      <c r="G18" s="100" t="s">
        <v>2378</v>
      </c>
      <c r="H18" s="100" t="s">
        <v>137</v>
      </c>
      <c r="I18" s="282">
        <v>0.44</v>
      </c>
      <c r="J18" s="282">
        <v>0</v>
      </c>
      <c r="K18" s="284">
        <v>0</v>
      </c>
      <c r="L18" s="284">
        <v>0</v>
      </c>
      <c r="M18" s="298">
        <v>0</v>
      </c>
      <c r="N18" s="298">
        <v>0</v>
      </c>
      <c r="O18" s="284">
        <v>0</v>
      </c>
      <c r="P18" s="101">
        <v>4</v>
      </c>
      <c r="Q18" s="101">
        <v>4</v>
      </c>
      <c r="R18" s="289" t="s">
        <v>175</v>
      </c>
      <c r="S18" s="78"/>
    </row>
    <row r="19" spans="1:19" ht="18" customHeight="1" x14ac:dyDescent="0.3">
      <c r="A19" s="276">
        <v>29</v>
      </c>
      <c r="B19" s="100" t="s">
        <v>1658</v>
      </c>
      <c r="C19" s="100" t="s">
        <v>1659</v>
      </c>
      <c r="D19" s="101">
        <v>4</v>
      </c>
      <c r="E19" s="100" t="s">
        <v>0</v>
      </c>
      <c r="F19" s="100" t="s">
        <v>105</v>
      </c>
      <c r="G19" s="100" t="s">
        <v>1424</v>
      </c>
      <c r="H19" s="100" t="s">
        <v>137</v>
      </c>
      <c r="I19" s="282">
        <v>0.28000000000000003</v>
      </c>
      <c r="J19" s="282">
        <v>0</v>
      </c>
      <c r="K19" s="284">
        <v>0</v>
      </c>
      <c r="L19" s="284">
        <v>0</v>
      </c>
      <c r="M19" s="298">
        <v>0</v>
      </c>
      <c r="N19" s="298">
        <v>0</v>
      </c>
      <c r="O19" s="284">
        <v>0</v>
      </c>
      <c r="P19" s="101">
        <v>4</v>
      </c>
      <c r="Q19" s="101">
        <v>4</v>
      </c>
      <c r="R19" s="289" t="s">
        <v>175</v>
      </c>
      <c r="S19" s="78"/>
    </row>
    <row r="20" spans="1:19" ht="18" customHeight="1" x14ac:dyDescent="0.3">
      <c r="A20" s="276">
        <v>30</v>
      </c>
      <c r="B20" s="100" t="s">
        <v>178</v>
      </c>
      <c r="C20" s="100" t="s">
        <v>1660</v>
      </c>
      <c r="D20" s="101">
        <v>3</v>
      </c>
      <c r="E20" s="100" t="s">
        <v>1</v>
      </c>
      <c r="F20" s="100" t="s">
        <v>23</v>
      </c>
      <c r="G20" s="100" t="s">
        <v>2358</v>
      </c>
      <c r="H20" s="100" t="s">
        <v>137</v>
      </c>
      <c r="I20" s="282">
        <v>4.2999999999999997E-2</v>
      </c>
      <c r="J20" s="282">
        <v>0</v>
      </c>
      <c r="K20" s="284">
        <v>0</v>
      </c>
      <c r="L20" s="284">
        <v>0</v>
      </c>
      <c r="M20" s="298">
        <v>0</v>
      </c>
      <c r="N20" s="298">
        <v>0</v>
      </c>
      <c r="O20" s="284">
        <v>0</v>
      </c>
      <c r="P20" s="101">
        <v>22</v>
      </c>
      <c r="Q20" s="101">
        <v>22</v>
      </c>
      <c r="R20" s="289" t="s">
        <v>2232</v>
      </c>
      <c r="S20" s="78"/>
    </row>
    <row r="21" spans="1:19" ht="18" customHeight="1" x14ac:dyDescent="0.3">
      <c r="A21" s="276">
        <v>33</v>
      </c>
      <c r="B21" s="100" t="s">
        <v>180</v>
      </c>
      <c r="C21" s="100" t="s">
        <v>1661</v>
      </c>
      <c r="D21" s="101">
        <v>5</v>
      </c>
      <c r="E21" s="100" t="s">
        <v>1</v>
      </c>
      <c r="F21" s="100" t="s">
        <v>23</v>
      </c>
      <c r="G21" s="100" t="s">
        <v>1374</v>
      </c>
      <c r="H21" s="100" t="s">
        <v>137</v>
      </c>
      <c r="I21" s="282">
        <v>2.1999999999999999E-2</v>
      </c>
      <c r="J21" s="282">
        <v>0</v>
      </c>
      <c r="K21" s="284">
        <v>0</v>
      </c>
      <c r="L21" s="284">
        <v>0</v>
      </c>
      <c r="M21" s="298">
        <v>0</v>
      </c>
      <c r="N21" s="298">
        <v>0</v>
      </c>
      <c r="O21" s="284">
        <v>0</v>
      </c>
      <c r="P21" s="101">
        <v>12</v>
      </c>
      <c r="Q21" s="101">
        <v>12</v>
      </c>
      <c r="R21" s="289" t="s">
        <v>142</v>
      </c>
      <c r="S21" s="78"/>
    </row>
    <row r="22" spans="1:19" ht="18" customHeight="1" x14ac:dyDescent="0.3">
      <c r="A22" s="276">
        <v>34</v>
      </c>
      <c r="B22" s="100" t="s">
        <v>182</v>
      </c>
      <c r="C22" s="100" t="s">
        <v>183</v>
      </c>
      <c r="D22" s="101">
        <v>3</v>
      </c>
      <c r="E22" s="100" t="s">
        <v>1</v>
      </c>
      <c r="F22" s="100" t="s">
        <v>23</v>
      </c>
      <c r="G22" s="100" t="s">
        <v>1368</v>
      </c>
      <c r="H22" s="100" t="s">
        <v>137</v>
      </c>
      <c r="I22" s="282">
        <v>0.05</v>
      </c>
      <c r="J22" s="282">
        <v>0</v>
      </c>
      <c r="K22" s="284">
        <v>0</v>
      </c>
      <c r="L22" s="284">
        <v>0</v>
      </c>
      <c r="M22" s="298">
        <v>0</v>
      </c>
      <c r="N22" s="298">
        <v>0</v>
      </c>
      <c r="O22" s="284">
        <v>0</v>
      </c>
      <c r="P22" s="101">
        <v>10</v>
      </c>
      <c r="Q22" s="101">
        <v>10</v>
      </c>
      <c r="R22" s="289" t="s">
        <v>142</v>
      </c>
      <c r="S22" s="78"/>
    </row>
    <row r="23" spans="1:19" ht="18" customHeight="1" x14ac:dyDescent="0.3">
      <c r="A23" s="276">
        <v>35</v>
      </c>
      <c r="B23" s="100" t="s">
        <v>1662</v>
      </c>
      <c r="C23" s="100" t="s">
        <v>1663</v>
      </c>
      <c r="D23" s="101">
        <v>5</v>
      </c>
      <c r="E23" s="100" t="s">
        <v>1</v>
      </c>
      <c r="F23" s="100" t="s">
        <v>23</v>
      </c>
      <c r="G23" s="100" t="s">
        <v>1362</v>
      </c>
      <c r="H23" s="100" t="s">
        <v>137</v>
      </c>
      <c r="I23" s="282">
        <v>0.39</v>
      </c>
      <c r="J23" s="282">
        <v>0</v>
      </c>
      <c r="K23" s="284">
        <v>8325</v>
      </c>
      <c r="L23" s="284">
        <v>4500</v>
      </c>
      <c r="M23" s="298">
        <v>8325</v>
      </c>
      <c r="N23" s="298">
        <v>4500</v>
      </c>
      <c r="O23" s="284">
        <v>3825</v>
      </c>
      <c r="P23" s="101">
        <v>10</v>
      </c>
      <c r="Q23" s="101">
        <v>10</v>
      </c>
      <c r="R23" s="289" t="s">
        <v>185</v>
      </c>
      <c r="S23" s="78"/>
    </row>
    <row r="24" spans="1:19" ht="18" customHeight="1" x14ac:dyDescent="0.3">
      <c r="A24" s="276">
        <v>36</v>
      </c>
      <c r="B24" s="100" t="s">
        <v>1664</v>
      </c>
      <c r="C24" s="100" t="s">
        <v>1665</v>
      </c>
      <c r="D24" s="101">
        <v>5</v>
      </c>
      <c r="E24" s="100" t="s">
        <v>1</v>
      </c>
      <c r="F24" s="100" t="s">
        <v>23</v>
      </c>
      <c r="G24" s="100" t="s">
        <v>1370</v>
      </c>
      <c r="H24" s="100" t="s">
        <v>137</v>
      </c>
      <c r="I24" s="282">
        <v>0.25</v>
      </c>
      <c r="J24" s="282">
        <v>0</v>
      </c>
      <c r="K24" s="284">
        <v>4830</v>
      </c>
      <c r="L24" s="284">
        <v>3000</v>
      </c>
      <c r="M24" s="298">
        <v>4830</v>
      </c>
      <c r="N24" s="298">
        <v>3000</v>
      </c>
      <c r="O24" s="284">
        <v>1830</v>
      </c>
      <c r="P24" s="101">
        <v>10</v>
      </c>
      <c r="Q24" s="101">
        <v>10</v>
      </c>
      <c r="R24" s="289" t="s">
        <v>145</v>
      </c>
      <c r="S24" s="78"/>
    </row>
    <row r="25" spans="1:19" ht="18" customHeight="1" x14ac:dyDescent="0.3">
      <c r="A25" s="276">
        <v>37</v>
      </c>
      <c r="B25" s="100" t="s">
        <v>1666</v>
      </c>
      <c r="C25" s="100" t="s">
        <v>1667</v>
      </c>
      <c r="D25" s="101">
        <v>5</v>
      </c>
      <c r="E25" s="100" t="s">
        <v>1</v>
      </c>
      <c r="F25" s="100" t="s">
        <v>23</v>
      </c>
      <c r="G25" s="100" t="s">
        <v>1363</v>
      </c>
      <c r="H25" s="100" t="s">
        <v>137</v>
      </c>
      <c r="I25" s="282">
        <v>0.24</v>
      </c>
      <c r="J25" s="282">
        <v>0</v>
      </c>
      <c r="K25" s="284">
        <v>7400</v>
      </c>
      <c r="L25" s="284">
        <v>4000</v>
      </c>
      <c r="M25" s="298">
        <v>7400</v>
      </c>
      <c r="N25" s="298">
        <v>4000</v>
      </c>
      <c r="O25" s="284">
        <v>3400</v>
      </c>
      <c r="P25" s="101">
        <v>10</v>
      </c>
      <c r="Q25" s="101">
        <v>10</v>
      </c>
      <c r="R25" s="289" t="s">
        <v>186</v>
      </c>
      <c r="S25" s="78"/>
    </row>
    <row r="26" spans="1:19" ht="18" customHeight="1" x14ac:dyDescent="0.3">
      <c r="A26" s="276">
        <v>38</v>
      </c>
      <c r="B26" s="100" t="s">
        <v>1668</v>
      </c>
      <c r="C26" s="100" t="s">
        <v>1669</v>
      </c>
      <c r="D26" s="101">
        <v>5</v>
      </c>
      <c r="E26" s="100" t="s">
        <v>1</v>
      </c>
      <c r="F26" s="100" t="s">
        <v>23</v>
      </c>
      <c r="G26" s="100" t="s">
        <v>1371</v>
      </c>
      <c r="H26" s="100" t="s">
        <v>137</v>
      </c>
      <c r="I26" s="282">
        <v>0.43</v>
      </c>
      <c r="J26" s="282">
        <v>0</v>
      </c>
      <c r="K26" s="284">
        <v>10500</v>
      </c>
      <c r="L26" s="284">
        <v>10500</v>
      </c>
      <c r="M26" s="298">
        <v>10500</v>
      </c>
      <c r="N26" s="298">
        <v>10500</v>
      </c>
      <c r="O26" s="284">
        <v>0</v>
      </c>
      <c r="P26" s="101">
        <v>10</v>
      </c>
      <c r="Q26" s="101">
        <v>10</v>
      </c>
      <c r="R26" s="289" t="s">
        <v>186</v>
      </c>
      <c r="S26" s="78"/>
    </row>
    <row r="27" spans="1:19" ht="18" customHeight="1" x14ac:dyDescent="0.3">
      <c r="A27" s="276">
        <v>39</v>
      </c>
      <c r="B27" s="100" t="s">
        <v>1670</v>
      </c>
      <c r="C27" s="100" t="s">
        <v>1671</v>
      </c>
      <c r="D27" s="101">
        <v>5</v>
      </c>
      <c r="E27" s="100" t="s">
        <v>1</v>
      </c>
      <c r="F27" s="100" t="s">
        <v>23</v>
      </c>
      <c r="G27" s="100" t="s">
        <v>1364</v>
      </c>
      <c r="H27" s="100" t="s">
        <v>137</v>
      </c>
      <c r="I27" s="282">
        <v>0.56999999999999995</v>
      </c>
      <c r="J27" s="282">
        <v>0</v>
      </c>
      <c r="K27" s="284">
        <v>10000</v>
      </c>
      <c r="L27" s="284">
        <v>10000</v>
      </c>
      <c r="M27" s="298">
        <v>10000</v>
      </c>
      <c r="N27" s="298">
        <v>10000</v>
      </c>
      <c r="O27" s="284">
        <v>0</v>
      </c>
      <c r="P27" s="101">
        <v>10</v>
      </c>
      <c r="Q27" s="101">
        <v>10</v>
      </c>
      <c r="R27" s="289" t="s">
        <v>186</v>
      </c>
      <c r="S27" s="78"/>
    </row>
    <row r="28" spans="1:19" ht="18" customHeight="1" x14ac:dyDescent="0.3">
      <c r="A28" s="276">
        <v>41</v>
      </c>
      <c r="B28" s="100" t="s">
        <v>187</v>
      </c>
      <c r="C28" s="100" t="s">
        <v>188</v>
      </c>
      <c r="D28" s="101">
        <v>3</v>
      </c>
      <c r="E28" s="100" t="s">
        <v>1</v>
      </c>
      <c r="F28" s="100" t="s">
        <v>23</v>
      </c>
      <c r="G28" s="100" t="s">
        <v>1366</v>
      </c>
      <c r="H28" s="100" t="s">
        <v>137</v>
      </c>
      <c r="I28" s="282">
        <v>0.26</v>
      </c>
      <c r="J28" s="282">
        <v>0</v>
      </c>
      <c r="K28" s="284">
        <v>0</v>
      </c>
      <c r="L28" s="284">
        <v>0</v>
      </c>
      <c r="M28" s="298">
        <v>0</v>
      </c>
      <c r="N28" s="298">
        <v>0</v>
      </c>
      <c r="O28" s="284">
        <v>0</v>
      </c>
      <c r="P28" s="101">
        <v>10</v>
      </c>
      <c r="Q28" s="101">
        <v>10</v>
      </c>
      <c r="R28" s="289" t="s">
        <v>142</v>
      </c>
      <c r="S28" s="78"/>
    </row>
    <row r="29" spans="1:19" ht="18" customHeight="1" x14ac:dyDescent="0.3">
      <c r="A29" s="276">
        <v>42</v>
      </c>
      <c r="B29" s="100" t="s">
        <v>189</v>
      </c>
      <c r="C29" s="100" t="s">
        <v>1672</v>
      </c>
      <c r="D29" s="101">
        <v>4</v>
      </c>
      <c r="E29" s="100" t="s">
        <v>0</v>
      </c>
      <c r="F29" s="100" t="s">
        <v>23</v>
      </c>
      <c r="G29" s="100" t="s">
        <v>2385</v>
      </c>
      <c r="H29" s="100" t="s">
        <v>137</v>
      </c>
      <c r="I29" s="282">
        <v>0.2</v>
      </c>
      <c r="J29" s="282">
        <v>0</v>
      </c>
      <c r="K29" s="284">
        <v>0</v>
      </c>
      <c r="L29" s="284">
        <v>0</v>
      </c>
      <c r="M29" s="298">
        <v>0</v>
      </c>
      <c r="N29" s="298">
        <v>0</v>
      </c>
      <c r="O29" s="284">
        <v>1</v>
      </c>
      <c r="P29" s="101">
        <v>9</v>
      </c>
      <c r="Q29" s="101">
        <v>9</v>
      </c>
      <c r="R29" s="289" t="s">
        <v>190</v>
      </c>
      <c r="S29" s="78"/>
    </row>
    <row r="30" spans="1:19" ht="18" customHeight="1" x14ac:dyDescent="0.3">
      <c r="A30" s="276">
        <v>44</v>
      </c>
      <c r="B30" s="100" t="s">
        <v>192</v>
      </c>
      <c r="C30" s="100" t="s">
        <v>1673</v>
      </c>
      <c r="D30" s="101">
        <v>4</v>
      </c>
      <c r="E30" s="100" t="s">
        <v>0</v>
      </c>
      <c r="F30" s="100" t="s">
        <v>23</v>
      </c>
      <c r="G30" s="100" t="s">
        <v>2385</v>
      </c>
      <c r="H30" s="100" t="s">
        <v>193</v>
      </c>
      <c r="I30" s="101">
        <v>0.75</v>
      </c>
      <c r="J30" s="101">
        <v>0.71</v>
      </c>
      <c r="K30" s="284">
        <v>0</v>
      </c>
      <c r="L30" s="284">
        <v>0</v>
      </c>
      <c r="M30" s="298">
        <v>0</v>
      </c>
      <c r="N30" s="298">
        <v>0</v>
      </c>
      <c r="O30" s="284">
        <v>15</v>
      </c>
      <c r="P30" s="101">
        <v>9</v>
      </c>
      <c r="Q30" s="101">
        <v>9</v>
      </c>
      <c r="R30" s="289" t="s">
        <v>194</v>
      </c>
      <c r="S30" s="78"/>
    </row>
    <row r="31" spans="1:19" ht="18" customHeight="1" x14ac:dyDescent="0.3">
      <c r="A31" s="276">
        <v>45</v>
      </c>
      <c r="B31" s="100" t="s">
        <v>195</v>
      </c>
      <c r="C31" s="100" t="s">
        <v>1674</v>
      </c>
      <c r="D31" s="101">
        <v>4</v>
      </c>
      <c r="E31" s="100" t="s">
        <v>0</v>
      </c>
      <c r="F31" s="100" t="s">
        <v>23</v>
      </c>
      <c r="G31" s="100" t="s">
        <v>2385</v>
      </c>
      <c r="H31" s="100" t="s">
        <v>137</v>
      </c>
      <c r="I31" s="282">
        <v>2.9000000000000001E-2</v>
      </c>
      <c r="J31" s="282">
        <v>0</v>
      </c>
      <c r="K31" s="284">
        <v>0</v>
      </c>
      <c r="L31" s="284">
        <v>0</v>
      </c>
      <c r="M31" s="298">
        <v>0</v>
      </c>
      <c r="N31" s="298">
        <v>0</v>
      </c>
      <c r="O31" s="284">
        <v>9</v>
      </c>
      <c r="P31" s="101">
        <v>9</v>
      </c>
      <c r="Q31" s="101">
        <v>9</v>
      </c>
      <c r="R31" s="289" t="s">
        <v>194</v>
      </c>
      <c r="S31" s="78"/>
    </row>
    <row r="32" spans="1:19" ht="18" customHeight="1" x14ac:dyDescent="0.3">
      <c r="A32" s="276">
        <v>46</v>
      </c>
      <c r="B32" s="100" t="s">
        <v>196</v>
      </c>
      <c r="C32" s="100" t="s">
        <v>1675</v>
      </c>
      <c r="D32" s="101">
        <v>4</v>
      </c>
      <c r="E32" s="100" t="s">
        <v>0</v>
      </c>
      <c r="F32" s="100" t="s">
        <v>23</v>
      </c>
      <c r="G32" s="100" t="s">
        <v>2375</v>
      </c>
      <c r="H32" s="100" t="s">
        <v>137</v>
      </c>
      <c r="I32" s="282">
        <v>0.7</v>
      </c>
      <c r="J32" s="282">
        <v>0</v>
      </c>
      <c r="K32" s="284">
        <v>1999</v>
      </c>
      <c r="L32" s="284">
        <v>1199</v>
      </c>
      <c r="M32" s="298">
        <v>1999</v>
      </c>
      <c r="N32" s="298">
        <v>1199</v>
      </c>
      <c r="O32" s="284">
        <v>800</v>
      </c>
      <c r="P32" s="101">
        <v>17</v>
      </c>
      <c r="Q32" s="101">
        <v>17</v>
      </c>
      <c r="R32" s="289" t="s">
        <v>197</v>
      </c>
      <c r="S32" s="78"/>
    </row>
    <row r="33" spans="1:19" ht="18" customHeight="1" x14ac:dyDescent="0.3">
      <c r="A33" s="276">
        <v>47</v>
      </c>
      <c r="B33" s="100" t="s">
        <v>198</v>
      </c>
      <c r="C33" s="100" t="s">
        <v>1676</v>
      </c>
      <c r="D33" s="101">
        <v>4</v>
      </c>
      <c r="E33" s="100" t="s">
        <v>0</v>
      </c>
      <c r="F33" s="100" t="s">
        <v>23</v>
      </c>
      <c r="G33" s="100" t="s">
        <v>2388</v>
      </c>
      <c r="H33" s="100" t="s">
        <v>137</v>
      </c>
      <c r="I33" s="282">
        <v>0.2</v>
      </c>
      <c r="J33" s="282">
        <v>0</v>
      </c>
      <c r="K33" s="284">
        <v>1999</v>
      </c>
      <c r="L33" s="284">
        <v>1449</v>
      </c>
      <c r="M33" s="298">
        <v>1999</v>
      </c>
      <c r="N33" s="298">
        <v>1449</v>
      </c>
      <c r="O33" s="284">
        <v>550</v>
      </c>
      <c r="P33" s="101">
        <v>17</v>
      </c>
      <c r="Q33" s="101">
        <v>17</v>
      </c>
      <c r="R33" s="289" t="s">
        <v>197</v>
      </c>
      <c r="S33" s="78"/>
    </row>
    <row r="34" spans="1:19" ht="18" customHeight="1" x14ac:dyDescent="0.3">
      <c r="A34" s="276">
        <v>49</v>
      </c>
      <c r="B34" s="100" t="s">
        <v>1677</v>
      </c>
      <c r="C34" s="100" t="s">
        <v>199</v>
      </c>
      <c r="D34" s="101">
        <v>4</v>
      </c>
      <c r="E34" s="100" t="s">
        <v>1</v>
      </c>
      <c r="F34" s="100" t="s">
        <v>23</v>
      </c>
      <c r="G34" s="100" t="s">
        <v>1367</v>
      </c>
      <c r="H34" s="100" t="s">
        <v>137</v>
      </c>
      <c r="I34" s="282">
        <v>0.3</v>
      </c>
      <c r="J34" s="282">
        <v>0</v>
      </c>
      <c r="K34" s="284">
        <v>0</v>
      </c>
      <c r="L34" s="284">
        <v>0</v>
      </c>
      <c r="M34" s="298">
        <v>0</v>
      </c>
      <c r="N34" s="298">
        <v>0</v>
      </c>
      <c r="O34" s="284">
        <v>750</v>
      </c>
      <c r="P34" s="101">
        <v>12</v>
      </c>
      <c r="Q34" s="101">
        <v>12</v>
      </c>
      <c r="R34" s="289" t="s">
        <v>142</v>
      </c>
      <c r="S34" s="78"/>
    </row>
    <row r="35" spans="1:19" ht="18" customHeight="1" x14ac:dyDescent="0.3">
      <c r="A35" s="276">
        <v>50</v>
      </c>
      <c r="B35" s="100" t="s">
        <v>201</v>
      </c>
      <c r="C35" s="100" t="s">
        <v>202</v>
      </c>
      <c r="D35" s="101">
        <v>4</v>
      </c>
      <c r="E35" s="100" t="s">
        <v>1</v>
      </c>
      <c r="F35" s="100" t="s">
        <v>23</v>
      </c>
      <c r="G35" s="100" t="s">
        <v>1366</v>
      </c>
      <c r="H35" s="100" t="s">
        <v>137</v>
      </c>
      <c r="I35" s="282">
        <v>0.37</v>
      </c>
      <c r="J35" s="282">
        <v>0</v>
      </c>
      <c r="K35" s="284">
        <v>0</v>
      </c>
      <c r="L35" s="284">
        <v>0</v>
      </c>
      <c r="M35" s="298">
        <v>0</v>
      </c>
      <c r="N35" s="298">
        <v>0</v>
      </c>
      <c r="O35" s="284">
        <v>1750</v>
      </c>
      <c r="P35" s="101">
        <v>10</v>
      </c>
      <c r="Q35" s="101">
        <v>10</v>
      </c>
      <c r="R35" s="289" t="s">
        <v>142</v>
      </c>
      <c r="S35" s="78"/>
    </row>
    <row r="36" spans="1:19" ht="18" customHeight="1" x14ac:dyDescent="0.3">
      <c r="A36" s="276">
        <v>51</v>
      </c>
      <c r="B36" s="100" t="s">
        <v>203</v>
      </c>
      <c r="C36" s="100" t="s">
        <v>204</v>
      </c>
      <c r="D36" s="101">
        <v>4</v>
      </c>
      <c r="E36" s="100" t="s">
        <v>1</v>
      </c>
      <c r="F36" s="100" t="s">
        <v>23</v>
      </c>
      <c r="G36" s="100" t="s">
        <v>1369</v>
      </c>
      <c r="H36" s="100" t="s">
        <v>137</v>
      </c>
      <c r="I36" s="282">
        <v>0.3</v>
      </c>
      <c r="J36" s="282">
        <v>0</v>
      </c>
      <c r="K36" s="284">
        <v>0</v>
      </c>
      <c r="L36" s="284">
        <v>0</v>
      </c>
      <c r="M36" s="298">
        <v>0</v>
      </c>
      <c r="N36" s="298">
        <v>0</v>
      </c>
      <c r="O36" s="284">
        <v>1000</v>
      </c>
      <c r="P36" s="101">
        <v>10</v>
      </c>
      <c r="Q36" s="101">
        <v>10</v>
      </c>
      <c r="R36" s="289" t="s">
        <v>142</v>
      </c>
      <c r="S36" s="78"/>
    </row>
    <row r="37" spans="1:19" ht="18" customHeight="1" x14ac:dyDescent="0.3">
      <c r="A37" s="276">
        <v>52</v>
      </c>
      <c r="B37" s="100" t="s">
        <v>205</v>
      </c>
      <c r="C37" s="100" t="s">
        <v>206</v>
      </c>
      <c r="D37" s="101">
        <v>4</v>
      </c>
      <c r="E37" s="100" t="s">
        <v>1</v>
      </c>
      <c r="F37" s="100" t="s">
        <v>23</v>
      </c>
      <c r="G37" s="100" t="s">
        <v>1370</v>
      </c>
      <c r="H37" s="100" t="s">
        <v>137</v>
      </c>
      <c r="I37" s="282">
        <v>0.39</v>
      </c>
      <c r="J37" s="282">
        <v>0</v>
      </c>
      <c r="K37" s="284">
        <v>0</v>
      </c>
      <c r="L37" s="284">
        <v>0</v>
      </c>
      <c r="M37" s="298">
        <v>0</v>
      </c>
      <c r="N37" s="298">
        <v>0</v>
      </c>
      <c r="O37" s="284">
        <v>1700</v>
      </c>
      <c r="P37" s="101">
        <v>10</v>
      </c>
      <c r="Q37" s="101">
        <v>10</v>
      </c>
      <c r="R37" s="289" t="s">
        <v>142</v>
      </c>
      <c r="S37" s="78"/>
    </row>
    <row r="38" spans="1:19" ht="18" customHeight="1" x14ac:dyDescent="0.3">
      <c r="A38" s="276">
        <v>54</v>
      </c>
      <c r="B38" s="100" t="s">
        <v>1678</v>
      </c>
      <c r="C38" s="100" t="s">
        <v>1679</v>
      </c>
      <c r="D38" s="101">
        <v>5</v>
      </c>
      <c r="E38" s="100" t="s">
        <v>0</v>
      </c>
      <c r="F38" s="100" t="s">
        <v>23</v>
      </c>
      <c r="G38" s="100" t="s">
        <v>2385</v>
      </c>
      <c r="H38" s="100" t="s">
        <v>137</v>
      </c>
      <c r="I38" s="282">
        <v>2.3E-3</v>
      </c>
      <c r="J38" s="282">
        <v>0</v>
      </c>
      <c r="K38" s="284">
        <v>0</v>
      </c>
      <c r="L38" s="284">
        <v>0</v>
      </c>
      <c r="M38" s="298">
        <v>0</v>
      </c>
      <c r="N38" s="298">
        <v>0</v>
      </c>
      <c r="O38" s="284">
        <v>10</v>
      </c>
      <c r="P38" s="101">
        <v>9</v>
      </c>
      <c r="Q38" s="101">
        <v>9</v>
      </c>
      <c r="R38" s="289" t="s">
        <v>194</v>
      </c>
      <c r="S38" s="78"/>
    </row>
    <row r="39" spans="1:19" ht="18" customHeight="1" x14ac:dyDescent="0.3">
      <c r="A39" s="276">
        <v>55</v>
      </c>
      <c r="B39" s="100" t="s">
        <v>208</v>
      </c>
      <c r="C39" s="100" t="s">
        <v>209</v>
      </c>
      <c r="D39" s="101">
        <v>3</v>
      </c>
      <c r="E39" s="100" t="s">
        <v>1</v>
      </c>
      <c r="F39" s="100" t="s">
        <v>23</v>
      </c>
      <c r="G39" s="100" t="s">
        <v>1367</v>
      </c>
      <c r="H39" s="100" t="s">
        <v>137</v>
      </c>
      <c r="I39" s="282">
        <v>0.31</v>
      </c>
      <c r="J39" s="282">
        <v>0</v>
      </c>
      <c r="K39" s="284">
        <v>0</v>
      </c>
      <c r="L39" s="284">
        <v>0</v>
      </c>
      <c r="M39" s="298">
        <v>0</v>
      </c>
      <c r="N39" s="298">
        <v>0</v>
      </c>
      <c r="O39" s="284">
        <v>500</v>
      </c>
      <c r="P39" s="101">
        <v>12</v>
      </c>
      <c r="Q39" s="101">
        <v>12</v>
      </c>
      <c r="R39" s="289" t="s">
        <v>142</v>
      </c>
      <c r="S39" s="78"/>
    </row>
    <row r="40" spans="1:19" ht="18" customHeight="1" x14ac:dyDescent="0.3">
      <c r="A40" s="276">
        <v>56</v>
      </c>
      <c r="B40" s="100" t="s">
        <v>210</v>
      </c>
      <c r="C40" s="100" t="s">
        <v>211</v>
      </c>
      <c r="D40" s="101">
        <v>3</v>
      </c>
      <c r="E40" s="100" t="s">
        <v>1</v>
      </c>
      <c r="F40" s="100" t="s">
        <v>23</v>
      </c>
      <c r="G40" s="100" t="s">
        <v>1370</v>
      </c>
      <c r="H40" s="100" t="s">
        <v>137</v>
      </c>
      <c r="I40" s="282">
        <v>0.34</v>
      </c>
      <c r="J40" s="282">
        <v>0</v>
      </c>
      <c r="K40" s="284">
        <v>0</v>
      </c>
      <c r="L40" s="284">
        <v>0</v>
      </c>
      <c r="M40" s="298">
        <v>0</v>
      </c>
      <c r="N40" s="298">
        <v>0</v>
      </c>
      <c r="O40" s="284">
        <v>3000</v>
      </c>
      <c r="P40" s="101">
        <v>10</v>
      </c>
      <c r="Q40" s="101">
        <v>10</v>
      </c>
      <c r="R40" s="289" t="s">
        <v>142</v>
      </c>
      <c r="S40" s="78"/>
    </row>
    <row r="41" spans="1:19" ht="18" customHeight="1" x14ac:dyDescent="0.25">
      <c r="A41" s="276">
        <v>57</v>
      </c>
      <c r="B41" s="100" t="s">
        <v>212</v>
      </c>
      <c r="C41" s="100" t="s">
        <v>1680</v>
      </c>
      <c r="D41" s="101">
        <v>2</v>
      </c>
      <c r="E41" s="100" t="s">
        <v>1</v>
      </c>
      <c r="F41" s="100" t="s">
        <v>23</v>
      </c>
      <c r="G41" s="100" t="s">
        <v>1373</v>
      </c>
      <c r="H41" s="100" t="s">
        <v>137</v>
      </c>
      <c r="I41" s="282">
        <v>0.31</v>
      </c>
      <c r="J41" s="282">
        <v>0</v>
      </c>
      <c r="K41" s="284">
        <v>0</v>
      </c>
      <c r="L41" s="284">
        <v>0</v>
      </c>
      <c r="M41" s="298">
        <v>0</v>
      </c>
      <c r="N41" s="298">
        <v>0</v>
      </c>
      <c r="O41" s="284">
        <v>760</v>
      </c>
      <c r="P41" s="101">
        <v>22</v>
      </c>
      <c r="Q41" s="101">
        <v>22</v>
      </c>
      <c r="R41" s="289" t="s">
        <v>142</v>
      </c>
      <c r="S41" s="78"/>
    </row>
    <row r="42" spans="1:19" ht="18" customHeight="1" x14ac:dyDescent="0.25">
      <c r="A42" s="276">
        <v>58</v>
      </c>
      <c r="B42" s="100" t="s">
        <v>215</v>
      </c>
      <c r="C42" s="100" t="s">
        <v>216</v>
      </c>
      <c r="D42" s="101">
        <v>2</v>
      </c>
      <c r="E42" s="100" t="s">
        <v>0</v>
      </c>
      <c r="F42" s="100" t="s">
        <v>23</v>
      </c>
      <c r="G42" s="100" t="s">
        <v>2385</v>
      </c>
      <c r="H42" s="100" t="s">
        <v>137</v>
      </c>
      <c r="I42" s="282">
        <v>0.2</v>
      </c>
      <c r="J42" s="282">
        <v>0</v>
      </c>
      <c r="K42" s="284">
        <v>0</v>
      </c>
      <c r="L42" s="284">
        <v>0</v>
      </c>
      <c r="M42" s="298">
        <v>0</v>
      </c>
      <c r="N42" s="298">
        <v>0</v>
      </c>
      <c r="O42" s="284">
        <v>55</v>
      </c>
      <c r="P42" s="101">
        <v>9</v>
      </c>
      <c r="Q42" s="101">
        <v>9</v>
      </c>
      <c r="R42" s="289" t="s">
        <v>217</v>
      </c>
      <c r="S42" s="78"/>
    </row>
    <row r="43" spans="1:19" ht="18" customHeight="1" x14ac:dyDescent="0.25">
      <c r="A43" s="276">
        <v>60</v>
      </c>
      <c r="B43" s="100" t="s">
        <v>1681</v>
      </c>
      <c r="C43" s="100" t="s">
        <v>1682</v>
      </c>
      <c r="D43" s="101">
        <v>5</v>
      </c>
      <c r="E43" s="100" t="s">
        <v>1</v>
      </c>
      <c r="F43" s="100" t="s">
        <v>23</v>
      </c>
      <c r="G43" s="100" t="s">
        <v>1371</v>
      </c>
      <c r="H43" s="100" t="s">
        <v>137</v>
      </c>
      <c r="I43" s="282">
        <v>0.3458</v>
      </c>
      <c r="J43" s="282">
        <v>0</v>
      </c>
      <c r="K43" s="284">
        <v>10568</v>
      </c>
      <c r="L43" s="284">
        <v>6836</v>
      </c>
      <c r="M43" s="298">
        <v>10568</v>
      </c>
      <c r="N43" s="298">
        <v>6836</v>
      </c>
      <c r="O43" s="284">
        <v>3732</v>
      </c>
      <c r="P43" s="101">
        <v>10</v>
      </c>
      <c r="Q43" s="101">
        <v>10</v>
      </c>
      <c r="R43" s="289" t="s">
        <v>148</v>
      </c>
      <c r="S43" s="78"/>
    </row>
    <row r="44" spans="1:19" ht="18" customHeight="1" x14ac:dyDescent="0.25">
      <c r="A44" s="276">
        <v>61</v>
      </c>
      <c r="B44" s="100" t="s">
        <v>1683</v>
      </c>
      <c r="C44" s="100" t="s">
        <v>1684</v>
      </c>
      <c r="D44" s="101">
        <v>5</v>
      </c>
      <c r="E44" s="100" t="s">
        <v>1</v>
      </c>
      <c r="F44" s="100" t="s">
        <v>23</v>
      </c>
      <c r="G44" s="100" t="s">
        <v>1364</v>
      </c>
      <c r="H44" s="100" t="s">
        <v>137</v>
      </c>
      <c r="I44" s="282">
        <v>0.51160000000000005</v>
      </c>
      <c r="J44" s="282">
        <v>0</v>
      </c>
      <c r="K44" s="284">
        <v>5890</v>
      </c>
      <c r="L44" s="284">
        <v>3400</v>
      </c>
      <c r="M44" s="298">
        <v>5890</v>
      </c>
      <c r="N44" s="298">
        <v>3400</v>
      </c>
      <c r="O44" s="284">
        <v>2490</v>
      </c>
      <c r="P44" s="101">
        <v>10</v>
      </c>
      <c r="Q44" s="101">
        <v>10</v>
      </c>
      <c r="R44" s="289" t="s">
        <v>148</v>
      </c>
      <c r="S44" s="78"/>
    </row>
    <row r="45" spans="1:19" ht="18" customHeight="1" x14ac:dyDescent="0.25">
      <c r="A45" s="276">
        <v>65</v>
      </c>
      <c r="B45" s="100" t="s">
        <v>220</v>
      </c>
      <c r="C45" s="100" t="s">
        <v>221</v>
      </c>
      <c r="D45" s="101">
        <v>4</v>
      </c>
      <c r="E45" s="100" t="s">
        <v>0</v>
      </c>
      <c r="F45" s="100" t="s">
        <v>105</v>
      </c>
      <c r="G45" s="100" t="s">
        <v>1423</v>
      </c>
      <c r="H45" s="100" t="s">
        <v>137</v>
      </c>
      <c r="I45" s="282">
        <v>0.72</v>
      </c>
      <c r="J45" s="282">
        <v>0</v>
      </c>
      <c r="K45" s="284">
        <v>0</v>
      </c>
      <c r="L45" s="284">
        <v>0</v>
      </c>
      <c r="M45" s="298">
        <v>0</v>
      </c>
      <c r="N45" s="298">
        <v>0</v>
      </c>
      <c r="O45" s="284">
        <v>0</v>
      </c>
      <c r="P45" s="101">
        <v>5</v>
      </c>
      <c r="Q45" s="101">
        <v>5</v>
      </c>
      <c r="R45" s="289" t="s">
        <v>223</v>
      </c>
      <c r="S45" s="78"/>
    </row>
    <row r="46" spans="1:19" ht="18" customHeight="1" x14ac:dyDescent="0.25">
      <c r="A46" s="276">
        <v>69</v>
      </c>
      <c r="B46" s="100" t="s">
        <v>1685</v>
      </c>
      <c r="C46" s="100" t="s">
        <v>1686</v>
      </c>
      <c r="D46" s="101">
        <v>3</v>
      </c>
      <c r="E46" s="100" t="s">
        <v>0</v>
      </c>
      <c r="F46" s="100" t="s">
        <v>5</v>
      </c>
      <c r="G46" s="100" t="s">
        <v>3367</v>
      </c>
      <c r="H46" s="100" t="s">
        <v>137</v>
      </c>
      <c r="I46" s="282">
        <v>0.875</v>
      </c>
      <c r="J46" s="282">
        <v>0</v>
      </c>
      <c r="K46" s="284">
        <v>9230</v>
      </c>
      <c r="L46" s="284">
        <v>6545</v>
      </c>
      <c r="M46" s="298">
        <v>9230</v>
      </c>
      <c r="N46" s="298">
        <v>6545</v>
      </c>
      <c r="O46" s="284">
        <v>2685</v>
      </c>
      <c r="P46" s="101">
        <v>19</v>
      </c>
      <c r="Q46" s="101">
        <v>19</v>
      </c>
      <c r="R46" s="289" t="s">
        <v>229</v>
      </c>
      <c r="S46" s="4"/>
    </row>
    <row r="47" spans="1:19" ht="18" customHeight="1" x14ac:dyDescent="0.25">
      <c r="A47" s="276">
        <v>70</v>
      </c>
      <c r="B47" s="100" t="s">
        <v>1687</v>
      </c>
      <c r="C47" s="100" t="s">
        <v>1688</v>
      </c>
      <c r="D47" s="101">
        <v>3</v>
      </c>
      <c r="E47" s="100" t="s">
        <v>1</v>
      </c>
      <c r="F47" s="100" t="s">
        <v>5</v>
      </c>
      <c r="G47" s="100" t="s">
        <v>1331</v>
      </c>
      <c r="H47" s="100" t="s">
        <v>137</v>
      </c>
      <c r="I47" s="282">
        <v>0.875</v>
      </c>
      <c r="J47" s="282">
        <v>0</v>
      </c>
      <c r="K47" s="284">
        <v>6.1533333333333333</v>
      </c>
      <c r="L47" s="284">
        <v>4.3633333333333333</v>
      </c>
      <c r="M47" s="298">
        <v>6.1533333333333333</v>
      </c>
      <c r="N47" s="298">
        <v>4.3633333333333333</v>
      </c>
      <c r="O47" s="284">
        <v>1.79</v>
      </c>
      <c r="P47" s="101">
        <v>15</v>
      </c>
      <c r="Q47" s="101">
        <v>15</v>
      </c>
      <c r="R47" s="289" t="s">
        <v>230</v>
      </c>
      <c r="S47" s="4"/>
    </row>
    <row r="48" spans="1:19" ht="18" customHeight="1" x14ac:dyDescent="0.25">
      <c r="A48" s="276">
        <v>71</v>
      </c>
      <c r="B48" s="100" t="s">
        <v>1689</v>
      </c>
      <c r="C48" s="100" t="s">
        <v>1690</v>
      </c>
      <c r="D48" s="101">
        <v>1</v>
      </c>
      <c r="E48" s="100" t="s">
        <v>0</v>
      </c>
      <c r="F48" s="100" t="s">
        <v>5</v>
      </c>
      <c r="G48" s="100" t="s">
        <v>1452</v>
      </c>
      <c r="H48" s="100" t="s">
        <v>137</v>
      </c>
      <c r="I48" s="282">
        <v>-1.0529999999999999</v>
      </c>
      <c r="J48" s="282">
        <v>0</v>
      </c>
      <c r="K48" s="284">
        <v>8100</v>
      </c>
      <c r="L48" s="284">
        <v>2600</v>
      </c>
      <c r="M48" s="298">
        <v>8100</v>
      </c>
      <c r="N48" s="298">
        <v>2600</v>
      </c>
      <c r="O48" s="284">
        <v>5500</v>
      </c>
      <c r="P48" s="101">
        <v>17</v>
      </c>
      <c r="Q48" s="101">
        <v>17</v>
      </c>
      <c r="R48" s="289" t="s">
        <v>231</v>
      </c>
      <c r="S48" s="36"/>
    </row>
    <row r="49" spans="1:19" ht="18" customHeight="1" x14ac:dyDescent="0.25">
      <c r="A49" s="276">
        <v>72</v>
      </c>
      <c r="B49" s="100" t="s">
        <v>1691</v>
      </c>
      <c r="C49" s="100" t="s">
        <v>1692</v>
      </c>
      <c r="D49" s="101">
        <v>1</v>
      </c>
      <c r="E49" s="100" t="s">
        <v>1</v>
      </c>
      <c r="F49" s="100" t="s">
        <v>5</v>
      </c>
      <c r="G49" s="100" t="s">
        <v>1458</v>
      </c>
      <c r="H49" s="100" t="s">
        <v>137</v>
      </c>
      <c r="I49" s="282">
        <v>-0.44240000000000002</v>
      </c>
      <c r="J49" s="282">
        <v>0</v>
      </c>
      <c r="K49" s="284">
        <v>19000</v>
      </c>
      <c r="L49" s="284">
        <v>9300</v>
      </c>
      <c r="M49" s="298">
        <v>19000</v>
      </c>
      <c r="N49" s="298">
        <v>9300</v>
      </c>
      <c r="O49" s="284">
        <v>1.6166666666666667</v>
      </c>
      <c r="P49" s="101">
        <v>15</v>
      </c>
      <c r="Q49" s="101">
        <v>15</v>
      </c>
      <c r="R49" s="289" t="s">
        <v>231</v>
      </c>
      <c r="S49" s="4"/>
    </row>
    <row r="50" spans="1:19" ht="18" customHeight="1" x14ac:dyDescent="0.25">
      <c r="A50" s="276">
        <v>76</v>
      </c>
      <c r="B50" s="100" t="s">
        <v>234</v>
      </c>
      <c r="C50" s="100" t="s">
        <v>1693</v>
      </c>
      <c r="D50" s="101">
        <v>3</v>
      </c>
      <c r="E50" s="100" t="s">
        <v>0</v>
      </c>
      <c r="F50" s="100" t="s">
        <v>5</v>
      </c>
      <c r="G50" s="100" t="s">
        <v>2406</v>
      </c>
      <c r="H50" s="100" t="s">
        <v>137</v>
      </c>
      <c r="I50" s="282">
        <v>0.06</v>
      </c>
      <c r="J50" s="282">
        <v>0</v>
      </c>
      <c r="K50" s="284">
        <v>0</v>
      </c>
      <c r="L50" s="284">
        <v>0</v>
      </c>
      <c r="M50" s="298">
        <v>0</v>
      </c>
      <c r="N50" s="298">
        <v>0</v>
      </c>
      <c r="O50" s="284">
        <v>10</v>
      </c>
      <c r="P50" s="101">
        <v>16</v>
      </c>
      <c r="Q50" s="101">
        <v>16</v>
      </c>
      <c r="R50" s="289" t="s">
        <v>235</v>
      </c>
      <c r="S50" s="78"/>
    </row>
    <row r="51" spans="1:19" ht="18" customHeight="1" x14ac:dyDescent="0.25">
      <c r="A51" s="276">
        <v>80</v>
      </c>
      <c r="B51" s="100" t="s">
        <v>1694</v>
      </c>
      <c r="C51" s="100" t="s">
        <v>237</v>
      </c>
      <c r="D51" s="101">
        <v>3</v>
      </c>
      <c r="E51" s="100" t="s">
        <v>0</v>
      </c>
      <c r="F51" s="100" t="s">
        <v>104</v>
      </c>
      <c r="G51" s="100" t="s">
        <v>2410</v>
      </c>
      <c r="H51" s="100" t="s">
        <v>2407</v>
      </c>
      <c r="I51" s="282">
        <v>0.1</v>
      </c>
      <c r="J51" s="282">
        <v>0</v>
      </c>
      <c r="K51" s="284">
        <v>30</v>
      </c>
      <c r="L51" s="284">
        <v>15</v>
      </c>
      <c r="M51" s="298">
        <v>30</v>
      </c>
      <c r="N51" s="298">
        <v>15</v>
      </c>
      <c r="O51" s="284">
        <v>15</v>
      </c>
      <c r="P51" s="101">
        <v>0.25</v>
      </c>
      <c r="Q51" s="101">
        <v>0.25</v>
      </c>
      <c r="R51" s="289" t="s">
        <v>2233</v>
      </c>
      <c r="S51" s="78"/>
    </row>
    <row r="52" spans="1:19" ht="18" customHeight="1" x14ac:dyDescent="0.25">
      <c r="A52" s="276">
        <v>81</v>
      </c>
      <c r="B52" s="100" t="s">
        <v>239</v>
      </c>
      <c r="C52" s="100" t="s">
        <v>240</v>
      </c>
      <c r="D52" s="101">
        <v>3</v>
      </c>
      <c r="E52" s="100" t="s">
        <v>1</v>
      </c>
      <c r="F52" s="100" t="s">
        <v>104</v>
      </c>
      <c r="G52" s="100" t="s">
        <v>1466</v>
      </c>
      <c r="H52" s="100" t="s">
        <v>2412</v>
      </c>
      <c r="I52" s="282">
        <v>2.6675443566360816E-2</v>
      </c>
      <c r="J52" s="282">
        <v>0</v>
      </c>
      <c r="K52" s="284">
        <v>0</v>
      </c>
      <c r="L52" s="284">
        <v>0</v>
      </c>
      <c r="M52" s="298">
        <v>0</v>
      </c>
      <c r="N52" s="298">
        <v>0</v>
      </c>
      <c r="O52" s="284">
        <v>0.11</v>
      </c>
      <c r="P52" s="101">
        <v>6</v>
      </c>
      <c r="Q52" s="101">
        <v>6</v>
      </c>
      <c r="R52" s="289" t="s">
        <v>241</v>
      </c>
      <c r="S52" s="78"/>
    </row>
    <row r="53" spans="1:19" ht="18" customHeight="1" x14ac:dyDescent="0.25">
      <c r="A53" s="276">
        <v>85</v>
      </c>
      <c r="B53" s="100" t="s">
        <v>243</v>
      </c>
      <c r="C53" s="100" t="s">
        <v>244</v>
      </c>
      <c r="D53" s="101">
        <v>5</v>
      </c>
      <c r="E53" s="100" t="s">
        <v>0</v>
      </c>
      <c r="F53" s="100" t="s">
        <v>104</v>
      </c>
      <c r="G53" s="100" t="s">
        <v>1306</v>
      </c>
      <c r="H53" s="100" t="s">
        <v>246</v>
      </c>
      <c r="I53" s="101">
        <v>8</v>
      </c>
      <c r="J53" s="101">
        <v>4</v>
      </c>
      <c r="K53" s="284">
        <v>518</v>
      </c>
      <c r="L53" s="284">
        <v>0</v>
      </c>
      <c r="M53" s="298">
        <v>518</v>
      </c>
      <c r="N53" s="298">
        <v>0</v>
      </c>
      <c r="O53" s="284">
        <v>518</v>
      </c>
      <c r="P53" s="101">
        <v>20</v>
      </c>
      <c r="Q53" s="101">
        <v>20</v>
      </c>
      <c r="R53" s="289" t="s">
        <v>247</v>
      </c>
      <c r="S53" s="80"/>
    </row>
    <row r="54" spans="1:19" ht="18" customHeight="1" x14ac:dyDescent="0.25">
      <c r="A54" s="276">
        <v>86</v>
      </c>
      <c r="B54" s="100" t="s">
        <v>248</v>
      </c>
      <c r="C54" s="100" t="s">
        <v>1695</v>
      </c>
      <c r="D54" s="101">
        <v>5</v>
      </c>
      <c r="E54" s="100" t="s">
        <v>1</v>
      </c>
      <c r="F54" s="100" t="s">
        <v>104</v>
      </c>
      <c r="G54" s="100" t="s">
        <v>1321</v>
      </c>
      <c r="H54" s="100" t="s">
        <v>246</v>
      </c>
      <c r="I54" s="101">
        <v>8</v>
      </c>
      <c r="J54" s="101">
        <v>4</v>
      </c>
      <c r="K54" s="284">
        <v>0</v>
      </c>
      <c r="L54" s="284">
        <v>0</v>
      </c>
      <c r="M54" s="298">
        <v>0</v>
      </c>
      <c r="N54" s="298">
        <v>0</v>
      </c>
      <c r="O54" s="284">
        <v>0.32</v>
      </c>
      <c r="P54" s="101">
        <v>20</v>
      </c>
      <c r="Q54" s="101">
        <v>20</v>
      </c>
      <c r="R54" s="289" t="s">
        <v>249</v>
      </c>
      <c r="S54" s="78"/>
    </row>
    <row r="55" spans="1:19" ht="18" customHeight="1" x14ac:dyDescent="0.25">
      <c r="A55" s="276">
        <v>87</v>
      </c>
      <c r="B55" s="100" t="s">
        <v>250</v>
      </c>
      <c r="C55" s="100" t="s">
        <v>1696</v>
      </c>
      <c r="D55" s="101">
        <v>3</v>
      </c>
      <c r="E55" s="100" t="s">
        <v>0</v>
      </c>
      <c r="F55" s="100" t="s">
        <v>5</v>
      </c>
      <c r="G55" s="100" t="s">
        <v>2424</v>
      </c>
      <c r="H55" s="100" t="s">
        <v>137</v>
      </c>
      <c r="I55" s="282">
        <v>0.46</v>
      </c>
      <c r="J55" s="282">
        <v>0</v>
      </c>
      <c r="K55" s="284">
        <v>3000</v>
      </c>
      <c r="L55" s="284">
        <v>6000</v>
      </c>
      <c r="M55" s="298">
        <v>3000</v>
      </c>
      <c r="N55" s="298">
        <v>6000</v>
      </c>
      <c r="O55" s="284">
        <v>-3000</v>
      </c>
      <c r="P55" s="101">
        <v>17</v>
      </c>
      <c r="Q55" s="101">
        <v>17</v>
      </c>
      <c r="R55" s="289" t="s">
        <v>252</v>
      </c>
      <c r="S55" s="78"/>
    </row>
    <row r="56" spans="1:19" ht="18" customHeight="1" x14ac:dyDescent="0.25">
      <c r="A56" s="276">
        <v>91</v>
      </c>
      <c r="B56" s="100" t="s">
        <v>254</v>
      </c>
      <c r="C56" s="100" t="s">
        <v>1697</v>
      </c>
      <c r="D56" s="101">
        <v>3</v>
      </c>
      <c r="E56" s="100" t="s">
        <v>0</v>
      </c>
      <c r="F56" s="100" t="s">
        <v>104</v>
      </c>
      <c r="G56" s="100" t="s">
        <v>3368</v>
      </c>
      <c r="H56" s="100" t="s">
        <v>137</v>
      </c>
      <c r="I56" s="282">
        <v>0.05</v>
      </c>
      <c r="J56" s="282">
        <v>0</v>
      </c>
      <c r="K56" s="284">
        <v>0</v>
      </c>
      <c r="L56" s="284">
        <v>0</v>
      </c>
      <c r="M56" s="298">
        <v>0</v>
      </c>
      <c r="N56" s="298">
        <v>0</v>
      </c>
      <c r="O56" s="284">
        <v>638.22</v>
      </c>
      <c r="P56" s="101">
        <v>20</v>
      </c>
      <c r="Q56" s="101">
        <v>20</v>
      </c>
      <c r="R56" s="289" t="s">
        <v>255</v>
      </c>
      <c r="S56" s="78"/>
    </row>
    <row r="57" spans="1:19" ht="18" customHeight="1" x14ac:dyDescent="0.25">
      <c r="A57" s="276">
        <v>92</v>
      </c>
      <c r="B57" s="100" t="s">
        <v>256</v>
      </c>
      <c r="C57" s="100" t="s">
        <v>257</v>
      </c>
      <c r="D57" s="101">
        <v>5</v>
      </c>
      <c r="E57" s="100" t="s">
        <v>1</v>
      </c>
      <c r="F57" s="100" t="s">
        <v>104</v>
      </c>
      <c r="G57" s="100" t="s">
        <v>1456</v>
      </c>
      <c r="H57" s="100" t="s">
        <v>137</v>
      </c>
      <c r="I57" s="282">
        <v>0.1</v>
      </c>
      <c r="J57" s="282">
        <v>0</v>
      </c>
      <c r="K57" s="284">
        <v>0</v>
      </c>
      <c r="L57" s="284">
        <v>0</v>
      </c>
      <c r="M57" s="298">
        <v>0</v>
      </c>
      <c r="N57" s="298">
        <v>0</v>
      </c>
      <c r="O57" s="284">
        <v>0.33</v>
      </c>
      <c r="P57" s="101">
        <v>20</v>
      </c>
      <c r="Q57" s="101">
        <v>20</v>
      </c>
      <c r="R57" s="289" t="s">
        <v>258</v>
      </c>
      <c r="S57" s="78"/>
    </row>
    <row r="58" spans="1:19" ht="18" customHeight="1" x14ac:dyDescent="0.25">
      <c r="A58" s="276">
        <v>93</v>
      </c>
      <c r="B58" s="100" t="s">
        <v>259</v>
      </c>
      <c r="C58" s="100" t="s">
        <v>260</v>
      </c>
      <c r="D58" s="101">
        <v>4</v>
      </c>
      <c r="E58" s="100" t="s">
        <v>1</v>
      </c>
      <c r="F58" s="100" t="s">
        <v>166</v>
      </c>
      <c r="G58" s="100" t="s">
        <v>2432</v>
      </c>
      <c r="H58" s="100" t="s">
        <v>137</v>
      </c>
      <c r="I58" s="282">
        <v>0.1</v>
      </c>
      <c r="J58" s="282">
        <v>0</v>
      </c>
      <c r="K58" s="284">
        <v>0</v>
      </c>
      <c r="L58" s="284">
        <v>0</v>
      </c>
      <c r="M58" s="298">
        <v>0</v>
      </c>
      <c r="N58" s="298">
        <v>0</v>
      </c>
      <c r="O58" s="284">
        <v>0.2</v>
      </c>
      <c r="P58" s="101">
        <v>15</v>
      </c>
      <c r="Q58" s="101">
        <v>15</v>
      </c>
      <c r="R58" s="289" t="s">
        <v>261</v>
      </c>
      <c r="S58" s="78"/>
    </row>
    <row r="59" spans="1:19" ht="18" customHeight="1" x14ac:dyDescent="0.25">
      <c r="A59" s="276">
        <v>94</v>
      </c>
      <c r="B59" s="100" t="s">
        <v>262</v>
      </c>
      <c r="C59" s="100" t="s">
        <v>1698</v>
      </c>
      <c r="D59" s="101">
        <v>4</v>
      </c>
      <c r="E59" s="100" t="s">
        <v>1</v>
      </c>
      <c r="F59" s="100" t="s">
        <v>5</v>
      </c>
      <c r="G59" s="100" t="s">
        <v>1455</v>
      </c>
      <c r="H59" s="100" t="s">
        <v>137</v>
      </c>
      <c r="I59" s="282">
        <v>0.05</v>
      </c>
      <c r="J59" s="282">
        <v>0</v>
      </c>
      <c r="K59" s="284">
        <v>0</v>
      </c>
      <c r="L59" s="284">
        <v>0</v>
      </c>
      <c r="M59" s="298">
        <v>0</v>
      </c>
      <c r="N59" s="298">
        <v>0</v>
      </c>
      <c r="O59" s="284">
        <v>9600</v>
      </c>
      <c r="P59" s="101">
        <v>15</v>
      </c>
      <c r="Q59" s="101">
        <v>15</v>
      </c>
      <c r="R59" s="289" t="s">
        <v>263</v>
      </c>
      <c r="S59" s="78"/>
    </row>
    <row r="60" spans="1:19" ht="18" customHeight="1" x14ac:dyDescent="0.25">
      <c r="A60" s="276">
        <v>95</v>
      </c>
      <c r="B60" s="100" t="s">
        <v>1699</v>
      </c>
      <c r="C60" s="100" t="s">
        <v>1700</v>
      </c>
      <c r="D60" s="101">
        <v>4</v>
      </c>
      <c r="E60" s="100" t="s">
        <v>0</v>
      </c>
      <c r="F60" s="100" t="s">
        <v>5</v>
      </c>
      <c r="G60" s="100" t="s">
        <v>2439</v>
      </c>
      <c r="H60" s="100" t="s">
        <v>265</v>
      </c>
      <c r="I60" s="101">
        <v>10.8</v>
      </c>
      <c r="J60" s="101">
        <v>9.8000000000000007</v>
      </c>
      <c r="K60" s="284">
        <v>707.5</v>
      </c>
      <c r="L60" s="284">
        <v>574.9</v>
      </c>
      <c r="M60" s="298">
        <v>707.5</v>
      </c>
      <c r="N60" s="298">
        <v>574.9</v>
      </c>
      <c r="O60" s="284">
        <v>132.60000000000002</v>
      </c>
      <c r="P60" s="101">
        <v>10</v>
      </c>
      <c r="Q60" s="101">
        <v>10</v>
      </c>
      <c r="R60" s="289" t="s">
        <v>266</v>
      </c>
      <c r="S60" s="78"/>
    </row>
    <row r="61" spans="1:19" ht="18" customHeight="1" x14ac:dyDescent="0.25">
      <c r="A61" s="276">
        <v>96</v>
      </c>
      <c r="B61" s="100" t="s">
        <v>1701</v>
      </c>
      <c r="C61" s="100" t="s">
        <v>267</v>
      </c>
      <c r="D61" s="101">
        <v>2</v>
      </c>
      <c r="E61" s="100" t="s">
        <v>0</v>
      </c>
      <c r="F61" s="100" t="s">
        <v>5</v>
      </c>
      <c r="G61" s="100" t="s">
        <v>2439</v>
      </c>
      <c r="H61" s="100" t="s">
        <v>265</v>
      </c>
      <c r="I61" s="101">
        <v>13</v>
      </c>
      <c r="J61" s="101">
        <v>9.8000000000000007</v>
      </c>
      <c r="K61" s="284">
        <v>724</v>
      </c>
      <c r="L61" s="284">
        <v>385</v>
      </c>
      <c r="M61" s="298">
        <v>724</v>
      </c>
      <c r="N61" s="298">
        <v>385</v>
      </c>
      <c r="O61" s="284">
        <v>339</v>
      </c>
      <c r="P61" s="101">
        <v>10</v>
      </c>
      <c r="Q61" s="101">
        <v>10</v>
      </c>
      <c r="R61" s="289" t="s">
        <v>2234</v>
      </c>
      <c r="S61" s="78"/>
    </row>
    <row r="62" spans="1:19" ht="18" customHeight="1" x14ac:dyDescent="0.25">
      <c r="A62" s="276">
        <v>97</v>
      </c>
      <c r="B62" s="100" t="s">
        <v>268</v>
      </c>
      <c r="C62" s="100" t="s">
        <v>1702</v>
      </c>
      <c r="D62" s="101">
        <v>0</v>
      </c>
      <c r="E62" s="100" t="s">
        <v>0</v>
      </c>
      <c r="F62" s="100" t="s">
        <v>5</v>
      </c>
      <c r="G62" s="100" t="s">
        <v>2443</v>
      </c>
      <c r="H62" s="100" t="s">
        <v>269</v>
      </c>
      <c r="I62" s="101">
        <v>24</v>
      </c>
      <c r="J62" s="279">
        <v>12.225033</v>
      </c>
      <c r="K62" s="284">
        <v>7322.4</v>
      </c>
      <c r="L62" s="284">
        <v>4680</v>
      </c>
      <c r="M62" s="298">
        <v>7322.4</v>
      </c>
      <c r="N62" s="298">
        <v>4680</v>
      </c>
      <c r="O62" s="284">
        <v>2642.3999999999996</v>
      </c>
      <c r="P62" s="101">
        <v>17</v>
      </c>
      <c r="Q62" s="101">
        <v>17</v>
      </c>
      <c r="R62" s="289" t="s">
        <v>271</v>
      </c>
      <c r="S62" s="78"/>
    </row>
    <row r="63" spans="1:19" ht="18" customHeight="1" x14ac:dyDescent="0.25">
      <c r="A63" s="276">
        <v>99</v>
      </c>
      <c r="B63" s="100" t="s">
        <v>273</v>
      </c>
      <c r="C63" s="100" t="s">
        <v>1703</v>
      </c>
      <c r="D63" s="101">
        <v>3</v>
      </c>
      <c r="E63" s="100" t="s">
        <v>0</v>
      </c>
      <c r="F63" s="100" t="s">
        <v>5</v>
      </c>
      <c r="G63" s="100" t="s">
        <v>2445</v>
      </c>
      <c r="H63" s="100" t="s">
        <v>137</v>
      </c>
      <c r="I63" s="282">
        <v>0.2475</v>
      </c>
      <c r="J63" s="282">
        <v>0</v>
      </c>
      <c r="K63" s="284">
        <v>0</v>
      </c>
      <c r="L63" s="284">
        <v>0</v>
      </c>
      <c r="M63" s="298">
        <v>0</v>
      </c>
      <c r="N63" s="298">
        <v>0</v>
      </c>
      <c r="O63" s="284">
        <v>692</v>
      </c>
      <c r="P63" s="101">
        <v>17</v>
      </c>
      <c r="Q63" s="101">
        <v>17</v>
      </c>
      <c r="R63" s="289" t="s">
        <v>275</v>
      </c>
      <c r="S63" s="78"/>
    </row>
    <row r="64" spans="1:19" ht="18" customHeight="1" x14ac:dyDescent="0.25">
      <c r="A64" s="276">
        <v>100</v>
      </c>
      <c r="B64" s="100" t="s">
        <v>276</v>
      </c>
      <c r="C64" s="100" t="s">
        <v>1704</v>
      </c>
      <c r="D64" s="101">
        <v>3</v>
      </c>
      <c r="E64" s="100" t="s">
        <v>0</v>
      </c>
      <c r="F64" s="100" t="s">
        <v>5</v>
      </c>
      <c r="G64" s="100" t="s">
        <v>2447</v>
      </c>
      <c r="H64" s="100" t="s">
        <v>137</v>
      </c>
      <c r="I64" s="282">
        <v>0.2475</v>
      </c>
      <c r="J64" s="282">
        <v>0</v>
      </c>
      <c r="K64" s="284">
        <v>392</v>
      </c>
      <c r="L64" s="284">
        <v>0</v>
      </c>
      <c r="M64" s="298">
        <v>392</v>
      </c>
      <c r="N64" s="298">
        <v>0</v>
      </c>
      <c r="O64" s="284">
        <v>392</v>
      </c>
      <c r="P64" s="101">
        <v>17</v>
      </c>
      <c r="Q64" s="101">
        <v>17</v>
      </c>
      <c r="R64" s="289" t="s">
        <v>278</v>
      </c>
      <c r="S64" s="78"/>
    </row>
    <row r="65" spans="1:19" ht="18" customHeight="1" x14ac:dyDescent="0.25">
      <c r="A65" s="276">
        <v>102</v>
      </c>
      <c r="B65" s="100" t="s">
        <v>1705</v>
      </c>
      <c r="C65" s="100" t="s">
        <v>279</v>
      </c>
      <c r="D65" s="101">
        <v>4</v>
      </c>
      <c r="E65" s="100" t="s">
        <v>0</v>
      </c>
      <c r="F65" s="100" t="s">
        <v>26</v>
      </c>
      <c r="G65" s="100" t="s">
        <v>2410</v>
      </c>
      <c r="H65" s="100" t="s">
        <v>2407</v>
      </c>
      <c r="I65" s="101">
        <v>0.51</v>
      </c>
      <c r="J65" s="101">
        <v>0</v>
      </c>
      <c r="K65" s="284">
        <v>0</v>
      </c>
      <c r="L65" s="284">
        <v>0</v>
      </c>
      <c r="M65" s="298">
        <v>0</v>
      </c>
      <c r="N65" s="298">
        <v>0</v>
      </c>
      <c r="O65" s="284">
        <v>296</v>
      </c>
      <c r="P65" s="101">
        <v>20</v>
      </c>
      <c r="Q65" s="101">
        <v>20</v>
      </c>
      <c r="R65" s="289" t="s">
        <v>280</v>
      </c>
      <c r="S65" s="78"/>
    </row>
    <row r="66" spans="1:19" ht="18" customHeight="1" x14ac:dyDescent="0.25">
      <c r="A66" s="276">
        <v>104</v>
      </c>
      <c r="B66" s="100" t="s">
        <v>281</v>
      </c>
      <c r="C66" s="100" t="s">
        <v>1706</v>
      </c>
      <c r="D66" s="101">
        <v>4</v>
      </c>
      <c r="E66" s="100" t="s">
        <v>1</v>
      </c>
      <c r="F66" s="100" t="s">
        <v>166</v>
      </c>
      <c r="G66" s="100" t="s">
        <v>2432</v>
      </c>
      <c r="H66" s="100" t="s">
        <v>137</v>
      </c>
      <c r="I66" s="282">
        <v>0.253</v>
      </c>
      <c r="J66" s="282">
        <v>0</v>
      </c>
      <c r="K66" s="284">
        <v>0</v>
      </c>
      <c r="L66" s="284">
        <v>0</v>
      </c>
      <c r="M66" s="298">
        <v>0</v>
      </c>
      <c r="N66" s="298">
        <v>0</v>
      </c>
      <c r="O66" s="284">
        <v>6.6666666666666666E-2</v>
      </c>
      <c r="P66" s="101">
        <v>15</v>
      </c>
      <c r="Q66" s="101">
        <v>15</v>
      </c>
      <c r="R66" s="289" t="s">
        <v>2235</v>
      </c>
      <c r="S66" s="78"/>
    </row>
    <row r="67" spans="1:19" ht="18" customHeight="1" x14ac:dyDescent="0.25">
      <c r="A67" s="276">
        <v>105</v>
      </c>
      <c r="B67" s="100" t="s">
        <v>1707</v>
      </c>
      <c r="C67" s="100" t="s">
        <v>1708</v>
      </c>
      <c r="D67" s="101">
        <v>4</v>
      </c>
      <c r="E67" s="100" t="s">
        <v>1</v>
      </c>
      <c r="F67" s="100" t="s">
        <v>104</v>
      </c>
      <c r="G67" s="100" t="s">
        <v>1318</v>
      </c>
      <c r="H67" s="100" t="s">
        <v>137</v>
      </c>
      <c r="I67" s="282">
        <v>0.16</v>
      </c>
      <c r="J67" s="282">
        <v>0</v>
      </c>
      <c r="K67" s="284">
        <v>0.3</v>
      </c>
      <c r="L67" s="284">
        <v>0</v>
      </c>
      <c r="M67" s="298">
        <v>0.3</v>
      </c>
      <c r="N67" s="298">
        <v>0</v>
      </c>
      <c r="O67" s="284">
        <v>0.3</v>
      </c>
      <c r="P67" s="101">
        <v>5</v>
      </c>
      <c r="Q67" s="101">
        <v>5</v>
      </c>
      <c r="R67" s="289" t="s">
        <v>2236</v>
      </c>
      <c r="S67" s="78"/>
    </row>
    <row r="68" spans="1:19" ht="18" customHeight="1" x14ac:dyDescent="0.25">
      <c r="A68" s="276">
        <v>109</v>
      </c>
      <c r="B68" s="100" t="s">
        <v>285</v>
      </c>
      <c r="C68" s="100" t="s">
        <v>286</v>
      </c>
      <c r="D68" s="101">
        <v>4</v>
      </c>
      <c r="E68" s="100" t="s">
        <v>1</v>
      </c>
      <c r="F68" s="100" t="s">
        <v>26</v>
      </c>
      <c r="G68" s="100" t="s">
        <v>1317</v>
      </c>
      <c r="H68" s="100" t="s">
        <v>2407</v>
      </c>
      <c r="I68" s="101">
        <v>0.14000000000000001</v>
      </c>
      <c r="J68" s="101">
        <v>0</v>
      </c>
      <c r="K68" s="284">
        <v>0</v>
      </c>
      <c r="L68" s="284">
        <v>0</v>
      </c>
      <c r="M68" s="298">
        <v>0</v>
      </c>
      <c r="N68" s="298">
        <v>0</v>
      </c>
      <c r="O68" s="284">
        <v>15</v>
      </c>
      <c r="P68" s="101">
        <v>20</v>
      </c>
      <c r="Q68" s="101">
        <v>20</v>
      </c>
      <c r="R68" s="289" t="s">
        <v>242</v>
      </c>
      <c r="S68" s="78"/>
    </row>
    <row r="69" spans="1:19" ht="18" customHeight="1" x14ac:dyDescent="0.25">
      <c r="A69" s="276">
        <v>110</v>
      </c>
      <c r="B69" s="100" t="s">
        <v>288</v>
      </c>
      <c r="C69" s="100" t="s">
        <v>1709</v>
      </c>
      <c r="D69" s="101">
        <v>3</v>
      </c>
      <c r="E69" s="100" t="s">
        <v>0</v>
      </c>
      <c r="F69" s="100" t="s">
        <v>391</v>
      </c>
      <c r="G69" s="100" t="s">
        <v>2410</v>
      </c>
      <c r="H69" s="100" t="s">
        <v>137</v>
      </c>
      <c r="I69" s="282">
        <v>0.216</v>
      </c>
      <c r="J69" s="282">
        <v>0</v>
      </c>
      <c r="K69" s="284">
        <v>0</v>
      </c>
      <c r="L69" s="284" t="s">
        <v>2454</v>
      </c>
      <c r="M69" s="298">
        <v>0</v>
      </c>
      <c r="N69" s="298" t="s">
        <v>2454</v>
      </c>
      <c r="O69" s="284">
        <v>59</v>
      </c>
      <c r="P69" s="101">
        <v>20</v>
      </c>
      <c r="Q69" s="101">
        <v>20</v>
      </c>
      <c r="R69" s="289" t="s">
        <v>290</v>
      </c>
      <c r="S69" s="78"/>
    </row>
    <row r="70" spans="1:19" ht="18" customHeight="1" x14ac:dyDescent="0.25">
      <c r="A70" s="276">
        <v>111</v>
      </c>
      <c r="B70" s="100" t="s">
        <v>1710</v>
      </c>
      <c r="C70" s="100" t="s">
        <v>1711</v>
      </c>
      <c r="D70" s="101">
        <v>5</v>
      </c>
      <c r="E70" s="100" t="s">
        <v>1</v>
      </c>
      <c r="F70" s="100" t="s">
        <v>391</v>
      </c>
      <c r="G70" s="100" t="s">
        <v>1328</v>
      </c>
      <c r="H70" s="100" t="s">
        <v>137</v>
      </c>
      <c r="I70" s="282">
        <v>0.6</v>
      </c>
      <c r="J70" s="282">
        <v>0</v>
      </c>
      <c r="K70" s="284">
        <v>0</v>
      </c>
      <c r="L70" s="284">
        <v>0</v>
      </c>
      <c r="M70" s="298">
        <v>0</v>
      </c>
      <c r="N70" s="298">
        <v>0</v>
      </c>
      <c r="O70" s="284">
        <v>0.05</v>
      </c>
      <c r="P70" s="101">
        <v>20</v>
      </c>
      <c r="Q70" s="101">
        <v>20</v>
      </c>
      <c r="R70" s="289" t="s">
        <v>2237</v>
      </c>
      <c r="S70" s="78"/>
    </row>
    <row r="71" spans="1:19" ht="18" customHeight="1" x14ac:dyDescent="0.25">
      <c r="A71" s="276">
        <v>112</v>
      </c>
      <c r="B71" s="100" t="s">
        <v>1712</v>
      </c>
      <c r="C71" s="100" t="s">
        <v>1713</v>
      </c>
      <c r="D71" s="101">
        <v>4</v>
      </c>
      <c r="E71" s="100" t="s">
        <v>0</v>
      </c>
      <c r="F71" s="100" t="s">
        <v>4</v>
      </c>
      <c r="G71" s="100" t="s">
        <v>2460</v>
      </c>
      <c r="H71" s="100" t="s">
        <v>137</v>
      </c>
      <c r="I71" s="282">
        <v>0.11</v>
      </c>
      <c r="J71" s="282">
        <v>0</v>
      </c>
      <c r="K71" s="284">
        <v>0</v>
      </c>
      <c r="L71" s="284">
        <v>0</v>
      </c>
      <c r="M71" s="298">
        <v>0</v>
      </c>
      <c r="N71" s="298">
        <v>0</v>
      </c>
      <c r="O71" s="284">
        <v>840</v>
      </c>
      <c r="P71" s="101">
        <v>23</v>
      </c>
      <c r="Q71" s="101">
        <v>23</v>
      </c>
      <c r="R71" s="289" t="s">
        <v>291</v>
      </c>
      <c r="S71" s="78"/>
    </row>
    <row r="72" spans="1:19" ht="18" customHeight="1" x14ac:dyDescent="0.25">
      <c r="A72" s="276">
        <v>114</v>
      </c>
      <c r="B72" s="100" t="s">
        <v>1714</v>
      </c>
      <c r="C72" s="100" t="s">
        <v>1715</v>
      </c>
      <c r="D72" s="101">
        <v>3</v>
      </c>
      <c r="E72" s="100" t="s">
        <v>0</v>
      </c>
      <c r="F72" s="100" t="s">
        <v>5</v>
      </c>
      <c r="G72" s="100" t="s">
        <v>2462</v>
      </c>
      <c r="H72" s="100" t="s">
        <v>137</v>
      </c>
      <c r="I72" s="282">
        <v>0.06</v>
      </c>
      <c r="J72" s="282">
        <v>0</v>
      </c>
      <c r="K72" s="284">
        <v>6818.44</v>
      </c>
      <c r="L72" s="284">
        <v>6545</v>
      </c>
      <c r="M72" s="298">
        <v>6818.44</v>
      </c>
      <c r="N72" s="298">
        <v>6545</v>
      </c>
      <c r="O72" s="284">
        <v>273.4399999999996</v>
      </c>
      <c r="P72" s="101">
        <v>16</v>
      </c>
      <c r="Q72" s="101">
        <v>16</v>
      </c>
      <c r="R72" s="289" t="s">
        <v>292</v>
      </c>
      <c r="S72" s="78"/>
    </row>
    <row r="73" spans="1:19" ht="18" customHeight="1" x14ac:dyDescent="0.25">
      <c r="A73" s="276">
        <v>115</v>
      </c>
      <c r="B73" s="100" t="s">
        <v>1716</v>
      </c>
      <c r="C73" s="100" t="s">
        <v>1717</v>
      </c>
      <c r="D73" s="101">
        <v>3</v>
      </c>
      <c r="E73" s="100" t="s">
        <v>1</v>
      </c>
      <c r="F73" s="100" t="s">
        <v>5</v>
      </c>
      <c r="G73" s="100" t="s">
        <v>1333</v>
      </c>
      <c r="H73" s="100" t="s">
        <v>374</v>
      </c>
      <c r="I73" s="101">
        <v>3.71</v>
      </c>
      <c r="J73" s="101">
        <v>3.03</v>
      </c>
      <c r="K73" s="284">
        <v>0</v>
      </c>
      <c r="L73" s="284">
        <v>0</v>
      </c>
      <c r="M73" s="298">
        <v>0</v>
      </c>
      <c r="N73" s="298">
        <v>0</v>
      </c>
      <c r="O73" s="284">
        <v>3.2812499999999996</v>
      </c>
      <c r="P73" s="101">
        <v>15</v>
      </c>
      <c r="Q73" s="101">
        <v>15</v>
      </c>
      <c r="R73" s="289" t="s">
        <v>293</v>
      </c>
      <c r="S73" s="78"/>
    </row>
    <row r="74" spans="1:19" ht="18" customHeight="1" x14ac:dyDescent="0.25">
      <c r="A74" s="276">
        <v>118</v>
      </c>
      <c r="B74" s="100" t="s">
        <v>294</v>
      </c>
      <c r="C74" s="100" t="s">
        <v>295</v>
      </c>
      <c r="D74" s="101">
        <v>4</v>
      </c>
      <c r="E74" s="100" t="s">
        <v>0</v>
      </c>
      <c r="F74" s="100" t="s">
        <v>105</v>
      </c>
      <c r="G74" s="100" t="s">
        <v>2465</v>
      </c>
      <c r="H74" s="100" t="s">
        <v>297</v>
      </c>
      <c r="I74" s="101">
        <v>272</v>
      </c>
      <c r="J74" s="101">
        <v>100</v>
      </c>
      <c r="K74" s="284">
        <v>86</v>
      </c>
      <c r="L74" s="284">
        <v>0</v>
      </c>
      <c r="M74" s="298">
        <v>86</v>
      </c>
      <c r="N74" s="298">
        <v>0</v>
      </c>
      <c r="O74" s="284">
        <v>86</v>
      </c>
      <c r="P74" s="101">
        <v>14</v>
      </c>
      <c r="Q74" s="101">
        <v>14</v>
      </c>
      <c r="R74" s="289" t="s">
        <v>298</v>
      </c>
      <c r="S74" s="78"/>
    </row>
    <row r="75" spans="1:19" ht="18" customHeight="1" x14ac:dyDescent="0.25">
      <c r="A75" s="276">
        <v>119</v>
      </c>
      <c r="B75" s="100" t="s">
        <v>299</v>
      </c>
      <c r="C75" s="100" t="s">
        <v>1718</v>
      </c>
      <c r="D75" s="101">
        <v>4</v>
      </c>
      <c r="E75" s="100" t="s">
        <v>0</v>
      </c>
      <c r="F75" s="100" t="s">
        <v>104</v>
      </c>
      <c r="G75" s="100" t="s">
        <v>1307</v>
      </c>
      <c r="H75" s="100" t="s">
        <v>137</v>
      </c>
      <c r="I75" s="282">
        <v>0.2</v>
      </c>
      <c r="J75" s="282">
        <v>0</v>
      </c>
      <c r="K75" s="284">
        <v>910</v>
      </c>
      <c r="L75" s="284">
        <v>0</v>
      </c>
      <c r="M75" s="298">
        <v>910</v>
      </c>
      <c r="N75" s="298">
        <v>0</v>
      </c>
      <c r="O75" s="284">
        <v>910</v>
      </c>
      <c r="P75" s="101">
        <v>20</v>
      </c>
      <c r="Q75" s="101">
        <v>20</v>
      </c>
      <c r="R75" s="289" t="s">
        <v>301</v>
      </c>
      <c r="S75" s="78"/>
    </row>
    <row r="76" spans="1:19" ht="18" customHeight="1" x14ac:dyDescent="0.25">
      <c r="A76" s="276">
        <v>120</v>
      </c>
      <c r="B76" s="100" t="s">
        <v>302</v>
      </c>
      <c r="C76" s="100" t="s">
        <v>1719</v>
      </c>
      <c r="D76" s="101">
        <v>4</v>
      </c>
      <c r="E76" s="100" t="s">
        <v>1</v>
      </c>
      <c r="F76" s="100" t="s">
        <v>104</v>
      </c>
      <c r="G76" s="100" t="s">
        <v>1319</v>
      </c>
      <c r="H76" s="100" t="s">
        <v>137</v>
      </c>
      <c r="I76" s="282">
        <v>0.4</v>
      </c>
      <c r="J76" s="282">
        <v>0</v>
      </c>
      <c r="K76" s="284">
        <v>0.88000000000000012</v>
      </c>
      <c r="L76" s="284">
        <v>0</v>
      </c>
      <c r="M76" s="298">
        <v>0.88000000000000012</v>
      </c>
      <c r="N76" s="298">
        <v>0</v>
      </c>
      <c r="O76" s="284">
        <v>0.88000000000000012</v>
      </c>
      <c r="P76" s="101">
        <v>20</v>
      </c>
      <c r="Q76" s="101">
        <v>20</v>
      </c>
      <c r="R76" s="289" t="s">
        <v>303</v>
      </c>
      <c r="S76" s="78"/>
    </row>
    <row r="77" spans="1:19" ht="18" customHeight="1" x14ac:dyDescent="0.25">
      <c r="A77" s="276">
        <v>121</v>
      </c>
      <c r="B77" s="100" t="s">
        <v>304</v>
      </c>
      <c r="C77" s="100" t="s">
        <v>1720</v>
      </c>
      <c r="D77" s="101">
        <v>4</v>
      </c>
      <c r="E77" s="100" t="s">
        <v>0</v>
      </c>
      <c r="F77" s="100" t="s">
        <v>4</v>
      </c>
      <c r="G77" s="100" t="s">
        <v>1305</v>
      </c>
      <c r="H77" s="100" t="s">
        <v>137</v>
      </c>
      <c r="I77" s="282">
        <v>0.05</v>
      </c>
      <c r="J77" s="282">
        <v>0</v>
      </c>
      <c r="K77" s="284">
        <v>300</v>
      </c>
      <c r="L77" s="284">
        <v>0</v>
      </c>
      <c r="M77" s="298">
        <v>300</v>
      </c>
      <c r="N77" s="298">
        <v>0</v>
      </c>
      <c r="O77" s="284">
        <v>300</v>
      </c>
      <c r="P77" s="101">
        <v>1</v>
      </c>
      <c r="Q77" s="101">
        <v>1</v>
      </c>
      <c r="R77" s="289" t="s">
        <v>305</v>
      </c>
      <c r="S77" s="78"/>
    </row>
    <row r="78" spans="1:19" ht="18" customHeight="1" x14ac:dyDescent="0.25">
      <c r="A78" s="276">
        <v>122</v>
      </c>
      <c r="B78" s="100" t="s">
        <v>306</v>
      </c>
      <c r="C78" s="100" t="s">
        <v>1721</v>
      </c>
      <c r="D78" s="101">
        <v>3</v>
      </c>
      <c r="E78" s="100" t="s">
        <v>0</v>
      </c>
      <c r="F78" s="100" t="s">
        <v>104</v>
      </c>
      <c r="G78" s="100" t="s">
        <v>1477</v>
      </c>
      <c r="H78" s="100" t="s">
        <v>137</v>
      </c>
      <c r="I78" s="282">
        <v>0.10472222222222222</v>
      </c>
      <c r="J78" s="282">
        <v>0</v>
      </c>
      <c r="K78" s="284">
        <v>370</v>
      </c>
      <c r="L78" s="284">
        <v>0</v>
      </c>
      <c r="M78" s="298">
        <v>370</v>
      </c>
      <c r="N78" s="298">
        <v>0</v>
      </c>
      <c r="O78" s="284">
        <v>370</v>
      </c>
      <c r="P78" s="101">
        <v>35</v>
      </c>
      <c r="Q78" s="101">
        <v>35</v>
      </c>
      <c r="R78" s="289" t="s">
        <v>309</v>
      </c>
      <c r="S78" s="78"/>
    </row>
    <row r="79" spans="1:19" ht="18" customHeight="1" x14ac:dyDescent="0.25">
      <c r="A79" s="276">
        <v>123</v>
      </c>
      <c r="B79" s="100" t="s">
        <v>310</v>
      </c>
      <c r="C79" s="100" t="s">
        <v>1722</v>
      </c>
      <c r="D79" s="101">
        <v>3</v>
      </c>
      <c r="E79" s="100" t="s">
        <v>1</v>
      </c>
      <c r="F79" s="100" t="s">
        <v>104</v>
      </c>
      <c r="G79" s="100" t="s">
        <v>1318</v>
      </c>
      <c r="H79" s="100" t="s">
        <v>137</v>
      </c>
      <c r="I79" s="282">
        <v>0.10472222222222222</v>
      </c>
      <c r="J79" s="282">
        <v>0</v>
      </c>
      <c r="K79" s="284">
        <v>0</v>
      </c>
      <c r="L79" s="284">
        <v>0</v>
      </c>
      <c r="M79" s="298">
        <v>0</v>
      </c>
      <c r="N79" s="298">
        <v>0</v>
      </c>
      <c r="O79" s="284">
        <v>0.24533333333333332</v>
      </c>
      <c r="P79" s="101">
        <v>35</v>
      </c>
      <c r="Q79" s="101">
        <v>35</v>
      </c>
      <c r="R79" s="289" t="s">
        <v>309</v>
      </c>
      <c r="S79" s="78"/>
    </row>
    <row r="80" spans="1:19" ht="18" customHeight="1" x14ac:dyDescent="0.25">
      <c r="A80" s="276">
        <v>124</v>
      </c>
      <c r="B80" s="100" t="s">
        <v>312</v>
      </c>
      <c r="C80" s="100" t="s">
        <v>1723</v>
      </c>
      <c r="D80" s="101">
        <v>4</v>
      </c>
      <c r="E80" s="100" t="s">
        <v>0</v>
      </c>
      <c r="F80" s="100" t="s">
        <v>104</v>
      </c>
      <c r="G80" s="100" t="s">
        <v>1463</v>
      </c>
      <c r="H80" s="100" t="s">
        <v>137</v>
      </c>
      <c r="I80" s="282">
        <v>3.7500000000000006E-2</v>
      </c>
      <c r="J80" s="282">
        <v>0</v>
      </c>
      <c r="K80" s="284">
        <v>0</v>
      </c>
      <c r="L80" s="284">
        <v>0</v>
      </c>
      <c r="M80" s="298">
        <v>0</v>
      </c>
      <c r="N80" s="298">
        <v>0</v>
      </c>
      <c r="O80" s="284">
        <v>50</v>
      </c>
      <c r="P80" s="101">
        <v>35</v>
      </c>
      <c r="Q80" s="101">
        <v>35</v>
      </c>
      <c r="R80" s="289" t="s">
        <v>313</v>
      </c>
      <c r="S80" s="78"/>
    </row>
    <row r="81" spans="1:19" ht="18" customHeight="1" x14ac:dyDescent="0.25">
      <c r="A81" s="276">
        <v>125</v>
      </c>
      <c r="B81" s="100" t="s">
        <v>314</v>
      </c>
      <c r="C81" s="100" t="s">
        <v>315</v>
      </c>
      <c r="D81" s="101">
        <v>4</v>
      </c>
      <c r="E81" s="100" t="s">
        <v>0</v>
      </c>
      <c r="F81" s="100" t="s">
        <v>4</v>
      </c>
      <c r="G81" s="100" t="s">
        <v>2478</v>
      </c>
      <c r="H81" s="100" t="s">
        <v>137</v>
      </c>
      <c r="I81" s="282">
        <v>0.05</v>
      </c>
      <c r="J81" s="282">
        <v>0</v>
      </c>
      <c r="K81" s="284">
        <v>0</v>
      </c>
      <c r="L81" s="284">
        <v>0</v>
      </c>
      <c r="M81" s="298">
        <v>0</v>
      </c>
      <c r="N81" s="298">
        <v>0</v>
      </c>
      <c r="O81" s="284">
        <v>-100</v>
      </c>
      <c r="P81" s="101">
        <v>18</v>
      </c>
      <c r="Q81" s="101">
        <v>18</v>
      </c>
      <c r="R81" s="289" t="s">
        <v>317</v>
      </c>
      <c r="S81" s="78"/>
    </row>
    <row r="82" spans="1:19" ht="18" customHeight="1" x14ac:dyDescent="0.25">
      <c r="A82" s="276">
        <v>126</v>
      </c>
      <c r="B82" s="100" t="s">
        <v>318</v>
      </c>
      <c r="C82" s="100" t="s">
        <v>319</v>
      </c>
      <c r="D82" s="101">
        <v>4</v>
      </c>
      <c r="E82" s="100" t="s">
        <v>1</v>
      </c>
      <c r="F82" s="100" t="s">
        <v>4</v>
      </c>
      <c r="G82" s="100" t="s">
        <v>1322</v>
      </c>
      <c r="H82" s="100" t="s">
        <v>137</v>
      </c>
      <c r="I82" s="282">
        <v>0.05</v>
      </c>
      <c r="J82" s="282">
        <v>0</v>
      </c>
      <c r="K82" s="284">
        <v>-0.08</v>
      </c>
      <c r="L82" s="284">
        <v>0</v>
      </c>
      <c r="M82" s="298">
        <v>-0.08</v>
      </c>
      <c r="N82" s="298">
        <v>0</v>
      </c>
      <c r="O82" s="284">
        <v>-0.08</v>
      </c>
      <c r="P82" s="101">
        <v>15</v>
      </c>
      <c r="Q82" s="101">
        <v>15</v>
      </c>
      <c r="R82" s="289" t="s">
        <v>320</v>
      </c>
      <c r="S82" s="78"/>
    </row>
    <row r="83" spans="1:19" ht="18" customHeight="1" x14ac:dyDescent="0.25">
      <c r="A83" s="276">
        <v>127</v>
      </c>
      <c r="B83" s="100" t="s">
        <v>321</v>
      </c>
      <c r="C83" s="100" t="s">
        <v>322</v>
      </c>
      <c r="D83" s="101">
        <v>3</v>
      </c>
      <c r="E83" s="100" t="s">
        <v>0</v>
      </c>
      <c r="F83" s="100" t="s">
        <v>104</v>
      </c>
      <c r="G83" s="100" t="s">
        <v>1308</v>
      </c>
      <c r="H83" s="100" t="s">
        <v>137</v>
      </c>
      <c r="I83" s="282">
        <v>0.1</v>
      </c>
      <c r="J83" s="282">
        <v>0</v>
      </c>
      <c r="K83" s="284">
        <v>638.22</v>
      </c>
      <c r="L83" s="284">
        <v>0</v>
      </c>
      <c r="M83" s="298">
        <v>638.22</v>
      </c>
      <c r="N83" s="298">
        <v>0</v>
      </c>
      <c r="O83" s="284">
        <v>638.22</v>
      </c>
      <c r="P83" s="101">
        <v>20</v>
      </c>
      <c r="Q83" s="101">
        <v>20</v>
      </c>
      <c r="R83" s="289" t="s">
        <v>2238</v>
      </c>
      <c r="S83" s="78"/>
    </row>
    <row r="84" spans="1:19" ht="18" customHeight="1" x14ac:dyDescent="0.25">
      <c r="A84" s="276">
        <v>128</v>
      </c>
      <c r="B84" s="100" t="s">
        <v>324</v>
      </c>
      <c r="C84" s="100" t="s">
        <v>325</v>
      </c>
      <c r="D84" s="101">
        <v>3</v>
      </c>
      <c r="E84" s="100" t="s">
        <v>1</v>
      </c>
      <c r="F84" s="100" t="s">
        <v>104</v>
      </c>
      <c r="G84" s="100" t="s">
        <v>1320</v>
      </c>
      <c r="H84" s="100" t="s">
        <v>137</v>
      </c>
      <c r="I84" s="282">
        <v>0.2</v>
      </c>
      <c r="J84" s="282">
        <v>0</v>
      </c>
      <c r="K84" s="284">
        <v>0</v>
      </c>
      <c r="L84" s="284">
        <v>0</v>
      </c>
      <c r="M84" s="298">
        <v>0</v>
      </c>
      <c r="N84" s="298">
        <v>0</v>
      </c>
      <c r="O84" s="284">
        <v>0.40500000000000003</v>
      </c>
      <c r="P84" s="101">
        <v>20</v>
      </c>
      <c r="Q84" s="101">
        <v>20</v>
      </c>
      <c r="R84" s="289" t="s">
        <v>326</v>
      </c>
      <c r="S84" s="78"/>
    </row>
    <row r="85" spans="1:19" ht="18" customHeight="1" x14ac:dyDescent="0.25">
      <c r="A85" s="276">
        <v>129</v>
      </c>
      <c r="B85" s="100" t="s">
        <v>327</v>
      </c>
      <c r="C85" s="100" t="s">
        <v>1724</v>
      </c>
      <c r="D85" s="101">
        <v>3</v>
      </c>
      <c r="E85" s="100" t="s">
        <v>0</v>
      </c>
      <c r="F85" s="100" t="s">
        <v>5</v>
      </c>
      <c r="G85" s="100" t="s">
        <v>2485</v>
      </c>
      <c r="H85" s="100" t="s">
        <v>137</v>
      </c>
      <c r="I85" s="282">
        <v>0.1</v>
      </c>
      <c r="J85" s="282">
        <v>0</v>
      </c>
      <c r="K85" s="284">
        <v>0</v>
      </c>
      <c r="L85" s="284">
        <v>0</v>
      </c>
      <c r="M85" s="298">
        <v>0</v>
      </c>
      <c r="N85" s="298">
        <v>0</v>
      </c>
      <c r="O85" s="284">
        <v>780</v>
      </c>
      <c r="P85" s="101">
        <v>16</v>
      </c>
      <c r="Q85" s="101">
        <v>16</v>
      </c>
      <c r="R85" s="289" t="s">
        <v>329</v>
      </c>
      <c r="S85" s="78"/>
    </row>
    <row r="86" spans="1:19" ht="18" customHeight="1" x14ac:dyDescent="0.25">
      <c r="A86" s="276">
        <v>132</v>
      </c>
      <c r="B86" s="100" t="s">
        <v>331</v>
      </c>
      <c r="C86" s="100" t="s">
        <v>332</v>
      </c>
      <c r="D86" s="101">
        <v>2</v>
      </c>
      <c r="E86" s="100" t="s">
        <v>0</v>
      </c>
      <c r="F86" s="100" t="s">
        <v>4</v>
      </c>
      <c r="G86" s="100" t="s">
        <v>1435</v>
      </c>
      <c r="H86" s="100" t="s">
        <v>137</v>
      </c>
      <c r="I86" s="282">
        <v>0.23</v>
      </c>
      <c r="J86" s="282">
        <v>0</v>
      </c>
      <c r="K86" s="284">
        <v>6300</v>
      </c>
      <c r="L86" s="284">
        <v>3300</v>
      </c>
      <c r="M86" s="298">
        <v>6300</v>
      </c>
      <c r="N86" s="298">
        <v>3300</v>
      </c>
      <c r="O86" s="284">
        <v>3000</v>
      </c>
      <c r="P86" s="101">
        <v>18</v>
      </c>
      <c r="Q86" s="101">
        <v>18</v>
      </c>
      <c r="R86" s="289" t="s">
        <v>2239</v>
      </c>
      <c r="S86" s="78"/>
    </row>
    <row r="87" spans="1:19" ht="18" customHeight="1" x14ac:dyDescent="0.25">
      <c r="A87" s="276">
        <v>133</v>
      </c>
      <c r="B87" s="100" t="s">
        <v>334</v>
      </c>
      <c r="C87" s="100" t="s">
        <v>335</v>
      </c>
      <c r="D87" s="101">
        <v>2</v>
      </c>
      <c r="E87" s="100" t="s">
        <v>0</v>
      </c>
      <c r="F87" s="100" t="s">
        <v>330</v>
      </c>
      <c r="G87" s="100" t="s">
        <v>2492</v>
      </c>
      <c r="H87" s="100" t="s">
        <v>337</v>
      </c>
      <c r="I87" s="101">
        <v>1000</v>
      </c>
      <c r="J87" s="101">
        <v>2700</v>
      </c>
      <c r="K87" s="284">
        <v>677</v>
      </c>
      <c r="L87" s="284">
        <v>0</v>
      </c>
      <c r="M87" s="298">
        <v>677</v>
      </c>
      <c r="N87" s="298">
        <v>0</v>
      </c>
      <c r="O87" s="284">
        <v>677</v>
      </c>
      <c r="P87" s="101">
        <v>13</v>
      </c>
      <c r="Q87" s="101">
        <v>13</v>
      </c>
      <c r="R87" s="289" t="s">
        <v>338</v>
      </c>
      <c r="S87" s="78"/>
    </row>
    <row r="88" spans="1:19" ht="18" customHeight="1" x14ac:dyDescent="0.25">
      <c r="A88" s="276">
        <v>134</v>
      </c>
      <c r="B88" s="100" t="s">
        <v>339</v>
      </c>
      <c r="C88" s="100" t="s">
        <v>340</v>
      </c>
      <c r="D88" s="101">
        <v>2</v>
      </c>
      <c r="E88" s="100" t="s">
        <v>1</v>
      </c>
      <c r="F88" s="100" t="s">
        <v>330</v>
      </c>
      <c r="G88" s="100" t="s">
        <v>1378</v>
      </c>
      <c r="H88" s="100" t="s">
        <v>342</v>
      </c>
      <c r="I88" s="279">
        <v>138723.40425531915</v>
      </c>
      <c r="J88" s="279">
        <v>374553.19148936169</v>
      </c>
      <c r="K88" s="284">
        <v>0.94</v>
      </c>
      <c r="L88" s="284">
        <v>0</v>
      </c>
      <c r="M88" s="298">
        <v>0.94</v>
      </c>
      <c r="N88" s="298">
        <v>0</v>
      </c>
      <c r="O88" s="284">
        <v>0.94</v>
      </c>
      <c r="P88" s="101">
        <v>13</v>
      </c>
      <c r="Q88" s="101">
        <v>13</v>
      </c>
      <c r="R88" s="289" t="s">
        <v>338</v>
      </c>
      <c r="S88" s="78"/>
    </row>
    <row r="89" spans="1:19" ht="18" customHeight="1" x14ac:dyDescent="0.25">
      <c r="A89" s="276">
        <v>135</v>
      </c>
      <c r="B89" s="100" t="s">
        <v>344</v>
      </c>
      <c r="C89" s="100" t="s">
        <v>345</v>
      </c>
      <c r="D89" s="101">
        <v>3</v>
      </c>
      <c r="E89" s="100" t="s">
        <v>0</v>
      </c>
      <c r="F89" s="100" t="s">
        <v>4</v>
      </c>
      <c r="G89" s="100" t="s">
        <v>2478</v>
      </c>
      <c r="H89" s="100" t="s">
        <v>137</v>
      </c>
      <c r="I89" s="282">
        <v>6.8125000000000005E-2</v>
      </c>
      <c r="J89" s="282">
        <v>0</v>
      </c>
      <c r="K89" s="284">
        <v>1375</v>
      </c>
      <c r="L89" s="284">
        <v>463</v>
      </c>
      <c r="M89" s="298">
        <v>1375</v>
      </c>
      <c r="N89" s="298">
        <v>463</v>
      </c>
      <c r="O89" s="284">
        <v>912</v>
      </c>
      <c r="P89" s="101">
        <v>18</v>
      </c>
      <c r="Q89" s="101">
        <v>18</v>
      </c>
      <c r="R89" s="289" t="s">
        <v>346</v>
      </c>
      <c r="S89" s="78"/>
    </row>
    <row r="90" spans="1:19" ht="18" customHeight="1" x14ac:dyDescent="0.25">
      <c r="A90" s="276">
        <v>138</v>
      </c>
      <c r="B90" s="100" t="s">
        <v>348</v>
      </c>
      <c r="C90" s="100" t="s">
        <v>1725</v>
      </c>
      <c r="D90" s="101">
        <v>4</v>
      </c>
      <c r="E90" s="100" t="s">
        <v>1</v>
      </c>
      <c r="F90" s="100" t="s">
        <v>5</v>
      </c>
      <c r="G90" s="100" t="s">
        <v>1330</v>
      </c>
      <c r="H90" s="100" t="s">
        <v>137</v>
      </c>
      <c r="I90" s="282">
        <v>0.25</v>
      </c>
      <c r="J90" s="282">
        <v>0</v>
      </c>
      <c r="K90" s="284">
        <v>0.5</v>
      </c>
      <c r="L90" s="284">
        <v>0.16666666666666666</v>
      </c>
      <c r="M90" s="298">
        <v>0.5</v>
      </c>
      <c r="N90" s="298">
        <v>0.16666666666666666</v>
      </c>
      <c r="O90" s="284">
        <v>0.33333333333333337</v>
      </c>
      <c r="P90" s="101">
        <v>15</v>
      </c>
      <c r="Q90" s="101">
        <v>15</v>
      </c>
      <c r="R90" s="289" t="s">
        <v>350</v>
      </c>
      <c r="S90" s="78"/>
    </row>
    <row r="91" spans="1:19" ht="18" customHeight="1" x14ac:dyDescent="0.25">
      <c r="A91" s="276">
        <v>139</v>
      </c>
      <c r="B91" s="100" t="s">
        <v>352</v>
      </c>
      <c r="C91" s="100" t="s">
        <v>1726</v>
      </c>
      <c r="D91" s="101">
        <v>4</v>
      </c>
      <c r="E91" s="100" t="s">
        <v>0</v>
      </c>
      <c r="F91" s="100" t="s">
        <v>5</v>
      </c>
      <c r="G91" s="100" t="s">
        <v>3369</v>
      </c>
      <c r="H91" s="100" t="s">
        <v>137</v>
      </c>
      <c r="I91" s="282">
        <v>0.25</v>
      </c>
      <c r="J91" s="282">
        <v>0</v>
      </c>
      <c r="K91" s="284">
        <v>0</v>
      </c>
      <c r="L91" s="284">
        <v>0</v>
      </c>
      <c r="M91" s="298">
        <v>0</v>
      </c>
      <c r="N91" s="298">
        <v>0</v>
      </c>
      <c r="O91" s="284">
        <v>720</v>
      </c>
      <c r="P91" s="101">
        <v>16</v>
      </c>
      <c r="Q91" s="101">
        <v>16</v>
      </c>
      <c r="R91" s="289" t="s">
        <v>350</v>
      </c>
      <c r="S91" s="78"/>
    </row>
    <row r="92" spans="1:19" ht="18" customHeight="1" x14ac:dyDescent="0.25">
      <c r="A92" s="276">
        <v>140</v>
      </c>
      <c r="B92" s="100" t="s">
        <v>1727</v>
      </c>
      <c r="C92" s="100" t="s">
        <v>1728</v>
      </c>
      <c r="D92" s="101">
        <v>4</v>
      </c>
      <c r="E92" s="100" t="s">
        <v>1</v>
      </c>
      <c r="F92" s="100" t="s">
        <v>5</v>
      </c>
      <c r="G92" s="100" t="s">
        <v>1457</v>
      </c>
      <c r="H92" s="100" t="s">
        <v>137</v>
      </c>
      <c r="I92" s="282">
        <v>0.2</v>
      </c>
      <c r="J92" s="282">
        <v>0</v>
      </c>
      <c r="K92" s="284">
        <v>0</v>
      </c>
      <c r="L92" s="284">
        <v>0</v>
      </c>
      <c r="M92" s="298">
        <v>0</v>
      </c>
      <c r="N92" s="298">
        <v>0</v>
      </c>
      <c r="O92" s="284">
        <v>-1</v>
      </c>
      <c r="P92" s="101">
        <v>15</v>
      </c>
      <c r="Q92" s="101">
        <v>15</v>
      </c>
      <c r="R92" s="289" t="s">
        <v>354</v>
      </c>
      <c r="S92" s="78"/>
    </row>
    <row r="93" spans="1:19" ht="18" customHeight="1" x14ac:dyDescent="0.25">
      <c r="A93" s="276">
        <v>141</v>
      </c>
      <c r="B93" s="100" t="s">
        <v>1729</v>
      </c>
      <c r="C93" s="100" t="s">
        <v>1730</v>
      </c>
      <c r="D93" s="101">
        <v>4</v>
      </c>
      <c r="E93" s="100" t="s">
        <v>1</v>
      </c>
      <c r="F93" s="100" t="s">
        <v>26</v>
      </c>
      <c r="G93" s="100" t="s">
        <v>1318</v>
      </c>
      <c r="H93" s="100" t="s">
        <v>137</v>
      </c>
      <c r="I93" s="282">
        <v>0.2</v>
      </c>
      <c r="J93" s="282">
        <v>0</v>
      </c>
      <c r="K93" s="284">
        <v>0.17</v>
      </c>
      <c r="L93" s="284">
        <v>0</v>
      </c>
      <c r="M93" s="298">
        <v>0.17</v>
      </c>
      <c r="N93" s="298">
        <v>0</v>
      </c>
      <c r="O93" s="284">
        <v>0.17</v>
      </c>
      <c r="P93" s="101">
        <v>15</v>
      </c>
      <c r="Q93" s="101">
        <v>15</v>
      </c>
      <c r="R93" s="289" t="s">
        <v>2240</v>
      </c>
      <c r="S93" s="78"/>
    </row>
    <row r="94" spans="1:19" ht="18" customHeight="1" x14ac:dyDescent="0.25">
      <c r="A94" s="276">
        <v>142</v>
      </c>
      <c r="B94" s="100" t="s">
        <v>356</v>
      </c>
      <c r="C94" s="100" t="s">
        <v>1731</v>
      </c>
      <c r="D94" s="101">
        <v>2</v>
      </c>
      <c r="E94" s="100" t="s">
        <v>1</v>
      </c>
      <c r="F94" s="100" t="s">
        <v>166</v>
      </c>
      <c r="G94" s="100" t="s">
        <v>1093</v>
      </c>
      <c r="H94" s="100" t="s">
        <v>137</v>
      </c>
      <c r="I94" s="282">
        <v>0.1</v>
      </c>
      <c r="J94" s="282">
        <v>0</v>
      </c>
      <c r="K94" s="284">
        <v>0</v>
      </c>
      <c r="L94" s="284">
        <v>0</v>
      </c>
      <c r="M94" s="298">
        <v>0</v>
      </c>
      <c r="N94" s="298">
        <v>0</v>
      </c>
      <c r="O94" s="284">
        <v>1</v>
      </c>
      <c r="P94" s="101">
        <v>20</v>
      </c>
      <c r="Q94" s="101">
        <v>20</v>
      </c>
      <c r="R94" s="289" t="s">
        <v>2241</v>
      </c>
      <c r="S94" s="78"/>
    </row>
    <row r="95" spans="1:19" ht="18" customHeight="1" x14ac:dyDescent="0.25">
      <c r="A95" s="276">
        <v>143</v>
      </c>
      <c r="B95" s="100" t="s">
        <v>1732</v>
      </c>
      <c r="C95" s="100" t="s">
        <v>357</v>
      </c>
      <c r="D95" s="101">
        <v>4</v>
      </c>
      <c r="E95" s="100" t="s">
        <v>1</v>
      </c>
      <c r="F95" s="100" t="s">
        <v>104</v>
      </c>
      <c r="G95" s="100" t="s">
        <v>1334</v>
      </c>
      <c r="H95" s="100" t="s">
        <v>137</v>
      </c>
      <c r="I95" s="282" t="s">
        <v>359</v>
      </c>
      <c r="J95" s="282">
        <v>0</v>
      </c>
      <c r="K95" s="284">
        <v>0.08</v>
      </c>
      <c r="L95" s="284">
        <v>0</v>
      </c>
      <c r="M95" s="298">
        <v>0.08</v>
      </c>
      <c r="N95" s="298">
        <v>0</v>
      </c>
      <c r="O95" s="284">
        <v>8.249999999999999E-2</v>
      </c>
      <c r="P95" s="101">
        <v>15</v>
      </c>
      <c r="Q95" s="101">
        <v>15</v>
      </c>
      <c r="R95" s="289" t="s">
        <v>360</v>
      </c>
      <c r="S95" s="78"/>
    </row>
    <row r="96" spans="1:19" ht="18" customHeight="1" x14ac:dyDescent="0.25">
      <c r="A96" s="276">
        <v>144</v>
      </c>
      <c r="B96" s="100" t="s">
        <v>361</v>
      </c>
      <c r="C96" s="100" t="s">
        <v>362</v>
      </c>
      <c r="D96" s="101">
        <v>4</v>
      </c>
      <c r="E96" s="100" t="s">
        <v>0</v>
      </c>
      <c r="F96" s="100" t="s">
        <v>166</v>
      </c>
      <c r="G96" s="100" t="s">
        <v>1451</v>
      </c>
      <c r="H96" s="100" t="s">
        <v>137</v>
      </c>
      <c r="I96" s="282">
        <v>0.34303571428571428</v>
      </c>
      <c r="J96" s="282">
        <v>0</v>
      </c>
      <c r="K96" s="284">
        <v>7560</v>
      </c>
      <c r="L96" s="284">
        <v>4680</v>
      </c>
      <c r="M96" s="298">
        <v>7560</v>
      </c>
      <c r="N96" s="298">
        <v>4680</v>
      </c>
      <c r="O96" s="284">
        <v>2880</v>
      </c>
      <c r="P96" s="101">
        <v>18</v>
      </c>
      <c r="Q96" s="101">
        <v>18</v>
      </c>
      <c r="R96" s="289" t="s">
        <v>364</v>
      </c>
      <c r="S96" s="78"/>
    </row>
    <row r="97" spans="1:19" ht="18" customHeight="1" x14ac:dyDescent="0.25">
      <c r="A97" s="276">
        <v>146</v>
      </c>
      <c r="B97" s="100" t="s">
        <v>365</v>
      </c>
      <c r="C97" s="100" t="s">
        <v>366</v>
      </c>
      <c r="D97" s="101">
        <v>4</v>
      </c>
      <c r="E97" s="100" t="s">
        <v>1</v>
      </c>
      <c r="F97" s="100" t="s">
        <v>166</v>
      </c>
      <c r="G97" s="100" t="s">
        <v>1459</v>
      </c>
      <c r="H97" s="100" t="s">
        <v>137</v>
      </c>
      <c r="I97" s="282">
        <v>0.34303571428571428</v>
      </c>
      <c r="J97" s="282">
        <v>0</v>
      </c>
      <c r="K97" s="284">
        <v>11.154166666666669</v>
      </c>
      <c r="L97" s="284">
        <v>8.65</v>
      </c>
      <c r="M97" s="298">
        <v>11.154166666666669</v>
      </c>
      <c r="N97" s="298">
        <v>8.65</v>
      </c>
      <c r="O97" s="284">
        <v>2.5041666666666682</v>
      </c>
      <c r="P97" s="101">
        <v>15</v>
      </c>
      <c r="Q97" s="101">
        <v>15</v>
      </c>
      <c r="R97" s="289" t="s">
        <v>367</v>
      </c>
      <c r="S97" s="78"/>
    </row>
    <row r="98" spans="1:19" ht="18" customHeight="1" x14ac:dyDescent="0.25">
      <c r="A98" s="276">
        <v>147</v>
      </c>
      <c r="B98" s="100" t="s">
        <v>368</v>
      </c>
      <c r="C98" s="100" t="s">
        <v>1733</v>
      </c>
      <c r="D98" s="101">
        <v>1</v>
      </c>
      <c r="E98" s="100" t="s">
        <v>0</v>
      </c>
      <c r="F98" s="100" t="s">
        <v>166</v>
      </c>
      <c r="G98" s="100" t="s">
        <v>2516</v>
      </c>
      <c r="H98" s="100" t="s">
        <v>137</v>
      </c>
      <c r="I98" s="282">
        <v>0.3</v>
      </c>
      <c r="J98" s="282">
        <v>0</v>
      </c>
      <c r="K98" s="284">
        <v>0</v>
      </c>
      <c r="L98" s="284">
        <v>0</v>
      </c>
      <c r="M98" s="298">
        <v>0</v>
      </c>
      <c r="N98" s="298">
        <v>0</v>
      </c>
      <c r="O98" s="284">
        <v>0</v>
      </c>
      <c r="P98" s="101">
        <v>25</v>
      </c>
      <c r="Q98" s="101">
        <v>18</v>
      </c>
      <c r="R98" s="289" t="s">
        <v>369</v>
      </c>
      <c r="S98" s="78"/>
    </row>
    <row r="99" spans="1:19" ht="18" customHeight="1" x14ac:dyDescent="0.25">
      <c r="A99" s="276">
        <v>148</v>
      </c>
      <c r="B99" s="100" t="s">
        <v>370</v>
      </c>
      <c r="C99" s="100" t="s">
        <v>1734</v>
      </c>
      <c r="D99" s="101">
        <v>1</v>
      </c>
      <c r="E99" s="100" t="s">
        <v>1</v>
      </c>
      <c r="F99" s="100" t="s">
        <v>166</v>
      </c>
      <c r="G99" s="100" t="s">
        <v>1323</v>
      </c>
      <c r="H99" s="100" t="s">
        <v>137</v>
      </c>
      <c r="I99" s="282">
        <v>0.3</v>
      </c>
      <c r="J99" s="282">
        <v>0</v>
      </c>
      <c r="K99" s="284">
        <v>0</v>
      </c>
      <c r="L99" s="284">
        <v>0</v>
      </c>
      <c r="M99" s="298">
        <v>0</v>
      </c>
      <c r="N99" s="298">
        <v>0</v>
      </c>
      <c r="O99" s="284">
        <v>0</v>
      </c>
      <c r="P99" s="101">
        <v>25</v>
      </c>
      <c r="Q99" s="101">
        <v>25</v>
      </c>
      <c r="R99" s="289" t="s">
        <v>369</v>
      </c>
      <c r="S99" s="78"/>
    </row>
    <row r="100" spans="1:19" ht="18" customHeight="1" x14ac:dyDescent="0.25">
      <c r="A100" s="276">
        <v>149</v>
      </c>
      <c r="B100" s="100" t="s">
        <v>371</v>
      </c>
      <c r="C100" s="100" t="s">
        <v>372</v>
      </c>
      <c r="D100" s="101">
        <v>2</v>
      </c>
      <c r="E100" s="100" t="s">
        <v>1</v>
      </c>
      <c r="F100" s="100" t="s">
        <v>1735</v>
      </c>
      <c r="G100" s="100" t="s">
        <v>1325</v>
      </c>
      <c r="H100" s="100" t="s">
        <v>137</v>
      </c>
      <c r="I100" s="282">
        <v>0.5</v>
      </c>
      <c r="J100" s="282">
        <v>0</v>
      </c>
      <c r="K100" s="284">
        <v>0.14285714285714285</v>
      </c>
      <c r="L100" s="284">
        <v>0</v>
      </c>
      <c r="M100" s="298">
        <v>0.14285714285714285</v>
      </c>
      <c r="N100" s="298">
        <v>0</v>
      </c>
      <c r="O100" s="284">
        <v>0.14285714285714285</v>
      </c>
      <c r="P100" s="101">
        <v>40</v>
      </c>
      <c r="Q100" s="101">
        <v>40</v>
      </c>
      <c r="R100" s="289" t="s">
        <v>373</v>
      </c>
      <c r="S100" s="78"/>
    </row>
    <row r="101" spans="1:19" ht="18" customHeight="1" x14ac:dyDescent="0.25">
      <c r="A101" s="276">
        <v>152</v>
      </c>
      <c r="B101" s="100" t="s">
        <v>1736</v>
      </c>
      <c r="C101" s="100" t="s">
        <v>1737</v>
      </c>
      <c r="D101" s="101">
        <v>3</v>
      </c>
      <c r="E101" s="100" t="s">
        <v>0</v>
      </c>
      <c r="F101" s="100" t="s">
        <v>104</v>
      </c>
      <c r="G101" s="100" t="s">
        <v>2522</v>
      </c>
      <c r="H101" s="100" t="s">
        <v>137</v>
      </c>
      <c r="I101" s="282">
        <v>4.2857142857142858E-2</v>
      </c>
      <c r="J101" s="282">
        <v>0</v>
      </c>
      <c r="K101" s="284">
        <v>0</v>
      </c>
      <c r="L101" s="284">
        <v>152.71199999999996</v>
      </c>
      <c r="M101" s="298">
        <v>0</v>
      </c>
      <c r="N101" s="298">
        <v>152.71199999999996</v>
      </c>
      <c r="O101" s="284">
        <v>152.71199999999996</v>
      </c>
      <c r="P101" s="101">
        <v>30</v>
      </c>
      <c r="Q101" s="101">
        <v>30</v>
      </c>
      <c r="R101" s="289" t="s">
        <v>377</v>
      </c>
      <c r="S101" s="78"/>
    </row>
    <row r="102" spans="1:19" ht="18" customHeight="1" x14ac:dyDescent="0.25">
      <c r="A102" s="276">
        <v>153</v>
      </c>
      <c r="B102" s="100" t="s">
        <v>1738</v>
      </c>
      <c r="C102" s="100" t="s">
        <v>378</v>
      </c>
      <c r="D102" s="101">
        <v>4</v>
      </c>
      <c r="E102" s="100" t="s">
        <v>379</v>
      </c>
      <c r="F102" s="100" t="s">
        <v>22</v>
      </c>
      <c r="G102" s="100" t="s">
        <v>1358</v>
      </c>
      <c r="H102" s="100" t="s">
        <v>155</v>
      </c>
      <c r="I102" s="101">
        <v>95</v>
      </c>
      <c r="J102" s="101">
        <v>68</v>
      </c>
      <c r="K102" s="284">
        <v>498.05</v>
      </c>
      <c r="L102" s="284">
        <v>97.5</v>
      </c>
      <c r="M102" s="298">
        <v>498.05</v>
      </c>
      <c r="N102" s="298">
        <v>97.5</v>
      </c>
      <c r="O102" s="284">
        <v>358.05</v>
      </c>
      <c r="P102" s="101">
        <v>13</v>
      </c>
      <c r="Q102" s="101">
        <v>5</v>
      </c>
      <c r="R102" s="289" t="s">
        <v>2231</v>
      </c>
      <c r="S102" s="79"/>
    </row>
    <row r="103" spans="1:19" ht="18" customHeight="1" x14ac:dyDescent="0.25">
      <c r="A103" s="276">
        <v>154</v>
      </c>
      <c r="B103" s="100" t="s">
        <v>380</v>
      </c>
      <c r="C103" s="100" t="s">
        <v>381</v>
      </c>
      <c r="D103" s="101">
        <v>4</v>
      </c>
      <c r="E103" s="100" t="s">
        <v>0</v>
      </c>
      <c r="F103" s="100" t="s">
        <v>22</v>
      </c>
      <c r="G103" s="100" t="s">
        <v>1349</v>
      </c>
      <c r="H103" s="100" t="s">
        <v>155</v>
      </c>
      <c r="I103" s="101">
        <v>76</v>
      </c>
      <c r="J103" s="101">
        <v>26</v>
      </c>
      <c r="K103" s="284">
        <v>25.34</v>
      </c>
      <c r="L103" s="284">
        <v>2.88</v>
      </c>
      <c r="M103" s="298">
        <v>25.34</v>
      </c>
      <c r="N103" s="298">
        <v>2.88</v>
      </c>
      <c r="O103" s="284">
        <v>-28.97</v>
      </c>
      <c r="P103" s="101">
        <v>43</v>
      </c>
      <c r="Q103" s="101">
        <v>2</v>
      </c>
      <c r="R103" s="289" t="s">
        <v>2242</v>
      </c>
      <c r="S103" s="79"/>
    </row>
    <row r="104" spans="1:19" ht="18" customHeight="1" x14ac:dyDescent="0.25">
      <c r="A104" s="276">
        <v>155</v>
      </c>
      <c r="B104" s="100" t="s">
        <v>382</v>
      </c>
      <c r="C104" s="100" t="s">
        <v>1739</v>
      </c>
      <c r="D104" s="101">
        <v>3</v>
      </c>
      <c r="E104" s="100" t="s">
        <v>0</v>
      </c>
      <c r="F104" s="100" t="s">
        <v>4</v>
      </c>
      <c r="G104" s="100" t="s">
        <v>1310</v>
      </c>
      <c r="H104" s="100" t="s">
        <v>137</v>
      </c>
      <c r="I104" s="282">
        <v>9.5000000000000001E-2</v>
      </c>
      <c r="J104" s="282">
        <v>0</v>
      </c>
      <c r="K104" s="284">
        <v>10000</v>
      </c>
      <c r="L104" s="284">
        <v>3000</v>
      </c>
      <c r="M104" s="298">
        <v>10000</v>
      </c>
      <c r="N104" s="298">
        <v>3000</v>
      </c>
      <c r="O104" s="284">
        <v>7000</v>
      </c>
      <c r="P104" s="101">
        <v>80</v>
      </c>
      <c r="Q104" s="101">
        <v>20</v>
      </c>
      <c r="R104" s="289" t="s">
        <v>385</v>
      </c>
      <c r="S104" s="78"/>
    </row>
    <row r="105" spans="1:19" ht="18" customHeight="1" x14ac:dyDescent="0.25">
      <c r="A105" s="276">
        <v>156</v>
      </c>
      <c r="B105" s="100" t="s">
        <v>386</v>
      </c>
      <c r="C105" s="100" t="s">
        <v>1740</v>
      </c>
      <c r="D105" s="101">
        <v>4</v>
      </c>
      <c r="E105" s="100" t="s">
        <v>0</v>
      </c>
      <c r="F105" s="100" t="s">
        <v>104</v>
      </c>
      <c r="G105" s="100" t="s">
        <v>1310</v>
      </c>
      <c r="H105" s="100" t="s">
        <v>387</v>
      </c>
      <c r="I105" s="101">
        <v>0.8</v>
      </c>
      <c r="J105" s="101">
        <v>0.67</v>
      </c>
      <c r="K105" s="284">
        <v>0</v>
      </c>
      <c r="L105" s="284">
        <v>0</v>
      </c>
      <c r="M105" s="298">
        <v>0</v>
      </c>
      <c r="N105" s="298">
        <v>0</v>
      </c>
      <c r="O105" s="284">
        <v>0</v>
      </c>
      <c r="P105" s="101">
        <v>20</v>
      </c>
      <c r="Q105" s="101">
        <v>20</v>
      </c>
      <c r="R105" s="289" t="s">
        <v>388</v>
      </c>
      <c r="S105" s="78"/>
    </row>
    <row r="106" spans="1:19" ht="18" customHeight="1" x14ac:dyDescent="0.25">
      <c r="A106" s="276">
        <v>157</v>
      </c>
      <c r="B106" s="100" t="s">
        <v>389</v>
      </c>
      <c r="C106" s="100" t="s">
        <v>390</v>
      </c>
      <c r="D106" s="101">
        <v>4</v>
      </c>
      <c r="E106" s="100" t="s">
        <v>1</v>
      </c>
      <c r="F106" s="100" t="s">
        <v>104</v>
      </c>
      <c r="G106" s="100" t="s">
        <v>1456</v>
      </c>
      <c r="H106" s="100" t="s">
        <v>387</v>
      </c>
      <c r="I106" s="101">
        <v>0.8</v>
      </c>
      <c r="J106" s="101">
        <v>0.67</v>
      </c>
      <c r="K106" s="284">
        <v>0</v>
      </c>
      <c r="L106" s="284">
        <v>0</v>
      </c>
      <c r="M106" s="298">
        <v>0</v>
      </c>
      <c r="N106" s="298">
        <v>0</v>
      </c>
      <c r="O106" s="284">
        <v>0</v>
      </c>
      <c r="P106" s="101">
        <v>20</v>
      </c>
      <c r="Q106" s="101">
        <v>20</v>
      </c>
      <c r="R106" s="289" t="s">
        <v>388</v>
      </c>
      <c r="S106" s="78"/>
    </row>
    <row r="107" spans="1:19" ht="18" customHeight="1" x14ac:dyDescent="0.25">
      <c r="A107" s="276">
        <v>161</v>
      </c>
      <c r="B107" s="100" t="s">
        <v>392</v>
      </c>
      <c r="C107" s="100" t="s">
        <v>393</v>
      </c>
      <c r="D107" s="101">
        <v>4</v>
      </c>
      <c r="E107" s="100" t="s">
        <v>0</v>
      </c>
      <c r="F107" s="100" t="s">
        <v>166</v>
      </c>
      <c r="G107" s="100" t="s">
        <v>3370</v>
      </c>
      <c r="H107" s="100" t="s">
        <v>137</v>
      </c>
      <c r="I107" s="282">
        <v>0.4</v>
      </c>
      <c r="J107" s="282">
        <v>0</v>
      </c>
      <c r="K107" s="284">
        <v>6084</v>
      </c>
      <c r="L107" s="284">
        <v>4680</v>
      </c>
      <c r="M107" s="298">
        <v>6084</v>
      </c>
      <c r="N107" s="298">
        <v>4680</v>
      </c>
      <c r="O107" s="284">
        <v>1404</v>
      </c>
      <c r="P107" s="101">
        <v>20</v>
      </c>
      <c r="Q107" s="101">
        <v>20</v>
      </c>
      <c r="R107" s="289" t="s">
        <v>395</v>
      </c>
      <c r="S107" s="78"/>
    </row>
    <row r="108" spans="1:19" ht="18" customHeight="1" x14ac:dyDescent="0.25">
      <c r="A108" s="276">
        <v>162</v>
      </c>
      <c r="B108" s="100" t="s">
        <v>397</v>
      </c>
      <c r="C108" s="100" t="s">
        <v>398</v>
      </c>
      <c r="D108" s="101">
        <v>4</v>
      </c>
      <c r="E108" s="100" t="s">
        <v>1</v>
      </c>
      <c r="F108" s="100" t="s">
        <v>104</v>
      </c>
      <c r="G108" s="100" t="s">
        <v>1324</v>
      </c>
      <c r="H108" s="100" t="s">
        <v>137</v>
      </c>
      <c r="I108" s="282">
        <v>0.25</v>
      </c>
      <c r="J108" s="282">
        <v>0</v>
      </c>
      <c r="K108" s="284">
        <v>0</v>
      </c>
      <c r="L108" s="284">
        <v>0</v>
      </c>
      <c r="M108" s="298">
        <v>0</v>
      </c>
      <c r="N108" s="298">
        <v>0</v>
      </c>
      <c r="O108" s="284">
        <v>0.26666666666666666</v>
      </c>
      <c r="P108" s="101">
        <v>20</v>
      </c>
      <c r="Q108" s="101">
        <v>20</v>
      </c>
      <c r="R108" s="289" t="s">
        <v>2243</v>
      </c>
      <c r="S108" s="4"/>
    </row>
    <row r="109" spans="1:19" ht="18" customHeight="1" x14ac:dyDescent="0.25">
      <c r="A109" s="276">
        <v>168</v>
      </c>
      <c r="B109" s="100" t="s">
        <v>402</v>
      </c>
      <c r="C109" s="100" t="s">
        <v>403</v>
      </c>
      <c r="D109" s="101">
        <v>3</v>
      </c>
      <c r="E109" s="100" t="s">
        <v>0</v>
      </c>
      <c r="F109" s="100" t="s">
        <v>1735</v>
      </c>
      <c r="G109" s="100" t="s">
        <v>1309</v>
      </c>
      <c r="H109" s="100" t="s">
        <v>137</v>
      </c>
      <c r="I109" s="282">
        <v>0.66</v>
      </c>
      <c r="J109" s="282">
        <v>0</v>
      </c>
      <c r="K109" s="284">
        <v>116.01470588235294</v>
      </c>
      <c r="L109" s="284">
        <v>102.94117647058823</v>
      </c>
      <c r="M109" s="298">
        <v>116.01470588235294</v>
      </c>
      <c r="N109" s="298">
        <v>102.94117647058823</v>
      </c>
      <c r="O109" s="284">
        <v>23532.352941176479</v>
      </c>
      <c r="P109" s="101">
        <v>30</v>
      </c>
      <c r="Q109" s="101">
        <v>30</v>
      </c>
      <c r="R109" s="289" t="s">
        <v>404</v>
      </c>
      <c r="S109" s="78"/>
    </row>
    <row r="110" spans="1:19" ht="18" customHeight="1" x14ac:dyDescent="0.25">
      <c r="A110" s="276">
        <v>171</v>
      </c>
      <c r="B110" s="100" t="s">
        <v>1741</v>
      </c>
      <c r="C110" s="100" t="s">
        <v>405</v>
      </c>
      <c r="D110" s="101">
        <v>5</v>
      </c>
      <c r="E110" s="100" t="s">
        <v>1</v>
      </c>
      <c r="F110" s="100" t="s">
        <v>99</v>
      </c>
      <c r="G110" s="100" t="s">
        <v>1093</v>
      </c>
      <c r="H110" s="100" t="s">
        <v>137</v>
      </c>
      <c r="I110" s="282">
        <v>0.13</v>
      </c>
      <c r="J110" s="282">
        <v>0</v>
      </c>
      <c r="K110" s="284">
        <v>1.1599999999999999</v>
      </c>
      <c r="L110" s="284">
        <v>0</v>
      </c>
      <c r="M110" s="298">
        <v>1.1599999999999999</v>
      </c>
      <c r="N110" s="298">
        <v>0</v>
      </c>
      <c r="O110" s="284">
        <v>1.1599999999999999</v>
      </c>
      <c r="P110" s="101">
        <v>5</v>
      </c>
      <c r="Q110" s="101">
        <v>5</v>
      </c>
      <c r="R110" s="289" t="s">
        <v>407</v>
      </c>
      <c r="S110" s="78"/>
    </row>
    <row r="111" spans="1:19" ht="18" customHeight="1" x14ac:dyDescent="0.25">
      <c r="A111" s="276">
        <v>180</v>
      </c>
      <c r="B111" s="100" t="s">
        <v>1742</v>
      </c>
      <c r="C111" s="100" t="s">
        <v>1743</v>
      </c>
      <c r="D111" s="101">
        <v>5</v>
      </c>
      <c r="E111" s="100" t="s">
        <v>0</v>
      </c>
      <c r="F111" s="100" t="s">
        <v>22</v>
      </c>
      <c r="G111" s="100" t="s">
        <v>2538</v>
      </c>
      <c r="H111" s="100" t="s">
        <v>155</v>
      </c>
      <c r="I111" s="101">
        <v>55</v>
      </c>
      <c r="J111" s="101">
        <v>15</v>
      </c>
      <c r="K111" s="284">
        <v>2.72</v>
      </c>
      <c r="L111" s="284">
        <v>1.2</v>
      </c>
      <c r="M111" s="298">
        <v>2.72</v>
      </c>
      <c r="N111" s="298">
        <v>1.2</v>
      </c>
      <c r="O111" s="284">
        <v>-7.05</v>
      </c>
      <c r="P111" s="101">
        <v>17</v>
      </c>
      <c r="Q111" s="101">
        <v>2</v>
      </c>
      <c r="R111" s="289" t="s">
        <v>2244</v>
      </c>
      <c r="S111" s="4"/>
    </row>
    <row r="112" spans="1:19" ht="18" customHeight="1" x14ac:dyDescent="0.25">
      <c r="A112" s="276">
        <v>181</v>
      </c>
      <c r="B112" s="100" t="s">
        <v>413</v>
      </c>
      <c r="C112" s="100" t="s">
        <v>414</v>
      </c>
      <c r="D112" s="101">
        <v>4</v>
      </c>
      <c r="E112" s="100" t="s">
        <v>1</v>
      </c>
      <c r="F112" s="100" t="s">
        <v>22</v>
      </c>
      <c r="G112" s="100" t="s">
        <v>1277</v>
      </c>
      <c r="H112" s="100" t="s">
        <v>137</v>
      </c>
      <c r="I112" s="282">
        <v>0.4</v>
      </c>
      <c r="J112" s="282">
        <v>0</v>
      </c>
      <c r="K112" s="284">
        <v>184.93150684931507</v>
      </c>
      <c r="L112" s="284">
        <v>0</v>
      </c>
      <c r="M112" s="298">
        <v>184.93150684931507</v>
      </c>
      <c r="N112" s="298">
        <v>0</v>
      </c>
      <c r="O112" s="284">
        <v>184.93150684931507</v>
      </c>
      <c r="P112" s="101">
        <v>5</v>
      </c>
      <c r="Q112" s="101">
        <v>5</v>
      </c>
      <c r="R112" s="289" t="s">
        <v>416</v>
      </c>
      <c r="S112" s="78"/>
    </row>
    <row r="113" spans="1:19" ht="18" customHeight="1" x14ac:dyDescent="0.25">
      <c r="A113" s="276">
        <v>182</v>
      </c>
      <c r="B113" s="100" t="s">
        <v>417</v>
      </c>
      <c r="C113" s="100" t="s">
        <v>1744</v>
      </c>
      <c r="D113" s="101">
        <v>4</v>
      </c>
      <c r="E113" s="100" t="s">
        <v>1039</v>
      </c>
      <c r="F113" s="100" t="s">
        <v>22</v>
      </c>
      <c r="G113" s="100" t="s">
        <v>1346</v>
      </c>
      <c r="H113" s="100" t="s">
        <v>137</v>
      </c>
      <c r="I113" s="282">
        <v>0.7</v>
      </c>
      <c r="J113" s="282">
        <v>0</v>
      </c>
      <c r="K113" s="284">
        <v>8</v>
      </c>
      <c r="L113" s="284">
        <v>38</v>
      </c>
      <c r="M113" s="298">
        <v>8</v>
      </c>
      <c r="N113" s="298">
        <v>38</v>
      </c>
      <c r="O113" s="284">
        <v>-30</v>
      </c>
      <c r="P113" s="101">
        <v>86</v>
      </c>
      <c r="Q113" s="101">
        <v>3</v>
      </c>
      <c r="R113" s="289" t="s">
        <v>420</v>
      </c>
      <c r="S113" s="78"/>
    </row>
    <row r="114" spans="1:19" ht="18" customHeight="1" x14ac:dyDescent="0.25">
      <c r="A114" s="276">
        <v>184</v>
      </c>
      <c r="B114" s="100" t="s">
        <v>1745</v>
      </c>
      <c r="C114" s="100" t="s">
        <v>421</v>
      </c>
      <c r="D114" s="101">
        <v>5</v>
      </c>
      <c r="E114" s="100" t="s">
        <v>1</v>
      </c>
      <c r="F114" s="100" t="s">
        <v>22</v>
      </c>
      <c r="G114" s="100" t="s">
        <v>1348</v>
      </c>
      <c r="H114" s="100" t="s">
        <v>155</v>
      </c>
      <c r="I114" s="101">
        <v>53</v>
      </c>
      <c r="J114" s="101">
        <v>9.6</v>
      </c>
      <c r="K114" s="284">
        <v>2.72</v>
      </c>
      <c r="L114" s="284">
        <v>1.2</v>
      </c>
      <c r="M114" s="298">
        <v>2.72</v>
      </c>
      <c r="N114" s="298">
        <v>1.2</v>
      </c>
      <c r="O114" s="284">
        <v>-7.05</v>
      </c>
      <c r="P114" s="101">
        <v>2.6</v>
      </c>
      <c r="Q114" s="101">
        <v>0.36</v>
      </c>
      <c r="R114" s="289" t="s">
        <v>412</v>
      </c>
      <c r="S114" s="78"/>
    </row>
    <row r="115" spans="1:19" ht="18" customHeight="1" x14ac:dyDescent="0.25">
      <c r="A115" s="276">
        <v>185</v>
      </c>
      <c r="B115" s="100" t="s">
        <v>423</v>
      </c>
      <c r="C115" s="100" t="s">
        <v>424</v>
      </c>
      <c r="D115" s="101">
        <v>2</v>
      </c>
      <c r="E115" s="100" t="s">
        <v>379</v>
      </c>
      <c r="F115" s="100" t="s">
        <v>22</v>
      </c>
      <c r="G115" s="100" t="s">
        <v>2545</v>
      </c>
      <c r="H115" s="100" t="s">
        <v>137</v>
      </c>
      <c r="I115" s="282">
        <v>0.15</v>
      </c>
      <c r="J115" s="282">
        <v>0</v>
      </c>
      <c r="K115" s="284">
        <v>31.19</v>
      </c>
      <c r="L115" s="284">
        <v>10.89</v>
      </c>
      <c r="M115" s="298">
        <v>31.19</v>
      </c>
      <c r="N115" s="298">
        <v>10.89</v>
      </c>
      <c r="O115" s="284">
        <v>20.3</v>
      </c>
      <c r="P115" s="101">
        <v>5</v>
      </c>
      <c r="Q115" s="101">
        <v>5</v>
      </c>
      <c r="R115" s="289" t="s">
        <v>427</v>
      </c>
      <c r="S115" s="78"/>
    </row>
    <row r="116" spans="1:19" ht="18" customHeight="1" x14ac:dyDescent="0.25">
      <c r="A116" s="276">
        <v>188</v>
      </c>
      <c r="B116" s="100" t="s">
        <v>1746</v>
      </c>
      <c r="C116" s="100" t="s">
        <v>1747</v>
      </c>
      <c r="D116" s="101">
        <v>5</v>
      </c>
      <c r="E116" s="100" t="s">
        <v>1039</v>
      </c>
      <c r="F116" s="100" t="s">
        <v>22</v>
      </c>
      <c r="G116" s="100" t="s">
        <v>2549</v>
      </c>
      <c r="H116" s="100" t="s">
        <v>137</v>
      </c>
      <c r="I116" s="282">
        <v>6.9699999999999998E-2</v>
      </c>
      <c r="J116" s="282">
        <v>0</v>
      </c>
      <c r="K116" s="284">
        <v>7.45</v>
      </c>
      <c r="L116" s="284">
        <v>7.32</v>
      </c>
      <c r="M116" s="298">
        <v>7.45</v>
      </c>
      <c r="N116" s="298">
        <v>7.32</v>
      </c>
      <c r="O116" s="284">
        <v>0.12999999999999989</v>
      </c>
      <c r="P116" s="101">
        <v>5</v>
      </c>
      <c r="Q116" s="101">
        <v>5</v>
      </c>
      <c r="R116" s="289" t="s">
        <v>430</v>
      </c>
      <c r="S116" s="78"/>
    </row>
    <row r="117" spans="1:19" ht="18" customHeight="1" x14ac:dyDescent="0.25">
      <c r="A117" s="276">
        <v>190</v>
      </c>
      <c r="B117" s="100" t="s">
        <v>1748</v>
      </c>
      <c r="C117" s="100" t="s">
        <v>1749</v>
      </c>
      <c r="D117" s="101">
        <v>2</v>
      </c>
      <c r="E117" s="100" t="s">
        <v>379</v>
      </c>
      <c r="F117" s="100" t="s">
        <v>22</v>
      </c>
      <c r="G117" s="100" t="s">
        <v>1350</v>
      </c>
      <c r="H117" s="100" t="s">
        <v>137</v>
      </c>
      <c r="I117" s="282">
        <v>0.05</v>
      </c>
      <c r="J117" s="282">
        <v>0</v>
      </c>
      <c r="K117" s="284">
        <v>31.19</v>
      </c>
      <c r="L117" s="284">
        <v>10.89</v>
      </c>
      <c r="M117" s="298">
        <v>31.19</v>
      </c>
      <c r="N117" s="298">
        <v>10.89</v>
      </c>
      <c r="O117" s="284">
        <v>20.3</v>
      </c>
      <c r="P117" s="101">
        <v>23</v>
      </c>
      <c r="Q117" s="101">
        <v>23</v>
      </c>
      <c r="R117" s="289" t="s">
        <v>427</v>
      </c>
      <c r="S117" s="78"/>
    </row>
    <row r="118" spans="1:19" ht="18" customHeight="1" x14ac:dyDescent="0.25">
      <c r="A118" s="276">
        <v>193</v>
      </c>
      <c r="B118" s="100" t="s">
        <v>1750</v>
      </c>
      <c r="C118" s="100" t="s">
        <v>1751</v>
      </c>
      <c r="D118" s="101">
        <v>2</v>
      </c>
      <c r="E118" s="100" t="s">
        <v>73</v>
      </c>
      <c r="F118" s="100" t="s">
        <v>22</v>
      </c>
      <c r="G118" s="100" t="s">
        <v>1345</v>
      </c>
      <c r="H118" s="100" t="s">
        <v>155</v>
      </c>
      <c r="I118" s="101">
        <v>67.5</v>
      </c>
      <c r="J118" s="101">
        <v>56</v>
      </c>
      <c r="K118" s="284">
        <v>38</v>
      </c>
      <c r="L118" s="284">
        <v>35</v>
      </c>
      <c r="M118" s="298">
        <v>38</v>
      </c>
      <c r="N118" s="298">
        <v>35</v>
      </c>
      <c r="O118" s="284">
        <v>3</v>
      </c>
      <c r="P118" s="101">
        <v>23</v>
      </c>
      <c r="Q118" s="101">
        <v>23</v>
      </c>
      <c r="R118" s="289" t="s">
        <v>432</v>
      </c>
      <c r="S118" s="78"/>
    </row>
    <row r="119" spans="1:19" ht="18" customHeight="1" x14ac:dyDescent="0.25">
      <c r="A119" s="276">
        <v>195</v>
      </c>
      <c r="B119" s="100" t="s">
        <v>434</v>
      </c>
      <c r="C119" s="100" t="s">
        <v>1752</v>
      </c>
      <c r="D119" s="101">
        <v>3</v>
      </c>
      <c r="E119" s="100" t="s">
        <v>71</v>
      </c>
      <c r="F119" s="100" t="s">
        <v>22</v>
      </c>
      <c r="G119" s="100" t="s">
        <v>1351</v>
      </c>
      <c r="H119" s="100" t="s">
        <v>137</v>
      </c>
      <c r="I119" s="282">
        <v>0.15</v>
      </c>
      <c r="J119" s="282">
        <v>0</v>
      </c>
      <c r="K119" s="284">
        <v>223</v>
      </c>
      <c r="L119" s="284">
        <v>98</v>
      </c>
      <c r="M119" s="298">
        <v>223</v>
      </c>
      <c r="N119" s="298">
        <v>98</v>
      </c>
      <c r="O119" s="284">
        <v>125</v>
      </c>
      <c r="P119" s="101">
        <v>20</v>
      </c>
      <c r="Q119" s="101">
        <v>20</v>
      </c>
      <c r="R119" s="289" t="s">
        <v>427</v>
      </c>
      <c r="S119" s="78"/>
    </row>
    <row r="120" spans="1:19" ht="18" customHeight="1" x14ac:dyDescent="0.25">
      <c r="A120" s="276">
        <v>200</v>
      </c>
      <c r="B120" s="100" t="s">
        <v>1753</v>
      </c>
      <c r="C120" s="100" t="s">
        <v>436</v>
      </c>
      <c r="D120" s="101">
        <v>2</v>
      </c>
      <c r="E120" s="100" t="s">
        <v>437</v>
      </c>
      <c r="F120" s="100" t="s">
        <v>22</v>
      </c>
      <c r="G120" s="100" t="s">
        <v>1353</v>
      </c>
      <c r="H120" s="100" t="s">
        <v>155</v>
      </c>
      <c r="I120" s="101">
        <v>85</v>
      </c>
      <c r="J120" s="101">
        <v>24.8</v>
      </c>
      <c r="K120" s="284">
        <v>0</v>
      </c>
      <c r="L120" s="284">
        <v>0</v>
      </c>
      <c r="M120" s="298">
        <v>0</v>
      </c>
      <c r="N120" s="298">
        <v>0</v>
      </c>
      <c r="O120" s="284">
        <v>92.592592592592581</v>
      </c>
      <c r="P120" s="101">
        <v>0.36</v>
      </c>
      <c r="Q120" s="101">
        <v>0.36</v>
      </c>
      <c r="R120" s="289" t="s">
        <v>410</v>
      </c>
      <c r="S120" s="78"/>
    </row>
    <row r="121" spans="1:19" ht="18" customHeight="1" x14ac:dyDescent="0.25">
      <c r="A121" s="276">
        <v>202</v>
      </c>
      <c r="B121" s="100" t="s">
        <v>1754</v>
      </c>
      <c r="C121" s="100" t="s">
        <v>1755</v>
      </c>
      <c r="D121" s="101">
        <v>1</v>
      </c>
      <c r="E121" s="100" t="s">
        <v>1</v>
      </c>
      <c r="F121" s="100" t="s">
        <v>22</v>
      </c>
      <c r="G121" s="100" t="s">
        <v>6</v>
      </c>
      <c r="H121" s="100" t="s">
        <v>155</v>
      </c>
      <c r="I121" s="101">
        <v>45</v>
      </c>
      <c r="J121" s="101">
        <v>24.8</v>
      </c>
      <c r="K121" s="284">
        <v>41</v>
      </c>
      <c r="L121" s="284">
        <v>13.68</v>
      </c>
      <c r="M121" s="298">
        <v>41</v>
      </c>
      <c r="N121" s="298">
        <v>13.68</v>
      </c>
      <c r="O121" s="284">
        <v>101.18518518518518</v>
      </c>
      <c r="P121" s="101">
        <v>0.36</v>
      </c>
      <c r="Q121" s="101">
        <v>0.36</v>
      </c>
      <c r="R121" s="289" t="s">
        <v>410</v>
      </c>
      <c r="S121" s="78"/>
    </row>
    <row r="122" spans="1:19" ht="18" customHeight="1" x14ac:dyDescent="0.25">
      <c r="A122" s="276">
        <v>204</v>
      </c>
      <c r="B122" s="100" t="s">
        <v>439</v>
      </c>
      <c r="C122" s="100" t="s">
        <v>440</v>
      </c>
      <c r="D122" s="101">
        <v>4</v>
      </c>
      <c r="E122" s="100" t="s">
        <v>1039</v>
      </c>
      <c r="F122" s="100" t="s">
        <v>22</v>
      </c>
      <c r="G122" s="100" t="s">
        <v>2549</v>
      </c>
      <c r="H122" s="100" t="s">
        <v>441</v>
      </c>
      <c r="I122" s="101">
        <v>48.5</v>
      </c>
      <c r="J122" s="101">
        <v>54.5</v>
      </c>
      <c r="K122" s="284">
        <v>25</v>
      </c>
      <c r="L122" s="284">
        <v>16</v>
      </c>
      <c r="M122" s="298">
        <v>25</v>
      </c>
      <c r="N122" s="298">
        <v>16</v>
      </c>
      <c r="O122" s="284">
        <v>9</v>
      </c>
      <c r="P122" s="101">
        <v>5</v>
      </c>
      <c r="Q122" s="101">
        <v>5</v>
      </c>
      <c r="R122" s="289" t="s">
        <v>442</v>
      </c>
      <c r="S122" s="78"/>
    </row>
    <row r="123" spans="1:19" ht="18" customHeight="1" x14ac:dyDescent="0.25">
      <c r="A123" s="276">
        <v>206</v>
      </c>
      <c r="B123" s="100" t="s">
        <v>443</v>
      </c>
      <c r="C123" s="100" t="s">
        <v>444</v>
      </c>
      <c r="D123" s="101">
        <v>4</v>
      </c>
      <c r="E123" s="100" t="s">
        <v>1</v>
      </c>
      <c r="F123" s="100" t="s">
        <v>22</v>
      </c>
      <c r="G123" s="100" t="s">
        <v>1359</v>
      </c>
      <c r="H123" s="100" t="s">
        <v>137</v>
      </c>
      <c r="I123" s="282">
        <v>0.13</v>
      </c>
      <c r="J123" s="282">
        <v>0</v>
      </c>
      <c r="K123" s="284">
        <v>0.05</v>
      </c>
      <c r="L123" s="284">
        <v>0</v>
      </c>
      <c r="M123" s="298">
        <v>0.05</v>
      </c>
      <c r="N123" s="298">
        <v>0</v>
      </c>
      <c r="O123" s="284">
        <v>0.05</v>
      </c>
      <c r="P123" s="101">
        <v>5</v>
      </c>
      <c r="Q123" s="101">
        <v>5</v>
      </c>
      <c r="R123" s="289" t="s">
        <v>2245</v>
      </c>
      <c r="S123" s="78"/>
    </row>
    <row r="124" spans="1:19" ht="18" customHeight="1" x14ac:dyDescent="0.25">
      <c r="A124" s="276">
        <v>208</v>
      </c>
      <c r="B124" s="100" t="s">
        <v>445</v>
      </c>
      <c r="C124" s="100" t="s">
        <v>1756</v>
      </c>
      <c r="D124" s="101">
        <v>4</v>
      </c>
      <c r="E124" s="100" t="s">
        <v>1</v>
      </c>
      <c r="F124" s="100" t="s">
        <v>107</v>
      </c>
      <c r="G124" s="100" t="s">
        <v>1126</v>
      </c>
      <c r="H124" s="100" t="s">
        <v>137</v>
      </c>
      <c r="I124" s="282">
        <v>0.61</v>
      </c>
      <c r="J124" s="282">
        <v>0</v>
      </c>
      <c r="K124" s="284">
        <v>24710.985000000001</v>
      </c>
      <c r="L124" s="284">
        <v>0</v>
      </c>
      <c r="M124" s="298">
        <v>24710.985000000001</v>
      </c>
      <c r="N124" s="298">
        <v>0</v>
      </c>
      <c r="O124" s="284">
        <v>24710.985000000001</v>
      </c>
      <c r="P124" s="101">
        <v>13</v>
      </c>
      <c r="Q124" s="101">
        <v>13</v>
      </c>
      <c r="R124" s="289" t="s">
        <v>447</v>
      </c>
      <c r="S124" s="81"/>
    </row>
    <row r="125" spans="1:19" ht="18" customHeight="1" x14ac:dyDescent="0.25">
      <c r="A125" s="276">
        <v>209</v>
      </c>
      <c r="B125" s="100" t="s">
        <v>448</v>
      </c>
      <c r="C125" s="100" t="s">
        <v>449</v>
      </c>
      <c r="D125" s="101">
        <v>3</v>
      </c>
      <c r="E125" s="100" t="s">
        <v>72</v>
      </c>
      <c r="F125" s="100" t="s">
        <v>22</v>
      </c>
      <c r="G125" s="100" t="s">
        <v>2562</v>
      </c>
      <c r="H125" s="100" t="s">
        <v>409</v>
      </c>
      <c r="I125" s="101">
        <v>2.799999999999998</v>
      </c>
      <c r="J125" s="101">
        <v>8.3000000000000007</v>
      </c>
      <c r="K125" s="284">
        <v>40</v>
      </c>
      <c r="L125" s="284">
        <v>15</v>
      </c>
      <c r="M125" s="298">
        <v>40</v>
      </c>
      <c r="N125" s="298">
        <v>15</v>
      </c>
      <c r="O125" s="284">
        <v>25</v>
      </c>
      <c r="P125" s="101">
        <v>3</v>
      </c>
      <c r="Q125" s="101">
        <v>3</v>
      </c>
      <c r="R125" s="289" t="s">
        <v>450</v>
      </c>
      <c r="S125" s="78"/>
    </row>
    <row r="126" spans="1:19" ht="18" customHeight="1" x14ac:dyDescent="0.25">
      <c r="A126" s="276">
        <v>210</v>
      </c>
      <c r="B126" s="100" t="s">
        <v>451</v>
      </c>
      <c r="C126" s="100" t="s">
        <v>452</v>
      </c>
      <c r="D126" s="101">
        <v>2</v>
      </c>
      <c r="E126" s="100" t="s">
        <v>1039</v>
      </c>
      <c r="F126" s="100" t="s">
        <v>105</v>
      </c>
      <c r="G126" s="100" t="s">
        <v>2378</v>
      </c>
      <c r="H126" s="100" t="s">
        <v>137</v>
      </c>
      <c r="I126" s="282">
        <v>0.25</v>
      </c>
      <c r="J126" s="282">
        <v>0</v>
      </c>
      <c r="K126" s="284">
        <v>0</v>
      </c>
      <c r="L126" s="284">
        <v>0</v>
      </c>
      <c r="M126" s="298">
        <v>0</v>
      </c>
      <c r="N126" s="298">
        <v>0</v>
      </c>
      <c r="O126" s="284">
        <v>32</v>
      </c>
      <c r="P126" s="101">
        <v>4</v>
      </c>
      <c r="Q126" s="101">
        <v>4</v>
      </c>
      <c r="R126" s="289" t="s">
        <v>453</v>
      </c>
      <c r="S126" s="78"/>
    </row>
    <row r="127" spans="1:19" ht="18" customHeight="1" x14ac:dyDescent="0.25">
      <c r="A127" s="276">
        <v>211</v>
      </c>
      <c r="B127" s="100" t="s">
        <v>454</v>
      </c>
      <c r="C127" s="100" t="s">
        <v>1757</v>
      </c>
      <c r="D127" s="101">
        <v>2</v>
      </c>
      <c r="E127" s="100" t="s">
        <v>1</v>
      </c>
      <c r="F127" s="100" t="s">
        <v>105</v>
      </c>
      <c r="G127" s="100" t="s">
        <v>2378</v>
      </c>
      <c r="H127" s="100" t="s">
        <v>137</v>
      </c>
      <c r="I127" s="282">
        <v>0.8</v>
      </c>
      <c r="J127" s="282">
        <v>0</v>
      </c>
      <c r="K127" s="284">
        <v>882.625</v>
      </c>
      <c r="L127" s="284">
        <v>490</v>
      </c>
      <c r="M127" s="298">
        <v>882.625</v>
      </c>
      <c r="N127" s="298">
        <v>490</v>
      </c>
      <c r="O127" s="284">
        <v>392.625</v>
      </c>
      <c r="P127" s="101">
        <v>4</v>
      </c>
      <c r="Q127" s="101">
        <v>4</v>
      </c>
      <c r="R127" s="289" t="s">
        <v>455</v>
      </c>
      <c r="S127" s="78"/>
    </row>
    <row r="128" spans="1:19" ht="18" customHeight="1" x14ac:dyDescent="0.25">
      <c r="A128" s="276">
        <v>212</v>
      </c>
      <c r="B128" s="100" t="s">
        <v>456</v>
      </c>
      <c r="C128" s="100" t="s">
        <v>457</v>
      </c>
      <c r="D128" s="101">
        <v>2</v>
      </c>
      <c r="E128" s="100" t="s">
        <v>1039</v>
      </c>
      <c r="F128" s="100" t="s">
        <v>22</v>
      </c>
      <c r="G128" s="100" t="s">
        <v>2565</v>
      </c>
      <c r="H128" s="100" t="s">
        <v>155</v>
      </c>
      <c r="I128" s="101">
        <v>85</v>
      </c>
      <c r="J128" s="101">
        <v>24.8</v>
      </c>
      <c r="K128" s="284">
        <v>6.666666666666667</v>
      </c>
      <c r="L128" s="284">
        <v>0.8</v>
      </c>
      <c r="M128" s="298">
        <v>6.666666666666667</v>
      </c>
      <c r="N128" s="298">
        <v>0.8</v>
      </c>
      <c r="O128" s="284">
        <v>5.8666666666666671</v>
      </c>
      <c r="P128" s="101">
        <v>0.36</v>
      </c>
      <c r="Q128" s="101">
        <v>0.36</v>
      </c>
      <c r="R128" s="289" t="s">
        <v>433</v>
      </c>
      <c r="S128" s="78"/>
    </row>
    <row r="129" spans="1:19" ht="18" customHeight="1" x14ac:dyDescent="0.25">
      <c r="A129" s="276">
        <v>213</v>
      </c>
      <c r="B129" s="100" t="s">
        <v>1758</v>
      </c>
      <c r="C129" s="100" t="s">
        <v>1759</v>
      </c>
      <c r="D129" s="101">
        <v>3</v>
      </c>
      <c r="E129" s="100" t="s">
        <v>71</v>
      </c>
      <c r="F129" s="100" t="s">
        <v>22</v>
      </c>
      <c r="G129" s="100" t="s">
        <v>1352</v>
      </c>
      <c r="H129" s="100" t="s">
        <v>137</v>
      </c>
      <c r="I129" s="282">
        <v>0.25</v>
      </c>
      <c r="J129" s="282">
        <v>0</v>
      </c>
      <c r="K129" s="284">
        <v>140</v>
      </c>
      <c r="L129" s="284">
        <v>80</v>
      </c>
      <c r="M129" s="298">
        <v>140</v>
      </c>
      <c r="N129" s="298">
        <v>80</v>
      </c>
      <c r="O129" s="284">
        <v>60</v>
      </c>
      <c r="P129" s="101">
        <v>23</v>
      </c>
      <c r="Q129" s="101">
        <v>23</v>
      </c>
      <c r="R129" s="289" t="s">
        <v>410</v>
      </c>
      <c r="S129" s="78"/>
    </row>
    <row r="130" spans="1:19" ht="18" customHeight="1" x14ac:dyDescent="0.25">
      <c r="A130" s="276">
        <v>215</v>
      </c>
      <c r="B130" s="100" t="s">
        <v>1760</v>
      </c>
      <c r="C130" s="100" t="s">
        <v>459</v>
      </c>
      <c r="D130" s="101">
        <v>4</v>
      </c>
      <c r="E130" s="100" t="s">
        <v>71</v>
      </c>
      <c r="F130" s="100" t="s">
        <v>22</v>
      </c>
      <c r="G130" s="100" t="s">
        <v>1347</v>
      </c>
      <c r="H130" s="100" t="s">
        <v>155</v>
      </c>
      <c r="I130" s="101">
        <v>67</v>
      </c>
      <c r="J130" s="101">
        <v>15</v>
      </c>
      <c r="K130" s="284">
        <v>39.5</v>
      </c>
      <c r="L130" s="284">
        <v>4.7</v>
      </c>
      <c r="M130" s="298">
        <v>39.5</v>
      </c>
      <c r="N130" s="298">
        <v>4.7</v>
      </c>
      <c r="O130" s="284">
        <v>-12.2</v>
      </c>
      <c r="P130" s="101">
        <v>23</v>
      </c>
      <c r="Q130" s="101">
        <v>2</v>
      </c>
      <c r="R130" s="289" t="s">
        <v>2231</v>
      </c>
      <c r="S130" s="79"/>
    </row>
    <row r="131" spans="1:19" ht="18" customHeight="1" x14ac:dyDescent="0.25">
      <c r="A131" s="276">
        <v>216</v>
      </c>
      <c r="B131" s="100" t="s">
        <v>1761</v>
      </c>
      <c r="C131" s="100" t="s">
        <v>1762</v>
      </c>
      <c r="D131" s="101">
        <v>2</v>
      </c>
      <c r="E131" s="100" t="s">
        <v>0</v>
      </c>
      <c r="F131" s="100" t="s">
        <v>105</v>
      </c>
      <c r="G131" s="100" t="s">
        <v>1430</v>
      </c>
      <c r="H131" s="100" t="s">
        <v>137</v>
      </c>
      <c r="I131" s="282">
        <v>0.2</v>
      </c>
      <c r="J131" s="282">
        <v>0</v>
      </c>
      <c r="K131" s="284">
        <v>0</v>
      </c>
      <c r="L131" s="284">
        <v>0</v>
      </c>
      <c r="M131" s="298">
        <v>0</v>
      </c>
      <c r="N131" s="298">
        <v>0</v>
      </c>
      <c r="O131" s="284">
        <v>0.8</v>
      </c>
      <c r="P131" s="101">
        <v>4</v>
      </c>
      <c r="Q131" s="101">
        <v>4</v>
      </c>
      <c r="R131" s="289" t="s">
        <v>461</v>
      </c>
      <c r="S131" s="78"/>
    </row>
    <row r="132" spans="1:19" ht="18" customHeight="1" x14ac:dyDescent="0.25">
      <c r="A132" s="276">
        <v>218</v>
      </c>
      <c r="B132" s="100" t="s">
        <v>463</v>
      </c>
      <c r="C132" s="100" t="s">
        <v>464</v>
      </c>
      <c r="D132" s="101">
        <v>4</v>
      </c>
      <c r="E132" s="100" t="s">
        <v>1</v>
      </c>
      <c r="F132" s="100" t="s">
        <v>22</v>
      </c>
      <c r="G132" s="100" t="s">
        <v>1359</v>
      </c>
      <c r="H132" s="100" t="s">
        <v>137</v>
      </c>
      <c r="I132" s="282">
        <v>0.13</v>
      </c>
      <c r="J132" s="282">
        <v>0</v>
      </c>
      <c r="K132" s="284">
        <v>0.33500000000000002</v>
      </c>
      <c r="L132" s="284">
        <v>0</v>
      </c>
      <c r="M132" s="298">
        <v>0.33500000000000002</v>
      </c>
      <c r="N132" s="298">
        <v>0</v>
      </c>
      <c r="O132" s="284">
        <v>0.33500000000000002</v>
      </c>
      <c r="P132" s="101">
        <v>5</v>
      </c>
      <c r="Q132" s="101">
        <v>5</v>
      </c>
      <c r="R132" s="289" t="s">
        <v>465</v>
      </c>
      <c r="S132" s="78"/>
    </row>
    <row r="133" spans="1:19" ht="18" customHeight="1" x14ac:dyDescent="0.25">
      <c r="A133" s="276">
        <v>219</v>
      </c>
      <c r="B133" s="100" t="s">
        <v>466</v>
      </c>
      <c r="C133" s="100" t="s">
        <v>467</v>
      </c>
      <c r="D133" s="101">
        <v>2</v>
      </c>
      <c r="E133" s="100" t="s">
        <v>3</v>
      </c>
      <c r="F133" s="100" t="s">
        <v>22</v>
      </c>
      <c r="G133" s="100" t="s">
        <v>1354</v>
      </c>
      <c r="H133" s="100" t="s">
        <v>137</v>
      </c>
      <c r="I133" s="282">
        <v>1</v>
      </c>
      <c r="J133" s="282">
        <v>0</v>
      </c>
      <c r="K133" s="284">
        <v>0</v>
      </c>
      <c r="L133" s="284">
        <v>0</v>
      </c>
      <c r="M133" s="298">
        <v>0</v>
      </c>
      <c r="N133" s="298">
        <v>0</v>
      </c>
      <c r="O133" s="284">
        <v>80.03</v>
      </c>
      <c r="P133" s="101">
        <v>8</v>
      </c>
      <c r="Q133" s="101">
        <v>8</v>
      </c>
      <c r="R133" s="289" t="s">
        <v>433</v>
      </c>
      <c r="S133" s="78"/>
    </row>
    <row r="134" spans="1:19" ht="18" customHeight="1" x14ac:dyDescent="0.25">
      <c r="A134" s="276">
        <v>220</v>
      </c>
      <c r="B134" s="100" t="s">
        <v>470</v>
      </c>
      <c r="C134" s="100" t="s">
        <v>471</v>
      </c>
      <c r="D134" s="101">
        <v>4</v>
      </c>
      <c r="E134" s="100" t="s">
        <v>1</v>
      </c>
      <c r="F134" s="100" t="s">
        <v>22</v>
      </c>
      <c r="G134" s="100" t="s">
        <v>1355</v>
      </c>
      <c r="H134" s="100" t="s">
        <v>137</v>
      </c>
      <c r="I134" s="282">
        <v>0.25</v>
      </c>
      <c r="J134" s="282">
        <v>0</v>
      </c>
      <c r="K134" s="284">
        <v>0</v>
      </c>
      <c r="L134" s="284">
        <v>0</v>
      </c>
      <c r="M134" s="298">
        <v>0</v>
      </c>
      <c r="N134" s="298">
        <v>0</v>
      </c>
      <c r="O134" s="284">
        <v>57</v>
      </c>
      <c r="P134" s="101">
        <v>3.87</v>
      </c>
      <c r="Q134" s="101">
        <v>3.87</v>
      </c>
      <c r="R134" s="289" t="s">
        <v>410</v>
      </c>
      <c r="S134" s="78"/>
    </row>
    <row r="135" spans="1:19" ht="18" customHeight="1" x14ac:dyDescent="0.25">
      <c r="A135" s="276">
        <v>221</v>
      </c>
      <c r="B135" s="100" t="s">
        <v>473</v>
      </c>
      <c r="C135" s="100" t="s">
        <v>474</v>
      </c>
      <c r="D135" s="101">
        <v>4</v>
      </c>
      <c r="E135" s="100" t="s">
        <v>0</v>
      </c>
      <c r="F135" s="100" t="s">
        <v>22</v>
      </c>
      <c r="G135" s="100" t="s">
        <v>1349</v>
      </c>
      <c r="H135" s="100" t="s">
        <v>137</v>
      </c>
      <c r="I135" s="282">
        <v>0.05</v>
      </c>
      <c r="J135" s="282">
        <v>0</v>
      </c>
      <c r="K135" s="284">
        <v>0</v>
      </c>
      <c r="L135" s="284">
        <v>0</v>
      </c>
      <c r="M135" s="298">
        <v>0</v>
      </c>
      <c r="N135" s="298">
        <v>0</v>
      </c>
      <c r="O135" s="284">
        <v>2500</v>
      </c>
      <c r="P135" s="101">
        <v>5</v>
      </c>
      <c r="Q135" s="101">
        <v>5</v>
      </c>
      <c r="R135" s="289" t="s">
        <v>410</v>
      </c>
      <c r="S135" s="78"/>
    </row>
    <row r="136" spans="1:19" ht="18" customHeight="1" x14ac:dyDescent="0.25">
      <c r="A136" s="276">
        <v>222</v>
      </c>
      <c r="B136" s="100" t="s">
        <v>476</v>
      </c>
      <c r="C136" s="100" t="s">
        <v>1763</v>
      </c>
      <c r="D136" s="101">
        <v>5</v>
      </c>
      <c r="E136" s="100" t="s">
        <v>71</v>
      </c>
      <c r="F136" s="100" t="s">
        <v>22</v>
      </c>
      <c r="G136" s="100" t="s">
        <v>1356</v>
      </c>
      <c r="H136" s="100" t="s">
        <v>155</v>
      </c>
      <c r="I136" s="101">
        <v>90</v>
      </c>
      <c r="J136" s="101">
        <v>78</v>
      </c>
      <c r="K136" s="284">
        <v>12.37</v>
      </c>
      <c r="L136" s="284">
        <v>14.7</v>
      </c>
      <c r="M136" s="298">
        <v>12.37</v>
      </c>
      <c r="N136" s="298">
        <v>14.7</v>
      </c>
      <c r="O136" s="284">
        <v>-2.33</v>
      </c>
      <c r="P136" s="101">
        <v>5</v>
      </c>
      <c r="Q136" s="101">
        <v>5</v>
      </c>
      <c r="R136" s="289" t="s">
        <v>2246</v>
      </c>
      <c r="S136" s="78"/>
    </row>
    <row r="137" spans="1:19" ht="18" customHeight="1" x14ac:dyDescent="0.25">
      <c r="A137" s="276">
        <v>223</v>
      </c>
      <c r="B137" s="100" t="s">
        <v>478</v>
      </c>
      <c r="C137" s="100" t="s">
        <v>1764</v>
      </c>
      <c r="D137" s="101">
        <v>3</v>
      </c>
      <c r="E137" s="100" t="s">
        <v>1</v>
      </c>
      <c r="F137" s="100" t="s">
        <v>22</v>
      </c>
      <c r="G137" s="100" t="s">
        <v>2545</v>
      </c>
      <c r="H137" s="100" t="s">
        <v>409</v>
      </c>
      <c r="I137" s="281">
        <v>1.9700000000000002</v>
      </c>
      <c r="J137" s="281">
        <v>2.37</v>
      </c>
      <c r="K137" s="284">
        <v>4.95</v>
      </c>
      <c r="L137" s="284">
        <v>3</v>
      </c>
      <c r="M137" s="298">
        <v>4.95</v>
      </c>
      <c r="N137" s="298">
        <v>3</v>
      </c>
      <c r="O137" s="284">
        <v>1.9500000000000002</v>
      </c>
      <c r="P137" s="101">
        <v>5</v>
      </c>
      <c r="Q137" s="101">
        <v>5</v>
      </c>
      <c r="R137" s="289" t="s">
        <v>427</v>
      </c>
      <c r="S137" s="78"/>
    </row>
    <row r="138" spans="1:19" ht="18" customHeight="1" x14ac:dyDescent="0.25">
      <c r="A138" s="276">
        <v>224</v>
      </c>
      <c r="B138" s="100" t="s">
        <v>1765</v>
      </c>
      <c r="C138" s="100" t="s">
        <v>479</v>
      </c>
      <c r="D138" s="101">
        <v>5</v>
      </c>
      <c r="E138" s="100" t="s">
        <v>1</v>
      </c>
      <c r="F138" s="100" t="s">
        <v>22</v>
      </c>
      <c r="G138" s="100" t="s">
        <v>1357</v>
      </c>
      <c r="H138" s="100" t="s">
        <v>409</v>
      </c>
      <c r="I138" s="281">
        <v>1.2E-2</v>
      </c>
      <c r="J138" s="281">
        <v>0.112</v>
      </c>
      <c r="K138" s="284">
        <v>0</v>
      </c>
      <c r="L138" s="284">
        <v>0</v>
      </c>
      <c r="M138" s="298">
        <v>0</v>
      </c>
      <c r="N138" s="298">
        <v>0</v>
      </c>
      <c r="O138" s="284">
        <v>-1854.86</v>
      </c>
      <c r="P138" s="101">
        <v>15</v>
      </c>
      <c r="Q138" s="101">
        <v>15</v>
      </c>
      <c r="R138" s="289" t="s">
        <v>2247</v>
      </c>
      <c r="S138" s="78"/>
    </row>
    <row r="139" spans="1:19" ht="18" customHeight="1" x14ac:dyDescent="0.25">
      <c r="A139" s="276">
        <v>226</v>
      </c>
      <c r="B139" s="100" t="s">
        <v>1766</v>
      </c>
      <c r="C139" s="100" t="s">
        <v>1767</v>
      </c>
      <c r="D139" s="101">
        <v>5</v>
      </c>
      <c r="E139" s="100" t="s">
        <v>1039</v>
      </c>
      <c r="F139" s="100" t="s">
        <v>105</v>
      </c>
      <c r="G139" s="100" t="s">
        <v>1429</v>
      </c>
      <c r="H139" s="100" t="s">
        <v>137</v>
      </c>
      <c r="I139" s="282">
        <v>0.25</v>
      </c>
      <c r="J139" s="282">
        <v>0</v>
      </c>
      <c r="K139" s="284">
        <v>0</v>
      </c>
      <c r="L139" s="284">
        <v>0</v>
      </c>
      <c r="M139" s="298">
        <v>0</v>
      </c>
      <c r="N139" s="298">
        <v>0</v>
      </c>
      <c r="O139" s="284">
        <v>0.5</v>
      </c>
      <c r="P139" s="101">
        <v>5</v>
      </c>
      <c r="Q139" s="101">
        <v>5</v>
      </c>
      <c r="R139" s="289" t="s">
        <v>461</v>
      </c>
      <c r="S139" s="78"/>
    </row>
    <row r="140" spans="1:19" ht="18" customHeight="1" x14ac:dyDescent="0.25">
      <c r="A140" s="276">
        <v>229</v>
      </c>
      <c r="B140" s="100" t="s">
        <v>1768</v>
      </c>
      <c r="C140" s="100" t="s">
        <v>1769</v>
      </c>
      <c r="D140" s="101">
        <v>0</v>
      </c>
      <c r="E140" s="100" t="s">
        <v>1</v>
      </c>
      <c r="F140" s="100" t="s">
        <v>22</v>
      </c>
      <c r="G140" s="100" t="s">
        <v>1358</v>
      </c>
      <c r="H140" s="100" t="s">
        <v>155</v>
      </c>
      <c r="I140" s="101">
        <v>190</v>
      </c>
      <c r="J140" s="101">
        <v>67</v>
      </c>
      <c r="K140" s="284">
        <v>85</v>
      </c>
      <c r="L140" s="284">
        <v>97.5</v>
      </c>
      <c r="M140" s="298">
        <v>85</v>
      </c>
      <c r="N140" s="298">
        <v>97.5</v>
      </c>
      <c r="O140" s="284">
        <v>-55</v>
      </c>
      <c r="P140" s="101">
        <v>13</v>
      </c>
      <c r="Q140" s="101">
        <v>5</v>
      </c>
      <c r="R140" s="289" t="s">
        <v>2231</v>
      </c>
      <c r="S140" s="79"/>
    </row>
    <row r="141" spans="1:19" ht="18" customHeight="1" x14ac:dyDescent="0.25">
      <c r="A141" s="276">
        <v>232</v>
      </c>
      <c r="B141" s="100" t="s">
        <v>484</v>
      </c>
      <c r="C141" s="100" t="s">
        <v>485</v>
      </c>
      <c r="D141" s="101">
        <v>4</v>
      </c>
      <c r="E141" s="100" t="s">
        <v>0</v>
      </c>
      <c r="F141" s="100" t="s">
        <v>22</v>
      </c>
      <c r="G141" s="100" t="s">
        <v>1349</v>
      </c>
      <c r="H141" s="100" t="s">
        <v>137</v>
      </c>
      <c r="I141" s="282">
        <v>0.1</v>
      </c>
      <c r="J141" s="282">
        <v>0</v>
      </c>
      <c r="K141" s="284">
        <v>44</v>
      </c>
      <c r="L141" s="284">
        <v>0.56000000000000005</v>
      </c>
      <c r="M141" s="298">
        <v>44</v>
      </c>
      <c r="N141" s="298">
        <v>0.56000000000000005</v>
      </c>
      <c r="O141" s="284">
        <v>5.43</v>
      </c>
      <c r="P141" s="101">
        <v>20</v>
      </c>
      <c r="Q141" s="101">
        <v>5</v>
      </c>
      <c r="R141" s="289" t="s">
        <v>433</v>
      </c>
      <c r="S141" s="78"/>
    </row>
    <row r="142" spans="1:19" ht="18" customHeight="1" x14ac:dyDescent="0.25">
      <c r="A142" s="276">
        <v>233</v>
      </c>
      <c r="B142" s="100" t="s">
        <v>486</v>
      </c>
      <c r="C142" s="100" t="s">
        <v>1770</v>
      </c>
      <c r="D142" s="101">
        <v>2</v>
      </c>
      <c r="E142" s="100" t="s">
        <v>0</v>
      </c>
      <c r="F142" s="100" t="s">
        <v>105</v>
      </c>
      <c r="G142" s="100" t="s">
        <v>1428</v>
      </c>
      <c r="H142" s="100" t="s">
        <v>137</v>
      </c>
      <c r="I142" s="282">
        <v>0.1</v>
      </c>
      <c r="J142" s="282">
        <v>0</v>
      </c>
      <c r="K142" s="284">
        <v>0</v>
      </c>
      <c r="L142" s="284">
        <v>0</v>
      </c>
      <c r="M142" s="298">
        <v>0</v>
      </c>
      <c r="N142" s="298">
        <v>0</v>
      </c>
      <c r="O142" s="284">
        <v>0.1</v>
      </c>
      <c r="P142" s="101">
        <v>7</v>
      </c>
      <c r="Q142" s="101">
        <v>7</v>
      </c>
      <c r="R142" s="289" t="s">
        <v>488</v>
      </c>
      <c r="S142" s="78"/>
    </row>
    <row r="143" spans="1:19" ht="18" customHeight="1" x14ac:dyDescent="0.25">
      <c r="A143" s="276">
        <v>234</v>
      </c>
      <c r="B143" s="100" t="s">
        <v>1771</v>
      </c>
      <c r="C143" s="100" t="s">
        <v>1772</v>
      </c>
      <c r="D143" s="101">
        <v>5</v>
      </c>
      <c r="E143" s="100" t="s">
        <v>0</v>
      </c>
      <c r="F143" s="100" t="s">
        <v>105</v>
      </c>
      <c r="G143" s="100" t="s">
        <v>1421</v>
      </c>
      <c r="H143" s="100" t="s">
        <v>137</v>
      </c>
      <c r="I143" s="282">
        <v>0.63</v>
      </c>
      <c r="J143" s="282">
        <v>0</v>
      </c>
      <c r="K143" s="284">
        <v>0</v>
      </c>
      <c r="L143" s="284">
        <v>0</v>
      </c>
      <c r="M143" s="298">
        <v>0</v>
      </c>
      <c r="N143" s="298">
        <v>0</v>
      </c>
      <c r="O143" s="284">
        <v>79</v>
      </c>
      <c r="P143" s="101">
        <v>10</v>
      </c>
      <c r="Q143" s="101">
        <v>10</v>
      </c>
      <c r="R143" s="289" t="s">
        <v>2248</v>
      </c>
      <c r="S143" s="78"/>
    </row>
    <row r="144" spans="1:19" ht="18" customHeight="1" x14ac:dyDescent="0.25">
      <c r="A144" s="276">
        <v>240</v>
      </c>
      <c r="B144" s="100" t="s">
        <v>1773</v>
      </c>
      <c r="C144" s="100" t="s">
        <v>1774</v>
      </c>
      <c r="D144" s="101">
        <v>5</v>
      </c>
      <c r="E144" s="100" t="s">
        <v>0</v>
      </c>
      <c r="F144" s="100" t="s">
        <v>105</v>
      </c>
      <c r="G144" s="100" t="s">
        <v>1427</v>
      </c>
      <c r="H144" s="100" t="s">
        <v>137</v>
      </c>
      <c r="I144" s="282">
        <v>0.12</v>
      </c>
      <c r="J144" s="282">
        <v>0</v>
      </c>
      <c r="K144" s="284">
        <v>0</v>
      </c>
      <c r="L144" s="284">
        <v>0</v>
      </c>
      <c r="M144" s="298">
        <v>0</v>
      </c>
      <c r="N144" s="298">
        <v>0</v>
      </c>
      <c r="O144" s="284">
        <v>0.03</v>
      </c>
      <c r="P144" s="101">
        <v>4</v>
      </c>
      <c r="Q144" s="101">
        <v>4</v>
      </c>
      <c r="R144" s="289" t="s">
        <v>2249</v>
      </c>
      <c r="S144" s="78"/>
    </row>
    <row r="145" spans="1:19" ht="18" customHeight="1" x14ac:dyDescent="0.25">
      <c r="A145" s="276">
        <v>248</v>
      </c>
      <c r="B145" s="100" t="s">
        <v>496</v>
      </c>
      <c r="C145" s="100" t="s">
        <v>497</v>
      </c>
      <c r="D145" s="101">
        <v>3</v>
      </c>
      <c r="E145" s="100" t="s">
        <v>0</v>
      </c>
      <c r="F145" s="100" t="s">
        <v>105</v>
      </c>
      <c r="G145" s="100" t="s">
        <v>1422</v>
      </c>
      <c r="H145" s="100" t="s">
        <v>137</v>
      </c>
      <c r="I145" s="282">
        <v>0.2</v>
      </c>
      <c r="J145" s="282">
        <v>0</v>
      </c>
      <c r="K145" s="284">
        <v>125</v>
      </c>
      <c r="L145" s="284">
        <v>88</v>
      </c>
      <c r="M145" s="298">
        <v>125</v>
      </c>
      <c r="N145" s="298">
        <v>88</v>
      </c>
      <c r="O145" s="284">
        <v>37</v>
      </c>
      <c r="P145" s="101">
        <v>7</v>
      </c>
      <c r="Q145" s="101">
        <v>7</v>
      </c>
      <c r="R145" s="289" t="s">
        <v>494</v>
      </c>
      <c r="S145" s="78"/>
    </row>
    <row r="146" spans="1:19" ht="18" customHeight="1" x14ac:dyDescent="0.25">
      <c r="A146" s="276">
        <v>250</v>
      </c>
      <c r="B146" s="100" t="s">
        <v>1775</v>
      </c>
      <c r="C146" s="100" t="s">
        <v>1776</v>
      </c>
      <c r="D146" s="101">
        <v>5</v>
      </c>
      <c r="E146" s="100" t="s">
        <v>0</v>
      </c>
      <c r="F146" s="100" t="s">
        <v>105</v>
      </c>
      <c r="G146" s="100" t="s">
        <v>2582</v>
      </c>
      <c r="H146" s="100" t="s">
        <v>137</v>
      </c>
      <c r="I146" s="282">
        <v>0.5</v>
      </c>
      <c r="J146" s="282">
        <v>0</v>
      </c>
      <c r="K146" s="284">
        <v>180</v>
      </c>
      <c r="L146" s="284">
        <v>170</v>
      </c>
      <c r="M146" s="298">
        <v>180</v>
      </c>
      <c r="N146" s="298">
        <v>170</v>
      </c>
      <c r="O146" s="284">
        <v>10</v>
      </c>
      <c r="P146" s="101">
        <v>5</v>
      </c>
      <c r="Q146" s="101">
        <v>5</v>
      </c>
      <c r="R146" s="289" t="s">
        <v>495</v>
      </c>
      <c r="S146" s="78"/>
    </row>
    <row r="147" spans="1:19" ht="18" customHeight="1" x14ac:dyDescent="0.25">
      <c r="A147" s="276">
        <v>252</v>
      </c>
      <c r="B147" s="100" t="s">
        <v>1777</v>
      </c>
      <c r="C147" s="100" t="s">
        <v>1778</v>
      </c>
      <c r="D147" s="101">
        <v>3</v>
      </c>
      <c r="E147" s="100" t="s">
        <v>1</v>
      </c>
      <c r="F147" s="100" t="s">
        <v>105</v>
      </c>
      <c r="G147" s="100" t="s">
        <v>2586</v>
      </c>
      <c r="H147" s="100" t="s">
        <v>137</v>
      </c>
      <c r="I147" s="282">
        <v>9.9014216894877619E-2</v>
      </c>
      <c r="J147" s="282">
        <v>0</v>
      </c>
      <c r="K147" s="284">
        <v>39061.070341478022</v>
      </c>
      <c r="L147" s="284">
        <v>38024.500923138337</v>
      </c>
      <c r="M147" s="298">
        <v>39061.070341478022</v>
      </c>
      <c r="N147" s="298">
        <v>38024.500923138337</v>
      </c>
      <c r="O147" s="284">
        <v>1036.5694183396845</v>
      </c>
      <c r="P147" s="101">
        <v>32</v>
      </c>
      <c r="Q147" s="101">
        <v>32</v>
      </c>
      <c r="R147" s="289" t="s">
        <v>2250</v>
      </c>
      <c r="S147" s="78"/>
    </row>
    <row r="148" spans="1:19" ht="18" customHeight="1" x14ac:dyDescent="0.25">
      <c r="A148" s="276">
        <v>269</v>
      </c>
      <c r="B148" s="100" t="s">
        <v>1779</v>
      </c>
      <c r="C148" s="100" t="s">
        <v>1780</v>
      </c>
      <c r="D148" s="101">
        <v>4</v>
      </c>
      <c r="E148" s="100" t="s">
        <v>0</v>
      </c>
      <c r="F148" s="100" t="s">
        <v>105</v>
      </c>
      <c r="G148" s="100" t="s">
        <v>2582</v>
      </c>
      <c r="H148" s="100" t="s">
        <v>640</v>
      </c>
      <c r="I148" s="279">
        <v>130.08600000000001</v>
      </c>
      <c r="J148" s="279">
        <v>197.24600000000001</v>
      </c>
      <c r="K148" s="284">
        <v>0</v>
      </c>
      <c r="L148" s="284">
        <v>0</v>
      </c>
      <c r="M148" s="298">
        <v>0</v>
      </c>
      <c r="N148" s="298">
        <v>0</v>
      </c>
      <c r="O148" s="284">
        <v>30.390663388447656</v>
      </c>
      <c r="P148" s="101">
        <v>10</v>
      </c>
      <c r="Q148" s="101">
        <v>10</v>
      </c>
      <c r="R148" s="289" t="s">
        <v>2251</v>
      </c>
      <c r="S148" s="82"/>
    </row>
    <row r="149" spans="1:19" ht="18" customHeight="1" x14ac:dyDescent="0.25">
      <c r="A149" s="276">
        <v>272</v>
      </c>
      <c r="B149" s="100" t="s">
        <v>500</v>
      </c>
      <c r="C149" s="100" t="s">
        <v>1781</v>
      </c>
      <c r="D149" s="101">
        <v>2</v>
      </c>
      <c r="E149" s="100" t="s">
        <v>1</v>
      </c>
      <c r="F149" s="100" t="s">
        <v>105</v>
      </c>
      <c r="G149" s="100" t="s">
        <v>1426</v>
      </c>
      <c r="H149" s="100" t="s">
        <v>137</v>
      </c>
      <c r="I149" s="282">
        <v>0.3</v>
      </c>
      <c r="J149" s="282">
        <v>0</v>
      </c>
      <c r="K149" s="284">
        <v>0</v>
      </c>
      <c r="L149" s="284">
        <v>0</v>
      </c>
      <c r="M149" s="298">
        <v>0</v>
      </c>
      <c r="N149" s="298">
        <v>0</v>
      </c>
      <c r="O149" s="284">
        <v>0</v>
      </c>
      <c r="P149" s="101">
        <v>7</v>
      </c>
      <c r="Q149" s="101">
        <v>7</v>
      </c>
      <c r="R149" s="289" t="s">
        <v>493</v>
      </c>
      <c r="S149" s="78"/>
    </row>
    <row r="150" spans="1:19" ht="18" customHeight="1" x14ac:dyDescent="0.25">
      <c r="A150" s="276">
        <v>275</v>
      </c>
      <c r="B150" s="100" t="s">
        <v>1782</v>
      </c>
      <c r="C150" s="100" t="s">
        <v>1783</v>
      </c>
      <c r="D150" s="101">
        <v>4</v>
      </c>
      <c r="E150" s="100" t="s">
        <v>1</v>
      </c>
      <c r="F150" s="100" t="s">
        <v>1784</v>
      </c>
      <c r="G150" s="100" t="s">
        <v>1431</v>
      </c>
      <c r="H150" s="100" t="s">
        <v>137</v>
      </c>
      <c r="I150" s="282">
        <v>0.5</v>
      </c>
      <c r="J150" s="282">
        <v>0</v>
      </c>
      <c r="K150" s="284">
        <v>0</v>
      </c>
      <c r="L150" s="284">
        <v>0</v>
      </c>
      <c r="M150" s="298">
        <v>0</v>
      </c>
      <c r="N150" s="298">
        <v>0</v>
      </c>
      <c r="O150" s="284">
        <v>5100</v>
      </c>
      <c r="P150" s="101">
        <v>10</v>
      </c>
      <c r="Q150" s="101">
        <v>10</v>
      </c>
      <c r="R150" s="289" t="s">
        <v>2252</v>
      </c>
      <c r="S150" s="78"/>
    </row>
    <row r="151" spans="1:19" ht="18" customHeight="1" x14ac:dyDescent="0.25">
      <c r="A151" s="276">
        <v>281</v>
      </c>
      <c r="B151" s="100" t="s">
        <v>506</v>
      </c>
      <c r="C151" s="100" t="s">
        <v>1785</v>
      </c>
      <c r="D151" s="101">
        <v>5</v>
      </c>
      <c r="E151" s="100" t="s">
        <v>0</v>
      </c>
      <c r="F151" s="100" t="s">
        <v>105</v>
      </c>
      <c r="G151" s="100" t="s">
        <v>1425</v>
      </c>
      <c r="H151" s="100" t="s">
        <v>504</v>
      </c>
      <c r="I151" s="101">
        <v>50</v>
      </c>
      <c r="J151" s="101">
        <v>150</v>
      </c>
      <c r="K151" s="284">
        <v>0</v>
      </c>
      <c r="L151" s="284">
        <v>0</v>
      </c>
      <c r="M151" s="298">
        <v>0</v>
      </c>
      <c r="N151" s="298">
        <v>0</v>
      </c>
      <c r="O151" s="284">
        <v>0</v>
      </c>
      <c r="P151" s="101">
        <v>5</v>
      </c>
      <c r="Q151" s="101">
        <v>5</v>
      </c>
      <c r="R151" s="289" t="s">
        <v>505</v>
      </c>
      <c r="S151" s="78"/>
    </row>
    <row r="152" spans="1:19" ht="18" customHeight="1" x14ac:dyDescent="0.25">
      <c r="A152" s="276">
        <v>282</v>
      </c>
      <c r="B152" s="100" t="s">
        <v>507</v>
      </c>
      <c r="C152" s="100" t="s">
        <v>1786</v>
      </c>
      <c r="D152" s="101">
        <v>5</v>
      </c>
      <c r="E152" s="100" t="s">
        <v>1</v>
      </c>
      <c r="F152" s="100" t="s">
        <v>105</v>
      </c>
      <c r="G152" s="100" t="s">
        <v>1432</v>
      </c>
      <c r="H152" s="100" t="s">
        <v>504</v>
      </c>
      <c r="I152" s="101">
        <v>45</v>
      </c>
      <c r="J152" s="101">
        <v>135</v>
      </c>
      <c r="K152" s="284">
        <v>0</v>
      </c>
      <c r="L152" s="284">
        <v>0</v>
      </c>
      <c r="M152" s="298">
        <v>0</v>
      </c>
      <c r="N152" s="298">
        <v>0</v>
      </c>
      <c r="O152" s="284">
        <v>0.50802897054827634</v>
      </c>
      <c r="P152" s="101">
        <v>5</v>
      </c>
      <c r="Q152" s="101">
        <v>5</v>
      </c>
      <c r="R152" s="289" t="s">
        <v>505</v>
      </c>
      <c r="S152" s="78"/>
    </row>
    <row r="153" spans="1:19" ht="18" customHeight="1" x14ac:dyDescent="0.25">
      <c r="A153" s="276">
        <v>287</v>
      </c>
      <c r="B153" s="100" t="s">
        <v>508</v>
      </c>
      <c r="C153" s="100" t="s">
        <v>509</v>
      </c>
      <c r="D153" s="101">
        <v>4</v>
      </c>
      <c r="E153" s="100" t="s">
        <v>1039</v>
      </c>
      <c r="F153" s="100" t="s">
        <v>105</v>
      </c>
      <c r="G153" s="100" t="s">
        <v>1434</v>
      </c>
      <c r="H153" s="100" t="s">
        <v>137</v>
      </c>
      <c r="I153" s="282">
        <v>0.92</v>
      </c>
      <c r="J153" s="282">
        <v>0.62</v>
      </c>
      <c r="K153" s="284">
        <v>402</v>
      </c>
      <c r="L153" s="284">
        <v>243</v>
      </c>
      <c r="M153" s="298">
        <v>402</v>
      </c>
      <c r="N153" s="298">
        <v>243</v>
      </c>
      <c r="O153" s="284">
        <v>159</v>
      </c>
      <c r="P153" s="101">
        <v>12</v>
      </c>
      <c r="Q153" s="101">
        <v>12</v>
      </c>
      <c r="R153" s="289" t="s">
        <v>511</v>
      </c>
      <c r="S153" s="78"/>
    </row>
    <row r="154" spans="1:19" ht="18" customHeight="1" x14ac:dyDescent="0.25">
      <c r="A154" s="276">
        <v>288</v>
      </c>
      <c r="B154" s="100" t="s">
        <v>513</v>
      </c>
      <c r="C154" s="100" t="s">
        <v>514</v>
      </c>
      <c r="D154" s="101">
        <v>4</v>
      </c>
      <c r="E154" s="100" t="s">
        <v>1039</v>
      </c>
      <c r="F154" s="100" t="s">
        <v>105</v>
      </c>
      <c r="G154" s="100" t="s">
        <v>2592</v>
      </c>
      <c r="H154" s="100" t="s">
        <v>137</v>
      </c>
      <c r="I154" s="282">
        <v>0.3</v>
      </c>
      <c r="J154" s="282">
        <v>0</v>
      </c>
      <c r="K154" s="284">
        <v>0</v>
      </c>
      <c r="L154" s="284">
        <v>0</v>
      </c>
      <c r="M154" s="298">
        <v>0</v>
      </c>
      <c r="N154" s="298">
        <v>0</v>
      </c>
      <c r="O154" s="284">
        <v>175</v>
      </c>
      <c r="P154" s="101">
        <v>12</v>
      </c>
      <c r="Q154" s="101">
        <v>12</v>
      </c>
      <c r="R154" s="289" t="s">
        <v>515</v>
      </c>
      <c r="S154" s="78"/>
    </row>
    <row r="155" spans="1:19" ht="18" customHeight="1" x14ac:dyDescent="0.25">
      <c r="A155" s="276">
        <v>289</v>
      </c>
      <c r="B155" s="100" t="s">
        <v>516</v>
      </c>
      <c r="C155" s="100" t="s">
        <v>517</v>
      </c>
      <c r="D155" s="101">
        <v>4</v>
      </c>
      <c r="E155" s="100" t="s">
        <v>1</v>
      </c>
      <c r="F155" s="100" t="s">
        <v>105</v>
      </c>
      <c r="G155" s="100" t="s">
        <v>2596</v>
      </c>
      <c r="H155" s="100" t="s">
        <v>137</v>
      </c>
      <c r="I155" s="282">
        <v>0.4</v>
      </c>
      <c r="J155" s="282">
        <v>0</v>
      </c>
      <c r="K155" s="284">
        <v>80000000</v>
      </c>
      <c r="L155" s="284">
        <v>100000000</v>
      </c>
      <c r="M155" s="298">
        <v>80000000</v>
      </c>
      <c r="N155" s="298">
        <v>100000000</v>
      </c>
      <c r="O155" s="284">
        <v>-14000000</v>
      </c>
      <c r="P155" s="101">
        <v>4</v>
      </c>
      <c r="Q155" s="101">
        <v>4</v>
      </c>
      <c r="R155" s="289" t="s">
        <v>2253</v>
      </c>
      <c r="S155" s="78"/>
    </row>
    <row r="156" spans="1:19" ht="18" customHeight="1" x14ac:dyDescent="0.25">
      <c r="A156" s="276">
        <v>291</v>
      </c>
      <c r="B156" s="100" t="s">
        <v>519</v>
      </c>
      <c r="C156" s="100" t="s">
        <v>520</v>
      </c>
      <c r="D156" s="101">
        <v>4</v>
      </c>
      <c r="E156" s="100" t="s">
        <v>0</v>
      </c>
      <c r="F156" s="100" t="s">
        <v>25</v>
      </c>
      <c r="G156" s="100" t="s">
        <v>1419</v>
      </c>
      <c r="H156" s="100" t="s">
        <v>137</v>
      </c>
      <c r="I156" s="282">
        <v>3.5000000000000003E-2</v>
      </c>
      <c r="J156" s="282">
        <v>0</v>
      </c>
      <c r="K156" s="284">
        <v>0</v>
      </c>
      <c r="L156" s="284">
        <v>0</v>
      </c>
      <c r="M156" s="298">
        <v>0</v>
      </c>
      <c r="N156" s="298">
        <v>0</v>
      </c>
      <c r="O156" s="284">
        <v>8</v>
      </c>
      <c r="P156" s="101">
        <v>17</v>
      </c>
      <c r="Q156" s="101">
        <v>17</v>
      </c>
      <c r="R156" s="289" t="s">
        <v>523</v>
      </c>
      <c r="S156" s="78"/>
    </row>
    <row r="157" spans="1:19" ht="18" customHeight="1" x14ac:dyDescent="0.25">
      <c r="A157" s="276">
        <v>292</v>
      </c>
      <c r="B157" s="100" t="s">
        <v>1787</v>
      </c>
      <c r="C157" s="100" t="s">
        <v>1788</v>
      </c>
      <c r="D157" s="101">
        <v>3</v>
      </c>
      <c r="E157" s="100" t="s">
        <v>1</v>
      </c>
      <c r="F157" s="100" t="s">
        <v>25</v>
      </c>
      <c r="G157" s="100" t="s">
        <v>1398</v>
      </c>
      <c r="H157" s="100" t="s">
        <v>137</v>
      </c>
      <c r="I157" s="282">
        <v>0.05</v>
      </c>
      <c r="J157" s="282">
        <v>0</v>
      </c>
      <c r="K157" s="284">
        <v>0</v>
      </c>
      <c r="L157" s="284">
        <v>0</v>
      </c>
      <c r="M157" s="298">
        <v>0</v>
      </c>
      <c r="N157" s="298">
        <v>0</v>
      </c>
      <c r="O157" s="284">
        <v>19008</v>
      </c>
      <c r="P157" s="101">
        <v>15</v>
      </c>
      <c r="Q157" s="101">
        <v>15</v>
      </c>
      <c r="R157" s="289" t="s">
        <v>526</v>
      </c>
      <c r="S157" s="78"/>
    </row>
    <row r="158" spans="1:19" ht="18" customHeight="1" x14ac:dyDescent="0.25">
      <c r="A158" s="276">
        <v>293</v>
      </c>
      <c r="B158" s="100" t="s">
        <v>527</v>
      </c>
      <c r="C158" s="100" t="s">
        <v>528</v>
      </c>
      <c r="D158" s="101">
        <v>4</v>
      </c>
      <c r="E158" s="100" t="s">
        <v>1</v>
      </c>
      <c r="F158" s="100" t="s">
        <v>25</v>
      </c>
      <c r="G158" s="100" t="s">
        <v>1479</v>
      </c>
      <c r="H158" s="100" t="s">
        <v>137</v>
      </c>
      <c r="I158" s="282">
        <v>0.3</v>
      </c>
      <c r="J158" s="282">
        <v>0</v>
      </c>
      <c r="K158" s="284">
        <v>0</v>
      </c>
      <c r="L158" s="284">
        <v>0</v>
      </c>
      <c r="M158" s="298">
        <v>0</v>
      </c>
      <c r="N158" s="298">
        <v>0</v>
      </c>
      <c r="O158" s="284">
        <v>400</v>
      </c>
      <c r="P158" s="101">
        <v>10</v>
      </c>
      <c r="Q158" s="101">
        <v>10</v>
      </c>
      <c r="R158" s="289" t="s">
        <v>532</v>
      </c>
      <c r="S158" s="4"/>
    </row>
    <row r="159" spans="1:19" ht="18" customHeight="1" x14ac:dyDescent="0.25">
      <c r="A159" s="276">
        <v>294</v>
      </c>
      <c r="B159" s="100" t="s">
        <v>1789</v>
      </c>
      <c r="C159" s="100" t="s">
        <v>1790</v>
      </c>
      <c r="D159" s="101">
        <v>4</v>
      </c>
      <c r="E159" s="100" t="s">
        <v>1</v>
      </c>
      <c r="F159" s="100" t="s">
        <v>25</v>
      </c>
      <c r="G159" s="100" t="s">
        <v>1399</v>
      </c>
      <c r="H159" s="100" t="s">
        <v>137</v>
      </c>
      <c r="I159" s="282">
        <v>0.08</v>
      </c>
      <c r="J159" s="282">
        <v>0</v>
      </c>
      <c r="K159" s="284">
        <v>0</v>
      </c>
      <c r="L159" s="284">
        <v>0</v>
      </c>
      <c r="M159" s="298">
        <v>0</v>
      </c>
      <c r="N159" s="298">
        <v>0</v>
      </c>
      <c r="O159" s="284">
        <v>44.5</v>
      </c>
      <c r="P159" s="101">
        <v>10</v>
      </c>
      <c r="Q159" s="101">
        <v>10</v>
      </c>
      <c r="R159" s="289" t="s">
        <v>534</v>
      </c>
      <c r="S159" s="78"/>
    </row>
    <row r="160" spans="1:19" ht="18" customHeight="1" x14ac:dyDescent="0.25">
      <c r="A160" s="276">
        <v>295</v>
      </c>
      <c r="B160" s="100" t="s">
        <v>535</v>
      </c>
      <c r="C160" s="100" t="s">
        <v>1791</v>
      </c>
      <c r="D160" s="101">
        <v>4</v>
      </c>
      <c r="E160" s="100" t="s">
        <v>1</v>
      </c>
      <c r="F160" s="100" t="s">
        <v>25</v>
      </c>
      <c r="G160" s="100" t="s">
        <v>1400</v>
      </c>
      <c r="H160" s="100" t="s">
        <v>137</v>
      </c>
      <c r="I160" s="282">
        <v>0.16</v>
      </c>
      <c r="J160" s="282">
        <v>0</v>
      </c>
      <c r="K160" s="284">
        <v>0</v>
      </c>
      <c r="L160" s="284">
        <v>0</v>
      </c>
      <c r="M160" s="298">
        <v>0</v>
      </c>
      <c r="N160" s="298">
        <v>0</v>
      </c>
      <c r="O160" s="284">
        <v>348</v>
      </c>
      <c r="P160" s="101">
        <v>11</v>
      </c>
      <c r="Q160" s="101">
        <v>11</v>
      </c>
      <c r="R160" s="289" t="s">
        <v>537</v>
      </c>
      <c r="S160" s="78"/>
    </row>
    <row r="161" spans="1:19" ht="18" customHeight="1" x14ac:dyDescent="0.25">
      <c r="A161" s="276">
        <v>296</v>
      </c>
      <c r="B161" s="100" t="s">
        <v>538</v>
      </c>
      <c r="C161" s="100" t="s">
        <v>539</v>
      </c>
      <c r="D161" s="101">
        <v>1</v>
      </c>
      <c r="E161" s="100" t="s">
        <v>1</v>
      </c>
      <c r="F161" s="100" t="s">
        <v>25</v>
      </c>
      <c r="G161" s="100" t="s">
        <v>1401</v>
      </c>
      <c r="H161" s="100" t="s">
        <v>137</v>
      </c>
      <c r="I161" s="282">
        <v>7.4999999999999997E-2</v>
      </c>
      <c r="J161" s="282">
        <v>0</v>
      </c>
      <c r="K161" s="284">
        <v>0</v>
      </c>
      <c r="L161" s="284">
        <v>0</v>
      </c>
      <c r="M161" s="298">
        <v>0</v>
      </c>
      <c r="N161" s="298">
        <v>0</v>
      </c>
      <c r="O161" s="284">
        <v>150</v>
      </c>
      <c r="P161" s="101">
        <v>10</v>
      </c>
      <c r="Q161" s="101">
        <v>10</v>
      </c>
      <c r="R161" s="289" t="s">
        <v>540</v>
      </c>
      <c r="S161" s="78"/>
    </row>
    <row r="162" spans="1:19" ht="18" customHeight="1" x14ac:dyDescent="0.25">
      <c r="A162" s="276">
        <v>298</v>
      </c>
      <c r="B162" s="100" t="s">
        <v>542</v>
      </c>
      <c r="C162" s="100" t="s">
        <v>1792</v>
      </c>
      <c r="D162" s="101">
        <v>3</v>
      </c>
      <c r="E162" s="100" t="s">
        <v>0</v>
      </c>
      <c r="F162" s="100" t="s">
        <v>25</v>
      </c>
      <c r="G162" s="100" t="s">
        <v>1402</v>
      </c>
      <c r="H162" s="100" t="s">
        <v>137</v>
      </c>
      <c r="I162" s="282">
        <v>0.08</v>
      </c>
      <c r="J162" s="282">
        <v>0</v>
      </c>
      <c r="K162" s="284">
        <v>1.4489999999999998</v>
      </c>
      <c r="L162" s="284">
        <v>0</v>
      </c>
      <c r="M162" s="298">
        <v>1.4489999999999998</v>
      </c>
      <c r="N162" s="298">
        <v>0</v>
      </c>
      <c r="O162" s="284">
        <v>1.4489999999999998</v>
      </c>
      <c r="P162" s="101">
        <v>17</v>
      </c>
      <c r="Q162" s="101">
        <v>17</v>
      </c>
      <c r="R162" s="289" t="s">
        <v>544</v>
      </c>
      <c r="S162" s="78"/>
    </row>
    <row r="163" spans="1:19" ht="18" customHeight="1" x14ac:dyDescent="0.25">
      <c r="A163" s="276">
        <v>301</v>
      </c>
      <c r="B163" s="100" t="s">
        <v>547</v>
      </c>
      <c r="C163" s="100" t="s">
        <v>548</v>
      </c>
      <c r="D163" s="101">
        <v>2</v>
      </c>
      <c r="E163" s="100" t="s">
        <v>1</v>
      </c>
      <c r="F163" s="100" t="s">
        <v>25</v>
      </c>
      <c r="G163" s="100" t="s">
        <v>1403</v>
      </c>
      <c r="H163" s="100" t="s">
        <v>137</v>
      </c>
      <c r="I163" s="282">
        <v>0.23</v>
      </c>
      <c r="J163" s="282">
        <v>0</v>
      </c>
      <c r="K163" s="284">
        <v>0</v>
      </c>
      <c r="L163" s="284">
        <v>0</v>
      </c>
      <c r="M163" s="298">
        <v>0</v>
      </c>
      <c r="N163" s="298">
        <v>0</v>
      </c>
      <c r="O163" s="284">
        <v>334</v>
      </c>
      <c r="P163" s="101">
        <v>8.5</v>
      </c>
      <c r="Q163" s="101">
        <v>8.5</v>
      </c>
      <c r="R163" s="289" t="s">
        <v>551</v>
      </c>
      <c r="S163" s="80"/>
    </row>
    <row r="164" spans="1:19" ht="18" customHeight="1" x14ac:dyDescent="0.25">
      <c r="A164" s="276">
        <v>303</v>
      </c>
      <c r="B164" s="100" t="s">
        <v>1793</v>
      </c>
      <c r="C164" s="100" t="s">
        <v>1794</v>
      </c>
      <c r="D164" s="101">
        <v>3</v>
      </c>
      <c r="E164" s="100" t="s">
        <v>1</v>
      </c>
      <c r="F164" s="100" t="s">
        <v>25</v>
      </c>
      <c r="G164" s="100" t="s">
        <v>1404</v>
      </c>
      <c r="H164" s="100" t="s">
        <v>137</v>
      </c>
      <c r="I164" s="282">
        <v>0.03</v>
      </c>
      <c r="J164" s="282">
        <v>0</v>
      </c>
      <c r="K164" s="284">
        <v>0</v>
      </c>
      <c r="L164" s="284">
        <v>0</v>
      </c>
      <c r="M164" s="298">
        <v>0</v>
      </c>
      <c r="N164" s="298">
        <v>0</v>
      </c>
      <c r="O164" s="284">
        <v>103</v>
      </c>
      <c r="P164" s="101">
        <v>12</v>
      </c>
      <c r="Q164" s="101">
        <v>12</v>
      </c>
      <c r="R164" s="289" t="s">
        <v>553</v>
      </c>
      <c r="S164" s="80"/>
    </row>
    <row r="165" spans="1:19" ht="18" customHeight="1" x14ac:dyDescent="0.25">
      <c r="A165" s="276">
        <v>306</v>
      </c>
      <c r="B165" s="100" t="s">
        <v>554</v>
      </c>
      <c r="C165" s="100" t="s">
        <v>1795</v>
      </c>
      <c r="D165" s="101">
        <v>4</v>
      </c>
      <c r="E165" s="100" t="s">
        <v>0</v>
      </c>
      <c r="F165" s="100" t="s">
        <v>25</v>
      </c>
      <c r="G165" s="100" t="s">
        <v>1406</v>
      </c>
      <c r="H165" s="100" t="s">
        <v>546</v>
      </c>
      <c r="I165" s="101">
        <v>435</v>
      </c>
      <c r="J165" s="101">
        <v>1165</v>
      </c>
      <c r="K165" s="284">
        <v>0</v>
      </c>
      <c r="L165" s="284">
        <v>0</v>
      </c>
      <c r="M165" s="298">
        <v>0</v>
      </c>
      <c r="N165" s="298">
        <v>0</v>
      </c>
      <c r="O165" s="284">
        <v>81</v>
      </c>
      <c r="P165" s="101">
        <v>17</v>
      </c>
      <c r="Q165" s="101">
        <v>17</v>
      </c>
      <c r="R165" s="289" t="s">
        <v>555</v>
      </c>
      <c r="S165" s="80"/>
    </row>
    <row r="166" spans="1:19" ht="18" customHeight="1" x14ac:dyDescent="0.25">
      <c r="A166" s="276">
        <v>308</v>
      </c>
      <c r="B166" s="100" t="s">
        <v>557</v>
      </c>
      <c r="C166" s="100" t="s">
        <v>558</v>
      </c>
      <c r="D166" s="101">
        <v>4</v>
      </c>
      <c r="E166" s="100" t="s">
        <v>1</v>
      </c>
      <c r="F166" s="100" t="s">
        <v>25</v>
      </c>
      <c r="G166" s="100" t="s">
        <v>1407</v>
      </c>
      <c r="H166" s="100" t="s">
        <v>137</v>
      </c>
      <c r="I166" s="282">
        <v>0.04</v>
      </c>
      <c r="J166" s="282">
        <v>0</v>
      </c>
      <c r="K166" s="284">
        <v>0</v>
      </c>
      <c r="L166" s="284">
        <v>0</v>
      </c>
      <c r="M166" s="298">
        <v>0</v>
      </c>
      <c r="N166" s="298">
        <v>0</v>
      </c>
      <c r="O166" s="284">
        <v>627</v>
      </c>
      <c r="P166" s="101">
        <v>15</v>
      </c>
      <c r="Q166" s="101">
        <v>15</v>
      </c>
      <c r="R166" s="289" t="s">
        <v>560</v>
      </c>
      <c r="S166" s="78"/>
    </row>
    <row r="167" spans="1:19" ht="18" customHeight="1" x14ac:dyDescent="0.25">
      <c r="A167" s="276">
        <v>310</v>
      </c>
      <c r="B167" s="100" t="s">
        <v>1796</v>
      </c>
      <c r="C167" s="100" t="s">
        <v>1797</v>
      </c>
      <c r="D167" s="101">
        <v>3</v>
      </c>
      <c r="E167" s="100" t="s">
        <v>1</v>
      </c>
      <c r="F167" s="100" t="s">
        <v>25</v>
      </c>
      <c r="G167" s="100" t="s">
        <v>1399</v>
      </c>
      <c r="H167" s="100" t="s">
        <v>137</v>
      </c>
      <c r="I167" s="282">
        <v>0.1</v>
      </c>
      <c r="J167" s="282">
        <v>0</v>
      </c>
      <c r="K167" s="284">
        <v>0</v>
      </c>
      <c r="L167" s="284">
        <v>0</v>
      </c>
      <c r="M167" s="298">
        <v>0</v>
      </c>
      <c r="N167" s="298">
        <v>0</v>
      </c>
      <c r="O167" s="284">
        <v>342</v>
      </c>
      <c r="P167" s="101">
        <v>10</v>
      </c>
      <c r="Q167" s="101">
        <v>10</v>
      </c>
      <c r="R167" s="289" t="s">
        <v>561</v>
      </c>
      <c r="S167" s="78"/>
    </row>
    <row r="168" spans="1:19" ht="18" customHeight="1" x14ac:dyDescent="0.25">
      <c r="A168" s="276">
        <v>313</v>
      </c>
      <c r="B168" s="100" t="s">
        <v>563</v>
      </c>
      <c r="C168" s="100" t="s">
        <v>1798</v>
      </c>
      <c r="D168" s="101">
        <v>4</v>
      </c>
      <c r="E168" s="100" t="s">
        <v>1</v>
      </c>
      <c r="F168" s="100" t="s">
        <v>25</v>
      </c>
      <c r="G168" s="100" t="s">
        <v>1408</v>
      </c>
      <c r="H168" s="100" t="s">
        <v>137</v>
      </c>
      <c r="I168" s="282">
        <v>0.28000000000000003</v>
      </c>
      <c r="J168" s="282">
        <v>0</v>
      </c>
      <c r="K168" s="284">
        <v>0</v>
      </c>
      <c r="L168" s="284">
        <v>0</v>
      </c>
      <c r="M168" s="298">
        <v>0</v>
      </c>
      <c r="N168" s="298">
        <v>0</v>
      </c>
      <c r="O168" s="284">
        <v>5000</v>
      </c>
      <c r="P168" s="101">
        <v>10</v>
      </c>
      <c r="Q168" s="101">
        <v>10</v>
      </c>
      <c r="R168" s="289" t="s">
        <v>565</v>
      </c>
      <c r="S168" s="80"/>
    </row>
    <row r="169" spans="1:19" ht="18" customHeight="1" x14ac:dyDescent="0.25">
      <c r="A169" s="276">
        <v>314</v>
      </c>
      <c r="B169" s="100" t="s">
        <v>566</v>
      </c>
      <c r="C169" s="100" t="s">
        <v>567</v>
      </c>
      <c r="D169" s="101">
        <v>2</v>
      </c>
      <c r="E169" s="100" t="s">
        <v>1</v>
      </c>
      <c r="F169" s="100" t="s">
        <v>25</v>
      </c>
      <c r="G169" s="100" t="s">
        <v>1405</v>
      </c>
      <c r="H169" s="100" t="s">
        <v>137</v>
      </c>
      <c r="I169" s="282">
        <v>0.15</v>
      </c>
      <c r="J169" s="282">
        <v>0</v>
      </c>
      <c r="K169" s="284">
        <v>0</v>
      </c>
      <c r="L169" s="284">
        <v>0</v>
      </c>
      <c r="M169" s="298">
        <v>0</v>
      </c>
      <c r="N169" s="298">
        <v>0</v>
      </c>
      <c r="O169" s="284">
        <v>0</v>
      </c>
      <c r="P169" s="101">
        <v>12</v>
      </c>
      <c r="Q169" s="101">
        <v>12</v>
      </c>
      <c r="R169" s="289" t="s">
        <v>540</v>
      </c>
      <c r="S169" s="78"/>
    </row>
    <row r="170" spans="1:19" ht="18" customHeight="1" x14ac:dyDescent="0.25">
      <c r="A170" s="276">
        <v>316</v>
      </c>
      <c r="B170" s="100" t="s">
        <v>568</v>
      </c>
      <c r="C170" s="100" t="s">
        <v>569</v>
      </c>
      <c r="D170" s="101">
        <v>4</v>
      </c>
      <c r="E170" s="100" t="s">
        <v>1</v>
      </c>
      <c r="F170" s="100" t="s">
        <v>25</v>
      </c>
      <c r="G170" s="100" t="s">
        <v>1399</v>
      </c>
      <c r="H170" s="100" t="s">
        <v>137</v>
      </c>
      <c r="I170" s="282">
        <v>5.5E-2</v>
      </c>
      <c r="J170" s="282">
        <v>0</v>
      </c>
      <c r="K170" s="284">
        <v>0</v>
      </c>
      <c r="L170" s="284">
        <v>0</v>
      </c>
      <c r="M170" s="298">
        <v>0</v>
      </c>
      <c r="N170" s="298">
        <v>0</v>
      </c>
      <c r="O170" s="284">
        <v>41</v>
      </c>
      <c r="P170" s="101">
        <v>10</v>
      </c>
      <c r="Q170" s="101">
        <v>10</v>
      </c>
      <c r="R170" s="289" t="s">
        <v>571</v>
      </c>
      <c r="S170" s="78"/>
    </row>
    <row r="171" spans="1:19" ht="18" customHeight="1" x14ac:dyDescent="0.25">
      <c r="A171" s="276">
        <v>317</v>
      </c>
      <c r="B171" s="100" t="s">
        <v>572</v>
      </c>
      <c r="C171" s="100" t="s">
        <v>573</v>
      </c>
      <c r="D171" s="101">
        <v>3</v>
      </c>
      <c r="E171" s="100" t="s">
        <v>1</v>
      </c>
      <c r="F171" s="100" t="s">
        <v>25</v>
      </c>
      <c r="G171" s="100" t="s">
        <v>1409</v>
      </c>
      <c r="H171" s="100" t="s">
        <v>137</v>
      </c>
      <c r="I171" s="282">
        <v>0.09</v>
      </c>
      <c r="J171" s="282">
        <v>0</v>
      </c>
      <c r="K171" s="284">
        <v>0</v>
      </c>
      <c r="L171" s="284">
        <v>0</v>
      </c>
      <c r="M171" s="298">
        <v>0</v>
      </c>
      <c r="N171" s="298">
        <v>0</v>
      </c>
      <c r="O171" s="284">
        <v>63</v>
      </c>
      <c r="P171" s="101">
        <v>15</v>
      </c>
      <c r="Q171" s="101">
        <v>15</v>
      </c>
      <c r="R171" s="289" t="s">
        <v>575</v>
      </c>
      <c r="S171" s="78"/>
    </row>
    <row r="172" spans="1:19" ht="18" customHeight="1" x14ac:dyDescent="0.25">
      <c r="A172" s="276">
        <v>318</v>
      </c>
      <c r="B172" s="100" t="s">
        <v>577</v>
      </c>
      <c r="C172" s="100" t="s">
        <v>1799</v>
      </c>
      <c r="D172" s="101">
        <v>4</v>
      </c>
      <c r="E172" s="100" t="s">
        <v>1</v>
      </c>
      <c r="F172" s="100" t="s">
        <v>25</v>
      </c>
      <c r="G172" s="100" t="s">
        <v>1401</v>
      </c>
      <c r="H172" s="100" t="s">
        <v>137</v>
      </c>
      <c r="I172" s="282">
        <v>0.03</v>
      </c>
      <c r="J172" s="282">
        <v>0</v>
      </c>
      <c r="K172" s="284">
        <v>0</v>
      </c>
      <c r="L172" s="284">
        <v>0</v>
      </c>
      <c r="M172" s="298">
        <v>0</v>
      </c>
      <c r="N172" s="298">
        <v>0</v>
      </c>
      <c r="O172" s="284">
        <v>224.5</v>
      </c>
      <c r="P172" s="101">
        <v>10</v>
      </c>
      <c r="Q172" s="101">
        <v>10</v>
      </c>
      <c r="R172" s="289" t="s">
        <v>579</v>
      </c>
      <c r="S172" s="78"/>
    </row>
    <row r="173" spans="1:19" ht="18" customHeight="1" x14ac:dyDescent="0.25">
      <c r="A173" s="276">
        <v>319</v>
      </c>
      <c r="B173" s="100" t="s">
        <v>580</v>
      </c>
      <c r="C173" s="100" t="s">
        <v>581</v>
      </c>
      <c r="D173" s="101">
        <v>4</v>
      </c>
      <c r="E173" s="100" t="s">
        <v>1</v>
      </c>
      <c r="F173" s="100" t="s">
        <v>25</v>
      </c>
      <c r="G173" s="100" t="s">
        <v>1401</v>
      </c>
      <c r="H173" s="100" t="s">
        <v>137</v>
      </c>
      <c r="I173" s="282">
        <v>0.4</v>
      </c>
      <c r="J173" s="282">
        <v>0</v>
      </c>
      <c r="K173" s="284">
        <v>0</v>
      </c>
      <c r="L173" s="284">
        <v>0</v>
      </c>
      <c r="M173" s="298">
        <v>0</v>
      </c>
      <c r="N173" s="298">
        <v>0</v>
      </c>
      <c r="O173" s="284">
        <v>1630</v>
      </c>
      <c r="P173" s="101">
        <v>10</v>
      </c>
      <c r="Q173" s="101">
        <v>10</v>
      </c>
      <c r="R173" s="289" t="s">
        <v>583</v>
      </c>
      <c r="S173" s="78"/>
    </row>
    <row r="174" spans="1:19" ht="18" customHeight="1" x14ac:dyDescent="0.25">
      <c r="A174" s="276">
        <v>320</v>
      </c>
      <c r="B174" s="100" t="s">
        <v>584</v>
      </c>
      <c r="C174" s="100" t="s">
        <v>1800</v>
      </c>
      <c r="D174" s="101">
        <v>4</v>
      </c>
      <c r="E174" s="100" t="s">
        <v>0</v>
      </c>
      <c r="F174" s="100" t="s">
        <v>25</v>
      </c>
      <c r="G174" s="100" t="s">
        <v>1419</v>
      </c>
      <c r="H174" s="100" t="s">
        <v>137</v>
      </c>
      <c r="I174" s="282">
        <v>7.5600000000000001E-2</v>
      </c>
      <c r="J174" s="282">
        <v>0</v>
      </c>
      <c r="K174" s="284">
        <v>1.4489999999999998</v>
      </c>
      <c r="L174" s="284">
        <v>0</v>
      </c>
      <c r="M174" s="298">
        <v>1.4489999999999998</v>
      </c>
      <c r="N174" s="298">
        <v>0</v>
      </c>
      <c r="O174" s="284">
        <v>1.4489999999999998</v>
      </c>
      <c r="P174" s="101">
        <v>17</v>
      </c>
      <c r="Q174" s="101">
        <v>17</v>
      </c>
      <c r="R174" s="289" t="s">
        <v>585</v>
      </c>
      <c r="S174" s="78"/>
    </row>
    <row r="175" spans="1:19" ht="18" customHeight="1" x14ac:dyDescent="0.25">
      <c r="A175" s="276">
        <v>323</v>
      </c>
      <c r="B175" s="100" t="s">
        <v>586</v>
      </c>
      <c r="C175" s="100" t="s">
        <v>587</v>
      </c>
      <c r="D175" s="101">
        <v>4</v>
      </c>
      <c r="E175" s="100" t="s">
        <v>1</v>
      </c>
      <c r="F175" s="100" t="s">
        <v>25</v>
      </c>
      <c r="G175" s="100" t="s">
        <v>1410</v>
      </c>
      <c r="H175" s="100" t="s">
        <v>137</v>
      </c>
      <c r="I175" s="282">
        <v>0.2</v>
      </c>
      <c r="J175" s="282">
        <v>0</v>
      </c>
      <c r="K175" s="284">
        <v>0</v>
      </c>
      <c r="L175" s="284">
        <v>0</v>
      </c>
      <c r="M175" s="298">
        <v>0</v>
      </c>
      <c r="N175" s="298">
        <v>0</v>
      </c>
      <c r="O175" s="284">
        <v>90000</v>
      </c>
      <c r="P175" s="101">
        <v>10</v>
      </c>
      <c r="Q175" s="101">
        <v>10</v>
      </c>
      <c r="R175" s="289" t="s">
        <v>589</v>
      </c>
      <c r="S175" s="78"/>
    </row>
    <row r="176" spans="1:19" ht="18" customHeight="1" x14ac:dyDescent="0.25">
      <c r="A176" s="276">
        <v>326</v>
      </c>
      <c r="B176" s="100" t="s">
        <v>1801</v>
      </c>
      <c r="C176" s="100" t="s">
        <v>1802</v>
      </c>
      <c r="D176" s="101">
        <v>5</v>
      </c>
      <c r="E176" s="100" t="s">
        <v>1</v>
      </c>
      <c r="F176" s="100" t="s">
        <v>25</v>
      </c>
      <c r="G176" s="100" t="s">
        <v>1411</v>
      </c>
      <c r="H176" s="100" t="s">
        <v>137</v>
      </c>
      <c r="I176" s="282">
        <v>0.17</v>
      </c>
      <c r="J176" s="282">
        <v>0</v>
      </c>
      <c r="K176" s="284">
        <v>0</v>
      </c>
      <c r="L176" s="284">
        <v>0</v>
      </c>
      <c r="M176" s="298">
        <v>0</v>
      </c>
      <c r="N176" s="298">
        <v>0</v>
      </c>
      <c r="O176" s="284">
        <v>98</v>
      </c>
      <c r="P176" s="101">
        <v>12</v>
      </c>
      <c r="Q176" s="101">
        <v>12</v>
      </c>
      <c r="R176" s="289" t="s">
        <v>590</v>
      </c>
      <c r="S176" s="78"/>
    </row>
    <row r="177" spans="1:19" ht="18" customHeight="1" x14ac:dyDescent="0.25">
      <c r="A177" s="276">
        <v>327</v>
      </c>
      <c r="B177" s="100" t="s">
        <v>591</v>
      </c>
      <c r="C177" s="100" t="s">
        <v>592</v>
      </c>
      <c r="D177" s="101">
        <v>3</v>
      </c>
      <c r="E177" s="100" t="s">
        <v>1</v>
      </c>
      <c r="F177" s="100" t="s">
        <v>25</v>
      </c>
      <c r="G177" s="100" t="s">
        <v>1412</v>
      </c>
      <c r="H177" s="100" t="s">
        <v>137</v>
      </c>
      <c r="I177" s="282">
        <v>0.14000000000000001</v>
      </c>
      <c r="J177" s="282">
        <v>0</v>
      </c>
      <c r="K177" s="284">
        <v>0</v>
      </c>
      <c r="L177" s="284">
        <v>0</v>
      </c>
      <c r="M177" s="298">
        <v>0</v>
      </c>
      <c r="N177" s="298">
        <v>0</v>
      </c>
      <c r="O177" s="284">
        <v>127</v>
      </c>
      <c r="P177" s="101">
        <v>13</v>
      </c>
      <c r="Q177" s="101">
        <v>13</v>
      </c>
      <c r="R177" s="289" t="s">
        <v>594</v>
      </c>
      <c r="S177" s="78"/>
    </row>
    <row r="178" spans="1:19" ht="18" customHeight="1" x14ac:dyDescent="0.25">
      <c r="A178" s="276">
        <v>329</v>
      </c>
      <c r="B178" s="100" t="s">
        <v>595</v>
      </c>
      <c r="C178" s="100" t="s">
        <v>596</v>
      </c>
      <c r="D178" s="101">
        <v>3</v>
      </c>
      <c r="E178" s="100" t="s">
        <v>1</v>
      </c>
      <c r="F178" s="100" t="s">
        <v>25</v>
      </c>
      <c r="G178" s="100" t="s">
        <v>1404</v>
      </c>
      <c r="H178" s="100" t="s">
        <v>137</v>
      </c>
      <c r="I178" s="282">
        <v>0.06</v>
      </c>
      <c r="J178" s="282">
        <v>0</v>
      </c>
      <c r="K178" s="284">
        <v>0</v>
      </c>
      <c r="L178" s="284">
        <v>0</v>
      </c>
      <c r="M178" s="298">
        <v>0</v>
      </c>
      <c r="N178" s="298">
        <v>0</v>
      </c>
      <c r="O178" s="284">
        <v>119.5</v>
      </c>
      <c r="P178" s="101">
        <v>12.5</v>
      </c>
      <c r="Q178" s="101">
        <v>12.5</v>
      </c>
      <c r="R178" s="289" t="s">
        <v>553</v>
      </c>
      <c r="S178" s="78"/>
    </row>
    <row r="179" spans="1:19" ht="18" customHeight="1" x14ac:dyDescent="0.25">
      <c r="A179" s="276">
        <v>330</v>
      </c>
      <c r="B179" s="100" t="s">
        <v>597</v>
      </c>
      <c r="C179" s="100" t="s">
        <v>598</v>
      </c>
      <c r="D179" s="101">
        <v>3</v>
      </c>
      <c r="E179" s="100" t="s">
        <v>1</v>
      </c>
      <c r="F179" s="100" t="s">
        <v>25</v>
      </c>
      <c r="G179" s="100" t="s">
        <v>1413</v>
      </c>
      <c r="H179" s="100" t="s">
        <v>137</v>
      </c>
      <c r="I179" s="282">
        <v>0.1</v>
      </c>
      <c r="J179" s="282">
        <v>0</v>
      </c>
      <c r="K179" s="284">
        <v>0</v>
      </c>
      <c r="L179" s="284">
        <v>0</v>
      </c>
      <c r="M179" s="298">
        <v>0</v>
      </c>
      <c r="N179" s="298">
        <v>0</v>
      </c>
      <c r="O179" s="284">
        <v>1003</v>
      </c>
      <c r="P179" s="101">
        <v>11</v>
      </c>
      <c r="Q179" s="101">
        <v>11</v>
      </c>
      <c r="R179" s="289" t="s">
        <v>600</v>
      </c>
      <c r="S179" s="78"/>
    </row>
    <row r="180" spans="1:19" ht="18" customHeight="1" x14ac:dyDescent="0.25">
      <c r="A180" s="276">
        <v>331</v>
      </c>
      <c r="B180" s="100" t="s">
        <v>601</v>
      </c>
      <c r="C180" s="100" t="s">
        <v>1803</v>
      </c>
      <c r="D180" s="101">
        <v>3</v>
      </c>
      <c r="E180" s="100" t="s">
        <v>0</v>
      </c>
      <c r="F180" s="100" t="s">
        <v>25</v>
      </c>
      <c r="G180" s="100" t="s">
        <v>1414</v>
      </c>
      <c r="H180" s="100" t="s">
        <v>603</v>
      </c>
      <c r="I180" s="279">
        <v>512.55999999999995</v>
      </c>
      <c r="J180" s="279">
        <v>596</v>
      </c>
      <c r="K180" s="284">
        <v>0</v>
      </c>
      <c r="L180" s="284">
        <v>0</v>
      </c>
      <c r="M180" s="298">
        <v>0</v>
      </c>
      <c r="N180" s="298">
        <v>0</v>
      </c>
      <c r="O180" s="284">
        <v>-110</v>
      </c>
      <c r="P180" s="101">
        <v>17</v>
      </c>
      <c r="Q180" s="101">
        <v>17</v>
      </c>
      <c r="R180" s="289" t="s">
        <v>604</v>
      </c>
      <c r="S180" s="78"/>
    </row>
    <row r="181" spans="1:19" ht="18" customHeight="1" x14ac:dyDescent="0.25">
      <c r="A181" s="276">
        <v>333</v>
      </c>
      <c r="B181" s="100" t="s">
        <v>605</v>
      </c>
      <c r="C181" s="100" t="s">
        <v>1804</v>
      </c>
      <c r="D181" s="101">
        <v>2</v>
      </c>
      <c r="E181" s="100" t="s">
        <v>1</v>
      </c>
      <c r="F181" s="100" t="s">
        <v>25</v>
      </c>
      <c r="G181" s="100" t="s">
        <v>1403</v>
      </c>
      <c r="H181" s="100" t="s">
        <v>137</v>
      </c>
      <c r="I181" s="282">
        <v>0.15</v>
      </c>
      <c r="J181" s="282">
        <v>0</v>
      </c>
      <c r="K181" s="284">
        <v>0</v>
      </c>
      <c r="L181" s="284">
        <v>0</v>
      </c>
      <c r="M181" s="298">
        <v>0</v>
      </c>
      <c r="N181" s="298">
        <v>0</v>
      </c>
      <c r="O181" s="284">
        <v>140</v>
      </c>
      <c r="P181" s="101">
        <v>8.5</v>
      </c>
      <c r="Q181" s="101">
        <v>8.5</v>
      </c>
      <c r="R181" s="289" t="s">
        <v>607</v>
      </c>
      <c r="S181" s="4"/>
    </row>
    <row r="182" spans="1:19" ht="18" customHeight="1" x14ac:dyDescent="0.25">
      <c r="A182" s="276">
        <v>334</v>
      </c>
      <c r="B182" s="100" t="s">
        <v>608</v>
      </c>
      <c r="C182" s="100" t="s">
        <v>1805</v>
      </c>
      <c r="D182" s="101">
        <v>3</v>
      </c>
      <c r="E182" s="100" t="s">
        <v>0</v>
      </c>
      <c r="F182" s="100" t="s">
        <v>25</v>
      </c>
      <c r="G182" s="100" t="s">
        <v>1419</v>
      </c>
      <c r="H182" s="100" t="s">
        <v>137</v>
      </c>
      <c r="I182" s="282">
        <v>0.14000000000000001</v>
      </c>
      <c r="J182" s="282">
        <v>0</v>
      </c>
      <c r="K182" s="284">
        <v>14.02</v>
      </c>
      <c r="L182" s="284">
        <v>0</v>
      </c>
      <c r="M182" s="298">
        <v>14.02</v>
      </c>
      <c r="N182" s="298">
        <v>0</v>
      </c>
      <c r="O182" s="284">
        <v>14.02</v>
      </c>
      <c r="P182" s="101">
        <v>17</v>
      </c>
      <c r="Q182" s="101">
        <v>17</v>
      </c>
      <c r="R182" s="289" t="s">
        <v>609</v>
      </c>
      <c r="S182" s="78"/>
    </row>
    <row r="183" spans="1:19" ht="18" customHeight="1" x14ac:dyDescent="0.25">
      <c r="A183" s="276">
        <v>338</v>
      </c>
      <c r="B183" s="100" t="s">
        <v>1806</v>
      </c>
      <c r="C183" s="100" t="s">
        <v>1807</v>
      </c>
      <c r="D183" s="101">
        <v>5</v>
      </c>
      <c r="E183" s="100" t="s">
        <v>0</v>
      </c>
      <c r="F183" s="100" t="s">
        <v>25</v>
      </c>
      <c r="G183" s="100" t="s">
        <v>1419</v>
      </c>
      <c r="H183" s="100" t="s">
        <v>137</v>
      </c>
      <c r="I183" s="282">
        <v>0.245</v>
      </c>
      <c r="J183" s="282">
        <v>0</v>
      </c>
      <c r="K183" s="284">
        <v>1.4489999999999998</v>
      </c>
      <c r="L183" s="284">
        <v>0</v>
      </c>
      <c r="M183" s="298">
        <v>1.4489999999999998</v>
      </c>
      <c r="N183" s="298">
        <v>0</v>
      </c>
      <c r="O183" s="284">
        <v>1.4489999999999998</v>
      </c>
      <c r="P183" s="101">
        <v>17</v>
      </c>
      <c r="Q183" s="101">
        <v>17</v>
      </c>
      <c r="R183" s="289" t="s">
        <v>613</v>
      </c>
      <c r="S183" s="78"/>
    </row>
    <row r="184" spans="1:19" ht="18" customHeight="1" x14ac:dyDescent="0.25">
      <c r="A184" s="276">
        <v>339</v>
      </c>
      <c r="B184" s="100" t="s">
        <v>614</v>
      </c>
      <c r="C184" s="100" t="s">
        <v>615</v>
      </c>
      <c r="D184" s="101">
        <v>2</v>
      </c>
      <c r="E184" s="100" t="s">
        <v>0</v>
      </c>
      <c r="F184" s="100" t="s">
        <v>25</v>
      </c>
      <c r="G184" s="100" t="s">
        <v>2634</v>
      </c>
      <c r="H184" s="100" t="s">
        <v>137</v>
      </c>
      <c r="I184" s="282">
        <v>0.35</v>
      </c>
      <c r="J184" s="282">
        <v>0</v>
      </c>
      <c r="K184" s="284">
        <v>0</v>
      </c>
      <c r="L184" s="284">
        <v>0</v>
      </c>
      <c r="M184" s="298">
        <v>0</v>
      </c>
      <c r="N184" s="298">
        <v>0</v>
      </c>
      <c r="O184" s="284">
        <v>290.41000000000003</v>
      </c>
      <c r="P184" s="101">
        <v>17</v>
      </c>
      <c r="Q184" s="101">
        <v>17</v>
      </c>
      <c r="R184" s="289" t="s">
        <v>616</v>
      </c>
      <c r="S184" s="78"/>
    </row>
    <row r="185" spans="1:19" ht="18" customHeight="1" x14ac:dyDescent="0.25">
      <c r="A185" s="276">
        <v>340</v>
      </c>
      <c r="B185" s="100" t="s">
        <v>617</v>
      </c>
      <c r="C185" s="100" t="s">
        <v>618</v>
      </c>
      <c r="D185" s="101">
        <v>3</v>
      </c>
      <c r="E185" s="100" t="s">
        <v>0</v>
      </c>
      <c r="F185" s="100" t="s">
        <v>25</v>
      </c>
      <c r="G185" s="100" t="s">
        <v>1419</v>
      </c>
      <c r="H185" s="100" t="s">
        <v>137</v>
      </c>
      <c r="I185" s="282">
        <v>7.0000000000000007E-2</v>
      </c>
      <c r="J185" s="282">
        <v>0</v>
      </c>
      <c r="K185" s="284">
        <v>0</v>
      </c>
      <c r="L185" s="284">
        <v>0</v>
      </c>
      <c r="M185" s="298">
        <v>0</v>
      </c>
      <c r="N185" s="298">
        <v>0</v>
      </c>
      <c r="O185" s="284">
        <v>17.907629149309052</v>
      </c>
      <c r="P185" s="101">
        <v>17</v>
      </c>
      <c r="Q185" s="101">
        <v>17</v>
      </c>
      <c r="R185" s="289" t="s">
        <v>612</v>
      </c>
      <c r="S185" s="78"/>
    </row>
    <row r="186" spans="1:19" ht="18" customHeight="1" x14ac:dyDescent="0.25">
      <c r="A186" s="276">
        <v>341</v>
      </c>
      <c r="B186" s="100" t="s">
        <v>619</v>
      </c>
      <c r="C186" s="100" t="s">
        <v>620</v>
      </c>
      <c r="D186" s="101">
        <v>4</v>
      </c>
      <c r="E186" s="100" t="s">
        <v>1</v>
      </c>
      <c r="F186" s="100" t="s">
        <v>25</v>
      </c>
      <c r="G186" s="100" t="s">
        <v>1415</v>
      </c>
      <c r="H186" s="100" t="s">
        <v>137</v>
      </c>
      <c r="I186" s="282">
        <v>0.03</v>
      </c>
      <c r="J186" s="282">
        <v>0</v>
      </c>
      <c r="K186" s="284">
        <v>0</v>
      </c>
      <c r="L186" s="284">
        <v>0</v>
      </c>
      <c r="M186" s="298">
        <v>0</v>
      </c>
      <c r="N186" s="298">
        <v>0</v>
      </c>
      <c r="O186" s="284">
        <v>331</v>
      </c>
      <c r="P186" s="101">
        <v>13</v>
      </c>
      <c r="Q186" s="101">
        <v>13</v>
      </c>
      <c r="R186" s="289" t="s">
        <v>622</v>
      </c>
      <c r="S186" s="78"/>
    </row>
    <row r="187" spans="1:19" ht="18" customHeight="1" x14ac:dyDescent="0.25">
      <c r="A187" s="276">
        <v>342</v>
      </c>
      <c r="B187" s="100" t="s">
        <v>623</v>
      </c>
      <c r="C187" s="100" t="s">
        <v>624</v>
      </c>
      <c r="D187" s="101">
        <v>4</v>
      </c>
      <c r="E187" s="100" t="s">
        <v>0</v>
      </c>
      <c r="F187" s="100" t="s">
        <v>25</v>
      </c>
      <c r="G187" s="100" t="s">
        <v>1416</v>
      </c>
      <c r="H187" s="100" t="s">
        <v>137</v>
      </c>
      <c r="I187" s="282">
        <v>1.4999999999999999E-2</v>
      </c>
      <c r="J187" s="282">
        <v>0</v>
      </c>
      <c r="K187" s="284">
        <v>0</v>
      </c>
      <c r="L187" s="284">
        <v>0</v>
      </c>
      <c r="M187" s="298">
        <v>0</v>
      </c>
      <c r="N187" s="298">
        <v>0</v>
      </c>
      <c r="O187" s="284">
        <v>28.44</v>
      </c>
      <c r="P187" s="101">
        <v>17</v>
      </c>
      <c r="Q187" s="101">
        <v>17</v>
      </c>
      <c r="R187" s="289" t="s">
        <v>625</v>
      </c>
      <c r="S187" s="78"/>
    </row>
    <row r="188" spans="1:19" ht="18" customHeight="1" x14ac:dyDescent="0.25">
      <c r="A188" s="276">
        <v>344</v>
      </c>
      <c r="B188" s="100" t="s">
        <v>1808</v>
      </c>
      <c r="C188" s="100" t="s">
        <v>626</v>
      </c>
      <c r="D188" s="101">
        <v>4</v>
      </c>
      <c r="E188" s="100" t="s">
        <v>1</v>
      </c>
      <c r="F188" s="100" t="s">
        <v>25</v>
      </c>
      <c r="G188" s="100" t="s">
        <v>2641</v>
      </c>
      <c r="H188" s="100" t="s">
        <v>137</v>
      </c>
      <c r="I188" s="282">
        <v>7.0000000000000007E-2</v>
      </c>
      <c r="J188" s="282">
        <v>0</v>
      </c>
      <c r="K188" s="284">
        <v>0</v>
      </c>
      <c r="L188" s="284">
        <v>0</v>
      </c>
      <c r="M188" s="298">
        <v>0</v>
      </c>
      <c r="N188" s="298">
        <v>0</v>
      </c>
      <c r="O188" s="284">
        <v>975</v>
      </c>
      <c r="P188" s="101">
        <v>10</v>
      </c>
      <c r="Q188" s="101">
        <v>10</v>
      </c>
      <c r="R188" s="289" t="s">
        <v>2254</v>
      </c>
      <c r="S188" s="4"/>
    </row>
    <row r="189" spans="1:19" ht="18" customHeight="1" x14ac:dyDescent="0.25">
      <c r="A189" s="276">
        <v>345</v>
      </c>
      <c r="B189" s="100" t="s">
        <v>628</v>
      </c>
      <c r="C189" s="100" t="s">
        <v>629</v>
      </c>
      <c r="D189" s="101">
        <v>4</v>
      </c>
      <c r="E189" s="100" t="s">
        <v>0</v>
      </c>
      <c r="F189" s="100" t="s">
        <v>25</v>
      </c>
      <c r="G189" s="100" t="s">
        <v>1417</v>
      </c>
      <c r="H189" s="100" t="s">
        <v>137</v>
      </c>
      <c r="I189" s="282">
        <v>9.0000000000000011E-3</v>
      </c>
      <c r="J189" s="282">
        <v>0</v>
      </c>
      <c r="K189" s="284">
        <v>0</v>
      </c>
      <c r="L189" s="284">
        <v>0</v>
      </c>
      <c r="M189" s="298">
        <v>0</v>
      </c>
      <c r="N189" s="298">
        <v>0</v>
      </c>
      <c r="O189" s="284">
        <v>7.99</v>
      </c>
      <c r="P189" s="101">
        <v>17</v>
      </c>
      <c r="Q189" s="101">
        <v>17</v>
      </c>
      <c r="R189" s="289" t="s">
        <v>630</v>
      </c>
      <c r="S189" s="80"/>
    </row>
    <row r="190" spans="1:19" ht="18" customHeight="1" x14ac:dyDescent="0.25">
      <c r="A190" s="276">
        <v>347</v>
      </c>
      <c r="B190" s="100" t="s">
        <v>631</v>
      </c>
      <c r="C190" s="100" t="s">
        <v>632</v>
      </c>
      <c r="D190" s="101">
        <v>3</v>
      </c>
      <c r="E190" s="100" t="s">
        <v>1</v>
      </c>
      <c r="F190" s="100" t="s">
        <v>25</v>
      </c>
      <c r="G190" s="100" t="s">
        <v>1407</v>
      </c>
      <c r="H190" s="100" t="s">
        <v>137</v>
      </c>
      <c r="I190" s="282">
        <v>0.13500000000000001</v>
      </c>
      <c r="J190" s="282">
        <v>0</v>
      </c>
      <c r="K190" s="284">
        <v>0</v>
      </c>
      <c r="L190" s="284">
        <v>0</v>
      </c>
      <c r="M190" s="298">
        <v>0</v>
      </c>
      <c r="N190" s="298">
        <v>0</v>
      </c>
      <c r="O190" s="284">
        <v>876</v>
      </c>
      <c r="P190" s="101">
        <v>15</v>
      </c>
      <c r="Q190" s="101">
        <v>15</v>
      </c>
      <c r="R190" s="289" t="s">
        <v>560</v>
      </c>
      <c r="S190" s="78"/>
    </row>
    <row r="191" spans="1:19" ht="18" customHeight="1" x14ac:dyDescent="0.25">
      <c r="A191" s="276">
        <v>348</v>
      </c>
      <c r="B191" s="100" t="s">
        <v>634</v>
      </c>
      <c r="C191" s="100" t="s">
        <v>635</v>
      </c>
      <c r="D191" s="101">
        <v>1</v>
      </c>
      <c r="E191" s="100" t="s">
        <v>0</v>
      </c>
      <c r="F191" s="100" t="s">
        <v>25</v>
      </c>
      <c r="G191" s="100" t="s">
        <v>1419</v>
      </c>
      <c r="H191" s="100" t="s">
        <v>137</v>
      </c>
      <c r="I191" s="282">
        <v>0.25</v>
      </c>
      <c r="J191" s="282">
        <v>0</v>
      </c>
      <c r="K191" s="284">
        <v>0</v>
      </c>
      <c r="L191" s="284">
        <v>0</v>
      </c>
      <c r="M191" s="298">
        <v>0</v>
      </c>
      <c r="N191" s="298">
        <v>0</v>
      </c>
      <c r="O191" s="284">
        <v>2293.695652173913</v>
      </c>
      <c r="P191" s="101">
        <v>17</v>
      </c>
      <c r="Q191" s="101">
        <v>17</v>
      </c>
      <c r="R191" s="289" t="s">
        <v>636</v>
      </c>
      <c r="S191" s="78"/>
    </row>
    <row r="192" spans="1:19" ht="18" customHeight="1" x14ac:dyDescent="0.25">
      <c r="A192" s="276">
        <v>355</v>
      </c>
      <c r="B192" s="100" t="s">
        <v>637</v>
      </c>
      <c r="C192" s="100" t="s">
        <v>638</v>
      </c>
      <c r="D192" s="101">
        <v>2</v>
      </c>
      <c r="E192" s="100" t="s">
        <v>1</v>
      </c>
      <c r="F192" s="100" t="s">
        <v>25</v>
      </c>
      <c r="G192" s="100" t="s">
        <v>1400</v>
      </c>
      <c r="H192" s="100" t="s">
        <v>137</v>
      </c>
      <c r="I192" s="282">
        <v>0.06</v>
      </c>
      <c r="J192" s="282">
        <v>0</v>
      </c>
      <c r="K192" s="284">
        <v>0</v>
      </c>
      <c r="L192" s="284">
        <v>0</v>
      </c>
      <c r="M192" s="298">
        <v>0</v>
      </c>
      <c r="N192" s="298">
        <v>0</v>
      </c>
      <c r="O192" s="284">
        <v>1244</v>
      </c>
      <c r="P192" s="101">
        <v>15</v>
      </c>
      <c r="Q192" s="101">
        <v>15</v>
      </c>
      <c r="R192" s="289" t="s">
        <v>537</v>
      </c>
      <c r="S192" s="78"/>
    </row>
    <row r="193" spans="1:19" ht="18" customHeight="1" x14ac:dyDescent="0.25">
      <c r="A193" s="276">
        <v>356</v>
      </c>
      <c r="B193" s="100" t="s">
        <v>1809</v>
      </c>
      <c r="C193" s="100" t="s">
        <v>1810</v>
      </c>
      <c r="D193" s="101">
        <v>3</v>
      </c>
      <c r="E193" s="100" t="s">
        <v>0</v>
      </c>
      <c r="F193" s="100" t="s">
        <v>25</v>
      </c>
      <c r="G193" s="100" t="s">
        <v>1419</v>
      </c>
      <c r="H193" s="100" t="s">
        <v>137</v>
      </c>
      <c r="I193" s="282">
        <v>0.25</v>
      </c>
      <c r="J193" s="282">
        <v>0</v>
      </c>
      <c r="K193" s="284">
        <v>0</v>
      </c>
      <c r="L193" s="284">
        <v>0</v>
      </c>
      <c r="M193" s="298">
        <v>0</v>
      </c>
      <c r="N193" s="298">
        <v>0</v>
      </c>
      <c r="O193" s="284">
        <v>50</v>
      </c>
      <c r="P193" s="101">
        <v>17</v>
      </c>
      <c r="Q193" s="101">
        <v>17</v>
      </c>
      <c r="R193" s="289" t="s">
        <v>2255</v>
      </c>
      <c r="S193" s="78"/>
    </row>
    <row r="194" spans="1:19" ht="18" customHeight="1" x14ac:dyDescent="0.25">
      <c r="A194" s="276">
        <v>358</v>
      </c>
      <c r="B194" s="100" t="s">
        <v>1811</v>
      </c>
      <c r="C194" s="100" t="s">
        <v>1812</v>
      </c>
      <c r="D194" s="101">
        <v>3</v>
      </c>
      <c r="E194" s="100" t="s">
        <v>1</v>
      </c>
      <c r="F194" s="100" t="s">
        <v>25</v>
      </c>
      <c r="G194" s="100" t="s">
        <v>1403</v>
      </c>
      <c r="H194" s="100" t="s">
        <v>137</v>
      </c>
      <c r="I194" s="282">
        <v>0.05</v>
      </c>
      <c r="J194" s="282">
        <v>0</v>
      </c>
      <c r="K194" s="284">
        <v>0</v>
      </c>
      <c r="L194" s="284">
        <v>0</v>
      </c>
      <c r="M194" s="298">
        <v>0</v>
      </c>
      <c r="N194" s="298">
        <v>0</v>
      </c>
      <c r="O194" s="284">
        <v>25</v>
      </c>
      <c r="P194" s="101">
        <v>8.5</v>
      </c>
      <c r="Q194" s="101">
        <v>8.5</v>
      </c>
      <c r="R194" s="289" t="s">
        <v>641</v>
      </c>
      <c r="S194" s="78"/>
    </row>
    <row r="195" spans="1:19" ht="18" customHeight="1" x14ac:dyDescent="0.25">
      <c r="A195" s="276">
        <v>359</v>
      </c>
      <c r="B195" s="100" t="s">
        <v>642</v>
      </c>
      <c r="C195" s="100" t="s">
        <v>643</v>
      </c>
      <c r="D195" s="101">
        <v>3</v>
      </c>
      <c r="E195" s="100" t="s">
        <v>1</v>
      </c>
      <c r="F195" s="100" t="s">
        <v>25</v>
      </c>
      <c r="G195" s="100" t="s">
        <v>1403</v>
      </c>
      <c r="H195" s="100" t="s">
        <v>137</v>
      </c>
      <c r="I195" s="282">
        <v>0.04</v>
      </c>
      <c r="J195" s="282">
        <v>0</v>
      </c>
      <c r="K195" s="284">
        <v>0</v>
      </c>
      <c r="L195" s="284">
        <v>0</v>
      </c>
      <c r="M195" s="298">
        <v>0</v>
      </c>
      <c r="N195" s="298">
        <v>0</v>
      </c>
      <c r="O195" s="284">
        <v>110</v>
      </c>
      <c r="P195" s="101">
        <v>8.5</v>
      </c>
      <c r="Q195" s="101">
        <v>8.5</v>
      </c>
      <c r="R195" s="289" t="s">
        <v>641</v>
      </c>
      <c r="S195" s="78"/>
    </row>
    <row r="196" spans="1:19" ht="18" customHeight="1" x14ac:dyDescent="0.25">
      <c r="A196" s="276">
        <v>363</v>
      </c>
      <c r="B196" s="100" t="s">
        <v>644</v>
      </c>
      <c r="C196" s="100" t="s">
        <v>1813</v>
      </c>
      <c r="D196" s="101">
        <v>4</v>
      </c>
      <c r="E196" s="100" t="s">
        <v>1</v>
      </c>
      <c r="F196" s="100" t="s">
        <v>25</v>
      </c>
      <c r="G196" s="100" t="s">
        <v>1418</v>
      </c>
      <c r="H196" s="100" t="s">
        <v>137</v>
      </c>
      <c r="I196" s="282">
        <v>0.35</v>
      </c>
      <c r="J196" s="282">
        <v>0</v>
      </c>
      <c r="K196" s="284">
        <v>0</v>
      </c>
      <c r="L196" s="284">
        <v>0</v>
      </c>
      <c r="M196" s="298">
        <v>0</v>
      </c>
      <c r="N196" s="298">
        <v>0</v>
      </c>
      <c r="O196" s="284">
        <v>100</v>
      </c>
      <c r="P196" s="101">
        <v>15</v>
      </c>
      <c r="Q196" s="101">
        <v>15</v>
      </c>
      <c r="R196" s="289" t="s">
        <v>646</v>
      </c>
      <c r="S196" s="78"/>
    </row>
    <row r="197" spans="1:19" ht="18" customHeight="1" x14ac:dyDescent="0.25">
      <c r="A197" s="276">
        <v>369</v>
      </c>
      <c r="B197" s="100" t="s">
        <v>647</v>
      </c>
      <c r="C197" s="100" t="s">
        <v>1814</v>
      </c>
      <c r="D197" s="101">
        <v>1</v>
      </c>
      <c r="E197" s="100" t="s">
        <v>0</v>
      </c>
      <c r="F197" s="100" t="s">
        <v>25</v>
      </c>
      <c r="G197" s="100" t="s">
        <v>1419</v>
      </c>
      <c r="H197" s="100" t="s">
        <v>137</v>
      </c>
      <c r="I197" s="282">
        <v>0.15</v>
      </c>
      <c r="J197" s="282">
        <v>0</v>
      </c>
      <c r="K197" s="284">
        <v>3748.75</v>
      </c>
      <c r="L197" s="284">
        <v>2199</v>
      </c>
      <c r="M197" s="298">
        <v>3748.75</v>
      </c>
      <c r="N197" s="298">
        <v>2199</v>
      </c>
      <c r="O197" s="284">
        <v>1549.75</v>
      </c>
      <c r="P197" s="101">
        <v>17</v>
      </c>
      <c r="Q197" s="101">
        <v>17</v>
      </c>
      <c r="R197" s="289" t="s">
        <v>649</v>
      </c>
      <c r="S197" s="78"/>
    </row>
    <row r="198" spans="1:19" ht="18" customHeight="1" x14ac:dyDescent="0.25">
      <c r="A198" s="276">
        <v>377</v>
      </c>
      <c r="B198" s="100" t="s">
        <v>651</v>
      </c>
      <c r="C198" s="100" t="s">
        <v>652</v>
      </c>
      <c r="D198" s="101">
        <v>4</v>
      </c>
      <c r="E198" s="100" t="s">
        <v>1</v>
      </c>
      <c r="F198" s="100" t="s">
        <v>25</v>
      </c>
      <c r="G198" s="100" t="s">
        <v>1407</v>
      </c>
      <c r="H198" s="100" t="s">
        <v>137</v>
      </c>
      <c r="I198" s="282">
        <v>0.02</v>
      </c>
      <c r="J198" s="282">
        <v>0</v>
      </c>
      <c r="K198" s="284">
        <v>0</v>
      </c>
      <c r="L198" s="284">
        <v>0</v>
      </c>
      <c r="M198" s="298">
        <v>0</v>
      </c>
      <c r="N198" s="298">
        <v>0</v>
      </c>
      <c r="O198" s="284">
        <v>457</v>
      </c>
      <c r="P198" s="101">
        <v>15</v>
      </c>
      <c r="Q198" s="101">
        <v>15</v>
      </c>
      <c r="R198" s="289" t="s">
        <v>560</v>
      </c>
      <c r="S198" s="78"/>
    </row>
    <row r="199" spans="1:19" ht="18" customHeight="1" x14ac:dyDescent="0.25">
      <c r="A199" s="276">
        <v>378</v>
      </c>
      <c r="B199" s="100" t="s">
        <v>653</v>
      </c>
      <c r="C199" s="100" t="s">
        <v>654</v>
      </c>
      <c r="D199" s="101">
        <v>3</v>
      </c>
      <c r="E199" s="100" t="s">
        <v>0</v>
      </c>
      <c r="F199" s="100" t="s">
        <v>25</v>
      </c>
      <c r="G199" s="100" t="s">
        <v>1419</v>
      </c>
      <c r="H199" s="100" t="s">
        <v>137</v>
      </c>
      <c r="I199" s="282">
        <v>0.19</v>
      </c>
      <c r="J199" s="282">
        <v>0</v>
      </c>
      <c r="K199" s="284">
        <v>1.4489999999999998</v>
      </c>
      <c r="L199" s="284">
        <v>0</v>
      </c>
      <c r="M199" s="298">
        <v>1.4489999999999998</v>
      </c>
      <c r="N199" s="298">
        <v>0</v>
      </c>
      <c r="O199" s="284">
        <v>1.4489999999999998</v>
      </c>
      <c r="P199" s="101">
        <v>17</v>
      </c>
      <c r="Q199" s="101">
        <v>17</v>
      </c>
      <c r="R199" s="289" t="s">
        <v>655</v>
      </c>
      <c r="S199" s="80"/>
    </row>
    <row r="200" spans="1:19" ht="18" customHeight="1" x14ac:dyDescent="0.25">
      <c r="A200" s="276">
        <v>380</v>
      </c>
      <c r="B200" s="100" t="s">
        <v>1815</v>
      </c>
      <c r="C200" s="100" t="s">
        <v>1816</v>
      </c>
      <c r="D200" s="101">
        <v>3</v>
      </c>
      <c r="E200" s="100" t="s">
        <v>1</v>
      </c>
      <c r="F200" s="100" t="s">
        <v>25</v>
      </c>
      <c r="G200" s="100" t="s">
        <v>1398</v>
      </c>
      <c r="H200" s="100" t="s">
        <v>137</v>
      </c>
      <c r="I200" s="282">
        <v>0.04</v>
      </c>
      <c r="J200" s="282">
        <v>0</v>
      </c>
      <c r="K200" s="284">
        <v>0</v>
      </c>
      <c r="L200" s="284">
        <v>0</v>
      </c>
      <c r="M200" s="298">
        <v>0</v>
      </c>
      <c r="N200" s="298">
        <v>0</v>
      </c>
      <c r="O200" s="284">
        <v>19008</v>
      </c>
      <c r="P200" s="101">
        <v>15</v>
      </c>
      <c r="Q200" s="101">
        <v>15</v>
      </c>
      <c r="R200" s="289" t="s">
        <v>526</v>
      </c>
      <c r="S200" s="78"/>
    </row>
    <row r="201" spans="1:19" ht="18" customHeight="1" x14ac:dyDescent="0.25">
      <c r="A201" s="276">
        <v>381</v>
      </c>
      <c r="B201" s="100" t="s">
        <v>1817</v>
      </c>
      <c r="C201" s="100" t="s">
        <v>656</v>
      </c>
      <c r="D201" s="101">
        <v>4</v>
      </c>
      <c r="E201" s="100" t="s">
        <v>1</v>
      </c>
      <c r="F201" s="100" t="s">
        <v>104</v>
      </c>
      <c r="G201" s="100" t="s">
        <v>1454</v>
      </c>
      <c r="H201" s="100" t="s">
        <v>137</v>
      </c>
      <c r="I201" s="282">
        <v>0.24016158255048392</v>
      </c>
      <c r="J201" s="282">
        <v>0</v>
      </c>
      <c r="K201" s="284">
        <v>0.10333333333333333</v>
      </c>
      <c r="L201" s="284">
        <v>0</v>
      </c>
      <c r="M201" s="298">
        <v>0.10333333333333333</v>
      </c>
      <c r="N201" s="298">
        <v>0</v>
      </c>
      <c r="O201" s="284">
        <v>0.10333333333333333</v>
      </c>
      <c r="P201" s="101">
        <v>40</v>
      </c>
      <c r="Q201" s="101">
        <v>40</v>
      </c>
      <c r="R201" s="289" t="s">
        <v>2256</v>
      </c>
      <c r="S201" s="4"/>
    </row>
    <row r="202" spans="1:19" ht="18" customHeight="1" x14ac:dyDescent="0.25">
      <c r="A202" s="276">
        <v>382</v>
      </c>
      <c r="B202" s="100" t="s">
        <v>658</v>
      </c>
      <c r="C202" s="100" t="s">
        <v>659</v>
      </c>
      <c r="D202" s="101">
        <v>4</v>
      </c>
      <c r="E202" s="100" t="s">
        <v>1</v>
      </c>
      <c r="F202" s="100" t="s">
        <v>25</v>
      </c>
      <c r="G202" s="100" t="s">
        <v>1409</v>
      </c>
      <c r="H202" s="100" t="s">
        <v>137</v>
      </c>
      <c r="I202" s="282">
        <v>0.2</v>
      </c>
      <c r="J202" s="282">
        <v>0</v>
      </c>
      <c r="K202" s="284">
        <v>0</v>
      </c>
      <c r="L202" s="284">
        <v>0</v>
      </c>
      <c r="M202" s="298">
        <v>0</v>
      </c>
      <c r="N202" s="298">
        <v>0</v>
      </c>
      <c r="O202" s="284">
        <v>86</v>
      </c>
      <c r="P202" s="101">
        <v>15</v>
      </c>
      <c r="Q202" s="101">
        <v>15</v>
      </c>
      <c r="R202" s="289" t="s">
        <v>660</v>
      </c>
      <c r="S202" s="78"/>
    </row>
    <row r="203" spans="1:19" ht="18" customHeight="1" x14ac:dyDescent="0.25">
      <c r="A203" s="276">
        <v>383</v>
      </c>
      <c r="B203" s="100" t="s">
        <v>661</v>
      </c>
      <c r="C203" s="100" t="s">
        <v>662</v>
      </c>
      <c r="D203" s="101">
        <v>4</v>
      </c>
      <c r="E203" s="100" t="s">
        <v>0</v>
      </c>
      <c r="F203" s="100" t="s">
        <v>25</v>
      </c>
      <c r="G203" s="100" t="s">
        <v>1419</v>
      </c>
      <c r="H203" s="100" t="s">
        <v>137</v>
      </c>
      <c r="I203" s="282">
        <v>0.2</v>
      </c>
      <c r="J203" s="282">
        <v>0</v>
      </c>
      <c r="K203" s="284">
        <v>0</v>
      </c>
      <c r="L203" s="284">
        <v>0</v>
      </c>
      <c r="M203" s="298">
        <v>0</v>
      </c>
      <c r="N203" s="298">
        <v>0</v>
      </c>
      <c r="O203" s="284">
        <v>93.96</v>
      </c>
      <c r="P203" s="101">
        <v>17</v>
      </c>
      <c r="Q203" s="101">
        <v>17</v>
      </c>
      <c r="R203" s="289" t="s">
        <v>663</v>
      </c>
      <c r="S203" s="78"/>
    </row>
    <row r="204" spans="1:19" ht="18" customHeight="1" x14ac:dyDescent="0.25">
      <c r="A204" s="276">
        <v>384</v>
      </c>
      <c r="B204" s="100" t="s">
        <v>1818</v>
      </c>
      <c r="C204" s="100" t="s">
        <v>1819</v>
      </c>
      <c r="D204" s="101">
        <v>4</v>
      </c>
      <c r="E204" s="100" t="s">
        <v>1</v>
      </c>
      <c r="F204" s="100" t="s">
        <v>25</v>
      </c>
      <c r="G204" s="100" t="s">
        <v>1407</v>
      </c>
      <c r="H204" s="100" t="s">
        <v>137</v>
      </c>
      <c r="I204" s="282">
        <v>4.4999999999999998E-2</v>
      </c>
      <c r="J204" s="282">
        <v>0</v>
      </c>
      <c r="K204" s="284">
        <v>0</v>
      </c>
      <c r="L204" s="284">
        <v>0</v>
      </c>
      <c r="M204" s="298">
        <v>0</v>
      </c>
      <c r="N204" s="298">
        <v>0</v>
      </c>
      <c r="O204" s="284">
        <v>138</v>
      </c>
      <c r="P204" s="101">
        <v>11</v>
      </c>
      <c r="Q204" s="101">
        <v>11</v>
      </c>
      <c r="R204" s="289" t="s">
        <v>664</v>
      </c>
      <c r="S204" s="78"/>
    </row>
    <row r="205" spans="1:19" ht="18" customHeight="1" x14ac:dyDescent="0.25">
      <c r="A205" s="276">
        <v>387</v>
      </c>
      <c r="B205" s="100" t="s">
        <v>666</v>
      </c>
      <c r="C205" s="100" t="s">
        <v>667</v>
      </c>
      <c r="D205" s="101">
        <v>4</v>
      </c>
      <c r="E205" s="100" t="s">
        <v>0</v>
      </c>
      <c r="F205" s="100" t="s">
        <v>104</v>
      </c>
      <c r="G205" s="100" t="s">
        <v>1313</v>
      </c>
      <c r="H205" s="100" t="s">
        <v>137</v>
      </c>
      <c r="I205" s="282">
        <v>0.25</v>
      </c>
      <c r="J205" s="282">
        <v>0</v>
      </c>
      <c r="K205" s="284">
        <v>300</v>
      </c>
      <c r="L205" s="284">
        <v>0</v>
      </c>
      <c r="M205" s="298">
        <v>300</v>
      </c>
      <c r="N205" s="298">
        <v>0</v>
      </c>
      <c r="O205" s="284">
        <v>300</v>
      </c>
      <c r="P205" s="101">
        <v>30</v>
      </c>
      <c r="Q205" s="101">
        <v>30</v>
      </c>
      <c r="R205" s="289" t="s">
        <v>400</v>
      </c>
      <c r="S205" s="78"/>
    </row>
    <row r="206" spans="1:19" ht="18" customHeight="1" x14ac:dyDescent="0.25">
      <c r="A206" s="276">
        <v>388</v>
      </c>
      <c r="B206" s="100" t="s">
        <v>670</v>
      </c>
      <c r="C206" s="100" t="s">
        <v>671</v>
      </c>
      <c r="D206" s="101">
        <v>4</v>
      </c>
      <c r="E206" s="100" t="s">
        <v>0</v>
      </c>
      <c r="F206" s="100" t="s">
        <v>104</v>
      </c>
      <c r="G206" s="100" t="s">
        <v>2675</v>
      </c>
      <c r="H206" s="100" t="s">
        <v>246</v>
      </c>
      <c r="I206" s="101">
        <v>17.100000000000001</v>
      </c>
      <c r="J206" s="101">
        <v>11.1</v>
      </c>
      <c r="K206" s="284">
        <v>728.00000000000011</v>
      </c>
      <c r="L206" s="284">
        <v>0</v>
      </c>
      <c r="M206" s="298">
        <v>728.00000000000011</v>
      </c>
      <c r="N206" s="298">
        <v>0</v>
      </c>
      <c r="O206" s="284">
        <v>728.00000000000011</v>
      </c>
      <c r="P206" s="101">
        <v>30</v>
      </c>
      <c r="Q206" s="101">
        <v>30</v>
      </c>
      <c r="R206" s="289" t="s">
        <v>672</v>
      </c>
      <c r="S206" s="4"/>
    </row>
    <row r="207" spans="1:19" ht="18" customHeight="1" x14ac:dyDescent="0.25">
      <c r="A207" s="276">
        <v>389</v>
      </c>
      <c r="B207" s="100" t="s">
        <v>673</v>
      </c>
      <c r="C207" s="100" t="s">
        <v>674</v>
      </c>
      <c r="D207" s="101">
        <v>4</v>
      </c>
      <c r="E207" s="100" t="s">
        <v>0</v>
      </c>
      <c r="F207" s="100" t="s">
        <v>104</v>
      </c>
      <c r="G207" s="100" t="s">
        <v>2678</v>
      </c>
      <c r="H207" s="100" t="s">
        <v>246</v>
      </c>
      <c r="I207" s="101">
        <v>18.100000000000001</v>
      </c>
      <c r="J207" s="101">
        <v>11.1</v>
      </c>
      <c r="K207" s="284">
        <v>494</v>
      </c>
      <c r="L207" s="284">
        <v>0</v>
      </c>
      <c r="M207" s="298">
        <v>494</v>
      </c>
      <c r="N207" s="298">
        <v>0</v>
      </c>
      <c r="O207" s="284">
        <v>494</v>
      </c>
      <c r="P207" s="101">
        <v>30</v>
      </c>
      <c r="Q207" s="101">
        <v>30</v>
      </c>
      <c r="R207" s="289" t="s">
        <v>672</v>
      </c>
      <c r="S207" s="4"/>
    </row>
    <row r="208" spans="1:19" ht="18" customHeight="1" x14ac:dyDescent="0.25">
      <c r="A208" s="276">
        <v>390</v>
      </c>
      <c r="B208" s="100" t="s">
        <v>675</v>
      </c>
      <c r="C208" s="100" t="s">
        <v>1820</v>
      </c>
      <c r="D208" s="101">
        <v>4</v>
      </c>
      <c r="E208" s="100" t="s">
        <v>0</v>
      </c>
      <c r="F208" s="100" t="s">
        <v>104</v>
      </c>
      <c r="G208" s="100" t="s">
        <v>2675</v>
      </c>
      <c r="H208" s="100" t="s">
        <v>246</v>
      </c>
      <c r="I208" s="101">
        <v>19.600000000000001</v>
      </c>
      <c r="J208" s="101">
        <v>11.1</v>
      </c>
      <c r="K208" s="284">
        <v>0</v>
      </c>
      <c r="L208" s="284">
        <v>0</v>
      </c>
      <c r="M208" s="298">
        <v>0</v>
      </c>
      <c r="N208" s="298">
        <v>0</v>
      </c>
      <c r="O208" s="284">
        <v>0</v>
      </c>
      <c r="P208" s="101">
        <v>30</v>
      </c>
      <c r="Q208" s="101">
        <v>30</v>
      </c>
      <c r="R208" s="289" t="s">
        <v>676</v>
      </c>
      <c r="S208" s="83"/>
    </row>
    <row r="209" spans="1:19" ht="18" customHeight="1" x14ac:dyDescent="0.25">
      <c r="A209" s="276">
        <v>396</v>
      </c>
      <c r="B209" s="100" t="s">
        <v>677</v>
      </c>
      <c r="C209" s="100" t="s">
        <v>678</v>
      </c>
      <c r="D209" s="101">
        <v>3</v>
      </c>
      <c r="E209" s="100" t="s">
        <v>0</v>
      </c>
      <c r="F209" s="100" t="s">
        <v>104</v>
      </c>
      <c r="G209" s="100" t="s">
        <v>1340</v>
      </c>
      <c r="H209" s="100" t="s">
        <v>246</v>
      </c>
      <c r="I209" s="101">
        <v>17</v>
      </c>
      <c r="J209" s="101">
        <v>4</v>
      </c>
      <c r="K209" s="284">
        <v>228</v>
      </c>
      <c r="L209" s="284">
        <v>0</v>
      </c>
      <c r="M209" s="298">
        <v>228</v>
      </c>
      <c r="N209" s="298">
        <v>0</v>
      </c>
      <c r="O209" s="284">
        <v>228</v>
      </c>
      <c r="P209" s="101">
        <v>30</v>
      </c>
      <c r="Q209" s="101">
        <v>30</v>
      </c>
      <c r="R209" s="289" t="s">
        <v>680</v>
      </c>
      <c r="S209" s="4"/>
    </row>
    <row r="210" spans="1:19" ht="18" customHeight="1" x14ac:dyDescent="0.25">
      <c r="A210" s="276">
        <v>397</v>
      </c>
      <c r="B210" s="100" t="s">
        <v>681</v>
      </c>
      <c r="C210" s="100" t="s">
        <v>1821</v>
      </c>
      <c r="D210" s="101">
        <v>0</v>
      </c>
      <c r="E210" s="100" t="s">
        <v>0</v>
      </c>
      <c r="F210" s="100" t="s">
        <v>1735</v>
      </c>
      <c r="G210" s="100" t="s">
        <v>2686</v>
      </c>
      <c r="H210" s="100" t="s">
        <v>137</v>
      </c>
      <c r="I210" s="282">
        <v>0.25</v>
      </c>
      <c r="J210" s="282">
        <v>0</v>
      </c>
      <c r="K210" s="284">
        <v>0</v>
      </c>
      <c r="L210" s="284">
        <v>0</v>
      </c>
      <c r="M210" s="298">
        <v>0</v>
      </c>
      <c r="N210" s="298">
        <v>0</v>
      </c>
      <c r="O210" s="284">
        <v>10000</v>
      </c>
      <c r="P210" s="101">
        <v>30</v>
      </c>
      <c r="Q210" s="101">
        <v>30</v>
      </c>
      <c r="R210" s="289" t="s">
        <v>683</v>
      </c>
      <c r="S210" s="78"/>
    </row>
    <row r="211" spans="1:19" ht="18" customHeight="1" x14ac:dyDescent="0.25">
      <c r="A211" s="276">
        <v>398</v>
      </c>
      <c r="B211" s="100" t="s">
        <v>684</v>
      </c>
      <c r="C211" s="100" t="s">
        <v>1822</v>
      </c>
      <c r="D211" s="101">
        <v>0</v>
      </c>
      <c r="E211" s="100" t="s">
        <v>0</v>
      </c>
      <c r="F211" s="100" t="s">
        <v>104</v>
      </c>
      <c r="G211" s="100" t="s">
        <v>1341</v>
      </c>
      <c r="H211" s="100" t="s">
        <v>246</v>
      </c>
      <c r="I211" s="101">
        <v>15</v>
      </c>
      <c r="J211" s="101">
        <v>6</v>
      </c>
      <c r="K211" s="284">
        <v>3120</v>
      </c>
      <c r="L211" s="284">
        <v>0</v>
      </c>
      <c r="M211" s="298">
        <v>3120</v>
      </c>
      <c r="N211" s="298">
        <v>0</v>
      </c>
      <c r="O211" s="284">
        <v>3120</v>
      </c>
      <c r="P211" s="101">
        <v>30</v>
      </c>
      <c r="Q211" s="101">
        <v>30</v>
      </c>
      <c r="R211" s="289" t="s">
        <v>685</v>
      </c>
      <c r="S211" s="78"/>
    </row>
    <row r="212" spans="1:19" ht="18" customHeight="1" x14ac:dyDescent="0.25">
      <c r="A212" s="276">
        <v>399</v>
      </c>
      <c r="B212" s="100" t="s">
        <v>686</v>
      </c>
      <c r="C212" s="100" t="s">
        <v>1823</v>
      </c>
      <c r="D212" s="101">
        <v>0</v>
      </c>
      <c r="E212" s="100" t="s">
        <v>1</v>
      </c>
      <c r="F212" s="100" t="s">
        <v>104</v>
      </c>
      <c r="G212" s="100" t="s">
        <v>2690</v>
      </c>
      <c r="H212" s="100" t="s">
        <v>137</v>
      </c>
      <c r="I212" s="282">
        <v>0.38343686236385321</v>
      </c>
      <c r="J212" s="282">
        <v>0</v>
      </c>
      <c r="K212" s="284">
        <v>6.48</v>
      </c>
      <c r="L212" s="284">
        <v>3.6</v>
      </c>
      <c r="M212" s="298">
        <v>6.48</v>
      </c>
      <c r="N212" s="298">
        <v>3.6</v>
      </c>
      <c r="O212" s="284">
        <v>2.8800000000000003</v>
      </c>
      <c r="P212" s="101">
        <v>40</v>
      </c>
      <c r="Q212" s="101">
        <v>40</v>
      </c>
      <c r="R212" s="289" t="s">
        <v>687</v>
      </c>
      <c r="S212" s="78"/>
    </row>
    <row r="213" spans="1:19" ht="18" customHeight="1" x14ac:dyDescent="0.25">
      <c r="A213" s="276">
        <v>400</v>
      </c>
      <c r="B213" s="100" t="s">
        <v>688</v>
      </c>
      <c r="C213" s="100" t="s">
        <v>1824</v>
      </c>
      <c r="D213" s="101">
        <v>0</v>
      </c>
      <c r="E213" s="100" t="s">
        <v>0</v>
      </c>
      <c r="F213" s="100" t="s">
        <v>104</v>
      </c>
      <c r="G213" s="100" t="s">
        <v>2694</v>
      </c>
      <c r="H213" s="100" t="s">
        <v>137</v>
      </c>
      <c r="I213" s="282">
        <v>0.51373926788797553</v>
      </c>
      <c r="J213" s="282">
        <v>0</v>
      </c>
      <c r="K213" s="284">
        <v>3996</v>
      </c>
      <c r="L213" s="284">
        <v>1920</v>
      </c>
      <c r="M213" s="298">
        <v>3996</v>
      </c>
      <c r="N213" s="298">
        <v>1920</v>
      </c>
      <c r="O213" s="284">
        <v>2076</v>
      </c>
      <c r="P213" s="101">
        <v>30</v>
      </c>
      <c r="Q213" s="101">
        <v>30</v>
      </c>
      <c r="R213" s="289" t="s">
        <v>689</v>
      </c>
      <c r="S213" s="78"/>
    </row>
    <row r="214" spans="1:19" ht="18" customHeight="1" x14ac:dyDescent="0.25">
      <c r="A214" s="276">
        <v>401</v>
      </c>
      <c r="B214" s="100" t="s">
        <v>690</v>
      </c>
      <c r="C214" s="100" t="s">
        <v>1825</v>
      </c>
      <c r="D214" s="101">
        <v>0</v>
      </c>
      <c r="E214" s="100" t="s">
        <v>0</v>
      </c>
      <c r="F214" s="100" t="s">
        <v>104</v>
      </c>
      <c r="G214" s="100" t="s">
        <v>2696</v>
      </c>
      <c r="H214" s="100" t="s">
        <v>137</v>
      </c>
      <c r="I214" s="282">
        <v>0.51373926788797553</v>
      </c>
      <c r="J214" s="282">
        <v>0</v>
      </c>
      <c r="K214" s="284">
        <v>3996</v>
      </c>
      <c r="L214" s="284">
        <v>1920</v>
      </c>
      <c r="M214" s="298">
        <v>3996</v>
      </c>
      <c r="N214" s="298">
        <v>1920</v>
      </c>
      <c r="O214" s="284">
        <v>2076</v>
      </c>
      <c r="P214" s="101">
        <v>30</v>
      </c>
      <c r="Q214" s="101">
        <v>30</v>
      </c>
      <c r="R214" s="289" t="s">
        <v>689</v>
      </c>
      <c r="S214" s="78"/>
    </row>
    <row r="215" spans="1:19" ht="18" customHeight="1" x14ac:dyDescent="0.25">
      <c r="A215" s="276">
        <v>402</v>
      </c>
      <c r="B215" s="100" t="s">
        <v>691</v>
      </c>
      <c r="C215" s="100" t="s">
        <v>1826</v>
      </c>
      <c r="D215" s="101">
        <v>0</v>
      </c>
      <c r="E215" s="100" t="s">
        <v>1</v>
      </c>
      <c r="F215" s="100" t="s">
        <v>104</v>
      </c>
      <c r="G215" s="100" t="s">
        <v>2697</v>
      </c>
      <c r="H215" s="100" t="s">
        <v>137</v>
      </c>
      <c r="I215" s="282">
        <v>0.38343686236385321</v>
      </c>
      <c r="J215" s="282">
        <v>0</v>
      </c>
      <c r="K215" s="284">
        <v>6.48</v>
      </c>
      <c r="L215" s="284">
        <v>3.6</v>
      </c>
      <c r="M215" s="298">
        <v>6.48</v>
      </c>
      <c r="N215" s="298">
        <v>3.6</v>
      </c>
      <c r="O215" s="284">
        <v>2.8800000000000003</v>
      </c>
      <c r="P215" s="101">
        <v>40</v>
      </c>
      <c r="Q215" s="101">
        <v>40</v>
      </c>
      <c r="R215" s="289" t="s">
        <v>692</v>
      </c>
      <c r="S215" s="84"/>
    </row>
    <row r="216" spans="1:19" ht="18" customHeight="1" x14ac:dyDescent="0.25">
      <c r="A216" s="276">
        <v>405</v>
      </c>
      <c r="B216" s="100" t="s">
        <v>693</v>
      </c>
      <c r="C216" s="100" t="s">
        <v>1827</v>
      </c>
      <c r="D216" s="101">
        <v>2</v>
      </c>
      <c r="E216" s="100" t="s">
        <v>0</v>
      </c>
      <c r="F216" s="100" t="s">
        <v>104</v>
      </c>
      <c r="G216" s="100" t="s">
        <v>1464</v>
      </c>
      <c r="H216" s="100" t="s">
        <v>246</v>
      </c>
      <c r="I216" s="101">
        <v>75</v>
      </c>
      <c r="J216" s="101">
        <v>38</v>
      </c>
      <c r="K216" s="284">
        <v>1801.3328398716324</v>
      </c>
      <c r="L216" s="284">
        <v>0</v>
      </c>
      <c r="M216" s="298">
        <v>1801.3328398716324</v>
      </c>
      <c r="N216" s="298">
        <v>0</v>
      </c>
      <c r="O216" s="284">
        <v>1801.3328398716324</v>
      </c>
      <c r="P216" s="101">
        <v>40</v>
      </c>
      <c r="Q216" s="101">
        <v>40</v>
      </c>
      <c r="R216" s="289" t="s">
        <v>695</v>
      </c>
      <c r="S216" s="78"/>
    </row>
    <row r="217" spans="1:19" ht="18" customHeight="1" x14ac:dyDescent="0.25">
      <c r="A217" s="276">
        <v>406</v>
      </c>
      <c r="B217" s="100" t="s">
        <v>696</v>
      </c>
      <c r="C217" s="100" t="s">
        <v>1828</v>
      </c>
      <c r="D217" s="101">
        <v>3</v>
      </c>
      <c r="E217" s="100" t="s">
        <v>0</v>
      </c>
      <c r="F217" s="100" t="s">
        <v>104</v>
      </c>
      <c r="G217" s="100" t="s">
        <v>1342</v>
      </c>
      <c r="H217" s="100" t="s">
        <v>246</v>
      </c>
      <c r="I217" s="101">
        <v>15</v>
      </c>
      <c r="J217" s="101">
        <v>4</v>
      </c>
      <c r="K217" s="284">
        <v>1196</v>
      </c>
      <c r="L217" s="284">
        <v>0</v>
      </c>
      <c r="M217" s="298">
        <v>1196</v>
      </c>
      <c r="N217" s="298">
        <v>0</v>
      </c>
      <c r="O217" s="284">
        <v>1196</v>
      </c>
      <c r="P217" s="101">
        <v>30</v>
      </c>
      <c r="Q217" s="101">
        <v>30</v>
      </c>
      <c r="R217" s="289" t="s">
        <v>697</v>
      </c>
      <c r="S217" s="78"/>
    </row>
    <row r="218" spans="1:19" ht="18" customHeight="1" x14ac:dyDescent="0.25">
      <c r="A218" s="276">
        <v>410</v>
      </c>
      <c r="B218" s="100" t="s">
        <v>699</v>
      </c>
      <c r="C218" s="100" t="s">
        <v>1829</v>
      </c>
      <c r="D218" s="101">
        <v>4</v>
      </c>
      <c r="E218" s="100" t="s">
        <v>0</v>
      </c>
      <c r="F218" s="100" t="s">
        <v>104</v>
      </c>
      <c r="G218" s="100" t="s">
        <v>2702</v>
      </c>
      <c r="H218" s="100" t="s">
        <v>246</v>
      </c>
      <c r="I218" s="101">
        <v>64</v>
      </c>
      <c r="J218" s="101">
        <v>4</v>
      </c>
      <c r="K218" s="284">
        <v>5460</v>
      </c>
      <c r="L218" s="284">
        <v>0</v>
      </c>
      <c r="M218" s="298">
        <v>5460</v>
      </c>
      <c r="N218" s="298">
        <v>0</v>
      </c>
      <c r="O218" s="284">
        <v>5460</v>
      </c>
      <c r="P218" s="101">
        <v>30</v>
      </c>
      <c r="Q218" s="101">
        <v>30</v>
      </c>
      <c r="R218" s="289" t="s">
        <v>700</v>
      </c>
      <c r="S218" s="78"/>
    </row>
    <row r="219" spans="1:19" ht="18" customHeight="1" x14ac:dyDescent="0.25">
      <c r="A219" s="276">
        <v>411</v>
      </c>
      <c r="B219" s="100" t="s">
        <v>701</v>
      </c>
      <c r="C219" s="100" t="s">
        <v>1830</v>
      </c>
      <c r="D219" s="101">
        <v>4</v>
      </c>
      <c r="E219" s="100" t="s">
        <v>0</v>
      </c>
      <c r="F219" s="100" t="s">
        <v>104</v>
      </c>
      <c r="G219" s="100" t="s">
        <v>2705</v>
      </c>
      <c r="H219" s="100" t="s">
        <v>246</v>
      </c>
      <c r="I219" s="101">
        <v>64</v>
      </c>
      <c r="J219" s="101">
        <v>23</v>
      </c>
      <c r="K219" s="284">
        <v>3900</v>
      </c>
      <c r="L219" s="284">
        <v>0</v>
      </c>
      <c r="M219" s="298">
        <v>3900</v>
      </c>
      <c r="N219" s="298">
        <v>0</v>
      </c>
      <c r="O219" s="284">
        <v>3900</v>
      </c>
      <c r="P219" s="101">
        <v>30</v>
      </c>
      <c r="Q219" s="101">
        <v>30</v>
      </c>
      <c r="R219" s="289" t="s">
        <v>698</v>
      </c>
      <c r="S219" s="78"/>
    </row>
    <row r="220" spans="1:19" ht="18" customHeight="1" x14ac:dyDescent="0.25">
      <c r="A220" s="276">
        <v>414</v>
      </c>
      <c r="B220" s="100" t="s">
        <v>702</v>
      </c>
      <c r="C220" s="100" t="s">
        <v>1831</v>
      </c>
      <c r="D220" s="101">
        <v>3</v>
      </c>
      <c r="E220" s="100" t="s">
        <v>0</v>
      </c>
      <c r="F220" s="100" t="s">
        <v>104</v>
      </c>
      <c r="G220" s="100" t="s">
        <v>2708</v>
      </c>
      <c r="H220" s="100" t="s">
        <v>137</v>
      </c>
      <c r="I220" s="282">
        <v>0.04</v>
      </c>
      <c r="J220" s="282">
        <v>0</v>
      </c>
      <c r="K220" s="284">
        <v>280</v>
      </c>
      <c r="L220" s="284">
        <v>0</v>
      </c>
      <c r="M220" s="298">
        <v>280</v>
      </c>
      <c r="N220" s="298">
        <v>0</v>
      </c>
      <c r="O220" s="284">
        <v>280</v>
      </c>
      <c r="P220" s="101">
        <v>15</v>
      </c>
      <c r="Q220" s="101">
        <v>15</v>
      </c>
      <c r="R220" s="289" t="s">
        <v>703</v>
      </c>
      <c r="S220" s="78"/>
    </row>
    <row r="221" spans="1:19" ht="18" customHeight="1" x14ac:dyDescent="0.25">
      <c r="A221" s="276">
        <v>415</v>
      </c>
      <c r="B221" s="100" t="s">
        <v>704</v>
      </c>
      <c r="C221" s="100" t="s">
        <v>1832</v>
      </c>
      <c r="D221" s="101">
        <v>3</v>
      </c>
      <c r="E221" s="100" t="s">
        <v>1</v>
      </c>
      <c r="F221" s="100" t="s">
        <v>104</v>
      </c>
      <c r="G221" s="100" t="s">
        <v>1454</v>
      </c>
      <c r="H221" s="100" t="s">
        <v>137</v>
      </c>
      <c r="I221" s="282">
        <v>0.06</v>
      </c>
      <c r="J221" s="282">
        <v>0</v>
      </c>
      <c r="K221" s="284">
        <v>0</v>
      </c>
      <c r="L221" s="284">
        <v>0</v>
      </c>
      <c r="M221" s="298">
        <v>0</v>
      </c>
      <c r="N221" s="298">
        <v>0</v>
      </c>
      <c r="O221" s="284">
        <v>0.34444444444444444</v>
      </c>
      <c r="P221" s="101">
        <v>15</v>
      </c>
      <c r="Q221" s="101">
        <v>15</v>
      </c>
      <c r="R221" s="289" t="s">
        <v>2257</v>
      </c>
      <c r="S221" s="78"/>
    </row>
    <row r="222" spans="1:19" ht="18" customHeight="1" x14ac:dyDescent="0.25">
      <c r="A222" s="276">
        <v>419</v>
      </c>
      <c r="B222" s="100" t="s">
        <v>1833</v>
      </c>
      <c r="C222" s="100" t="s">
        <v>1834</v>
      </c>
      <c r="D222" s="101">
        <v>4</v>
      </c>
      <c r="E222" s="100" t="s">
        <v>0</v>
      </c>
      <c r="F222" s="100" t="s">
        <v>104</v>
      </c>
      <c r="G222" s="100" t="s">
        <v>2675</v>
      </c>
      <c r="H222" s="100" t="s">
        <v>246</v>
      </c>
      <c r="I222" s="101">
        <v>14.6</v>
      </c>
      <c r="J222" s="101">
        <v>11.1</v>
      </c>
      <c r="K222" s="284">
        <v>0</v>
      </c>
      <c r="L222" s="284">
        <v>0</v>
      </c>
      <c r="M222" s="298">
        <v>0</v>
      </c>
      <c r="N222" s="298">
        <v>0</v>
      </c>
      <c r="O222" s="284">
        <v>-750</v>
      </c>
      <c r="P222" s="101">
        <v>30</v>
      </c>
      <c r="Q222" s="101">
        <v>30</v>
      </c>
      <c r="R222" s="289" t="s">
        <v>705</v>
      </c>
      <c r="S222" s="4"/>
    </row>
    <row r="223" spans="1:19" ht="18" customHeight="1" x14ac:dyDescent="0.25">
      <c r="A223" s="276">
        <v>421</v>
      </c>
      <c r="B223" s="100" t="s">
        <v>706</v>
      </c>
      <c r="C223" s="100" t="s">
        <v>707</v>
      </c>
      <c r="D223" s="101">
        <v>2</v>
      </c>
      <c r="E223" s="100" t="s">
        <v>0</v>
      </c>
      <c r="F223" s="100" t="s">
        <v>104</v>
      </c>
      <c r="G223" s="100" t="s">
        <v>1311</v>
      </c>
      <c r="H223" s="100" t="s">
        <v>246</v>
      </c>
      <c r="I223" s="101">
        <v>10</v>
      </c>
      <c r="J223" s="101">
        <v>1.61</v>
      </c>
      <c r="K223" s="284">
        <v>3330</v>
      </c>
      <c r="L223" s="284">
        <v>0</v>
      </c>
      <c r="M223" s="298">
        <v>3330</v>
      </c>
      <c r="N223" s="298">
        <v>0</v>
      </c>
      <c r="O223" s="284">
        <v>3330</v>
      </c>
      <c r="P223" s="101">
        <v>30</v>
      </c>
      <c r="Q223" s="101">
        <v>30</v>
      </c>
      <c r="R223" s="289" t="s">
        <v>708</v>
      </c>
      <c r="S223" s="78"/>
    </row>
    <row r="224" spans="1:19" ht="18" customHeight="1" x14ac:dyDescent="0.25">
      <c r="A224" s="276">
        <v>422</v>
      </c>
      <c r="B224" s="100" t="s">
        <v>709</v>
      </c>
      <c r="C224" s="100" t="s">
        <v>710</v>
      </c>
      <c r="D224" s="101">
        <v>2</v>
      </c>
      <c r="E224" s="100" t="s">
        <v>1</v>
      </c>
      <c r="F224" s="100" t="s">
        <v>104</v>
      </c>
      <c r="G224" s="100" t="s">
        <v>1326</v>
      </c>
      <c r="H224" s="100" t="s">
        <v>246</v>
      </c>
      <c r="I224" s="101">
        <v>10</v>
      </c>
      <c r="J224" s="101">
        <v>1.86</v>
      </c>
      <c r="K224" s="284">
        <v>10.663200000000002</v>
      </c>
      <c r="L224" s="284">
        <v>0</v>
      </c>
      <c r="M224" s="298">
        <v>10.663200000000002</v>
      </c>
      <c r="N224" s="298">
        <v>0</v>
      </c>
      <c r="O224" s="284">
        <v>10.663200000000002</v>
      </c>
      <c r="P224" s="101">
        <v>40</v>
      </c>
      <c r="Q224" s="101">
        <v>40</v>
      </c>
      <c r="R224" s="289" t="s">
        <v>708</v>
      </c>
      <c r="S224" s="78"/>
    </row>
    <row r="225" spans="1:19" ht="18" customHeight="1" x14ac:dyDescent="0.25">
      <c r="A225" s="276">
        <v>423</v>
      </c>
      <c r="B225" s="100" t="s">
        <v>711</v>
      </c>
      <c r="C225" s="100" t="s">
        <v>712</v>
      </c>
      <c r="D225" s="101">
        <v>4</v>
      </c>
      <c r="E225" s="100" t="s">
        <v>0</v>
      </c>
      <c r="F225" s="100" t="s">
        <v>104</v>
      </c>
      <c r="G225" s="100" t="s">
        <v>1312</v>
      </c>
      <c r="H225" s="100" t="s">
        <v>246</v>
      </c>
      <c r="I225" s="280">
        <v>7.1428571428571423</v>
      </c>
      <c r="J225" s="280">
        <v>1.8181818181818181</v>
      </c>
      <c r="K225" s="284">
        <v>90</v>
      </c>
      <c r="L225" s="284">
        <v>0</v>
      </c>
      <c r="M225" s="298">
        <v>90</v>
      </c>
      <c r="N225" s="298">
        <v>0</v>
      </c>
      <c r="O225" s="284">
        <v>90</v>
      </c>
      <c r="P225" s="101">
        <v>30</v>
      </c>
      <c r="Q225" s="101">
        <v>30</v>
      </c>
      <c r="R225" s="289" t="s">
        <v>713</v>
      </c>
      <c r="S225" s="78"/>
    </row>
    <row r="226" spans="1:19" ht="18" customHeight="1" x14ac:dyDescent="0.25">
      <c r="A226" s="276">
        <v>425</v>
      </c>
      <c r="B226" s="100" t="s">
        <v>714</v>
      </c>
      <c r="C226" s="100" t="s">
        <v>1835</v>
      </c>
      <c r="D226" s="101">
        <v>4</v>
      </c>
      <c r="E226" s="100" t="s">
        <v>0</v>
      </c>
      <c r="F226" s="100" t="s">
        <v>104</v>
      </c>
      <c r="G226" s="100" t="s">
        <v>2723</v>
      </c>
      <c r="H226" s="100" t="s">
        <v>246</v>
      </c>
      <c r="I226" s="101">
        <v>20</v>
      </c>
      <c r="J226" s="101">
        <v>6</v>
      </c>
      <c r="K226" s="284">
        <v>17420</v>
      </c>
      <c r="L226" s="284">
        <v>10250</v>
      </c>
      <c r="M226" s="298">
        <v>17420</v>
      </c>
      <c r="N226" s="298">
        <v>10250</v>
      </c>
      <c r="O226" s="284">
        <v>7170</v>
      </c>
      <c r="P226" s="101">
        <v>30</v>
      </c>
      <c r="Q226" s="101">
        <v>30</v>
      </c>
      <c r="R226" s="289" t="s">
        <v>400</v>
      </c>
      <c r="S226" s="78"/>
    </row>
    <row r="227" spans="1:19" ht="18" customHeight="1" x14ac:dyDescent="0.25">
      <c r="A227" s="276">
        <v>426</v>
      </c>
      <c r="B227" s="100" t="s">
        <v>1836</v>
      </c>
      <c r="C227" s="100" t="s">
        <v>1837</v>
      </c>
      <c r="D227" s="101">
        <v>5</v>
      </c>
      <c r="E227" s="100" t="s">
        <v>0</v>
      </c>
      <c r="F227" s="100" t="s">
        <v>104</v>
      </c>
      <c r="G227" s="100" t="s">
        <v>1314</v>
      </c>
      <c r="H227" s="100" t="s">
        <v>137</v>
      </c>
      <c r="I227" s="282">
        <v>0.13</v>
      </c>
      <c r="J227" s="282">
        <v>0</v>
      </c>
      <c r="K227" s="284">
        <v>1040.5644090916799</v>
      </c>
      <c r="L227" s="284">
        <v>0</v>
      </c>
      <c r="M227" s="298">
        <v>1040.5644090916799</v>
      </c>
      <c r="N227" s="298">
        <v>0</v>
      </c>
      <c r="O227" s="284">
        <v>1040.5644090916799</v>
      </c>
      <c r="P227" s="101">
        <v>30</v>
      </c>
      <c r="Q227" s="101">
        <v>30</v>
      </c>
      <c r="R227" s="289" t="s">
        <v>716</v>
      </c>
      <c r="S227" s="78"/>
    </row>
    <row r="228" spans="1:19" ht="18" customHeight="1" x14ac:dyDescent="0.25">
      <c r="A228" s="276">
        <v>427</v>
      </c>
      <c r="B228" s="100" t="s">
        <v>1838</v>
      </c>
      <c r="C228" s="100" t="s">
        <v>1839</v>
      </c>
      <c r="D228" s="101">
        <v>5</v>
      </c>
      <c r="E228" s="100" t="s">
        <v>1</v>
      </c>
      <c r="F228" s="100" t="s">
        <v>104</v>
      </c>
      <c r="G228" s="100" t="s">
        <v>1332</v>
      </c>
      <c r="H228" s="100" t="s">
        <v>717</v>
      </c>
      <c r="I228" s="280">
        <v>1.4999999999999999E-2</v>
      </c>
      <c r="J228" s="280">
        <v>3.7999999999999999E-2</v>
      </c>
      <c r="K228" s="284">
        <v>1.26</v>
      </c>
      <c r="L228" s="284">
        <v>0</v>
      </c>
      <c r="M228" s="298">
        <v>1.26</v>
      </c>
      <c r="N228" s="298">
        <v>0</v>
      </c>
      <c r="O228" s="284">
        <v>1.26</v>
      </c>
      <c r="P228" s="101">
        <v>40</v>
      </c>
      <c r="Q228" s="101">
        <v>40</v>
      </c>
      <c r="R228" s="289" t="s">
        <v>718</v>
      </c>
      <c r="S228" s="78"/>
    </row>
    <row r="229" spans="1:19" ht="18" customHeight="1" x14ac:dyDescent="0.25">
      <c r="A229" s="276">
        <v>431</v>
      </c>
      <c r="B229" s="100" t="s">
        <v>719</v>
      </c>
      <c r="C229" s="100" t="s">
        <v>720</v>
      </c>
      <c r="D229" s="101">
        <v>4</v>
      </c>
      <c r="E229" s="100" t="s">
        <v>1</v>
      </c>
      <c r="F229" s="100" t="s">
        <v>99</v>
      </c>
      <c r="G229" s="100" t="s">
        <v>1327</v>
      </c>
      <c r="H229" s="100" t="s">
        <v>717</v>
      </c>
      <c r="I229" s="280">
        <v>0.158</v>
      </c>
      <c r="J229" s="280">
        <v>0.253</v>
      </c>
      <c r="K229" s="284">
        <v>0.78039999999999998</v>
      </c>
      <c r="L229" s="284">
        <v>0</v>
      </c>
      <c r="M229" s="298">
        <v>0.78039999999999998</v>
      </c>
      <c r="N229" s="298">
        <v>0</v>
      </c>
      <c r="O229" s="284">
        <v>0.78039999999999998</v>
      </c>
      <c r="P229" s="101">
        <v>40</v>
      </c>
      <c r="Q229" s="101">
        <v>40</v>
      </c>
      <c r="R229" s="289" t="s">
        <v>2258</v>
      </c>
      <c r="S229" s="4"/>
    </row>
    <row r="230" spans="1:19" ht="18" customHeight="1" x14ac:dyDescent="0.25">
      <c r="A230" s="276">
        <v>432</v>
      </c>
      <c r="B230" s="100" t="s">
        <v>721</v>
      </c>
      <c r="C230" s="100" t="s">
        <v>1840</v>
      </c>
      <c r="D230" s="101">
        <v>0</v>
      </c>
      <c r="E230" s="100" t="s">
        <v>0</v>
      </c>
      <c r="F230" s="100" t="s">
        <v>1735</v>
      </c>
      <c r="G230" s="100" t="s">
        <v>1309</v>
      </c>
      <c r="H230" s="100" t="s">
        <v>137</v>
      </c>
      <c r="I230" s="282">
        <v>0.4</v>
      </c>
      <c r="J230" s="282">
        <v>0</v>
      </c>
      <c r="K230" s="284">
        <v>150000</v>
      </c>
      <c r="L230" s="284">
        <v>0</v>
      </c>
      <c r="M230" s="298">
        <v>150000</v>
      </c>
      <c r="N230" s="298">
        <v>0</v>
      </c>
      <c r="O230" s="284">
        <v>3615</v>
      </c>
      <c r="P230" s="101">
        <v>30</v>
      </c>
      <c r="Q230" s="101">
        <v>30</v>
      </c>
      <c r="R230" s="289" t="s">
        <v>722</v>
      </c>
      <c r="S230" s="78"/>
    </row>
    <row r="231" spans="1:19" ht="18" customHeight="1" x14ac:dyDescent="0.25">
      <c r="A231" s="276">
        <v>433</v>
      </c>
      <c r="B231" s="100" t="s">
        <v>723</v>
      </c>
      <c r="C231" s="100" t="s">
        <v>1841</v>
      </c>
      <c r="D231" s="101">
        <v>0</v>
      </c>
      <c r="E231" s="100" t="s">
        <v>1</v>
      </c>
      <c r="F231" s="100" t="s">
        <v>1842</v>
      </c>
      <c r="G231" s="100" t="s">
        <v>1325</v>
      </c>
      <c r="H231" s="100" t="s">
        <v>137</v>
      </c>
      <c r="I231" s="282">
        <v>0.4</v>
      </c>
      <c r="J231" s="282">
        <v>0</v>
      </c>
      <c r="K231" s="284">
        <v>9.5</v>
      </c>
      <c r="L231" s="284">
        <v>0</v>
      </c>
      <c r="M231" s="298">
        <v>9.5</v>
      </c>
      <c r="N231" s="298">
        <v>0</v>
      </c>
      <c r="O231" s="284">
        <v>9.5</v>
      </c>
      <c r="P231" s="101">
        <v>40</v>
      </c>
      <c r="Q231" s="101">
        <v>40</v>
      </c>
      <c r="R231" s="289" t="s">
        <v>724</v>
      </c>
      <c r="S231" s="78"/>
    </row>
    <row r="232" spans="1:19" ht="18" customHeight="1" x14ac:dyDescent="0.25">
      <c r="A232" s="276">
        <v>434</v>
      </c>
      <c r="B232" s="100" t="s">
        <v>725</v>
      </c>
      <c r="C232" s="100" t="s">
        <v>726</v>
      </c>
      <c r="D232" s="101">
        <v>3</v>
      </c>
      <c r="E232" s="100" t="s">
        <v>1</v>
      </c>
      <c r="F232" s="100" t="s">
        <v>106</v>
      </c>
      <c r="G232" s="100" t="s">
        <v>1381</v>
      </c>
      <c r="H232" s="100" t="s">
        <v>137</v>
      </c>
      <c r="I232" s="282">
        <v>0.1</v>
      </c>
      <c r="J232" s="282">
        <v>0</v>
      </c>
      <c r="K232" s="284">
        <v>0</v>
      </c>
      <c r="L232" s="284">
        <v>0</v>
      </c>
      <c r="M232" s="298">
        <v>0</v>
      </c>
      <c r="N232" s="298">
        <v>0</v>
      </c>
      <c r="O232" s="284">
        <v>100</v>
      </c>
      <c r="P232" s="101">
        <v>7.1</v>
      </c>
      <c r="Q232" s="101">
        <v>7.1</v>
      </c>
      <c r="R232" s="289" t="s">
        <v>729</v>
      </c>
      <c r="S232" s="78"/>
    </row>
    <row r="233" spans="1:19" ht="18" customHeight="1" x14ac:dyDescent="0.25">
      <c r="A233" s="276">
        <v>435</v>
      </c>
      <c r="B233" s="100" t="s">
        <v>730</v>
      </c>
      <c r="C233" s="100" t="s">
        <v>731</v>
      </c>
      <c r="D233" s="101">
        <v>3</v>
      </c>
      <c r="E233" s="100" t="s">
        <v>0</v>
      </c>
      <c r="F233" s="100" t="s">
        <v>106</v>
      </c>
      <c r="G233" s="100" t="s">
        <v>1376</v>
      </c>
      <c r="H233" s="100" t="s">
        <v>137</v>
      </c>
      <c r="I233" s="282">
        <v>0.1</v>
      </c>
      <c r="J233" s="282">
        <v>0</v>
      </c>
      <c r="K233" s="284">
        <v>0</v>
      </c>
      <c r="L233" s="284">
        <v>0</v>
      </c>
      <c r="M233" s="298">
        <v>0</v>
      </c>
      <c r="N233" s="298">
        <v>0</v>
      </c>
      <c r="O233" s="284">
        <v>100</v>
      </c>
      <c r="P233" s="101">
        <v>11</v>
      </c>
      <c r="Q233" s="101">
        <v>11</v>
      </c>
      <c r="R233" s="289" t="s">
        <v>729</v>
      </c>
      <c r="S233" s="78"/>
    </row>
    <row r="234" spans="1:19" ht="18" customHeight="1" x14ac:dyDescent="0.25">
      <c r="A234" s="276">
        <v>436</v>
      </c>
      <c r="B234" s="100" t="s">
        <v>733</v>
      </c>
      <c r="C234" s="100" t="s">
        <v>734</v>
      </c>
      <c r="D234" s="101">
        <v>3</v>
      </c>
      <c r="E234" s="100" t="s">
        <v>1</v>
      </c>
      <c r="F234" s="100" t="s">
        <v>106</v>
      </c>
      <c r="G234" s="100" t="s">
        <v>1382</v>
      </c>
      <c r="H234" s="100" t="s">
        <v>137</v>
      </c>
      <c r="I234" s="282">
        <v>0.15</v>
      </c>
      <c r="J234" s="282">
        <v>0</v>
      </c>
      <c r="K234" s="284">
        <v>0</v>
      </c>
      <c r="L234" s="284">
        <v>0</v>
      </c>
      <c r="M234" s="298">
        <v>0</v>
      </c>
      <c r="N234" s="298">
        <v>0</v>
      </c>
      <c r="O234" s="284">
        <v>0</v>
      </c>
      <c r="P234" s="101">
        <v>7.1</v>
      </c>
      <c r="Q234" s="101">
        <v>7.1</v>
      </c>
      <c r="R234" s="289" t="s">
        <v>729</v>
      </c>
      <c r="S234" s="78"/>
    </row>
    <row r="235" spans="1:19" ht="18" customHeight="1" x14ac:dyDescent="0.25">
      <c r="A235" s="276">
        <v>437</v>
      </c>
      <c r="B235" s="100" t="s">
        <v>1843</v>
      </c>
      <c r="C235" s="100" t="s">
        <v>1844</v>
      </c>
      <c r="D235" s="101">
        <v>4</v>
      </c>
      <c r="E235" s="100" t="s">
        <v>1</v>
      </c>
      <c r="F235" s="100" t="s">
        <v>106</v>
      </c>
      <c r="G235" s="100" t="s">
        <v>1383</v>
      </c>
      <c r="H235" s="100" t="s">
        <v>137</v>
      </c>
      <c r="I235" s="282">
        <v>0.89</v>
      </c>
      <c r="J235" s="282">
        <v>0</v>
      </c>
      <c r="K235" s="284">
        <v>35500</v>
      </c>
      <c r="L235" s="284">
        <v>0</v>
      </c>
      <c r="M235" s="298">
        <v>35500</v>
      </c>
      <c r="N235" s="298">
        <v>0</v>
      </c>
      <c r="O235" s="284">
        <v>35500</v>
      </c>
      <c r="P235" s="101">
        <v>15</v>
      </c>
      <c r="Q235" s="101">
        <v>15</v>
      </c>
      <c r="R235" s="289" t="s">
        <v>2259</v>
      </c>
      <c r="S235" s="78"/>
    </row>
    <row r="236" spans="1:19" ht="18" customHeight="1" x14ac:dyDescent="0.25">
      <c r="A236" s="276">
        <v>438</v>
      </c>
      <c r="B236" s="100" t="s">
        <v>738</v>
      </c>
      <c r="C236" s="100" t="s">
        <v>739</v>
      </c>
      <c r="D236" s="101">
        <v>3</v>
      </c>
      <c r="E236" s="100" t="s">
        <v>1</v>
      </c>
      <c r="F236" s="100" t="s">
        <v>106</v>
      </c>
      <c r="G236" s="100" t="s">
        <v>2740</v>
      </c>
      <c r="H236" s="100" t="s">
        <v>137</v>
      </c>
      <c r="I236" s="282">
        <v>0.6</v>
      </c>
      <c r="J236" s="282">
        <v>0</v>
      </c>
      <c r="K236" s="284">
        <v>0</v>
      </c>
      <c r="L236" s="284">
        <v>0</v>
      </c>
      <c r="M236" s="298">
        <v>0</v>
      </c>
      <c r="N236" s="298">
        <v>0</v>
      </c>
      <c r="O236" s="284">
        <v>1200000</v>
      </c>
      <c r="P236" s="101">
        <v>11</v>
      </c>
      <c r="Q236" s="101">
        <v>11</v>
      </c>
      <c r="R236" s="289" t="s">
        <v>742</v>
      </c>
      <c r="S236" s="78"/>
    </row>
    <row r="237" spans="1:19" ht="18" customHeight="1" x14ac:dyDescent="0.25">
      <c r="A237" s="276">
        <v>440</v>
      </c>
      <c r="B237" s="100" t="s">
        <v>744</v>
      </c>
      <c r="C237" s="100" t="s">
        <v>745</v>
      </c>
      <c r="D237" s="101">
        <v>3</v>
      </c>
      <c r="E237" s="100" t="s">
        <v>1</v>
      </c>
      <c r="F237" s="100" t="s">
        <v>106</v>
      </c>
      <c r="G237" s="100" t="s">
        <v>1382</v>
      </c>
      <c r="H237" s="100" t="s">
        <v>137</v>
      </c>
      <c r="I237" s="282">
        <v>0.15</v>
      </c>
      <c r="J237" s="282">
        <v>0</v>
      </c>
      <c r="K237" s="284">
        <v>0</v>
      </c>
      <c r="L237" s="284">
        <v>0</v>
      </c>
      <c r="M237" s="298">
        <v>0</v>
      </c>
      <c r="N237" s="298">
        <v>0</v>
      </c>
      <c r="O237" s="284">
        <v>20</v>
      </c>
      <c r="P237" s="101">
        <v>7.1</v>
      </c>
      <c r="Q237" s="101">
        <v>7.1</v>
      </c>
      <c r="R237" s="289" t="s">
        <v>747</v>
      </c>
      <c r="S237" s="78"/>
    </row>
    <row r="238" spans="1:19" ht="18" customHeight="1" x14ac:dyDescent="0.25">
      <c r="A238" s="276">
        <v>441</v>
      </c>
      <c r="B238" s="100" t="s">
        <v>748</v>
      </c>
      <c r="C238" s="100" t="s">
        <v>749</v>
      </c>
      <c r="D238" s="101">
        <v>3</v>
      </c>
      <c r="E238" s="100" t="s">
        <v>1</v>
      </c>
      <c r="F238" s="100" t="s">
        <v>106</v>
      </c>
      <c r="G238" s="100" t="s">
        <v>1389</v>
      </c>
      <c r="H238" s="100" t="s">
        <v>137</v>
      </c>
      <c r="I238" s="282">
        <v>0.5</v>
      </c>
      <c r="J238" s="282">
        <v>0</v>
      </c>
      <c r="K238" s="284">
        <v>24000</v>
      </c>
      <c r="L238" s="284">
        <v>20000</v>
      </c>
      <c r="M238" s="298">
        <v>24000</v>
      </c>
      <c r="N238" s="298">
        <v>20000</v>
      </c>
      <c r="O238" s="284">
        <v>4000</v>
      </c>
      <c r="P238" s="101">
        <v>20</v>
      </c>
      <c r="Q238" s="101">
        <v>20</v>
      </c>
      <c r="R238" s="289" t="s">
        <v>751</v>
      </c>
      <c r="S238" s="78"/>
    </row>
    <row r="239" spans="1:19" ht="18" customHeight="1" x14ac:dyDescent="0.25">
      <c r="A239" s="276">
        <v>442</v>
      </c>
      <c r="B239" s="100" t="s">
        <v>752</v>
      </c>
      <c r="C239" s="100" t="s">
        <v>753</v>
      </c>
      <c r="D239" s="101">
        <v>3</v>
      </c>
      <c r="E239" s="100" t="s">
        <v>1</v>
      </c>
      <c r="F239" s="100" t="s">
        <v>106</v>
      </c>
      <c r="G239" s="100" t="s">
        <v>1384</v>
      </c>
      <c r="H239" s="100" t="s">
        <v>756</v>
      </c>
      <c r="I239" s="286">
        <v>13700000</v>
      </c>
      <c r="J239" s="286">
        <v>22300000</v>
      </c>
      <c r="K239" s="284">
        <v>0</v>
      </c>
      <c r="L239" s="284">
        <v>0</v>
      </c>
      <c r="M239" s="298">
        <v>0</v>
      </c>
      <c r="N239" s="298">
        <v>0</v>
      </c>
      <c r="O239" s="284">
        <v>97500</v>
      </c>
      <c r="P239" s="101">
        <v>15</v>
      </c>
      <c r="Q239" s="101">
        <v>15</v>
      </c>
      <c r="R239" s="289" t="s">
        <v>757</v>
      </c>
      <c r="S239" s="78"/>
    </row>
    <row r="240" spans="1:19" ht="18" customHeight="1" x14ac:dyDescent="0.25">
      <c r="A240" s="276">
        <v>444</v>
      </c>
      <c r="B240" s="100" t="s">
        <v>758</v>
      </c>
      <c r="C240" s="100" t="s">
        <v>1845</v>
      </c>
      <c r="D240" s="101">
        <v>3</v>
      </c>
      <c r="E240" s="100" t="s">
        <v>1</v>
      </c>
      <c r="F240" s="100" t="s">
        <v>106</v>
      </c>
      <c r="G240" s="100" t="s">
        <v>1385</v>
      </c>
      <c r="H240" s="100" t="s">
        <v>137</v>
      </c>
      <c r="I240" s="282">
        <v>0.45</v>
      </c>
      <c r="J240" s="282">
        <v>0</v>
      </c>
      <c r="K240" s="284" t="s">
        <v>2748</v>
      </c>
      <c r="L240" s="284">
        <v>0</v>
      </c>
      <c r="M240" s="298" t="s">
        <v>2748</v>
      </c>
      <c r="N240" s="298">
        <v>0</v>
      </c>
      <c r="O240" s="284">
        <v>200</v>
      </c>
      <c r="P240" s="101">
        <v>11</v>
      </c>
      <c r="Q240" s="101">
        <v>11</v>
      </c>
      <c r="R240" s="289" t="s">
        <v>760</v>
      </c>
      <c r="S240" s="78"/>
    </row>
    <row r="241" spans="1:19" ht="18" customHeight="1" x14ac:dyDescent="0.25">
      <c r="A241" s="276">
        <v>448</v>
      </c>
      <c r="B241" s="100" t="s">
        <v>761</v>
      </c>
      <c r="C241" s="100" t="s">
        <v>762</v>
      </c>
      <c r="D241" s="101">
        <v>2</v>
      </c>
      <c r="E241" s="100" t="s">
        <v>0</v>
      </c>
      <c r="F241" s="100" t="s">
        <v>106</v>
      </c>
      <c r="G241" s="100" t="s">
        <v>2752</v>
      </c>
      <c r="H241" s="100" t="s">
        <v>137</v>
      </c>
      <c r="I241" s="282">
        <v>0.15</v>
      </c>
      <c r="J241" s="282">
        <v>0</v>
      </c>
      <c r="K241" s="284">
        <v>23.923093829258057</v>
      </c>
      <c r="L241" s="284">
        <v>0</v>
      </c>
      <c r="M241" s="298">
        <v>23.923093829258057</v>
      </c>
      <c r="N241" s="298">
        <v>0</v>
      </c>
      <c r="O241" s="284">
        <v>23.923093829258057</v>
      </c>
      <c r="P241" s="101">
        <v>12</v>
      </c>
      <c r="Q241" s="101">
        <v>12</v>
      </c>
      <c r="R241" s="289" t="s">
        <v>763</v>
      </c>
      <c r="S241" s="78"/>
    </row>
    <row r="242" spans="1:19" ht="18" customHeight="1" x14ac:dyDescent="0.25">
      <c r="A242" s="276">
        <v>450</v>
      </c>
      <c r="B242" s="100" t="s">
        <v>764</v>
      </c>
      <c r="C242" s="100" t="s">
        <v>765</v>
      </c>
      <c r="D242" s="101">
        <v>2</v>
      </c>
      <c r="E242" s="100" t="s">
        <v>0</v>
      </c>
      <c r="F242" s="100" t="s">
        <v>106</v>
      </c>
      <c r="G242" s="100" t="s">
        <v>2754</v>
      </c>
      <c r="H242" s="100" t="s">
        <v>137</v>
      </c>
      <c r="I242" s="282">
        <v>0.5</v>
      </c>
      <c r="J242" s="282">
        <v>0</v>
      </c>
      <c r="K242" s="284">
        <v>879</v>
      </c>
      <c r="L242" s="284">
        <v>455</v>
      </c>
      <c r="M242" s="298">
        <v>879</v>
      </c>
      <c r="N242" s="298">
        <v>455</v>
      </c>
      <c r="O242" s="284">
        <v>424</v>
      </c>
      <c r="P242" s="101">
        <v>12</v>
      </c>
      <c r="Q242" s="101">
        <v>12</v>
      </c>
      <c r="R242" s="289" t="s">
        <v>2260</v>
      </c>
      <c r="S242" s="78"/>
    </row>
    <row r="243" spans="1:19" ht="18" customHeight="1" x14ac:dyDescent="0.25">
      <c r="A243" s="276">
        <v>451</v>
      </c>
      <c r="B243" s="100" t="s">
        <v>1846</v>
      </c>
      <c r="C243" s="100" t="s">
        <v>1847</v>
      </c>
      <c r="D243" s="101">
        <v>5</v>
      </c>
      <c r="E243" s="100" t="s">
        <v>1</v>
      </c>
      <c r="F243" s="100" t="s">
        <v>106</v>
      </c>
      <c r="G243" s="100" t="s">
        <v>1390</v>
      </c>
      <c r="H243" s="100" t="s">
        <v>137</v>
      </c>
      <c r="I243" s="282">
        <v>0.36</v>
      </c>
      <c r="J243" s="282">
        <v>0</v>
      </c>
      <c r="K243" s="284">
        <v>0</v>
      </c>
      <c r="L243" s="284">
        <v>0</v>
      </c>
      <c r="M243" s="298">
        <v>0</v>
      </c>
      <c r="N243" s="298">
        <v>0</v>
      </c>
      <c r="O243" s="284">
        <v>2000</v>
      </c>
      <c r="P243" s="101">
        <v>15</v>
      </c>
      <c r="Q243" s="101">
        <v>15</v>
      </c>
      <c r="R243" s="289" t="s">
        <v>2261</v>
      </c>
      <c r="S243" s="78"/>
    </row>
    <row r="244" spans="1:19" ht="18" customHeight="1" x14ac:dyDescent="0.25">
      <c r="A244" s="276">
        <v>452</v>
      </c>
      <c r="B244" s="100" t="s">
        <v>1848</v>
      </c>
      <c r="C244" s="100" t="s">
        <v>1849</v>
      </c>
      <c r="D244" s="101">
        <v>5</v>
      </c>
      <c r="E244" s="100" t="s">
        <v>1</v>
      </c>
      <c r="F244" s="100" t="s">
        <v>106</v>
      </c>
      <c r="G244" s="100" t="s">
        <v>1391</v>
      </c>
      <c r="H244" s="100" t="s">
        <v>137</v>
      </c>
      <c r="I244" s="282">
        <v>0.33</v>
      </c>
      <c r="J244" s="282">
        <v>0</v>
      </c>
      <c r="K244" s="284">
        <v>0</v>
      </c>
      <c r="L244" s="284">
        <v>0</v>
      </c>
      <c r="M244" s="298">
        <v>0</v>
      </c>
      <c r="N244" s="298">
        <v>0</v>
      </c>
      <c r="O244" s="284">
        <v>2100</v>
      </c>
      <c r="P244" s="101">
        <v>15</v>
      </c>
      <c r="Q244" s="101">
        <v>15</v>
      </c>
      <c r="R244" s="289" t="s">
        <v>2261</v>
      </c>
      <c r="S244" s="78"/>
    </row>
    <row r="245" spans="1:19" ht="18" customHeight="1" x14ac:dyDescent="0.25">
      <c r="A245" s="276">
        <v>453</v>
      </c>
      <c r="B245" s="100" t="s">
        <v>1850</v>
      </c>
      <c r="C245" s="100" t="s">
        <v>1851</v>
      </c>
      <c r="D245" s="101">
        <v>5</v>
      </c>
      <c r="E245" s="100" t="s">
        <v>1</v>
      </c>
      <c r="F245" s="100" t="s">
        <v>106</v>
      </c>
      <c r="G245" s="100" t="s">
        <v>1392</v>
      </c>
      <c r="H245" s="100" t="s">
        <v>137</v>
      </c>
      <c r="I245" s="282">
        <v>0.3</v>
      </c>
      <c r="J245" s="282">
        <v>0</v>
      </c>
      <c r="K245" s="284">
        <v>0</v>
      </c>
      <c r="L245" s="284">
        <v>0</v>
      </c>
      <c r="M245" s="298">
        <v>0</v>
      </c>
      <c r="N245" s="298">
        <v>0</v>
      </c>
      <c r="O245" s="284">
        <v>3500</v>
      </c>
      <c r="P245" s="101">
        <v>20</v>
      </c>
      <c r="Q245" s="101">
        <v>20</v>
      </c>
      <c r="R245" s="289" t="s">
        <v>2261</v>
      </c>
      <c r="S245" s="78"/>
    </row>
    <row r="246" spans="1:19" ht="18" customHeight="1" x14ac:dyDescent="0.25">
      <c r="A246" s="276">
        <v>454</v>
      </c>
      <c r="B246" s="100" t="s">
        <v>1852</v>
      </c>
      <c r="C246" s="100" t="s">
        <v>1853</v>
      </c>
      <c r="D246" s="101">
        <v>5</v>
      </c>
      <c r="E246" s="100" t="s">
        <v>1</v>
      </c>
      <c r="F246" s="100" t="s">
        <v>106</v>
      </c>
      <c r="G246" s="100" t="s">
        <v>1393</v>
      </c>
      <c r="H246" s="100" t="s">
        <v>137</v>
      </c>
      <c r="I246" s="282">
        <v>0.3</v>
      </c>
      <c r="J246" s="282">
        <v>0</v>
      </c>
      <c r="K246" s="284">
        <v>0</v>
      </c>
      <c r="L246" s="284">
        <v>0</v>
      </c>
      <c r="M246" s="298">
        <v>0</v>
      </c>
      <c r="N246" s="298">
        <v>0</v>
      </c>
      <c r="O246" s="284">
        <v>3500</v>
      </c>
      <c r="P246" s="101">
        <v>20</v>
      </c>
      <c r="Q246" s="101">
        <v>20</v>
      </c>
      <c r="R246" s="289" t="s">
        <v>2261</v>
      </c>
      <c r="S246" s="78"/>
    </row>
    <row r="247" spans="1:19" ht="18" customHeight="1" x14ac:dyDescent="0.25">
      <c r="A247" s="276">
        <v>455</v>
      </c>
      <c r="B247" s="100" t="s">
        <v>1854</v>
      </c>
      <c r="C247" s="100" t="s">
        <v>1855</v>
      </c>
      <c r="D247" s="101">
        <v>3</v>
      </c>
      <c r="E247" s="100" t="s">
        <v>0</v>
      </c>
      <c r="F247" s="100" t="s">
        <v>101</v>
      </c>
      <c r="G247" s="100" t="s">
        <v>1380</v>
      </c>
      <c r="H247" s="100" t="s">
        <v>773</v>
      </c>
      <c r="I247" s="101">
        <v>180</v>
      </c>
      <c r="J247" s="101">
        <v>355</v>
      </c>
      <c r="K247" s="284">
        <v>2099</v>
      </c>
      <c r="L247" s="284">
        <v>400</v>
      </c>
      <c r="M247" s="298">
        <v>2099</v>
      </c>
      <c r="N247" s="298">
        <v>400</v>
      </c>
      <c r="O247" s="284">
        <v>1699</v>
      </c>
      <c r="P247" s="101">
        <v>19</v>
      </c>
      <c r="Q247" s="101">
        <v>19</v>
      </c>
      <c r="R247" s="289" t="s">
        <v>2262</v>
      </c>
      <c r="S247" s="78"/>
    </row>
    <row r="248" spans="1:19" ht="18" customHeight="1" x14ac:dyDescent="0.25">
      <c r="A248" s="276">
        <v>456</v>
      </c>
      <c r="B248" s="100" t="s">
        <v>774</v>
      </c>
      <c r="C248" s="100" t="s">
        <v>775</v>
      </c>
      <c r="D248" s="101">
        <v>3</v>
      </c>
      <c r="E248" s="100" t="s">
        <v>1</v>
      </c>
      <c r="F248" s="100" t="s">
        <v>106</v>
      </c>
      <c r="G248" s="100" t="s">
        <v>1385</v>
      </c>
      <c r="H248" s="100" t="s">
        <v>137</v>
      </c>
      <c r="I248" s="282">
        <v>0.15</v>
      </c>
      <c r="J248" s="282">
        <v>0</v>
      </c>
      <c r="K248" s="284" t="s">
        <v>2748</v>
      </c>
      <c r="L248" s="284">
        <v>0</v>
      </c>
      <c r="M248" s="298" t="s">
        <v>2748</v>
      </c>
      <c r="N248" s="298">
        <v>0</v>
      </c>
      <c r="O248" s="284">
        <v>21</v>
      </c>
      <c r="P248" s="101">
        <v>11</v>
      </c>
      <c r="Q248" s="101">
        <v>11</v>
      </c>
      <c r="R248" s="289" t="s">
        <v>776</v>
      </c>
      <c r="S248" s="78"/>
    </row>
    <row r="249" spans="1:19" ht="18" customHeight="1" x14ac:dyDescent="0.25">
      <c r="A249" s="276">
        <v>457</v>
      </c>
      <c r="B249" s="100" t="s">
        <v>1856</v>
      </c>
      <c r="C249" s="100" t="s">
        <v>1857</v>
      </c>
      <c r="D249" s="101">
        <v>5</v>
      </c>
      <c r="E249" s="100" t="s">
        <v>0</v>
      </c>
      <c r="F249" s="100" t="s">
        <v>106</v>
      </c>
      <c r="G249" s="100" t="s">
        <v>2763</v>
      </c>
      <c r="H249" s="100" t="s">
        <v>137</v>
      </c>
      <c r="I249" s="282">
        <v>0.12</v>
      </c>
      <c r="J249" s="282">
        <v>0</v>
      </c>
      <c r="K249" s="284">
        <v>521</v>
      </c>
      <c r="L249" s="284">
        <v>500</v>
      </c>
      <c r="M249" s="298">
        <v>521</v>
      </c>
      <c r="N249" s="298">
        <v>500</v>
      </c>
      <c r="O249" s="284">
        <v>21</v>
      </c>
      <c r="P249" s="101">
        <v>12</v>
      </c>
      <c r="Q249" s="101">
        <v>12</v>
      </c>
      <c r="R249" s="289" t="s">
        <v>2263</v>
      </c>
      <c r="S249" s="78"/>
    </row>
    <row r="250" spans="1:19" ht="18" customHeight="1" x14ac:dyDescent="0.25">
      <c r="A250" s="276">
        <v>459</v>
      </c>
      <c r="B250" s="100" t="s">
        <v>777</v>
      </c>
      <c r="C250" s="100" t="s">
        <v>1858</v>
      </c>
      <c r="D250" s="101">
        <v>3</v>
      </c>
      <c r="E250" s="100" t="s">
        <v>1</v>
      </c>
      <c r="F250" s="100" t="s">
        <v>106</v>
      </c>
      <c r="G250" s="100" t="s">
        <v>1385</v>
      </c>
      <c r="H250" s="100" t="s">
        <v>137</v>
      </c>
      <c r="I250" s="282">
        <v>0.2</v>
      </c>
      <c r="J250" s="282">
        <v>0</v>
      </c>
      <c r="K250" s="284">
        <v>640.66599331877217</v>
      </c>
      <c r="L250" s="284">
        <v>0</v>
      </c>
      <c r="M250" s="298">
        <v>640.66599331877217</v>
      </c>
      <c r="N250" s="298">
        <v>0</v>
      </c>
      <c r="O250" s="284">
        <v>640.66599331877217</v>
      </c>
      <c r="P250" s="101">
        <v>7.1</v>
      </c>
      <c r="Q250" s="101">
        <v>7.1</v>
      </c>
      <c r="R250" s="289" t="s">
        <v>779</v>
      </c>
      <c r="S250" s="78"/>
    </row>
    <row r="251" spans="1:19" ht="18" customHeight="1" x14ac:dyDescent="0.25">
      <c r="A251" s="276">
        <v>460</v>
      </c>
      <c r="B251" s="100" t="s">
        <v>780</v>
      </c>
      <c r="C251" s="100" t="s">
        <v>781</v>
      </c>
      <c r="D251" s="101">
        <v>4</v>
      </c>
      <c r="E251" s="100" t="s">
        <v>0</v>
      </c>
      <c r="F251" s="100" t="s">
        <v>101</v>
      </c>
      <c r="G251" s="100" t="s">
        <v>2768</v>
      </c>
      <c r="H251" s="100" t="s">
        <v>137</v>
      </c>
      <c r="I251" s="282">
        <v>0.25</v>
      </c>
      <c r="J251" s="282">
        <v>0</v>
      </c>
      <c r="K251" s="284">
        <v>0</v>
      </c>
      <c r="L251" s="284">
        <v>0</v>
      </c>
      <c r="M251" s="298">
        <v>0</v>
      </c>
      <c r="N251" s="298">
        <v>0</v>
      </c>
      <c r="O251" s="284">
        <v>0</v>
      </c>
      <c r="P251" s="101">
        <v>19</v>
      </c>
      <c r="Q251" s="101">
        <v>19</v>
      </c>
      <c r="R251" s="289" t="s">
        <v>782</v>
      </c>
      <c r="S251" s="4"/>
    </row>
    <row r="252" spans="1:19" ht="18" customHeight="1" x14ac:dyDescent="0.25">
      <c r="A252" s="276">
        <v>461</v>
      </c>
      <c r="B252" s="100" t="s">
        <v>783</v>
      </c>
      <c r="C252" s="100" t="s">
        <v>1859</v>
      </c>
      <c r="D252" s="101">
        <v>4</v>
      </c>
      <c r="E252" s="100" t="s">
        <v>1</v>
      </c>
      <c r="F252" s="100" t="s">
        <v>106</v>
      </c>
      <c r="G252" s="100" t="s">
        <v>1385</v>
      </c>
      <c r="H252" s="100" t="s">
        <v>137</v>
      </c>
      <c r="I252" s="282">
        <v>0.25</v>
      </c>
      <c r="J252" s="282">
        <v>0</v>
      </c>
      <c r="K252" s="284">
        <v>800.83249164846518</v>
      </c>
      <c r="L252" s="284">
        <v>0</v>
      </c>
      <c r="M252" s="298">
        <v>800.83249164846518</v>
      </c>
      <c r="N252" s="298">
        <v>0</v>
      </c>
      <c r="O252" s="284">
        <v>800.83249164846518</v>
      </c>
      <c r="P252" s="101">
        <v>7.1</v>
      </c>
      <c r="Q252" s="101">
        <v>7.1</v>
      </c>
      <c r="R252" s="289" t="s">
        <v>784</v>
      </c>
      <c r="S252" s="78"/>
    </row>
    <row r="253" spans="1:19" ht="18" customHeight="1" x14ac:dyDescent="0.25">
      <c r="A253" s="276">
        <v>462</v>
      </c>
      <c r="B253" s="100" t="s">
        <v>785</v>
      </c>
      <c r="C253" s="100" t="s">
        <v>1860</v>
      </c>
      <c r="D253" s="101">
        <v>4</v>
      </c>
      <c r="E253" s="100" t="s">
        <v>0</v>
      </c>
      <c r="F253" s="100" t="s">
        <v>106</v>
      </c>
      <c r="G253" s="100" t="s">
        <v>2763</v>
      </c>
      <c r="H253" s="100" t="s">
        <v>137</v>
      </c>
      <c r="I253" s="282">
        <v>0.25</v>
      </c>
      <c r="J253" s="282">
        <v>0</v>
      </c>
      <c r="K253" s="284">
        <v>58.419057272074717</v>
      </c>
      <c r="L253" s="284">
        <v>0</v>
      </c>
      <c r="M253" s="298">
        <v>58.419057272074717</v>
      </c>
      <c r="N253" s="298">
        <v>0</v>
      </c>
      <c r="O253" s="284">
        <v>58.419057272074717</v>
      </c>
      <c r="P253" s="101">
        <v>11</v>
      </c>
      <c r="Q253" s="101">
        <v>11</v>
      </c>
      <c r="R253" s="289" t="s">
        <v>787</v>
      </c>
      <c r="S253" s="78"/>
    </row>
    <row r="254" spans="1:19" ht="18" customHeight="1" x14ac:dyDescent="0.25">
      <c r="A254" s="276">
        <v>463</v>
      </c>
      <c r="B254" s="100" t="s">
        <v>788</v>
      </c>
      <c r="C254" s="100" t="s">
        <v>1861</v>
      </c>
      <c r="D254" s="101">
        <v>3</v>
      </c>
      <c r="E254" s="100" t="s">
        <v>1</v>
      </c>
      <c r="F254" s="100" t="s">
        <v>106</v>
      </c>
      <c r="G254" s="100" t="s">
        <v>1386</v>
      </c>
      <c r="H254" s="100" t="s">
        <v>137</v>
      </c>
      <c r="I254" s="282">
        <v>0.1</v>
      </c>
      <c r="J254" s="282">
        <v>0</v>
      </c>
      <c r="K254" s="284">
        <v>0</v>
      </c>
      <c r="L254" s="284">
        <v>0</v>
      </c>
      <c r="M254" s="298">
        <v>0</v>
      </c>
      <c r="N254" s="298">
        <v>0</v>
      </c>
      <c r="O254" s="284">
        <v>0</v>
      </c>
      <c r="P254" s="101">
        <v>7.1</v>
      </c>
      <c r="Q254" s="101">
        <v>7.1</v>
      </c>
      <c r="R254" s="289" t="s">
        <v>790</v>
      </c>
      <c r="S254" s="78"/>
    </row>
    <row r="255" spans="1:19" ht="18" customHeight="1" x14ac:dyDescent="0.25">
      <c r="A255" s="276">
        <v>466</v>
      </c>
      <c r="B255" s="100" t="s">
        <v>793</v>
      </c>
      <c r="C255" s="100" t="s">
        <v>1862</v>
      </c>
      <c r="D255" s="101">
        <v>2</v>
      </c>
      <c r="E255" s="100" t="s">
        <v>1</v>
      </c>
      <c r="F255" s="100" t="s">
        <v>106</v>
      </c>
      <c r="G255" s="100" t="s">
        <v>1385</v>
      </c>
      <c r="H255" s="100" t="s">
        <v>137</v>
      </c>
      <c r="I255" s="282">
        <v>0.14000000000000001</v>
      </c>
      <c r="J255" s="282">
        <v>0</v>
      </c>
      <c r="K255" s="284">
        <v>747.44365887190088</v>
      </c>
      <c r="L255" s="284">
        <v>0</v>
      </c>
      <c r="M255" s="298">
        <v>747.44365887190088</v>
      </c>
      <c r="N255" s="298">
        <v>0</v>
      </c>
      <c r="O255" s="284">
        <v>747.44365887190088</v>
      </c>
      <c r="P255" s="101">
        <v>11</v>
      </c>
      <c r="Q255" s="101">
        <v>11</v>
      </c>
      <c r="R255" s="289" t="s">
        <v>794</v>
      </c>
      <c r="S255" s="78"/>
    </row>
    <row r="256" spans="1:19" ht="18" customHeight="1" x14ac:dyDescent="0.25">
      <c r="A256" s="276">
        <v>467</v>
      </c>
      <c r="B256" s="100" t="s">
        <v>795</v>
      </c>
      <c r="C256" s="100" t="s">
        <v>3363</v>
      </c>
      <c r="D256" s="101">
        <v>2</v>
      </c>
      <c r="E256" s="100" t="s">
        <v>0</v>
      </c>
      <c r="F256" s="100" t="s">
        <v>106</v>
      </c>
      <c r="G256" s="100" t="s">
        <v>2752</v>
      </c>
      <c r="H256" s="100" t="s">
        <v>137</v>
      </c>
      <c r="I256" s="282">
        <v>0.14000000000000001</v>
      </c>
      <c r="J256" s="282">
        <v>0</v>
      </c>
      <c r="K256" s="284">
        <v>55.367037226065499</v>
      </c>
      <c r="L256" s="284">
        <v>0</v>
      </c>
      <c r="M256" s="298">
        <v>55.367037226065499</v>
      </c>
      <c r="N256" s="298">
        <v>0</v>
      </c>
      <c r="O256" s="284">
        <v>55.367037226065499</v>
      </c>
      <c r="P256" s="101">
        <v>12</v>
      </c>
      <c r="Q256" s="101">
        <v>12</v>
      </c>
      <c r="R256" s="289" t="s">
        <v>796</v>
      </c>
      <c r="S256" s="78"/>
    </row>
    <row r="257" spans="1:19" ht="18" customHeight="1" x14ac:dyDescent="0.25">
      <c r="A257" s="276">
        <v>468</v>
      </c>
      <c r="B257" s="100" t="s">
        <v>797</v>
      </c>
      <c r="C257" s="100" t="s">
        <v>1863</v>
      </c>
      <c r="D257" s="101">
        <v>2</v>
      </c>
      <c r="E257" s="100" t="s">
        <v>1</v>
      </c>
      <c r="F257" s="100" t="s">
        <v>106</v>
      </c>
      <c r="G257" s="100" t="s">
        <v>1387</v>
      </c>
      <c r="H257" s="100" t="s">
        <v>137</v>
      </c>
      <c r="I257" s="282">
        <v>0.14000000000000001</v>
      </c>
      <c r="J257" s="282">
        <v>0</v>
      </c>
      <c r="K257" s="284">
        <v>228.63075462193689</v>
      </c>
      <c r="L257" s="284">
        <v>0</v>
      </c>
      <c r="M257" s="298">
        <v>228.63075462193689</v>
      </c>
      <c r="N257" s="298">
        <v>0</v>
      </c>
      <c r="O257" s="284">
        <v>228.63075462193689</v>
      </c>
      <c r="P257" s="101">
        <v>11</v>
      </c>
      <c r="Q257" s="101">
        <v>11</v>
      </c>
      <c r="R257" s="289" t="s">
        <v>798</v>
      </c>
      <c r="S257" s="78"/>
    </row>
    <row r="258" spans="1:19" ht="18" customHeight="1" x14ac:dyDescent="0.25">
      <c r="A258" s="276">
        <v>469</v>
      </c>
      <c r="B258" s="100" t="s">
        <v>799</v>
      </c>
      <c r="C258" s="100" t="s">
        <v>800</v>
      </c>
      <c r="D258" s="101">
        <v>3</v>
      </c>
      <c r="E258" s="100" t="s">
        <v>1</v>
      </c>
      <c r="F258" s="100" t="s">
        <v>106</v>
      </c>
      <c r="G258" s="100" t="s">
        <v>1381</v>
      </c>
      <c r="H258" s="100" t="s">
        <v>137</v>
      </c>
      <c r="I258" s="282">
        <v>0.2</v>
      </c>
      <c r="J258" s="282">
        <v>0</v>
      </c>
      <c r="K258" s="284">
        <v>504.54230769230765</v>
      </c>
      <c r="L258" s="284">
        <v>409.94062499999995</v>
      </c>
      <c r="M258" s="298">
        <v>504.54230769230765</v>
      </c>
      <c r="N258" s="298">
        <v>409.94062499999995</v>
      </c>
      <c r="O258" s="284">
        <v>94.601682692307691</v>
      </c>
      <c r="P258" s="101">
        <v>1</v>
      </c>
      <c r="Q258" s="101">
        <v>1</v>
      </c>
      <c r="R258" s="289" t="s">
        <v>802</v>
      </c>
      <c r="S258" s="78"/>
    </row>
    <row r="259" spans="1:19" ht="18" customHeight="1" x14ac:dyDescent="0.25">
      <c r="A259" s="276">
        <v>470</v>
      </c>
      <c r="B259" s="100" t="s">
        <v>803</v>
      </c>
      <c r="C259" s="100" t="s">
        <v>804</v>
      </c>
      <c r="D259" s="101">
        <v>4</v>
      </c>
      <c r="E259" s="100" t="s">
        <v>1</v>
      </c>
      <c r="F259" s="100" t="s">
        <v>106</v>
      </c>
      <c r="G259" s="100" t="s">
        <v>1388</v>
      </c>
      <c r="H259" s="100" t="s">
        <v>137</v>
      </c>
      <c r="I259" s="282">
        <v>0.2</v>
      </c>
      <c r="J259" s="282">
        <v>0</v>
      </c>
      <c r="K259" s="284">
        <v>5316.5680473372777</v>
      </c>
      <c r="L259" s="284">
        <v>4319.7115384615381</v>
      </c>
      <c r="M259" s="298">
        <v>5316.5680473372777</v>
      </c>
      <c r="N259" s="298">
        <v>4319.7115384615381</v>
      </c>
      <c r="O259" s="284">
        <v>996.85650887573956</v>
      </c>
      <c r="P259" s="101">
        <v>1</v>
      </c>
      <c r="Q259" s="101">
        <v>1</v>
      </c>
      <c r="R259" s="289" t="s">
        <v>802</v>
      </c>
      <c r="S259" s="78"/>
    </row>
    <row r="260" spans="1:19" ht="18" customHeight="1" x14ac:dyDescent="0.25">
      <c r="A260" s="276">
        <v>471</v>
      </c>
      <c r="B260" s="100" t="s">
        <v>807</v>
      </c>
      <c r="C260" s="100" t="s">
        <v>808</v>
      </c>
      <c r="D260" s="101">
        <v>3</v>
      </c>
      <c r="E260" s="100" t="s">
        <v>0</v>
      </c>
      <c r="F260" s="100" t="s">
        <v>106</v>
      </c>
      <c r="G260" s="100" t="s">
        <v>1376</v>
      </c>
      <c r="H260" s="100" t="s">
        <v>137</v>
      </c>
      <c r="I260" s="282">
        <v>0.2</v>
      </c>
      <c r="J260" s="282">
        <v>0</v>
      </c>
      <c r="K260" s="284">
        <v>57.596153846153847</v>
      </c>
      <c r="L260" s="284">
        <v>46.796875</v>
      </c>
      <c r="M260" s="298">
        <v>57.596153846153847</v>
      </c>
      <c r="N260" s="298">
        <v>46.796875</v>
      </c>
      <c r="O260" s="284">
        <v>10.799278846153847</v>
      </c>
      <c r="P260" s="101">
        <v>1</v>
      </c>
      <c r="Q260" s="101">
        <v>1</v>
      </c>
      <c r="R260" s="289" t="s">
        <v>802</v>
      </c>
      <c r="S260" s="78"/>
    </row>
    <row r="261" spans="1:19" ht="18" customHeight="1" x14ac:dyDescent="0.25">
      <c r="A261" s="276">
        <v>472</v>
      </c>
      <c r="B261" s="100" t="s">
        <v>809</v>
      </c>
      <c r="C261" s="100" t="s">
        <v>1864</v>
      </c>
      <c r="D261" s="101">
        <v>4</v>
      </c>
      <c r="E261" s="100" t="s">
        <v>1</v>
      </c>
      <c r="F261" s="100" t="s">
        <v>101</v>
      </c>
      <c r="G261" s="100" t="s">
        <v>1394</v>
      </c>
      <c r="H261" s="100" t="s">
        <v>137</v>
      </c>
      <c r="I261" s="282">
        <v>0.11</v>
      </c>
      <c r="J261" s="282">
        <v>0</v>
      </c>
      <c r="K261" s="284">
        <v>0</v>
      </c>
      <c r="L261" s="284">
        <v>0</v>
      </c>
      <c r="M261" s="298">
        <v>0</v>
      </c>
      <c r="N261" s="298">
        <v>0</v>
      </c>
      <c r="O261" s="284">
        <v>1000</v>
      </c>
      <c r="P261" s="101">
        <v>10</v>
      </c>
      <c r="Q261" s="101">
        <v>10</v>
      </c>
      <c r="R261" s="289" t="s">
        <v>812</v>
      </c>
      <c r="S261" s="78"/>
    </row>
    <row r="262" spans="1:19" ht="18" customHeight="1" x14ac:dyDescent="0.25">
      <c r="A262" s="276">
        <v>473</v>
      </c>
      <c r="B262" s="100" t="s">
        <v>813</v>
      </c>
      <c r="C262" s="100" t="s">
        <v>1865</v>
      </c>
      <c r="D262" s="101">
        <v>4</v>
      </c>
      <c r="E262" s="100" t="s">
        <v>1</v>
      </c>
      <c r="F262" s="100" t="s">
        <v>101</v>
      </c>
      <c r="G262" s="100" t="s">
        <v>1395</v>
      </c>
      <c r="H262" s="100" t="s">
        <v>137</v>
      </c>
      <c r="I262" s="282">
        <v>0.4</v>
      </c>
      <c r="J262" s="282">
        <v>0</v>
      </c>
      <c r="K262" s="284">
        <v>0</v>
      </c>
      <c r="L262" s="284">
        <v>0</v>
      </c>
      <c r="M262" s="298">
        <v>0</v>
      </c>
      <c r="N262" s="298">
        <v>0</v>
      </c>
      <c r="O262" s="284">
        <v>1000</v>
      </c>
      <c r="P262" s="101">
        <v>10</v>
      </c>
      <c r="Q262" s="101">
        <v>10</v>
      </c>
      <c r="R262" s="289" t="s">
        <v>812</v>
      </c>
      <c r="S262" s="78"/>
    </row>
    <row r="263" spans="1:19" ht="18" customHeight="1" x14ac:dyDescent="0.25">
      <c r="A263" s="276">
        <v>475</v>
      </c>
      <c r="B263" s="100" t="s">
        <v>815</v>
      </c>
      <c r="C263" s="100" t="s">
        <v>816</v>
      </c>
      <c r="D263" s="101">
        <v>2</v>
      </c>
      <c r="E263" s="100" t="s">
        <v>0</v>
      </c>
      <c r="F263" s="100" t="s">
        <v>106</v>
      </c>
      <c r="G263" s="100" t="s">
        <v>2754</v>
      </c>
      <c r="H263" s="100" t="s">
        <v>137</v>
      </c>
      <c r="I263" s="282">
        <v>0.21</v>
      </c>
      <c r="J263" s="282">
        <v>0</v>
      </c>
      <c r="K263" s="284">
        <v>0</v>
      </c>
      <c r="L263" s="284">
        <v>0</v>
      </c>
      <c r="M263" s="298">
        <v>0</v>
      </c>
      <c r="N263" s="298">
        <v>0</v>
      </c>
      <c r="O263" s="284">
        <v>212</v>
      </c>
      <c r="P263" s="101">
        <v>12</v>
      </c>
      <c r="Q263" s="101">
        <v>12</v>
      </c>
      <c r="R263" s="289" t="s">
        <v>817</v>
      </c>
      <c r="S263" s="80"/>
    </row>
    <row r="264" spans="1:19" ht="18" customHeight="1" x14ac:dyDescent="0.25">
      <c r="A264" s="276">
        <v>477</v>
      </c>
      <c r="B264" s="100" t="s">
        <v>818</v>
      </c>
      <c r="C264" s="100" t="s">
        <v>819</v>
      </c>
      <c r="D264" s="101">
        <v>3</v>
      </c>
      <c r="E264" s="100" t="s">
        <v>1</v>
      </c>
      <c r="F264" s="100" t="s">
        <v>106</v>
      </c>
      <c r="G264" s="100" t="s">
        <v>1384</v>
      </c>
      <c r="H264" s="100" t="s">
        <v>756</v>
      </c>
      <c r="I264" s="101">
        <v>9440000</v>
      </c>
      <c r="J264" s="101">
        <v>22300000</v>
      </c>
      <c r="K264" s="284">
        <v>0</v>
      </c>
      <c r="L264" s="284">
        <v>0</v>
      </c>
      <c r="M264" s="298">
        <v>0</v>
      </c>
      <c r="N264" s="298">
        <v>0</v>
      </c>
      <c r="O264" s="284">
        <v>52500</v>
      </c>
      <c r="P264" s="101">
        <v>15</v>
      </c>
      <c r="Q264" s="101">
        <v>15</v>
      </c>
      <c r="R264" s="289" t="s">
        <v>821</v>
      </c>
      <c r="S264" s="78"/>
    </row>
    <row r="265" spans="1:19" ht="18" customHeight="1" x14ac:dyDescent="0.25">
      <c r="A265" s="276">
        <v>478</v>
      </c>
      <c r="B265" s="100" t="s">
        <v>822</v>
      </c>
      <c r="C265" s="100" t="s">
        <v>1866</v>
      </c>
      <c r="D265" s="101">
        <v>2</v>
      </c>
      <c r="E265" s="100" t="s">
        <v>0</v>
      </c>
      <c r="F265" s="100" t="s">
        <v>106</v>
      </c>
      <c r="G265" s="100" t="s">
        <v>1379</v>
      </c>
      <c r="H265" s="100" t="s">
        <v>137</v>
      </c>
      <c r="I265" s="282">
        <v>0.83</v>
      </c>
      <c r="J265" s="282">
        <v>0</v>
      </c>
      <c r="K265" s="284">
        <v>532.01602347001528</v>
      </c>
      <c r="L265" s="284">
        <v>0</v>
      </c>
      <c r="M265" s="298">
        <v>532.01602347001528</v>
      </c>
      <c r="N265" s="298">
        <v>0</v>
      </c>
      <c r="O265" s="284">
        <v>532.01602347001528</v>
      </c>
      <c r="P265" s="101">
        <v>11</v>
      </c>
      <c r="Q265" s="101">
        <v>11</v>
      </c>
      <c r="R265" s="289" t="s">
        <v>824</v>
      </c>
      <c r="S265" s="78"/>
    </row>
    <row r="266" spans="1:19" ht="18" customHeight="1" x14ac:dyDescent="0.25">
      <c r="A266" s="276">
        <v>479</v>
      </c>
      <c r="B266" s="100" t="s">
        <v>825</v>
      </c>
      <c r="C266" s="100" t="s">
        <v>1867</v>
      </c>
      <c r="D266" s="101">
        <v>3</v>
      </c>
      <c r="E266" s="100" t="s">
        <v>1</v>
      </c>
      <c r="F266" s="100" t="s">
        <v>106</v>
      </c>
      <c r="G266" s="100" t="s">
        <v>1384</v>
      </c>
      <c r="H266" s="100" t="s">
        <v>756</v>
      </c>
      <c r="I266" s="101">
        <v>16000000</v>
      </c>
      <c r="J266" s="101">
        <v>22300000</v>
      </c>
      <c r="K266" s="284">
        <v>0</v>
      </c>
      <c r="L266" s="284">
        <v>0</v>
      </c>
      <c r="M266" s="298">
        <v>0</v>
      </c>
      <c r="N266" s="298">
        <v>0</v>
      </c>
      <c r="O266" s="284">
        <v>1565</v>
      </c>
      <c r="P266" s="101">
        <v>15</v>
      </c>
      <c r="Q266" s="101">
        <v>15</v>
      </c>
      <c r="R266" s="289" t="s">
        <v>757</v>
      </c>
      <c r="S266" s="78"/>
    </row>
    <row r="267" spans="1:19" ht="18" customHeight="1" x14ac:dyDescent="0.25">
      <c r="A267" s="276">
        <v>480</v>
      </c>
      <c r="B267" s="100" t="s">
        <v>1868</v>
      </c>
      <c r="C267" s="100" t="s">
        <v>1869</v>
      </c>
      <c r="D267" s="101">
        <v>4</v>
      </c>
      <c r="E267" s="100" t="s">
        <v>0</v>
      </c>
      <c r="F267" s="100" t="s">
        <v>106</v>
      </c>
      <c r="G267" s="100" t="s">
        <v>2788</v>
      </c>
      <c r="H267" s="100" t="s">
        <v>828</v>
      </c>
      <c r="I267" s="101">
        <v>2.2599999999999998</v>
      </c>
      <c r="J267" s="101">
        <v>1.26</v>
      </c>
      <c r="K267" s="284">
        <v>0</v>
      </c>
      <c r="L267" s="284">
        <v>0</v>
      </c>
      <c r="M267" s="298">
        <v>0</v>
      </c>
      <c r="N267" s="298">
        <v>0</v>
      </c>
      <c r="O267" s="284">
        <v>0</v>
      </c>
      <c r="P267" s="101">
        <v>11</v>
      </c>
      <c r="Q267" s="101">
        <v>11</v>
      </c>
      <c r="R267" s="289" t="s">
        <v>2264</v>
      </c>
      <c r="S267" s="78"/>
    </row>
    <row r="268" spans="1:19" ht="18" customHeight="1" x14ac:dyDescent="0.25">
      <c r="A268" s="276">
        <v>481</v>
      </c>
      <c r="B268" s="100" t="s">
        <v>1870</v>
      </c>
      <c r="C268" s="100" t="s">
        <v>1871</v>
      </c>
      <c r="D268" s="101">
        <v>4</v>
      </c>
      <c r="E268" s="100" t="s">
        <v>0</v>
      </c>
      <c r="F268" s="100" t="s">
        <v>106</v>
      </c>
      <c r="G268" s="100" t="s">
        <v>2790</v>
      </c>
      <c r="H268" s="100" t="s">
        <v>828</v>
      </c>
      <c r="I268" s="101">
        <v>2.04</v>
      </c>
      <c r="J268" s="101">
        <v>1.29</v>
      </c>
      <c r="K268" s="284">
        <v>0</v>
      </c>
      <c r="L268" s="284">
        <v>0</v>
      </c>
      <c r="M268" s="298">
        <v>0</v>
      </c>
      <c r="N268" s="298">
        <v>0</v>
      </c>
      <c r="O268" s="284">
        <v>0</v>
      </c>
      <c r="P268" s="101">
        <v>11</v>
      </c>
      <c r="Q268" s="101">
        <v>11</v>
      </c>
      <c r="R268" s="289" t="s">
        <v>2262</v>
      </c>
      <c r="S268" s="78"/>
    </row>
    <row r="269" spans="1:19" ht="18" customHeight="1" x14ac:dyDescent="0.25">
      <c r="A269" s="276">
        <v>482</v>
      </c>
      <c r="B269" s="100" t="s">
        <v>1872</v>
      </c>
      <c r="C269" s="100" t="s">
        <v>1873</v>
      </c>
      <c r="D269" s="101">
        <v>5</v>
      </c>
      <c r="E269" s="100" t="s">
        <v>0</v>
      </c>
      <c r="F269" s="100" t="s">
        <v>106</v>
      </c>
      <c r="G269" s="100" t="s">
        <v>2792</v>
      </c>
      <c r="H269" s="100" t="s">
        <v>828</v>
      </c>
      <c r="I269" s="101">
        <v>1.7</v>
      </c>
      <c r="J269" s="101">
        <v>1.1299999999999999</v>
      </c>
      <c r="K269" s="284">
        <v>0</v>
      </c>
      <c r="L269" s="284">
        <v>0</v>
      </c>
      <c r="M269" s="298">
        <v>0</v>
      </c>
      <c r="N269" s="298">
        <v>0</v>
      </c>
      <c r="O269" s="284">
        <v>0</v>
      </c>
      <c r="P269" s="101">
        <v>11</v>
      </c>
      <c r="Q269" s="101">
        <v>11</v>
      </c>
      <c r="R269" s="289" t="s">
        <v>2265</v>
      </c>
      <c r="S269" s="78"/>
    </row>
    <row r="270" spans="1:19" ht="18" customHeight="1" x14ac:dyDescent="0.25">
      <c r="A270" s="276">
        <v>483</v>
      </c>
      <c r="B270" s="100" t="s">
        <v>1874</v>
      </c>
      <c r="C270" s="100" t="s">
        <v>1875</v>
      </c>
      <c r="D270" s="101">
        <v>5</v>
      </c>
      <c r="E270" s="100" t="s">
        <v>0</v>
      </c>
      <c r="F270" s="100" t="s">
        <v>106</v>
      </c>
      <c r="G270" s="100" t="s">
        <v>2794</v>
      </c>
      <c r="H270" s="100" t="s">
        <v>828</v>
      </c>
      <c r="I270" s="101">
        <v>1.1499999999999999</v>
      </c>
      <c r="J270" s="101">
        <v>0.65</v>
      </c>
      <c r="K270" s="284">
        <v>0</v>
      </c>
      <c r="L270" s="284">
        <v>0</v>
      </c>
      <c r="M270" s="298">
        <v>0</v>
      </c>
      <c r="N270" s="298">
        <v>0</v>
      </c>
      <c r="O270" s="284">
        <v>0</v>
      </c>
      <c r="P270" s="101">
        <v>11</v>
      </c>
      <c r="Q270" s="101">
        <v>11</v>
      </c>
      <c r="R270" s="289" t="s">
        <v>2262</v>
      </c>
      <c r="S270" s="78"/>
    </row>
    <row r="271" spans="1:19" ht="18" customHeight="1" x14ac:dyDescent="0.25">
      <c r="A271" s="276">
        <v>484</v>
      </c>
      <c r="B271" s="100" t="s">
        <v>1876</v>
      </c>
      <c r="C271" s="100" t="s">
        <v>1877</v>
      </c>
      <c r="D271" s="101">
        <v>5</v>
      </c>
      <c r="E271" s="100" t="s">
        <v>0</v>
      </c>
      <c r="F271" s="100" t="s">
        <v>106</v>
      </c>
      <c r="G271" s="100" t="s">
        <v>2754</v>
      </c>
      <c r="H271" s="100" t="s">
        <v>833</v>
      </c>
      <c r="I271" s="101">
        <v>3.73</v>
      </c>
      <c r="J271" s="101">
        <v>3.01</v>
      </c>
      <c r="K271" s="284">
        <v>0</v>
      </c>
      <c r="L271" s="284">
        <v>0</v>
      </c>
      <c r="M271" s="298">
        <v>0</v>
      </c>
      <c r="N271" s="298">
        <v>0</v>
      </c>
      <c r="O271" s="284">
        <v>0</v>
      </c>
      <c r="P271" s="101">
        <v>12</v>
      </c>
      <c r="Q271" s="101">
        <v>12</v>
      </c>
      <c r="R271" s="289" t="s">
        <v>2266</v>
      </c>
      <c r="S271" s="78"/>
    </row>
    <row r="272" spans="1:19" ht="18" customHeight="1" x14ac:dyDescent="0.25">
      <c r="A272" s="276">
        <v>485</v>
      </c>
      <c r="B272" s="100" t="s">
        <v>1878</v>
      </c>
      <c r="C272" s="100" t="s">
        <v>1879</v>
      </c>
      <c r="D272" s="101">
        <v>5</v>
      </c>
      <c r="E272" s="100" t="s">
        <v>0</v>
      </c>
      <c r="F272" s="100" t="s">
        <v>106</v>
      </c>
      <c r="G272" s="100" t="s">
        <v>2797</v>
      </c>
      <c r="H272" s="100" t="s">
        <v>833</v>
      </c>
      <c r="I272" s="101">
        <v>3.61</v>
      </c>
      <c r="J272" s="101">
        <v>3.13</v>
      </c>
      <c r="K272" s="284">
        <v>0</v>
      </c>
      <c r="L272" s="284">
        <v>0</v>
      </c>
      <c r="M272" s="298">
        <v>0</v>
      </c>
      <c r="N272" s="298">
        <v>0</v>
      </c>
      <c r="O272" s="284">
        <v>0</v>
      </c>
      <c r="P272" s="101">
        <v>12</v>
      </c>
      <c r="Q272" s="101">
        <v>12</v>
      </c>
      <c r="R272" s="289" t="s">
        <v>2266</v>
      </c>
      <c r="S272" s="78"/>
    </row>
    <row r="273" spans="1:19" ht="18" customHeight="1" x14ac:dyDescent="0.25">
      <c r="A273" s="276">
        <v>486</v>
      </c>
      <c r="B273" s="100" t="s">
        <v>1880</v>
      </c>
      <c r="C273" s="100" t="s">
        <v>1881</v>
      </c>
      <c r="D273" s="101">
        <v>5</v>
      </c>
      <c r="E273" s="100" t="s">
        <v>0</v>
      </c>
      <c r="F273" s="100" t="s">
        <v>106</v>
      </c>
      <c r="G273" s="100" t="s">
        <v>2799</v>
      </c>
      <c r="H273" s="100" t="s">
        <v>833</v>
      </c>
      <c r="I273" s="101">
        <v>3.27</v>
      </c>
      <c r="J273" s="101">
        <v>2.9</v>
      </c>
      <c r="K273" s="284">
        <v>0</v>
      </c>
      <c r="L273" s="284">
        <v>0</v>
      </c>
      <c r="M273" s="298">
        <v>0</v>
      </c>
      <c r="N273" s="298">
        <v>0</v>
      </c>
      <c r="O273" s="284">
        <v>0</v>
      </c>
      <c r="P273" s="101">
        <v>12</v>
      </c>
      <c r="Q273" s="101">
        <v>12</v>
      </c>
      <c r="R273" s="289" t="s">
        <v>2266</v>
      </c>
      <c r="S273" s="78"/>
    </row>
    <row r="274" spans="1:19" ht="18" customHeight="1" x14ac:dyDescent="0.25">
      <c r="A274" s="276">
        <v>487</v>
      </c>
      <c r="B274" s="100" t="s">
        <v>1882</v>
      </c>
      <c r="C274" s="100" t="s">
        <v>1883</v>
      </c>
      <c r="D274" s="101">
        <v>5</v>
      </c>
      <c r="E274" s="100" t="s">
        <v>0</v>
      </c>
      <c r="F274" s="100" t="s">
        <v>106</v>
      </c>
      <c r="G274" s="100" t="s">
        <v>2752</v>
      </c>
      <c r="H274" s="100" t="s">
        <v>833</v>
      </c>
      <c r="I274" s="101">
        <v>3.3</v>
      </c>
      <c r="J274" s="101">
        <v>2.67</v>
      </c>
      <c r="K274" s="284">
        <v>0</v>
      </c>
      <c r="L274" s="284">
        <v>0</v>
      </c>
      <c r="M274" s="298">
        <v>0</v>
      </c>
      <c r="N274" s="298">
        <v>0</v>
      </c>
      <c r="O274" s="284">
        <v>0</v>
      </c>
      <c r="P274" s="101">
        <v>12</v>
      </c>
      <c r="Q274" s="101">
        <v>12</v>
      </c>
      <c r="R274" s="289" t="s">
        <v>2266</v>
      </c>
      <c r="S274" s="78"/>
    </row>
    <row r="275" spans="1:19" ht="18" customHeight="1" x14ac:dyDescent="0.25">
      <c r="A275" s="276">
        <v>488</v>
      </c>
      <c r="B275" s="100" t="s">
        <v>1884</v>
      </c>
      <c r="C275" s="100" t="s">
        <v>1885</v>
      </c>
      <c r="D275" s="101">
        <v>5</v>
      </c>
      <c r="E275" s="100" t="s">
        <v>0</v>
      </c>
      <c r="F275" s="100" t="s">
        <v>106</v>
      </c>
      <c r="G275" s="100" t="s">
        <v>2800</v>
      </c>
      <c r="H275" s="100" t="s">
        <v>833</v>
      </c>
      <c r="I275" s="101">
        <v>4.03</v>
      </c>
      <c r="J275" s="101">
        <v>2.5499999999999998</v>
      </c>
      <c r="K275" s="284">
        <v>0</v>
      </c>
      <c r="L275" s="284">
        <v>0</v>
      </c>
      <c r="M275" s="298">
        <v>0</v>
      </c>
      <c r="N275" s="298">
        <v>0</v>
      </c>
      <c r="O275" s="284">
        <v>0</v>
      </c>
      <c r="P275" s="101">
        <v>12</v>
      </c>
      <c r="Q275" s="101">
        <v>12</v>
      </c>
      <c r="R275" s="289" t="s">
        <v>2267</v>
      </c>
      <c r="S275" s="78"/>
    </row>
    <row r="276" spans="1:19" ht="18" customHeight="1" x14ac:dyDescent="0.25">
      <c r="A276" s="276">
        <v>489</v>
      </c>
      <c r="B276" s="100" t="s">
        <v>1886</v>
      </c>
      <c r="C276" s="100" t="s">
        <v>1887</v>
      </c>
      <c r="D276" s="101">
        <v>5</v>
      </c>
      <c r="E276" s="100" t="s">
        <v>0</v>
      </c>
      <c r="F276" s="100" t="s">
        <v>106</v>
      </c>
      <c r="G276" s="100" t="s">
        <v>2801</v>
      </c>
      <c r="H276" s="100" t="s">
        <v>833</v>
      </c>
      <c r="I276" s="101">
        <v>3.69</v>
      </c>
      <c r="J276" s="101">
        <v>2.08</v>
      </c>
      <c r="K276" s="284">
        <v>0</v>
      </c>
      <c r="L276" s="284">
        <v>0</v>
      </c>
      <c r="M276" s="298">
        <v>0</v>
      </c>
      <c r="N276" s="298">
        <v>0</v>
      </c>
      <c r="O276" s="284">
        <v>0</v>
      </c>
      <c r="P276" s="101">
        <v>12</v>
      </c>
      <c r="Q276" s="101">
        <v>12</v>
      </c>
      <c r="R276" s="289" t="s">
        <v>2267</v>
      </c>
      <c r="S276" s="78"/>
    </row>
    <row r="277" spans="1:19" ht="18" customHeight="1" x14ac:dyDescent="0.25">
      <c r="A277" s="276">
        <v>493</v>
      </c>
      <c r="B277" s="100" t="s">
        <v>840</v>
      </c>
      <c r="C277" s="100" t="s">
        <v>841</v>
      </c>
      <c r="D277" s="101">
        <v>3</v>
      </c>
      <c r="E277" s="100" t="s">
        <v>0</v>
      </c>
      <c r="F277" s="100" t="s">
        <v>101</v>
      </c>
      <c r="G277" s="100" t="s">
        <v>2768</v>
      </c>
      <c r="H277" s="100" t="s">
        <v>137</v>
      </c>
      <c r="I277" s="282">
        <v>0.25</v>
      </c>
      <c r="J277" s="282">
        <v>0</v>
      </c>
      <c r="K277" s="284">
        <v>0</v>
      </c>
      <c r="L277" s="284">
        <v>0</v>
      </c>
      <c r="M277" s="298">
        <v>0</v>
      </c>
      <c r="N277" s="298">
        <v>0</v>
      </c>
      <c r="O277" s="284">
        <v>30</v>
      </c>
      <c r="P277" s="101">
        <v>19</v>
      </c>
      <c r="Q277" s="101">
        <v>19</v>
      </c>
      <c r="R277" s="289" t="s">
        <v>842</v>
      </c>
      <c r="S277" s="78"/>
    </row>
    <row r="278" spans="1:19" ht="18" customHeight="1" x14ac:dyDescent="0.25">
      <c r="A278" s="276">
        <v>495</v>
      </c>
      <c r="B278" s="100" t="s">
        <v>843</v>
      </c>
      <c r="C278" s="100" t="s">
        <v>1888</v>
      </c>
      <c r="D278" s="101">
        <v>2</v>
      </c>
      <c r="E278" s="100" t="s">
        <v>1</v>
      </c>
      <c r="F278" s="100" t="s">
        <v>106</v>
      </c>
      <c r="G278" s="100" t="s">
        <v>1381</v>
      </c>
      <c r="H278" s="100" t="s">
        <v>137</v>
      </c>
      <c r="I278" s="282">
        <v>0.5</v>
      </c>
      <c r="J278" s="282">
        <v>0</v>
      </c>
      <c r="K278" s="284">
        <v>201.71601014356685</v>
      </c>
      <c r="L278" s="284">
        <v>0</v>
      </c>
      <c r="M278" s="298">
        <v>201.71601014356685</v>
      </c>
      <c r="N278" s="298">
        <v>0</v>
      </c>
      <c r="O278" s="284">
        <v>201.71601014356685</v>
      </c>
      <c r="P278" s="101">
        <v>7.1</v>
      </c>
      <c r="Q278" s="101">
        <v>7.1</v>
      </c>
      <c r="R278" s="289" t="s">
        <v>844</v>
      </c>
      <c r="S278" s="78"/>
    </row>
    <row r="279" spans="1:19" ht="18" customHeight="1" x14ac:dyDescent="0.25">
      <c r="A279" s="276">
        <v>496</v>
      </c>
      <c r="B279" s="100" t="s">
        <v>845</v>
      </c>
      <c r="C279" s="100" t="s">
        <v>846</v>
      </c>
      <c r="D279" s="101">
        <v>3</v>
      </c>
      <c r="E279" s="100" t="s">
        <v>1</v>
      </c>
      <c r="F279" s="100" t="s">
        <v>106</v>
      </c>
      <c r="G279" s="100" t="s">
        <v>1396</v>
      </c>
      <c r="H279" s="100" t="s">
        <v>137</v>
      </c>
      <c r="I279" s="282">
        <v>0.94128700260580933</v>
      </c>
      <c r="J279" s="282">
        <v>0</v>
      </c>
      <c r="K279" s="284">
        <v>34000</v>
      </c>
      <c r="L279" s="284">
        <v>40000</v>
      </c>
      <c r="M279" s="298">
        <v>34000</v>
      </c>
      <c r="N279" s="298">
        <v>40000</v>
      </c>
      <c r="O279" s="284">
        <v>-6000</v>
      </c>
      <c r="P279" s="101">
        <v>15</v>
      </c>
      <c r="Q279" s="101">
        <v>15</v>
      </c>
      <c r="R279" s="289" t="s">
        <v>848</v>
      </c>
      <c r="S279" s="78"/>
    </row>
    <row r="280" spans="1:19" ht="18" customHeight="1" x14ac:dyDescent="0.25">
      <c r="A280" s="276">
        <v>497</v>
      </c>
      <c r="B280" s="100" t="s">
        <v>849</v>
      </c>
      <c r="C280" s="100" t="s">
        <v>850</v>
      </c>
      <c r="D280" s="101">
        <v>4</v>
      </c>
      <c r="E280" s="100" t="s">
        <v>1</v>
      </c>
      <c r="F280" s="100" t="s">
        <v>106</v>
      </c>
      <c r="G280" s="100" t="s">
        <v>1383</v>
      </c>
      <c r="H280" s="100" t="s">
        <v>137</v>
      </c>
      <c r="I280" s="282">
        <v>0.82</v>
      </c>
      <c r="J280" s="282">
        <v>0</v>
      </c>
      <c r="K280" s="284">
        <v>68750</v>
      </c>
      <c r="L280" s="284">
        <v>190000</v>
      </c>
      <c r="M280" s="298">
        <v>68750</v>
      </c>
      <c r="N280" s="298">
        <v>190000</v>
      </c>
      <c r="O280" s="284">
        <v>-121250</v>
      </c>
      <c r="P280" s="101">
        <v>15</v>
      </c>
      <c r="Q280" s="101">
        <v>15</v>
      </c>
      <c r="R280" s="289" t="s">
        <v>851</v>
      </c>
      <c r="S280" s="78"/>
    </row>
    <row r="281" spans="1:19" ht="18" customHeight="1" x14ac:dyDescent="0.25">
      <c r="A281" s="276">
        <v>499</v>
      </c>
      <c r="B281" s="100" t="s">
        <v>852</v>
      </c>
      <c r="C281" s="100" t="s">
        <v>853</v>
      </c>
      <c r="D281" s="101">
        <v>4</v>
      </c>
      <c r="E281" s="100" t="s">
        <v>1</v>
      </c>
      <c r="F281" s="100" t="s">
        <v>106</v>
      </c>
      <c r="G281" s="100" t="s">
        <v>1388</v>
      </c>
      <c r="H281" s="100" t="s">
        <v>137</v>
      </c>
      <c r="I281" s="282">
        <v>0.53</v>
      </c>
      <c r="J281" s="282">
        <v>0</v>
      </c>
      <c r="K281" s="284">
        <v>22758.75</v>
      </c>
      <c r="L281" s="284">
        <v>0</v>
      </c>
      <c r="M281" s="298">
        <v>22758.75</v>
      </c>
      <c r="N281" s="298">
        <v>0</v>
      </c>
      <c r="O281" s="284">
        <v>22758.75</v>
      </c>
      <c r="P281" s="101">
        <v>15</v>
      </c>
      <c r="Q281" s="101">
        <v>15</v>
      </c>
      <c r="R281" s="289" t="s">
        <v>856</v>
      </c>
      <c r="S281" s="78"/>
    </row>
    <row r="282" spans="1:19" ht="18" customHeight="1" x14ac:dyDescent="0.25">
      <c r="A282" s="276">
        <v>502</v>
      </c>
      <c r="B282" s="100" t="s">
        <v>857</v>
      </c>
      <c r="C282" s="100" t="s">
        <v>858</v>
      </c>
      <c r="D282" s="101">
        <v>2</v>
      </c>
      <c r="E282" s="100" t="s">
        <v>0</v>
      </c>
      <c r="F282" s="100" t="s">
        <v>107</v>
      </c>
      <c r="G282" s="100" t="s">
        <v>2812</v>
      </c>
      <c r="H282" s="100" t="s">
        <v>137</v>
      </c>
      <c r="I282" s="282">
        <v>0.44939999999999991</v>
      </c>
      <c r="J282" s="282">
        <v>0</v>
      </c>
      <c r="K282" s="284">
        <v>0</v>
      </c>
      <c r="L282" s="284">
        <v>0</v>
      </c>
      <c r="M282" s="298">
        <v>0</v>
      </c>
      <c r="N282" s="298">
        <v>0</v>
      </c>
      <c r="O282" s="284">
        <v>2030</v>
      </c>
      <c r="P282" s="101">
        <v>13</v>
      </c>
      <c r="Q282" s="101">
        <v>13</v>
      </c>
      <c r="R282" s="289" t="s">
        <v>859</v>
      </c>
      <c r="S282" s="85"/>
    </row>
    <row r="283" spans="1:19" ht="18" customHeight="1" x14ac:dyDescent="0.25">
      <c r="A283" s="276">
        <v>505</v>
      </c>
      <c r="B283" s="100" t="s">
        <v>862</v>
      </c>
      <c r="C283" s="100" t="s">
        <v>1889</v>
      </c>
      <c r="D283" s="101">
        <v>4</v>
      </c>
      <c r="E283" s="100" t="s">
        <v>0</v>
      </c>
      <c r="F283" s="100" t="s">
        <v>107</v>
      </c>
      <c r="G283" s="100" t="s">
        <v>1439</v>
      </c>
      <c r="H283" s="100" t="s">
        <v>137</v>
      </c>
      <c r="I283" s="282">
        <v>0.52</v>
      </c>
      <c r="J283" s="282">
        <v>0</v>
      </c>
      <c r="K283" s="284">
        <v>0</v>
      </c>
      <c r="L283" s="284">
        <v>0</v>
      </c>
      <c r="M283" s="298">
        <v>0</v>
      </c>
      <c r="N283" s="298">
        <v>0</v>
      </c>
      <c r="O283" s="284">
        <v>-409.14962483238776</v>
      </c>
      <c r="P283" s="101">
        <v>15</v>
      </c>
      <c r="Q283" s="101">
        <v>15</v>
      </c>
      <c r="R283" s="289" t="s">
        <v>865</v>
      </c>
      <c r="S283" s="4"/>
    </row>
    <row r="284" spans="1:19" ht="18" customHeight="1" x14ac:dyDescent="0.25">
      <c r="A284" s="276">
        <v>506</v>
      </c>
      <c r="B284" s="100" t="s">
        <v>866</v>
      </c>
      <c r="C284" s="100" t="s">
        <v>867</v>
      </c>
      <c r="D284" s="101">
        <v>2</v>
      </c>
      <c r="E284" s="100" t="s">
        <v>0</v>
      </c>
      <c r="F284" s="100" t="s">
        <v>101</v>
      </c>
      <c r="G284" s="100" t="s">
        <v>2768</v>
      </c>
      <c r="H284" s="100" t="s">
        <v>868</v>
      </c>
      <c r="I284" s="101">
        <v>0.83</v>
      </c>
      <c r="J284" s="101">
        <v>1.37</v>
      </c>
      <c r="K284" s="284">
        <v>0</v>
      </c>
      <c r="L284" s="284">
        <v>0</v>
      </c>
      <c r="M284" s="298">
        <v>0</v>
      </c>
      <c r="N284" s="298">
        <v>0</v>
      </c>
      <c r="O284" s="284">
        <v>486</v>
      </c>
      <c r="P284" s="101">
        <v>19</v>
      </c>
      <c r="Q284" s="101">
        <v>19</v>
      </c>
      <c r="R284" s="289" t="s">
        <v>869</v>
      </c>
      <c r="S284" s="78"/>
    </row>
    <row r="285" spans="1:19" ht="18" customHeight="1" x14ac:dyDescent="0.25">
      <c r="A285" s="276">
        <v>507</v>
      </c>
      <c r="B285" s="100" t="s">
        <v>871</v>
      </c>
      <c r="C285" s="100" t="s">
        <v>872</v>
      </c>
      <c r="D285" s="101">
        <v>3</v>
      </c>
      <c r="E285" s="100" t="s">
        <v>1</v>
      </c>
      <c r="F285" s="100" t="s">
        <v>107</v>
      </c>
      <c r="G285" s="100" t="s">
        <v>2817</v>
      </c>
      <c r="H285" s="100" t="s">
        <v>374</v>
      </c>
      <c r="I285" s="280">
        <v>0.44569614722286477</v>
      </c>
      <c r="J285" s="281">
        <v>0</v>
      </c>
      <c r="K285" s="284">
        <v>5000</v>
      </c>
      <c r="L285" s="284">
        <v>1500</v>
      </c>
      <c r="M285" s="298">
        <v>5000</v>
      </c>
      <c r="N285" s="298">
        <v>1500</v>
      </c>
      <c r="O285" s="284">
        <v>3500</v>
      </c>
      <c r="P285" s="101">
        <v>13</v>
      </c>
      <c r="Q285" s="101">
        <v>13</v>
      </c>
      <c r="R285" s="289" t="s">
        <v>874</v>
      </c>
      <c r="S285" s="78"/>
    </row>
    <row r="286" spans="1:19" ht="18" customHeight="1" x14ac:dyDescent="0.25">
      <c r="A286" s="276">
        <v>508</v>
      </c>
      <c r="B286" s="100" t="s">
        <v>875</v>
      </c>
      <c r="C286" s="100" t="s">
        <v>1890</v>
      </c>
      <c r="D286" s="101">
        <v>4</v>
      </c>
      <c r="E286" s="100" t="s">
        <v>0</v>
      </c>
      <c r="F286" s="100" t="s">
        <v>107</v>
      </c>
      <c r="G286" s="100" t="s">
        <v>1375</v>
      </c>
      <c r="H286" s="100" t="s">
        <v>833</v>
      </c>
      <c r="I286" s="101">
        <v>0.62</v>
      </c>
      <c r="J286" s="101">
        <v>0.53</v>
      </c>
      <c r="K286" s="284">
        <v>848</v>
      </c>
      <c r="L286" s="284">
        <v>795</v>
      </c>
      <c r="M286" s="298">
        <v>848</v>
      </c>
      <c r="N286" s="298">
        <v>795</v>
      </c>
      <c r="O286" s="284">
        <v>53</v>
      </c>
      <c r="P286" s="101">
        <v>13</v>
      </c>
      <c r="Q286" s="101">
        <v>13</v>
      </c>
      <c r="R286" s="289" t="s">
        <v>877</v>
      </c>
      <c r="S286" s="78"/>
    </row>
    <row r="287" spans="1:19" ht="18" customHeight="1" x14ac:dyDescent="0.25">
      <c r="A287" s="276">
        <v>509</v>
      </c>
      <c r="B287" s="100" t="s">
        <v>878</v>
      </c>
      <c r="C287" s="100" t="s">
        <v>879</v>
      </c>
      <c r="D287" s="101">
        <v>4</v>
      </c>
      <c r="E287" s="100" t="s">
        <v>0</v>
      </c>
      <c r="F287" s="100" t="s">
        <v>107</v>
      </c>
      <c r="G287" s="100" t="s">
        <v>2821</v>
      </c>
      <c r="H287" s="100" t="s">
        <v>833</v>
      </c>
      <c r="I287" s="101">
        <v>0.77</v>
      </c>
      <c r="J287" s="101">
        <v>0.59</v>
      </c>
      <c r="K287" s="284">
        <v>1893</v>
      </c>
      <c r="L287" s="284">
        <v>1079</v>
      </c>
      <c r="M287" s="298">
        <v>1893</v>
      </c>
      <c r="N287" s="298">
        <v>1079</v>
      </c>
      <c r="O287" s="284">
        <v>814</v>
      </c>
      <c r="P287" s="101">
        <v>13</v>
      </c>
      <c r="Q287" s="101">
        <v>13</v>
      </c>
      <c r="R287" s="289" t="s">
        <v>881</v>
      </c>
      <c r="S287" s="78"/>
    </row>
    <row r="288" spans="1:19" ht="18" customHeight="1" x14ac:dyDescent="0.25">
      <c r="A288" s="276">
        <v>510</v>
      </c>
      <c r="B288" s="100" t="s">
        <v>882</v>
      </c>
      <c r="C288" s="100" t="s">
        <v>883</v>
      </c>
      <c r="D288" s="101">
        <v>4</v>
      </c>
      <c r="E288" s="100" t="s">
        <v>1</v>
      </c>
      <c r="F288" s="100" t="s">
        <v>107</v>
      </c>
      <c r="G288" s="100" t="s">
        <v>1126</v>
      </c>
      <c r="H288" s="100" t="s">
        <v>137</v>
      </c>
      <c r="I288" s="282">
        <v>0.215</v>
      </c>
      <c r="J288" s="282">
        <v>0</v>
      </c>
      <c r="K288" s="284">
        <v>6630</v>
      </c>
      <c r="L288" s="284">
        <v>5430</v>
      </c>
      <c r="M288" s="298">
        <v>6630</v>
      </c>
      <c r="N288" s="298">
        <v>5430</v>
      </c>
      <c r="O288" s="284">
        <v>1200</v>
      </c>
      <c r="P288" s="101">
        <v>13</v>
      </c>
      <c r="Q288" s="101">
        <v>13</v>
      </c>
      <c r="R288" s="289" t="s">
        <v>2268</v>
      </c>
      <c r="S288" s="78"/>
    </row>
    <row r="289" spans="1:19" ht="18" customHeight="1" x14ac:dyDescent="0.25">
      <c r="A289" s="276">
        <v>511</v>
      </c>
      <c r="B289" s="100" t="s">
        <v>1891</v>
      </c>
      <c r="C289" s="100" t="s">
        <v>884</v>
      </c>
      <c r="D289" s="101">
        <v>3</v>
      </c>
      <c r="E289" s="100" t="s">
        <v>1</v>
      </c>
      <c r="F289" s="100" t="s">
        <v>107</v>
      </c>
      <c r="G289" s="100" t="s">
        <v>1448</v>
      </c>
      <c r="H289" s="100" t="s">
        <v>137</v>
      </c>
      <c r="I289" s="282">
        <v>0.15</v>
      </c>
      <c r="J289" s="282">
        <v>0</v>
      </c>
      <c r="K289" s="284">
        <v>5625</v>
      </c>
      <c r="L289" s="284">
        <v>5430</v>
      </c>
      <c r="M289" s="298">
        <v>5625</v>
      </c>
      <c r="N289" s="298">
        <v>5430</v>
      </c>
      <c r="O289" s="284">
        <v>195</v>
      </c>
      <c r="P289" s="101">
        <v>13</v>
      </c>
      <c r="Q289" s="101">
        <v>13</v>
      </c>
      <c r="R289" s="289" t="s">
        <v>2269</v>
      </c>
      <c r="S289" s="78"/>
    </row>
    <row r="290" spans="1:19" ht="18" customHeight="1" x14ac:dyDescent="0.25">
      <c r="A290" s="276">
        <v>512</v>
      </c>
      <c r="B290" s="100" t="s">
        <v>887</v>
      </c>
      <c r="C290" s="100" t="s">
        <v>1892</v>
      </c>
      <c r="D290" s="101">
        <v>4</v>
      </c>
      <c r="E290" s="100" t="s">
        <v>0</v>
      </c>
      <c r="F290" s="100" t="s">
        <v>107</v>
      </c>
      <c r="G290" s="100" t="s">
        <v>2821</v>
      </c>
      <c r="H290" s="100" t="s">
        <v>833</v>
      </c>
      <c r="I290" s="101">
        <v>0.95</v>
      </c>
      <c r="J290" s="101">
        <v>0.59</v>
      </c>
      <c r="K290" s="284">
        <v>3083</v>
      </c>
      <c r="L290" s="284">
        <v>1079</v>
      </c>
      <c r="M290" s="298">
        <v>3083</v>
      </c>
      <c r="N290" s="298">
        <v>1079</v>
      </c>
      <c r="O290" s="284">
        <v>2004</v>
      </c>
      <c r="P290" s="101">
        <v>19</v>
      </c>
      <c r="Q290" s="101">
        <v>13</v>
      </c>
      <c r="R290" s="289" t="s">
        <v>888</v>
      </c>
      <c r="S290" s="78"/>
    </row>
    <row r="291" spans="1:19" ht="18" customHeight="1" x14ac:dyDescent="0.25">
      <c r="A291" s="276">
        <v>513</v>
      </c>
      <c r="B291" s="100" t="s">
        <v>889</v>
      </c>
      <c r="C291" s="100" t="s">
        <v>1893</v>
      </c>
      <c r="D291" s="101">
        <v>3</v>
      </c>
      <c r="E291" s="100" t="s">
        <v>1</v>
      </c>
      <c r="F291" s="100" t="s">
        <v>107</v>
      </c>
      <c r="G291" s="100" t="s">
        <v>1446</v>
      </c>
      <c r="H291" s="100" t="s">
        <v>137</v>
      </c>
      <c r="I291" s="282">
        <v>0.1</v>
      </c>
      <c r="J291" s="282">
        <v>0</v>
      </c>
      <c r="K291" s="284">
        <v>600</v>
      </c>
      <c r="L291" s="284">
        <v>0</v>
      </c>
      <c r="M291" s="298">
        <v>600</v>
      </c>
      <c r="N291" s="298">
        <v>0</v>
      </c>
      <c r="O291" s="284">
        <v>600</v>
      </c>
      <c r="P291" s="101">
        <v>13</v>
      </c>
      <c r="Q291" s="101">
        <v>13</v>
      </c>
      <c r="R291" s="289" t="s">
        <v>226</v>
      </c>
      <c r="S291" s="4"/>
    </row>
    <row r="292" spans="1:19" ht="18" customHeight="1" x14ac:dyDescent="0.25">
      <c r="A292" s="276">
        <v>516</v>
      </c>
      <c r="B292" s="100" t="s">
        <v>893</v>
      </c>
      <c r="C292" s="100" t="s">
        <v>894</v>
      </c>
      <c r="D292" s="101">
        <v>2</v>
      </c>
      <c r="E292" s="100" t="s">
        <v>0</v>
      </c>
      <c r="F292" s="100" t="s">
        <v>107</v>
      </c>
      <c r="G292" s="100" t="s">
        <v>2828</v>
      </c>
      <c r="H292" s="100" t="s">
        <v>137</v>
      </c>
      <c r="I292" s="282">
        <v>0.44259999999999999</v>
      </c>
      <c r="J292" s="282">
        <v>0</v>
      </c>
      <c r="K292" s="284">
        <v>0</v>
      </c>
      <c r="L292" s="284">
        <v>0</v>
      </c>
      <c r="M292" s="298">
        <v>0</v>
      </c>
      <c r="N292" s="298">
        <v>0</v>
      </c>
      <c r="O292" s="284">
        <v>2030</v>
      </c>
      <c r="P292" s="101">
        <v>13</v>
      </c>
      <c r="Q292" s="101">
        <v>13</v>
      </c>
      <c r="R292" s="289" t="s">
        <v>611</v>
      </c>
      <c r="S292" s="81"/>
    </row>
    <row r="293" spans="1:19" ht="18" customHeight="1" x14ac:dyDescent="0.25">
      <c r="A293" s="276">
        <v>520</v>
      </c>
      <c r="B293" s="100" t="s">
        <v>897</v>
      </c>
      <c r="C293" s="100" t="s">
        <v>898</v>
      </c>
      <c r="D293" s="101">
        <v>4</v>
      </c>
      <c r="E293" s="100" t="s">
        <v>0</v>
      </c>
      <c r="F293" s="100" t="s">
        <v>107</v>
      </c>
      <c r="G293" s="100" t="s">
        <v>2829</v>
      </c>
      <c r="H293" s="100" t="s">
        <v>833</v>
      </c>
      <c r="I293" s="101">
        <v>0.17</v>
      </c>
      <c r="J293" s="101">
        <v>0</v>
      </c>
      <c r="K293" s="284">
        <v>890</v>
      </c>
      <c r="L293" s="284">
        <v>678.97673872229745</v>
      </c>
      <c r="M293" s="298">
        <v>890</v>
      </c>
      <c r="N293" s="298">
        <v>678.97673872229745</v>
      </c>
      <c r="O293" s="284">
        <v>211.02326127770255</v>
      </c>
      <c r="P293" s="101">
        <v>13</v>
      </c>
      <c r="Q293" s="101">
        <v>13</v>
      </c>
      <c r="R293" s="289" t="s">
        <v>899</v>
      </c>
      <c r="S293" s="78"/>
    </row>
    <row r="294" spans="1:19" ht="18" customHeight="1" x14ac:dyDescent="0.25">
      <c r="A294" s="276">
        <v>521</v>
      </c>
      <c r="B294" s="100" t="s">
        <v>900</v>
      </c>
      <c r="C294" s="100" t="s">
        <v>1894</v>
      </c>
      <c r="D294" s="101">
        <v>3</v>
      </c>
      <c r="E294" s="100" t="s">
        <v>0</v>
      </c>
      <c r="F294" s="100" t="s">
        <v>101</v>
      </c>
      <c r="G294" s="100" t="s">
        <v>1377</v>
      </c>
      <c r="H294" s="100" t="s">
        <v>137</v>
      </c>
      <c r="I294" s="282">
        <v>0.2</v>
      </c>
      <c r="J294" s="282">
        <v>0</v>
      </c>
      <c r="K294" s="284">
        <v>57.596153846153847</v>
      </c>
      <c r="L294" s="284">
        <v>46.796875</v>
      </c>
      <c r="M294" s="298">
        <v>57.596153846153847</v>
      </c>
      <c r="N294" s="298">
        <v>46.796875</v>
      </c>
      <c r="O294" s="284">
        <v>10.799278846153847</v>
      </c>
      <c r="P294" s="101">
        <v>19</v>
      </c>
      <c r="Q294" s="101">
        <v>19</v>
      </c>
      <c r="R294" s="289" t="s">
        <v>901</v>
      </c>
      <c r="S294" s="78"/>
    </row>
    <row r="295" spans="1:19" ht="18" customHeight="1" x14ac:dyDescent="0.25">
      <c r="A295" s="276">
        <v>524</v>
      </c>
      <c r="B295" s="100" t="s">
        <v>1895</v>
      </c>
      <c r="C295" s="100" t="s">
        <v>1896</v>
      </c>
      <c r="D295" s="101">
        <v>3</v>
      </c>
      <c r="E295" s="100" t="s">
        <v>1</v>
      </c>
      <c r="F295" s="100" t="s">
        <v>107</v>
      </c>
      <c r="G295" s="100" t="s">
        <v>1115</v>
      </c>
      <c r="H295" s="100" t="s">
        <v>137</v>
      </c>
      <c r="I295" s="282">
        <v>0.68</v>
      </c>
      <c r="J295" s="282">
        <v>0</v>
      </c>
      <c r="K295" s="284">
        <v>0</v>
      </c>
      <c r="L295" s="284">
        <v>0</v>
      </c>
      <c r="M295" s="298">
        <v>0</v>
      </c>
      <c r="N295" s="298">
        <v>0</v>
      </c>
      <c r="O295" s="284">
        <v>10411</v>
      </c>
      <c r="P295" s="101">
        <v>13</v>
      </c>
      <c r="Q295" s="101">
        <v>13</v>
      </c>
      <c r="R295" s="289" t="s">
        <v>2270</v>
      </c>
      <c r="S295" s="78"/>
    </row>
    <row r="296" spans="1:19" ht="18" customHeight="1" x14ac:dyDescent="0.25">
      <c r="A296" s="276">
        <v>525</v>
      </c>
      <c r="B296" s="100" t="s">
        <v>1897</v>
      </c>
      <c r="C296" s="100" t="s">
        <v>1898</v>
      </c>
      <c r="D296" s="101">
        <v>3</v>
      </c>
      <c r="E296" s="100" t="s">
        <v>0</v>
      </c>
      <c r="F296" s="100" t="s">
        <v>107</v>
      </c>
      <c r="G296" s="100" t="s">
        <v>2812</v>
      </c>
      <c r="H296" s="100" t="s">
        <v>2831</v>
      </c>
      <c r="I296" s="280">
        <v>3.558139534883721</v>
      </c>
      <c r="J296" s="101">
        <v>0.92</v>
      </c>
      <c r="K296" s="284">
        <v>5400</v>
      </c>
      <c r="L296" s="284">
        <v>615</v>
      </c>
      <c r="M296" s="298">
        <v>5400</v>
      </c>
      <c r="N296" s="298">
        <v>615</v>
      </c>
      <c r="O296" s="284">
        <v>4785</v>
      </c>
      <c r="P296" s="101">
        <v>13</v>
      </c>
      <c r="Q296" s="101">
        <v>13</v>
      </c>
      <c r="R296" s="289" t="s">
        <v>2271</v>
      </c>
      <c r="S296" s="78"/>
    </row>
    <row r="297" spans="1:19" ht="18" customHeight="1" x14ac:dyDescent="0.25">
      <c r="A297" s="276">
        <v>526</v>
      </c>
      <c r="B297" s="100" t="s">
        <v>905</v>
      </c>
      <c r="C297" s="100" t="s">
        <v>1899</v>
      </c>
      <c r="D297" s="101">
        <v>4</v>
      </c>
      <c r="E297" s="100" t="s">
        <v>0</v>
      </c>
      <c r="F297" s="100" t="s">
        <v>107</v>
      </c>
      <c r="G297" s="100" t="s">
        <v>2812</v>
      </c>
      <c r="H297" s="100" t="s">
        <v>833</v>
      </c>
      <c r="I297" s="101">
        <v>2.4</v>
      </c>
      <c r="J297" s="101">
        <v>0.92</v>
      </c>
      <c r="K297" s="284">
        <v>1299</v>
      </c>
      <c r="L297" s="284">
        <v>615</v>
      </c>
      <c r="M297" s="298">
        <v>1299</v>
      </c>
      <c r="N297" s="298">
        <v>615</v>
      </c>
      <c r="O297" s="284">
        <v>684</v>
      </c>
      <c r="P297" s="101">
        <v>13</v>
      </c>
      <c r="Q297" s="101">
        <v>13</v>
      </c>
      <c r="R297" s="289" t="s">
        <v>2272</v>
      </c>
      <c r="S297" s="78"/>
    </row>
    <row r="298" spans="1:19" ht="18" customHeight="1" x14ac:dyDescent="0.25">
      <c r="A298" s="276">
        <v>527</v>
      </c>
      <c r="B298" s="100" t="s">
        <v>906</v>
      </c>
      <c r="C298" s="100" t="s">
        <v>1900</v>
      </c>
      <c r="D298" s="101">
        <v>3</v>
      </c>
      <c r="E298" s="100" t="s">
        <v>0</v>
      </c>
      <c r="F298" s="100" t="s">
        <v>107</v>
      </c>
      <c r="G298" s="100" t="s">
        <v>2828</v>
      </c>
      <c r="H298" s="100" t="s">
        <v>833</v>
      </c>
      <c r="I298" s="101">
        <v>0.84</v>
      </c>
      <c r="J298" s="101">
        <v>0.59</v>
      </c>
      <c r="K298" s="284">
        <v>2935</v>
      </c>
      <c r="L298" s="284">
        <v>1021.72</v>
      </c>
      <c r="M298" s="298">
        <v>2935</v>
      </c>
      <c r="N298" s="298">
        <v>1021.72</v>
      </c>
      <c r="O298" s="284">
        <v>1913.28</v>
      </c>
      <c r="P298" s="101">
        <v>13</v>
      </c>
      <c r="Q298" s="101">
        <v>13</v>
      </c>
      <c r="R298" s="289" t="s">
        <v>907</v>
      </c>
      <c r="S298" s="78"/>
    </row>
    <row r="299" spans="1:19" ht="18" customHeight="1" x14ac:dyDescent="0.25">
      <c r="A299" s="276">
        <v>528</v>
      </c>
      <c r="B299" s="100" t="s">
        <v>908</v>
      </c>
      <c r="C299" s="100" t="s">
        <v>909</v>
      </c>
      <c r="D299" s="101">
        <v>5</v>
      </c>
      <c r="E299" s="100" t="s">
        <v>0</v>
      </c>
      <c r="F299" s="100" t="s">
        <v>107</v>
      </c>
      <c r="G299" s="100" t="s">
        <v>2821</v>
      </c>
      <c r="H299" s="100" t="s">
        <v>833</v>
      </c>
      <c r="I299" s="101">
        <v>0.63</v>
      </c>
      <c r="J299" s="101">
        <v>0.59</v>
      </c>
      <c r="K299" s="284">
        <v>1244</v>
      </c>
      <c r="L299" s="284">
        <v>1079</v>
      </c>
      <c r="M299" s="298">
        <v>1244</v>
      </c>
      <c r="N299" s="298">
        <v>1079</v>
      </c>
      <c r="O299" s="284">
        <v>165</v>
      </c>
      <c r="P299" s="101">
        <v>13</v>
      </c>
      <c r="Q299" s="101">
        <v>13</v>
      </c>
      <c r="R299" s="289" t="s">
        <v>907</v>
      </c>
      <c r="S299" s="78"/>
    </row>
    <row r="300" spans="1:19" ht="18" customHeight="1" x14ac:dyDescent="0.25">
      <c r="A300" s="276">
        <v>529</v>
      </c>
      <c r="B300" s="100" t="s">
        <v>911</v>
      </c>
      <c r="C300" s="100" t="s">
        <v>912</v>
      </c>
      <c r="D300" s="101">
        <v>5</v>
      </c>
      <c r="E300" s="100" t="s">
        <v>0</v>
      </c>
      <c r="F300" s="100" t="s">
        <v>107</v>
      </c>
      <c r="G300" s="100" t="s">
        <v>2812</v>
      </c>
      <c r="H300" s="100" t="s">
        <v>833</v>
      </c>
      <c r="I300" s="101">
        <v>0.95</v>
      </c>
      <c r="J300" s="101">
        <v>0.9</v>
      </c>
      <c r="K300" s="284">
        <v>0</v>
      </c>
      <c r="L300" s="284">
        <v>0</v>
      </c>
      <c r="M300" s="298">
        <v>0</v>
      </c>
      <c r="N300" s="298">
        <v>0</v>
      </c>
      <c r="O300" s="284">
        <v>408</v>
      </c>
      <c r="P300" s="101">
        <v>13</v>
      </c>
      <c r="Q300" s="101">
        <v>13</v>
      </c>
      <c r="R300" s="289" t="s">
        <v>907</v>
      </c>
      <c r="S300" s="78"/>
    </row>
    <row r="301" spans="1:19" ht="18" customHeight="1" x14ac:dyDescent="0.25">
      <c r="A301" s="276">
        <v>530</v>
      </c>
      <c r="B301" s="100" t="s">
        <v>914</v>
      </c>
      <c r="C301" s="100" t="s">
        <v>915</v>
      </c>
      <c r="D301" s="101">
        <v>5</v>
      </c>
      <c r="E301" s="100" t="s">
        <v>0</v>
      </c>
      <c r="F301" s="100" t="s">
        <v>107</v>
      </c>
      <c r="G301" s="100" t="s">
        <v>1375</v>
      </c>
      <c r="H301" s="100" t="s">
        <v>833</v>
      </c>
      <c r="I301" s="101">
        <v>0.57999999999999996</v>
      </c>
      <c r="J301" s="101">
        <v>0.53</v>
      </c>
      <c r="K301" s="284">
        <v>0</v>
      </c>
      <c r="L301" s="284">
        <v>0</v>
      </c>
      <c r="M301" s="298">
        <v>0</v>
      </c>
      <c r="N301" s="298">
        <v>0</v>
      </c>
      <c r="O301" s="284">
        <v>1333</v>
      </c>
      <c r="P301" s="101">
        <v>13</v>
      </c>
      <c r="Q301" s="101">
        <v>13</v>
      </c>
      <c r="R301" s="289" t="s">
        <v>907</v>
      </c>
      <c r="S301" s="78"/>
    </row>
    <row r="302" spans="1:19" ht="18" customHeight="1" x14ac:dyDescent="0.25">
      <c r="A302" s="276">
        <v>531</v>
      </c>
      <c r="B302" s="100" t="s">
        <v>916</v>
      </c>
      <c r="C302" s="100" t="s">
        <v>917</v>
      </c>
      <c r="D302" s="101">
        <v>4</v>
      </c>
      <c r="E302" s="100" t="s">
        <v>0</v>
      </c>
      <c r="F302" s="100" t="s">
        <v>107</v>
      </c>
      <c r="G302" s="100" t="s">
        <v>2838</v>
      </c>
      <c r="H302" s="100" t="s">
        <v>137</v>
      </c>
      <c r="I302" s="282">
        <v>0.5</v>
      </c>
      <c r="J302" s="282">
        <v>0</v>
      </c>
      <c r="K302" s="284">
        <v>0</v>
      </c>
      <c r="L302" s="284">
        <v>0</v>
      </c>
      <c r="M302" s="298">
        <v>0</v>
      </c>
      <c r="N302" s="298">
        <v>0</v>
      </c>
      <c r="O302" s="284">
        <v>20</v>
      </c>
      <c r="P302" s="101">
        <v>13</v>
      </c>
      <c r="Q302" s="101">
        <v>13</v>
      </c>
      <c r="R302" s="289" t="s">
        <v>918</v>
      </c>
      <c r="S302" s="78"/>
    </row>
    <row r="303" spans="1:19" ht="18" customHeight="1" x14ac:dyDescent="0.25">
      <c r="A303" s="276">
        <v>532</v>
      </c>
      <c r="B303" s="100" t="s">
        <v>919</v>
      </c>
      <c r="C303" s="100" t="s">
        <v>920</v>
      </c>
      <c r="D303" s="101">
        <v>4</v>
      </c>
      <c r="E303" s="100" t="s">
        <v>1</v>
      </c>
      <c r="F303" s="100" t="s">
        <v>107</v>
      </c>
      <c r="G303" s="100" t="s">
        <v>1445</v>
      </c>
      <c r="H303" s="100" t="s">
        <v>137</v>
      </c>
      <c r="I303" s="282">
        <v>0.4</v>
      </c>
      <c r="J303" s="282">
        <v>0</v>
      </c>
      <c r="K303" s="284">
        <v>0</v>
      </c>
      <c r="L303" s="284">
        <v>0</v>
      </c>
      <c r="M303" s="298">
        <v>0</v>
      </c>
      <c r="N303" s="298">
        <v>0</v>
      </c>
      <c r="O303" s="284">
        <v>20</v>
      </c>
      <c r="P303" s="101">
        <v>13</v>
      </c>
      <c r="Q303" s="101">
        <v>13</v>
      </c>
      <c r="R303" s="289" t="s">
        <v>922</v>
      </c>
      <c r="S303" s="78"/>
    </row>
    <row r="304" spans="1:19" ht="18" customHeight="1" x14ac:dyDescent="0.25">
      <c r="A304" s="276">
        <v>534</v>
      </c>
      <c r="B304" s="100" t="s">
        <v>925</v>
      </c>
      <c r="C304" s="100" t="s">
        <v>926</v>
      </c>
      <c r="D304" s="101">
        <v>4</v>
      </c>
      <c r="E304" s="100" t="s">
        <v>0</v>
      </c>
      <c r="F304" s="100" t="s">
        <v>107</v>
      </c>
      <c r="G304" s="100" t="s">
        <v>2841</v>
      </c>
      <c r="H304" s="100" t="s">
        <v>137</v>
      </c>
      <c r="I304" s="282">
        <v>7.4999999999999997E-2</v>
      </c>
      <c r="J304" s="282">
        <v>0</v>
      </c>
      <c r="K304" s="284">
        <v>0</v>
      </c>
      <c r="L304" s="284">
        <v>0</v>
      </c>
      <c r="M304" s="298">
        <v>0</v>
      </c>
      <c r="N304" s="298">
        <v>0</v>
      </c>
      <c r="O304" s="284">
        <v>40</v>
      </c>
      <c r="P304" s="101">
        <v>13</v>
      </c>
      <c r="Q304" s="101">
        <v>13</v>
      </c>
      <c r="R304" s="289" t="s">
        <v>928</v>
      </c>
      <c r="S304" s="78"/>
    </row>
    <row r="305" spans="1:19" ht="18" customHeight="1" x14ac:dyDescent="0.25">
      <c r="A305" s="276">
        <v>536</v>
      </c>
      <c r="B305" s="100" t="s">
        <v>1901</v>
      </c>
      <c r="C305" s="100" t="s">
        <v>929</v>
      </c>
      <c r="D305" s="101">
        <v>3</v>
      </c>
      <c r="E305" s="100" t="s">
        <v>0</v>
      </c>
      <c r="F305" s="100" t="s">
        <v>107</v>
      </c>
      <c r="G305" s="100" t="s">
        <v>1375</v>
      </c>
      <c r="H305" s="100" t="s">
        <v>833</v>
      </c>
      <c r="I305" s="101">
        <v>0.68</v>
      </c>
      <c r="J305" s="101">
        <v>0.53</v>
      </c>
      <c r="K305" s="284">
        <v>955</v>
      </c>
      <c r="L305" s="284">
        <v>795</v>
      </c>
      <c r="M305" s="298">
        <v>955</v>
      </c>
      <c r="N305" s="298">
        <v>795</v>
      </c>
      <c r="O305" s="284">
        <v>160</v>
      </c>
      <c r="P305" s="101">
        <v>13</v>
      </c>
      <c r="Q305" s="101">
        <v>13</v>
      </c>
      <c r="R305" s="289" t="s">
        <v>931</v>
      </c>
      <c r="S305" s="78"/>
    </row>
    <row r="306" spans="1:19" ht="18" customHeight="1" x14ac:dyDescent="0.25">
      <c r="A306" s="276">
        <v>541</v>
      </c>
      <c r="B306" s="100" t="s">
        <v>932</v>
      </c>
      <c r="C306" s="100" t="s">
        <v>933</v>
      </c>
      <c r="D306" s="101">
        <v>4</v>
      </c>
      <c r="E306" s="100" t="s">
        <v>0</v>
      </c>
      <c r="F306" s="100" t="s">
        <v>107</v>
      </c>
      <c r="G306" s="100" t="s">
        <v>2821</v>
      </c>
      <c r="H306" s="100" t="s">
        <v>833</v>
      </c>
      <c r="I306" s="101">
        <v>0.8</v>
      </c>
      <c r="J306" s="101">
        <v>0.59</v>
      </c>
      <c r="K306" s="284">
        <v>2303</v>
      </c>
      <c r="L306" s="284">
        <v>1079</v>
      </c>
      <c r="M306" s="298">
        <v>2303</v>
      </c>
      <c r="N306" s="298">
        <v>1079</v>
      </c>
      <c r="O306" s="284">
        <v>1224</v>
      </c>
      <c r="P306" s="101">
        <v>13</v>
      </c>
      <c r="Q306" s="101">
        <v>13</v>
      </c>
      <c r="R306" s="289" t="s">
        <v>934</v>
      </c>
      <c r="S306" s="78"/>
    </row>
    <row r="307" spans="1:19" ht="18" customHeight="1" x14ac:dyDescent="0.25">
      <c r="A307" s="276">
        <v>543</v>
      </c>
      <c r="B307" s="100" t="s">
        <v>935</v>
      </c>
      <c r="C307" s="100" t="s">
        <v>936</v>
      </c>
      <c r="D307" s="101">
        <v>5</v>
      </c>
      <c r="E307" s="100" t="s">
        <v>0</v>
      </c>
      <c r="F307" s="100" t="s">
        <v>107</v>
      </c>
      <c r="G307" s="100" t="s">
        <v>1444</v>
      </c>
      <c r="H307" s="100" t="s">
        <v>833</v>
      </c>
      <c r="I307" s="101">
        <v>0.64</v>
      </c>
      <c r="J307" s="101">
        <v>0.59</v>
      </c>
      <c r="K307" s="284">
        <v>1523</v>
      </c>
      <c r="L307" s="284">
        <v>1079</v>
      </c>
      <c r="M307" s="298">
        <v>1523</v>
      </c>
      <c r="N307" s="298">
        <v>1079</v>
      </c>
      <c r="O307" s="284">
        <v>444</v>
      </c>
      <c r="P307" s="101">
        <v>13</v>
      </c>
      <c r="Q307" s="101">
        <v>13</v>
      </c>
      <c r="R307" s="289" t="s">
        <v>918</v>
      </c>
      <c r="S307" s="78"/>
    </row>
    <row r="308" spans="1:19" ht="18" customHeight="1" x14ac:dyDescent="0.25">
      <c r="A308" s="276">
        <v>544</v>
      </c>
      <c r="B308" s="100" t="s">
        <v>937</v>
      </c>
      <c r="C308" s="100" t="s">
        <v>938</v>
      </c>
      <c r="D308" s="101">
        <v>3</v>
      </c>
      <c r="E308" s="100" t="s">
        <v>0</v>
      </c>
      <c r="F308" s="100" t="s">
        <v>107</v>
      </c>
      <c r="G308" s="100" t="s">
        <v>2821</v>
      </c>
      <c r="H308" s="100" t="s">
        <v>833</v>
      </c>
      <c r="I308" s="101">
        <v>0.82</v>
      </c>
      <c r="J308" s="101">
        <v>0.59</v>
      </c>
      <c r="K308" s="284">
        <v>2377</v>
      </c>
      <c r="L308" s="284">
        <v>1079</v>
      </c>
      <c r="M308" s="298">
        <v>2377</v>
      </c>
      <c r="N308" s="298">
        <v>1079</v>
      </c>
      <c r="O308" s="284">
        <v>1298</v>
      </c>
      <c r="P308" s="101">
        <v>13</v>
      </c>
      <c r="Q308" s="101">
        <v>13</v>
      </c>
      <c r="R308" s="289" t="s">
        <v>934</v>
      </c>
      <c r="S308" s="78"/>
    </row>
    <row r="309" spans="1:19" ht="18" customHeight="1" x14ac:dyDescent="0.25">
      <c r="A309" s="276">
        <v>548</v>
      </c>
      <c r="B309" s="100" t="s">
        <v>939</v>
      </c>
      <c r="C309" s="100" t="s">
        <v>1902</v>
      </c>
      <c r="D309" s="101">
        <v>0</v>
      </c>
      <c r="E309" s="100" t="s">
        <v>0</v>
      </c>
      <c r="F309" s="100" t="s">
        <v>107</v>
      </c>
      <c r="G309" s="100" t="s">
        <v>2812</v>
      </c>
      <c r="H309" s="100" t="s">
        <v>137</v>
      </c>
      <c r="I309" s="282">
        <v>0.375</v>
      </c>
      <c r="J309" s="282">
        <v>0</v>
      </c>
      <c r="K309" s="284">
        <v>1200</v>
      </c>
      <c r="L309" s="284">
        <v>0</v>
      </c>
      <c r="M309" s="298">
        <v>1200</v>
      </c>
      <c r="N309" s="298">
        <v>0</v>
      </c>
      <c r="O309" s="284">
        <v>1200</v>
      </c>
      <c r="P309" s="101">
        <v>13</v>
      </c>
      <c r="Q309" s="101">
        <v>13</v>
      </c>
      <c r="R309" s="289" t="s">
        <v>940</v>
      </c>
      <c r="S309" s="81"/>
    </row>
    <row r="310" spans="1:19" ht="18" customHeight="1" x14ac:dyDescent="0.25">
      <c r="A310" s="276">
        <v>549</v>
      </c>
      <c r="B310" s="100" t="s">
        <v>941</v>
      </c>
      <c r="C310" s="100" t="s">
        <v>1903</v>
      </c>
      <c r="D310" s="101">
        <v>0</v>
      </c>
      <c r="E310" s="100" t="s">
        <v>0</v>
      </c>
      <c r="F310" s="100" t="s">
        <v>107</v>
      </c>
      <c r="G310" s="100" t="s">
        <v>2828</v>
      </c>
      <c r="H310" s="100" t="s">
        <v>137</v>
      </c>
      <c r="I310" s="282">
        <v>0.375</v>
      </c>
      <c r="J310" s="282">
        <v>0</v>
      </c>
      <c r="K310" s="284">
        <v>1200</v>
      </c>
      <c r="L310" s="284">
        <v>0</v>
      </c>
      <c r="M310" s="298">
        <v>1200</v>
      </c>
      <c r="N310" s="298">
        <v>0</v>
      </c>
      <c r="O310" s="284">
        <v>1200</v>
      </c>
      <c r="P310" s="101">
        <v>13</v>
      </c>
      <c r="Q310" s="101">
        <v>13</v>
      </c>
      <c r="R310" s="289" t="s">
        <v>940</v>
      </c>
      <c r="S310" s="81"/>
    </row>
    <row r="311" spans="1:19" ht="18" customHeight="1" x14ac:dyDescent="0.25">
      <c r="A311" s="276">
        <v>553</v>
      </c>
      <c r="B311" s="100" t="s">
        <v>942</v>
      </c>
      <c r="C311" s="100" t="s">
        <v>943</v>
      </c>
      <c r="D311" s="101">
        <v>4</v>
      </c>
      <c r="E311" s="100" t="s">
        <v>0</v>
      </c>
      <c r="F311" s="100" t="s">
        <v>391</v>
      </c>
      <c r="G311" s="100" t="s">
        <v>2852</v>
      </c>
      <c r="H311" s="100" t="s">
        <v>137</v>
      </c>
      <c r="I311" s="282">
        <v>0.64800000000000002</v>
      </c>
      <c r="J311" s="282">
        <v>0</v>
      </c>
      <c r="K311" s="284">
        <v>20319</v>
      </c>
      <c r="L311" s="284">
        <v>5919</v>
      </c>
      <c r="M311" s="298">
        <v>20319</v>
      </c>
      <c r="N311" s="298">
        <v>5919</v>
      </c>
      <c r="O311" s="284">
        <v>14400</v>
      </c>
      <c r="P311" s="101">
        <v>15</v>
      </c>
      <c r="Q311" s="101">
        <v>15</v>
      </c>
      <c r="R311" s="289" t="s">
        <v>944</v>
      </c>
      <c r="S311" s="81"/>
    </row>
    <row r="312" spans="1:19" ht="18" customHeight="1" x14ac:dyDescent="0.25">
      <c r="A312" s="276">
        <v>557</v>
      </c>
      <c r="B312" s="100" t="s">
        <v>945</v>
      </c>
      <c r="C312" s="100" t="s">
        <v>946</v>
      </c>
      <c r="D312" s="101">
        <v>3</v>
      </c>
      <c r="E312" s="100" t="s">
        <v>0</v>
      </c>
      <c r="F312" s="100" t="s">
        <v>1842</v>
      </c>
      <c r="G312" s="100" t="s">
        <v>2855</v>
      </c>
      <c r="H312" s="100" t="s">
        <v>137</v>
      </c>
      <c r="I312" s="282">
        <v>0.06</v>
      </c>
      <c r="J312" s="282">
        <v>0</v>
      </c>
      <c r="K312" s="284">
        <v>600</v>
      </c>
      <c r="L312" s="284">
        <v>0</v>
      </c>
      <c r="M312" s="298">
        <v>600</v>
      </c>
      <c r="N312" s="298">
        <v>0</v>
      </c>
      <c r="O312" s="284">
        <v>600</v>
      </c>
      <c r="P312" s="101">
        <v>20</v>
      </c>
      <c r="Q312" s="101">
        <v>20</v>
      </c>
      <c r="R312" s="289" t="s">
        <v>2273</v>
      </c>
      <c r="S312" s="78"/>
    </row>
    <row r="313" spans="1:19" ht="18" customHeight="1" x14ac:dyDescent="0.25">
      <c r="A313" s="276">
        <v>558</v>
      </c>
      <c r="B313" s="100" t="s">
        <v>1904</v>
      </c>
      <c r="C313" s="100" t="s">
        <v>1905</v>
      </c>
      <c r="D313" s="101">
        <v>4</v>
      </c>
      <c r="E313" s="100" t="s">
        <v>1</v>
      </c>
      <c r="F313" s="100" t="s">
        <v>5</v>
      </c>
      <c r="G313" s="100" t="s">
        <v>1333</v>
      </c>
      <c r="H313" s="100" t="s">
        <v>374</v>
      </c>
      <c r="I313" s="101">
        <v>3.53</v>
      </c>
      <c r="J313" s="101">
        <v>3.04</v>
      </c>
      <c r="K313" s="284">
        <v>0.52500000000000002</v>
      </c>
      <c r="L313" s="284">
        <v>0</v>
      </c>
      <c r="M313" s="298">
        <v>0.52500000000000002</v>
      </c>
      <c r="N313" s="298">
        <v>0</v>
      </c>
      <c r="O313" s="284">
        <v>0.52500000000000002</v>
      </c>
      <c r="P313" s="101">
        <v>15</v>
      </c>
      <c r="Q313" s="101">
        <v>15</v>
      </c>
      <c r="R313" s="289" t="s">
        <v>949</v>
      </c>
      <c r="S313" s="78"/>
    </row>
    <row r="314" spans="1:19" ht="18" customHeight="1" x14ac:dyDescent="0.25">
      <c r="A314" s="276">
        <v>561</v>
      </c>
      <c r="B314" s="100" t="s">
        <v>951</v>
      </c>
      <c r="C314" s="100" t="s">
        <v>1906</v>
      </c>
      <c r="D314" s="101">
        <v>2</v>
      </c>
      <c r="E314" s="100" t="s">
        <v>0</v>
      </c>
      <c r="F314" s="100" t="s">
        <v>5</v>
      </c>
      <c r="G314" s="100" t="s">
        <v>3367</v>
      </c>
      <c r="H314" s="100" t="s">
        <v>137</v>
      </c>
      <c r="I314" s="282">
        <v>0.2</v>
      </c>
      <c r="J314" s="282">
        <v>0</v>
      </c>
      <c r="K314" s="284">
        <v>0</v>
      </c>
      <c r="L314" s="284">
        <v>0</v>
      </c>
      <c r="M314" s="298">
        <v>0</v>
      </c>
      <c r="N314" s="298">
        <v>0</v>
      </c>
      <c r="O314" s="284">
        <v>246</v>
      </c>
      <c r="P314" s="101">
        <v>16</v>
      </c>
      <c r="Q314" s="101">
        <v>16</v>
      </c>
      <c r="R314" s="289" t="s">
        <v>952</v>
      </c>
      <c r="S314" s="78"/>
    </row>
    <row r="315" spans="1:19" ht="18" customHeight="1" x14ac:dyDescent="0.25">
      <c r="A315" s="276">
        <v>562</v>
      </c>
      <c r="B315" s="100" t="s">
        <v>954</v>
      </c>
      <c r="C315" s="100" t="s">
        <v>1907</v>
      </c>
      <c r="D315" s="101">
        <v>2</v>
      </c>
      <c r="E315" s="100" t="s">
        <v>1</v>
      </c>
      <c r="F315" s="100" t="s">
        <v>5</v>
      </c>
      <c r="G315" s="100" t="s">
        <v>1331</v>
      </c>
      <c r="H315" s="100" t="s">
        <v>137</v>
      </c>
      <c r="I315" s="282">
        <v>0.2</v>
      </c>
      <c r="J315" s="282">
        <v>0</v>
      </c>
      <c r="K315" s="284">
        <v>0</v>
      </c>
      <c r="L315" s="284">
        <v>0</v>
      </c>
      <c r="M315" s="298">
        <v>0</v>
      </c>
      <c r="N315" s="298">
        <v>0</v>
      </c>
      <c r="O315" s="284">
        <v>0.10933333333333334</v>
      </c>
      <c r="P315" s="101">
        <v>15</v>
      </c>
      <c r="Q315" s="101">
        <v>15</v>
      </c>
      <c r="R315" s="289" t="s">
        <v>952</v>
      </c>
      <c r="S315" s="78"/>
    </row>
    <row r="316" spans="1:19" ht="18" customHeight="1" x14ac:dyDescent="0.25">
      <c r="A316" s="276">
        <v>563</v>
      </c>
      <c r="B316" s="100" t="s">
        <v>955</v>
      </c>
      <c r="C316" s="100" t="s">
        <v>956</v>
      </c>
      <c r="D316" s="101">
        <v>1</v>
      </c>
      <c r="E316" s="100" t="s">
        <v>1</v>
      </c>
      <c r="F316" s="100" t="s">
        <v>5</v>
      </c>
      <c r="G316" s="100" t="s">
        <v>1330</v>
      </c>
      <c r="H316" s="100" t="s">
        <v>137</v>
      </c>
      <c r="I316" s="282">
        <v>0.32</v>
      </c>
      <c r="J316" s="282">
        <v>0</v>
      </c>
      <c r="K316" s="284">
        <v>0.5</v>
      </c>
      <c r="L316" s="284">
        <v>0</v>
      </c>
      <c r="M316" s="298">
        <v>0.5</v>
      </c>
      <c r="N316" s="298">
        <v>0</v>
      </c>
      <c r="O316" s="284">
        <v>0.5</v>
      </c>
      <c r="P316" s="101">
        <v>15</v>
      </c>
      <c r="Q316" s="101">
        <v>15</v>
      </c>
      <c r="R316" s="289" t="s">
        <v>958</v>
      </c>
      <c r="S316" s="78"/>
    </row>
    <row r="317" spans="1:19" ht="18" customHeight="1" x14ac:dyDescent="0.25">
      <c r="A317" s="276">
        <v>564</v>
      </c>
      <c r="B317" s="100" t="s">
        <v>960</v>
      </c>
      <c r="C317" s="100" t="s">
        <v>1908</v>
      </c>
      <c r="D317" s="101">
        <v>3</v>
      </c>
      <c r="E317" s="100" t="s">
        <v>1</v>
      </c>
      <c r="F317" s="100" t="s">
        <v>5</v>
      </c>
      <c r="G317" s="100" t="s">
        <v>1329</v>
      </c>
      <c r="H317" s="100" t="s">
        <v>961</v>
      </c>
      <c r="I317" s="101">
        <v>0.5</v>
      </c>
      <c r="J317" s="101">
        <v>0.9</v>
      </c>
      <c r="K317" s="284">
        <v>3.4</v>
      </c>
      <c r="L317" s="284">
        <v>2.1</v>
      </c>
      <c r="M317" s="298">
        <v>3.4</v>
      </c>
      <c r="N317" s="298">
        <v>2.1</v>
      </c>
      <c r="O317" s="284">
        <v>1.2999999999999998</v>
      </c>
      <c r="P317" s="101">
        <v>25</v>
      </c>
      <c r="Q317" s="101">
        <v>25</v>
      </c>
      <c r="R317" s="289" t="s">
        <v>962</v>
      </c>
      <c r="S317" s="78"/>
    </row>
    <row r="318" spans="1:19" ht="18" customHeight="1" x14ac:dyDescent="0.25">
      <c r="A318" s="276">
        <v>566</v>
      </c>
      <c r="B318" s="100" t="s">
        <v>1909</v>
      </c>
      <c r="C318" s="100" t="s">
        <v>1910</v>
      </c>
      <c r="D318" s="101">
        <v>4</v>
      </c>
      <c r="E318" s="100" t="s">
        <v>1</v>
      </c>
      <c r="F318" s="100" t="s">
        <v>5</v>
      </c>
      <c r="G318" s="100" t="s">
        <v>1335</v>
      </c>
      <c r="H318" s="100" t="s">
        <v>965</v>
      </c>
      <c r="I318" s="101">
        <v>18</v>
      </c>
      <c r="J318" s="101">
        <v>11.4</v>
      </c>
      <c r="K318" s="284">
        <v>1.984</v>
      </c>
      <c r="L318" s="284">
        <v>0.85250000000000004</v>
      </c>
      <c r="M318" s="298">
        <v>1.984</v>
      </c>
      <c r="N318" s="298">
        <v>0.85250000000000004</v>
      </c>
      <c r="O318" s="284">
        <v>1.1315</v>
      </c>
      <c r="P318" s="101">
        <v>15</v>
      </c>
      <c r="Q318" s="101">
        <v>15</v>
      </c>
      <c r="R318" s="289" t="s">
        <v>2275</v>
      </c>
      <c r="S318" s="78"/>
    </row>
    <row r="319" spans="1:19" ht="18" customHeight="1" x14ac:dyDescent="0.25">
      <c r="A319" s="276">
        <v>567</v>
      </c>
      <c r="B319" s="100" t="s">
        <v>966</v>
      </c>
      <c r="C319" s="100" t="s">
        <v>1911</v>
      </c>
      <c r="D319" s="101">
        <v>0</v>
      </c>
      <c r="E319" s="100" t="s">
        <v>1</v>
      </c>
      <c r="F319" s="100" t="s">
        <v>5</v>
      </c>
      <c r="G319" s="100" t="s">
        <v>1337</v>
      </c>
      <c r="H319" s="100" t="s">
        <v>969</v>
      </c>
      <c r="I319" s="101">
        <v>4.7</v>
      </c>
      <c r="J319" s="101">
        <v>3.4</v>
      </c>
      <c r="K319" s="284">
        <v>1.05</v>
      </c>
      <c r="L319" s="284">
        <v>1.8133333333333332</v>
      </c>
      <c r="M319" s="298">
        <v>1.05</v>
      </c>
      <c r="N319" s="298">
        <v>1.8133333333333332</v>
      </c>
      <c r="O319" s="284">
        <v>0.7633333333333332</v>
      </c>
      <c r="P319" s="101">
        <v>20</v>
      </c>
      <c r="Q319" s="101">
        <v>20</v>
      </c>
      <c r="R319" s="289" t="s">
        <v>970</v>
      </c>
      <c r="S319" s="78"/>
    </row>
    <row r="320" spans="1:19" ht="18" customHeight="1" x14ac:dyDescent="0.25">
      <c r="A320" s="276">
        <v>574</v>
      </c>
      <c r="B320" s="100" t="s">
        <v>1912</v>
      </c>
      <c r="C320" s="100" t="s">
        <v>1913</v>
      </c>
      <c r="D320" s="101">
        <v>2</v>
      </c>
      <c r="E320" s="100" t="s">
        <v>0</v>
      </c>
      <c r="F320" s="100" t="s">
        <v>99</v>
      </c>
      <c r="G320" s="100" t="s">
        <v>2864</v>
      </c>
      <c r="H320" s="100" t="s">
        <v>137</v>
      </c>
      <c r="I320" s="282">
        <v>0.3</v>
      </c>
      <c r="J320" s="282">
        <v>0</v>
      </c>
      <c r="K320" s="284">
        <v>0</v>
      </c>
      <c r="L320" s="284">
        <v>0</v>
      </c>
      <c r="M320" s="298">
        <v>0</v>
      </c>
      <c r="N320" s="298">
        <v>0</v>
      </c>
      <c r="O320" s="284">
        <v>2400</v>
      </c>
      <c r="P320" s="101">
        <v>30</v>
      </c>
      <c r="Q320" s="101">
        <v>30</v>
      </c>
      <c r="R320" s="289" t="s">
        <v>973</v>
      </c>
      <c r="S320" s="78"/>
    </row>
    <row r="321" spans="1:19" ht="18" customHeight="1" x14ac:dyDescent="0.25">
      <c r="A321" s="276">
        <v>575</v>
      </c>
      <c r="B321" s="100" t="s">
        <v>974</v>
      </c>
      <c r="C321" s="100" t="s">
        <v>975</v>
      </c>
      <c r="D321" s="101">
        <v>3</v>
      </c>
      <c r="E321" s="100" t="s">
        <v>0</v>
      </c>
      <c r="F321" s="100" t="s">
        <v>104</v>
      </c>
      <c r="G321" s="100" t="s">
        <v>3371</v>
      </c>
      <c r="H321" s="100" t="s">
        <v>137</v>
      </c>
      <c r="I321" s="282">
        <v>0.48151965849055894</v>
      </c>
      <c r="J321" s="282">
        <v>0</v>
      </c>
      <c r="K321" s="284">
        <v>2367</v>
      </c>
      <c r="L321" s="284">
        <v>720</v>
      </c>
      <c r="M321" s="298">
        <v>2367</v>
      </c>
      <c r="N321" s="298">
        <v>720</v>
      </c>
      <c r="O321" s="284">
        <v>1647</v>
      </c>
      <c r="P321" s="101">
        <v>30</v>
      </c>
      <c r="Q321" s="101">
        <v>30</v>
      </c>
      <c r="R321" s="289" t="s">
        <v>2276</v>
      </c>
      <c r="S321" s="86"/>
    </row>
    <row r="322" spans="1:19" ht="18" customHeight="1" x14ac:dyDescent="0.25">
      <c r="A322" s="276">
        <v>576</v>
      </c>
      <c r="B322" s="100" t="s">
        <v>1914</v>
      </c>
      <c r="C322" s="100" t="s">
        <v>1915</v>
      </c>
      <c r="D322" s="101">
        <v>3</v>
      </c>
      <c r="E322" s="100" t="s">
        <v>1</v>
      </c>
      <c r="F322" s="100" t="s">
        <v>104</v>
      </c>
      <c r="G322" s="100" t="s">
        <v>2869</v>
      </c>
      <c r="H322" s="100" t="s">
        <v>137</v>
      </c>
      <c r="I322" s="282">
        <v>0.51263000616464116</v>
      </c>
      <c r="J322" s="282">
        <v>0</v>
      </c>
      <c r="K322" s="284">
        <v>4.6800000000000006</v>
      </c>
      <c r="L322" s="284">
        <v>1.4400000000000002</v>
      </c>
      <c r="M322" s="298">
        <v>4.6800000000000006</v>
      </c>
      <c r="N322" s="298">
        <v>1.4400000000000002</v>
      </c>
      <c r="O322" s="284">
        <v>3.24</v>
      </c>
      <c r="P322" s="101">
        <v>40</v>
      </c>
      <c r="Q322" s="101">
        <v>40</v>
      </c>
      <c r="R322" s="289" t="s">
        <v>977</v>
      </c>
      <c r="S322" s="86"/>
    </row>
    <row r="323" spans="1:19" ht="18" customHeight="1" x14ac:dyDescent="0.25">
      <c r="A323" s="276">
        <v>585</v>
      </c>
      <c r="B323" s="100" t="s">
        <v>1916</v>
      </c>
      <c r="C323" s="100" t="s">
        <v>1917</v>
      </c>
      <c r="D323" s="101">
        <v>4</v>
      </c>
      <c r="E323" s="100" t="s">
        <v>0</v>
      </c>
      <c r="F323" s="100" t="s">
        <v>104</v>
      </c>
      <c r="G323" s="100" t="s">
        <v>1316</v>
      </c>
      <c r="H323" s="100" t="s">
        <v>137</v>
      </c>
      <c r="I323" s="282">
        <v>0.4578691558765341</v>
      </c>
      <c r="J323" s="282">
        <v>0</v>
      </c>
      <c r="K323" s="284">
        <v>2250</v>
      </c>
      <c r="L323" s="284">
        <v>0</v>
      </c>
      <c r="M323" s="298">
        <v>2250</v>
      </c>
      <c r="N323" s="298">
        <v>0</v>
      </c>
      <c r="O323" s="284">
        <v>2250</v>
      </c>
      <c r="P323" s="101">
        <v>30</v>
      </c>
      <c r="Q323" s="101">
        <v>30</v>
      </c>
      <c r="R323" s="289" t="s">
        <v>2277</v>
      </c>
      <c r="S323" s="78"/>
    </row>
    <row r="324" spans="1:19" ht="18" customHeight="1" x14ac:dyDescent="0.25">
      <c r="A324" s="276">
        <v>586</v>
      </c>
      <c r="B324" s="100" t="s">
        <v>981</v>
      </c>
      <c r="C324" s="100" t="s">
        <v>1918</v>
      </c>
      <c r="D324" s="101">
        <v>4</v>
      </c>
      <c r="E324" s="100" t="s">
        <v>0</v>
      </c>
      <c r="F324" s="100" t="s">
        <v>99</v>
      </c>
      <c r="G324" s="100" t="s">
        <v>2875</v>
      </c>
      <c r="H324" s="100" t="s">
        <v>137</v>
      </c>
      <c r="I324" s="282">
        <v>0.54633528760086703</v>
      </c>
      <c r="J324" s="282">
        <v>0</v>
      </c>
      <c r="K324" s="284">
        <v>2250</v>
      </c>
      <c r="L324" s="284">
        <v>0</v>
      </c>
      <c r="M324" s="298">
        <v>2250</v>
      </c>
      <c r="N324" s="298">
        <v>0</v>
      </c>
      <c r="O324" s="284">
        <v>2250</v>
      </c>
      <c r="P324" s="101">
        <v>30</v>
      </c>
      <c r="Q324" s="101">
        <v>30</v>
      </c>
      <c r="R324" s="289" t="s">
        <v>2277</v>
      </c>
      <c r="S324" s="78"/>
    </row>
    <row r="325" spans="1:19" ht="18" customHeight="1" x14ac:dyDescent="0.25">
      <c r="A325" s="276">
        <v>587</v>
      </c>
      <c r="B325" s="100" t="s">
        <v>1919</v>
      </c>
      <c r="C325" s="100" t="s">
        <v>1920</v>
      </c>
      <c r="D325" s="101">
        <v>4</v>
      </c>
      <c r="E325" s="100" t="s">
        <v>1</v>
      </c>
      <c r="F325" s="100" t="s">
        <v>99</v>
      </c>
      <c r="G325" s="100" t="s">
        <v>2878</v>
      </c>
      <c r="H325" s="100" t="s">
        <v>137</v>
      </c>
      <c r="I325" s="282">
        <v>0.54633528760086703</v>
      </c>
      <c r="J325" s="282">
        <v>0</v>
      </c>
      <c r="K325" s="284">
        <v>4.32</v>
      </c>
      <c r="L325" s="284">
        <v>0</v>
      </c>
      <c r="M325" s="298">
        <v>4.32</v>
      </c>
      <c r="N325" s="298">
        <v>0</v>
      </c>
      <c r="O325" s="284">
        <v>4.32</v>
      </c>
      <c r="P325" s="101">
        <v>40</v>
      </c>
      <c r="Q325" s="101">
        <v>40</v>
      </c>
      <c r="R325" s="289" t="s">
        <v>2277</v>
      </c>
      <c r="S325" s="78"/>
    </row>
    <row r="326" spans="1:19" ht="18" customHeight="1" x14ac:dyDescent="0.25">
      <c r="A326" s="276">
        <v>590</v>
      </c>
      <c r="B326" s="100" t="s">
        <v>982</v>
      </c>
      <c r="C326" s="100" t="s">
        <v>983</v>
      </c>
      <c r="D326" s="101">
        <v>2</v>
      </c>
      <c r="E326" s="100" t="s">
        <v>0</v>
      </c>
      <c r="F326" s="100" t="s">
        <v>99</v>
      </c>
      <c r="G326" s="100" t="s">
        <v>2675</v>
      </c>
      <c r="H326" s="100" t="s">
        <v>246</v>
      </c>
      <c r="I326" s="101">
        <v>37.1</v>
      </c>
      <c r="J326" s="101">
        <v>11.1</v>
      </c>
      <c r="K326" s="284">
        <v>962</v>
      </c>
      <c r="L326" s="284">
        <v>0</v>
      </c>
      <c r="M326" s="298">
        <v>962</v>
      </c>
      <c r="N326" s="298">
        <v>0</v>
      </c>
      <c r="O326" s="284">
        <v>962</v>
      </c>
      <c r="P326" s="101">
        <v>30</v>
      </c>
      <c r="Q326" s="101">
        <v>30</v>
      </c>
      <c r="R326" s="289" t="s">
        <v>984</v>
      </c>
      <c r="S326" s="78"/>
    </row>
    <row r="327" spans="1:19" ht="18" customHeight="1" x14ac:dyDescent="0.25">
      <c r="A327" s="276">
        <v>591</v>
      </c>
      <c r="B327" s="100" t="s">
        <v>985</v>
      </c>
      <c r="C327" s="100" t="s">
        <v>986</v>
      </c>
      <c r="D327" s="101">
        <v>2</v>
      </c>
      <c r="E327" s="100" t="s">
        <v>0</v>
      </c>
      <c r="F327" s="100" t="s">
        <v>99</v>
      </c>
      <c r="G327" s="100" t="s">
        <v>2884</v>
      </c>
      <c r="H327" s="100" t="s">
        <v>246</v>
      </c>
      <c r="I327" s="101">
        <v>36.200000000000003</v>
      </c>
      <c r="J327" s="101">
        <v>6</v>
      </c>
      <c r="K327" s="284">
        <v>20800</v>
      </c>
      <c r="L327" s="284">
        <v>0</v>
      </c>
      <c r="M327" s="298">
        <v>20800</v>
      </c>
      <c r="N327" s="298">
        <v>0</v>
      </c>
      <c r="O327" s="284">
        <v>20800</v>
      </c>
      <c r="P327" s="101">
        <v>30</v>
      </c>
      <c r="Q327" s="101">
        <v>30</v>
      </c>
      <c r="R327" s="289" t="s">
        <v>984</v>
      </c>
      <c r="S327" s="78"/>
    </row>
    <row r="328" spans="1:19" ht="18" customHeight="1" x14ac:dyDescent="0.25">
      <c r="A328" s="276">
        <v>593</v>
      </c>
      <c r="B328" s="100" t="s">
        <v>989</v>
      </c>
      <c r="C328" s="100" t="s">
        <v>990</v>
      </c>
      <c r="D328" s="101">
        <v>1</v>
      </c>
      <c r="E328" s="100" t="s">
        <v>1</v>
      </c>
      <c r="F328" s="100" t="s">
        <v>99</v>
      </c>
      <c r="G328" s="100" t="s">
        <v>1338</v>
      </c>
      <c r="H328" s="100" t="s">
        <v>246</v>
      </c>
      <c r="I328" s="101">
        <v>37.1</v>
      </c>
      <c r="J328" s="101">
        <v>17</v>
      </c>
      <c r="K328" s="284">
        <v>0</v>
      </c>
      <c r="L328" s="284">
        <v>0</v>
      </c>
      <c r="M328" s="298">
        <v>0</v>
      </c>
      <c r="N328" s="298">
        <v>0</v>
      </c>
      <c r="O328" s="284">
        <v>2.7</v>
      </c>
      <c r="P328" s="101">
        <v>40</v>
      </c>
      <c r="Q328" s="101">
        <v>40</v>
      </c>
      <c r="R328" s="289" t="s">
        <v>988</v>
      </c>
      <c r="S328" s="78"/>
    </row>
    <row r="329" spans="1:19" ht="18" customHeight="1" x14ac:dyDescent="0.25">
      <c r="A329" s="276">
        <v>594</v>
      </c>
      <c r="B329" s="100" t="s">
        <v>991</v>
      </c>
      <c r="C329" s="100" t="s">
        <v>992</v>
      </c>
      <c r="D329" s="101">
        <v>1</v>
      </c>
      <c r="E329" s="100" t="s">
        <v>1</v>
      </c>
      <c r="F329" s="100" t="s">
        <v>99</v>
      </c>
      <c r="G329" s="100" t="s">
        <v>1339</v>
      </c>
      <c r="H329" s="100" t="s">
        <v>246</v>
      </c>
      <c r="I329" s="101">
        <v>36.200000000000003</v>
      </c>
      <c r="J329" s="101">
        <v>11.1</v>
      </c>
      <c r="K329" s="284">
        <v>0</v>
      </c>
      <c r="L329" s="284">
        <v>0</v>
      </c>
      <c r="M329" s="298">
        <v>0</v>
      </c>
      <c r="N329" s="298">
        <v>0</v>
      </c>
      <c r="O329" s="284">
        <v>4.32</v>
      </c>
      <c r="P329" s="101">
        <v>40</v>
      </c>
      <c r="Q329" s="101">
        <v>40</v>
      </c>
      <c r="R329" s="289" t="s">
        <v>988</v>
      </c>
      <c r="S329" s="78"/>
    </row>
    <row r="330" spans="1:19" ht="18" customHeight="1" x14ac:dyDescent="0.25">
      <c r="A330" s="276">
        <v>600</v>
      </c>
      <c r="B330" s="100" t="s">
        <v>993</v>
      </c>
      <c r="C330" s="100" t="s">
        <v>1921</v>
      </c>
      <c r="D330" s="101">
        <v>2</v>
      </c>
      <c r="E330" s="100" t="s">
        <v>0</v>
      </c>
      <c r="F330" s="100" t="s">
        <v>99</v>
      </c>
      <c r="G330" s="100" t="s">
        <v>1465</v>
      </c>
      <c r="H330" s="100" t="s">
        <v>246</v>
      </c>
      <c r="I330" s="101">
        <v>75</v>
      </c>
      <c r="J330" s="281">
        <v>23.1875</v>
      </c>
      <c r="K330" s="284">
        <v>3186.9734859267337</v>
      </c>
      <c r="L330" s="284">
        <v>0</v>
      </c>
      <c r="M330" s="298">
        <v>3186.9734859267337</v>
      </c>
      <c r="N330" s="298">
        <v>0</v>
      </c>
      <c r="O330" s="284">
        <v>3186.9734859267337</v>
      </c>
      <c r="P330" s="101">
        <v>30</v>
      </c>
      <c r="Q330" s="101">
        <v>30</v>
      </c>
      <c r="R330" s="289" t="s">
        <v>994</v>
      </c>
      <c r="S330" s="78"/>
    </row>
    <row r="331" spans="1:19" ht="18" customHeight="1" x14ac:dyDescent="0.25">
      <c r="A331" s="276">
        <v>605</v>
      </c>
      <c r="B331" s="100" t="s">
        <v>995</v>
      </c>
      <c r="C331" s="100" t="s">
        <v>996</v>
      </c>
      <c r="D331" s="101">
        <v>2</v>
      </c>
      <c r="E331" s="100" t="s">
        <v>1</v>
      </c>
      <c r="F331" s="100" t="s">
        <v>107</v>
      </c>
      <c r="G331" s="100" t="s">
        <v>1115</v>
      </c>
      <c r="H331" s="100" t="s">
        <v>904</v>
      </c>
      <c r="I331" s="281">
        <v>3.558139534883721</v>
      </c>
      <c r="J331" s="281">
        <v>1</v>
      </c>
      <c r="K331" s="284">
        <v>30830</v>
      </c>
      <c r="L331" s="284">
        <v>2799</v>
      </c>
      <c r="M331" s="298">
        <v>30830</v>
      </c>
      <c r="N331" s="298">
        <v>2799</v>
      </c>
      <c r="O331" s="284">
        <v>28031</v>
      </c>
      <c r="P331" s="101">
        <v>13</v>
      </c>
      <c r="Q331" s="101">
        <v>13</v>
      </c>
      <c r="R331" s="289" t="s">
        <v>997</v>
      </c>
      <c r="S331" s="78"/>
    </row>
    <row r="332" spans="1:19" ht="18" customHeight="1" x14ac:dyDescent="0.25">
      <c r="A332" s="276">
        <v>608</v>
      </c>
      <c r="B332" s="100" t="s">
        <v>998</v>
      </c>
      <c r="C332" s="100" t="s">
        <v>1922</v>
      </c>
      <c r="D332" s="101">
        <v>4</v>
      </c>
      <c r="E332" s="100" t="s">
        <v>1</v>
      </c>
      <c r="F332" s="100" t="s">
        <v>107</v>
      </c>
      <c r="G332" s="100" t="s">
        <v>1449</v>
      </c>
      <c r="H332" s="100" t="s">
        <v>833</v>
      </c>
      <c r="I332" s="101">
        <v>2.27</v>
      </c>
      <c r="J332" s="101">
        <v>0.81</v>
      </c>
      <c r="K332" s="284">
        <v>2097</v>
      </c>
      <c r="L332" s="284">
        <v>1022</v>
      </c>
      <c r="M332" s="298">
        <v>2097</v>
      </c>
      <c r="N332" s="298">
        <v>1022</v>
      </c>
      <c r="O332" s="284">
        <v>1075</v>
      </c>
      <c r="P332" s="101">
        <v>13</v>
      </c>
      <c r="Q332" s="101">
        <v>13</v>
      </c>
      <c r="R332" s="289" t="s">
        <v>999</v>
      </c>
      <c r="S332" s="78"/>
    </row>
    <row r="333" spans="1:19" ht="18" customHeight="1" x14ac:dyDescent="0.25">
      <c r="A333" s="276">
        <v>613</v>
      </c>
      <c r="B333" s="100" t="s">
        <v>1923</v>
      </c>
      <c r="C333" s="100" t="s">
        <v>1924</v>
      </c>
      <c r="D333" s="101">
        <v>0</v>
      </c>
      <c r="E333" s="100" t="s">
        <v>379</v>
      </c>
      <c r="F333" s="100" t="s">
        <v>22</v>
      </c>
      <c r="G333" s="100" t="s">
        <v>1358</v>
      </c>
      <c r="H333" s="100" t="s">
        <v>155</v>
      </c>
      <c r="I333" s="101">
        <v>210</v>
      </c>
      <c r="J333" s="101">
        <v>67</v>
      </c>
      <c r="K333" s="284">
        <v>85</v>
      </c>
      <c r="L333" s="284">
        <v>97.5</v>
      </c>
      <c r="M333" s="298">
        <v>85</v>
      </c>
      <c r="N333" s="298">
        <v>97.5</v>
      </c>
      <c r="O333" s="284">
        <v>-97.5</v>
      </c>
      <c r="P333" s="101">
        <v>26</v>
      </c>
      <c r="Q333" s="101">
        <v>5</v>
      </c>
      <c r="R333" s="289" t="s">
        <v>2231</v>
      </c>
      <c r="S333" s="79"/>
    </row>
    <row r="334" spans="1:19" ht="18" customHeight="1" x14ac:dyDescent="0.25">
      <c r="A334" s="276">
        <v>614</v>
      </c>
      <c r="B334" s="100" t="s">
        <v>1001</v>
      </c>
      <c r="C334" s="100" t="s">
        <v>1925</v>
      </c>
      <c r="D334" s="101">
        <v>0</v>
      </c>
      <c r="E334" s="100" t="s">
        <v>0</v>
      </c>
      <c r="F334" s="100" t="s">
        <v>22</v>
      </c>
      <c r="G334" s="100" t="s">
        <v>1349</v>
      </c>
      <c r="H334" s="100" t="s">
        <v>155</v>
      </c>
      <c r="I334" s="101">
        <v>210</v>
      </c>
      <c r="J334" s="101">
        <v>26</v>
      </c>
      <c r="K334" s="284">
        <v>4</v>
      </c>
      <c r="L334" s="284">
        <v>1.2</v>
      </c>
      <c r="M334" s="298">
        <v>4</v>
      </c>
      <c r="N334" s="298">
        <v>1.2</v>
      </c>
      <c r="O334" s="284">
        <v>-17.2</v>
      </c>
      <c r="P334" s="101">
        <v>86</v>
      </c>
      <c r="Q334" s="101">
        <v>5</v>
      </c>
      <c r="R334" s="289" t="s">
        <v>2231</v>
      </c>
      <c r="S334" s="79"/>
    </row>
    <row r="335" spans="1:19" ht="18" customHeight="1" x14ac:dyDescent="0.25">
      <c r="A335" s="276">
        <v>615</v>
      </c>
      <c r="B335" s="100" t="s">
        <v>1926</v>
      </c>
      <c r="C335" s="100" t="s">
        <v>1003</v>
      </c>
      <c r="D335" s="101">
        <v>2</v>
      </c>
      <c r="E335" s="100" t="s">
        <v>1</v>
      </c>
      <c r="F335" s="100" t="s">
        <v>25</v>
      </c>
      <c r="G335" s="100" t="s">
        <v>1398</v>
      </c>
      <c r="H335" s="100" t="s">
        <v>137</v>
      </c>
      <c r="I335" s="282">
        <v>0.09</v>
      </c>
      <c r="J335" s="282">
        <v>0</v>
      </c>
      <c r="K335" s="284">
        <v>38016</v>
      </c>
      <c r="L335" s="284">
        <v>0</v>
      </c>
      <c r="M335" s="298">
        <v>38016</v>
      </c>
      <c r="N335" s="298">
        <v>0</v>
      </c>
      <c r="O335" s="284">
        <v>38016</v>
      </c>
      <c r="P335" s="101">
        <v>15</v>
      </c>
      <c r="Q335" s="101">
        <v>15</v>
      </c>
      <c r="R335" s="289" t="s">
        <v>1004</v>
      </c>
      <c r="S335" s="78"/>
    </row>
    <row r="336" spans="1:19" ht="18" customHeight="1" x14ac:dyDescent="0.25">
      <c r="A336" s="276">
        <v>616</v>
      </c>
      <c r="B336" s="100" t="s">
        <v>1927</v>
      </c>
      <c r="C336" s="100" t="s">
        <v>1928</v>
      </c>
      <c r="D336" s="101">
        <v>2</v>
      </c>
      <c r="E336" s="100" t="s">
        <v>1</v>
      </c>
      <c r="F336" s="100" t="s">
        <v>25</v>
      </c>
      <c r="G336" s="100" t="s">
        <v>1407</v>
      </c>
      <c r="H336" s="100" t="s">
        <v>137</v>
      </c>
      <c r="I336" s="282">
        <v>0.54</v>
      </c>
      <c r="J336" s="282">
        <v>0</v>
      </c>
      <c r="K336" s="284">
        <v>1554</v>
      </c>
      <c r="L336" s="284">
        <v>0</v>
      </c>
      <c r="M336" s="298">
        <v>1554</v>
      </c>
      <c r="N336" s="298">
        <v>0</v>
      </c>
      <c r="O336" s="284">
        <v>1554</v>
      </c>
      <c r="P336" s="101">
        <v>11</v>
      </c>
      <c r="Q336" s="101">
        <v>11</v>
      </c>
      <c r="R336" s="289" t="s">
        <v>1006</v>
      </c>
      <c r="S336" s="78"/>
    </row>
    <row r="337" spans="1:19" ht="18" customHeight="1" x14ac:dyDescent="0.25">
      <c r="A337" s="276">
        <v>617</v>
      </c>
      <c r="B337" s="100" t="s">
        <v>1007</v>
      </c>
      <c r="C337" s="100" t="s">
        <v>1008</v>
      </c>
      <c r="D337" s="101">
        <v>2</v>
      </c>
      <c r="E337" s="100" t="s">
        <v>1</v>
      </c>
      <c r="F337" s="100" t="s">
        <v>25</v>
      </c>
      <c r="G337" s="100" t="s">
        <v>1420</v>
      </c>
      <c r="H337" s="100" t="s">
        <v>137</v>
      </c>
      <c r="I337" s="282">
        <v>0.56000000000000005</v>
      </c>
      <c r="J337" s="282">
        <v>0</v>
      </c>
      <c r="K337" s="284">
        <v>379</v>
      </c>
      <c r="L337" s="284">
        <v>0</v>
      </c>
      <c r="M337" s="298">
        <v>379</v>
      </c>
      <c r="N337" s="298">
        <v>0</v>
      </c>
      <c r="O337" s="284">
        <v>379</v>
      </c>
      <c r="P337" s="101">
        <v>12</v>
      </c>
      <c r="Q337" s="101">
        <v>12</v>
      </c>
      <c r="R337" s="289" t="s">
        <v>1010</v>
      </c>
      <c r="S337" s="78"/>
    </row>
    <row r="338" spans="1:19" ht="18" customHeight="1" x14ac:dyDescent="0.25">
      <c r="A338" s="276">
        <v>619</v>
      </c>
      <c r="B338" s="100" t="s">
        <v>1929</v>
      </c>
      <c r="C338" s="100" t="s">
        <v>1930</v>
      </c>
      <c r="D338" s="101">
        <v>2</v>
      </c>
      <c r="E338" s="100" t="s">
        <v>1</v>
      </c>
      <c r="F338" s="100" t="s">
        <v>25</v>
      </c>
      <c r="G338" s="100" t="s">
        <v>1418</v>
      </c>
      <c r="H338" s="100" t="s">
        <v>137</v>
      </c>
      <c r="I338" s="282">
        <v>0.55000000000000004</v>
      </c>
      <c r="J338" s="282">
        <v>0</v>
      </c>
      <c r="K338" s="284">
        <v>620</v>
      </c>
      <c r="L338" s="284">
        <v>0</v>
      </c>
      <c r="M338" s="298">
        <v>620</v>
      </c>
      <c r="N338" s="298">
        <v>0</v>
      </c>
      <c r="O338" s="284">
        <v>620</v>
      </c>
      <c r="P338" s="101">
        <v>15</v>
      </c>
      <c r="Q338" s="101">
        <v>15</v>
      </c>
      <c r="R338" s="289" t="s">
        <v>1011</v>
      </c>
      <c r="S338" s="78"/>
    </row>
    <row r="339" spans="1:19" ht="18" customHeight="1" x14ac:dyDescent="0.25">
      <c r="A339" s="276">
        <v>621</v>
      </c>
      <c r="B339" s="100" t="s">
        <v>1012</v>
      </c>
      <c r="C339" s="100" t="s">
        <v>1931</v>
      </c>
      <c r="D339" s="101">
        <v>2</v>
      </c>
      <c r="E339" s="100" t="s">
        <v>1</v>
      </c>
      <c r="F339" s="100" t="s">
        <v>25</v>
      </c>
      <c r="G339" s="100" t="s">
        <v>1401</v>
      </c>
      <c r="H339" s="100" t="s">
        <v>137</v>
      </c>
      <c r="I339" s="282">
        <v>0.36</v>
      </c>
      <c r="J339" s="282">
        <v>0</v>
      </c>
      <c r="K339" s="284">
        <v>1592</v>
      </c>
      <c r="L339" s="284">
        <v>0</v>
      </c>
      <c r="M339" s="298">
        <v>1592</v>
      </c>
      <c r="N339" s="298">
        <v>0</v>
      </c>
      <c r="O339" s="284">
        <v>1592</v>
      </c>
      <c r="P339" s="101">
        <v>10</v>
      </c>
      <c r="Q339" s="101">
        <v>10</v>
      </c>
      <c r="R339" s="289" t="s">
        <v>1013</v>
      </c>
      <c r="S339" s="78"/>
    </row>
    <row r="340" spans="1:19" ht="18" customHeight="1" x14ac:dyDescent="0.25">
      <c r="A340" s="276">
        <v>622</v>
      </c>
      <c r="B340" s="100" t="s">
        <v>1014</v>
      </c>
      <c r="C340" s="100" t="s">
        <v>1015</v>
      </c>
      <c r="D340" s="101">
        <v>2</v>
      </c>
      <c r="E340" s="100" t="s">
        <v>1</v>
      </c>
      <c r="F340" s="100" t="s">
        <v>25</v>
      </c>
      <c r="G340" s="100" t="s">
        <v>1405</v>
      </c>
      <c r="H340" s="100" t="s">
        <v>137</v>
      </c>
      <c r="I340" s="282">
        <v>0.28399999999999997</v>
      </c>
      <c r="J340" s="282">
        <v>0</v>
      </c>
      <c r="K340" s="284">
        <v>228536</v>
      </c>
      <c r="L340" s="284">
        <v>0</v>
      </c>
      <c r="M340" s="298">
        <v>228536</v>
      </c>
      <c r="N340" s="298">
        <v>0</v>
      </c>
      <c r="O340" s="284">
        <v>228536</v>
      </c>
      <c r="P340" s="101">
        <v>12</v>
      </c>
      <c r="Q340" s="101">
        <v>12</v>
      </c>
      <c r="R340" s="289" t="s">
        <v>1017</v>
      </c>
      <c r="S340" s="78"/>
    </row>
    <row r="341" spans="1:19" ht="18" customHeight="1" x14ac:dyDescent="0.25">
      <c r="A341" s="276">
        <v>624</v>
      </c>
      <c r="B341" s="100" t="s">
        <v>1018</v>
      </c>
      <c r="C341" s="100" t="s">
        <v>1019</v>
      </c>
      <c r="D341" s="101">
        <v>0</v>
      </c>
      <c r="E341" s="100" t="s">
        <v>0</v>
      </c>
      <c r="F341" s="100" t="s">
        <v>99</v>
      </c>
      <c r="G341" s="100" t="s">
        <v>2896</v>
      </c>
      <c r="H341" s="100" t="s">
        <v>137</v>
      </c>
      <c r="I341" s="282">
        <v>0.3</v>
      </c>
      <c r="J341" s="282">
        <v>0</v>
      </c>
      <c r="K341" s="284">
        <v>0</v>
      </c>
      <c r="L341" s="284">
        <v>0</v>
      </c>
      <c r="M341" s="298">
        <v>0</v>
      </c>
      <c r="N341" s="298">
        <v>0</v>
      </c>
      <c r="O341" s="284">
        <v>0</v>
      </c>
      <c r="P341" s="101">
        <v>30</v>
      </c>
      <c r="Q341" s="101">
        <v>30</v>
      </c>
      <c r="R341" s="289" t="s">
        <v>1020</v>
      </c>
      <c r="S341" s="78"/>
    </row>
    <row r="342" spans="1:19" ht="18" customHeight="1" x14ac:dyDescent="0.25">
      <c r="A342" s="276">
        <v>625</v>
      </c>
      <c r="B342" s="100" t="s">
        <v>1021</v>
      </c>
      <c r="C342" s="100" t="s">
        <v>1022</v>
      </c>
      <c r="D342" s="101">
        <v>0</v>
      </c>
      <c r="E342" s="100" t="s">
        <v>0</v>
      </c>
      <c r="F342" s="100" t="s">
        <v>99</v>
      </c>
      <c r="G342" s="100" t="s">
        <v>2896</v>
      </c>
      <c r="H342" s="100" t="s">
        <v>137</v>
      </c>
      <c r="I342" s="282">
        <v>0.5</v>
      </c>
      <c r="J342" s="282">
        <v>0</v>
      </c>
      <c r="K342" s="284">
        <v>0</v>
      </c>
      <c r="L342" s="284">
        <v>0</v>
      </c>
      <c r="M342" s="298">
        <v>0</v>
      </c>
      <c r="N342" s="298">
        <v>0</v>
      </c>
      <c r="O342" s="284">
        <v>0</v>
      </c>
      <c r="P342" s="101">
        <v>30</v>
      </c>
      <c r="Q342" s="101">
        <v>30</v>
      </c>
      <c r="R342" s="289" t="s">
        <v>1020</v>
      </c>
      <c r="S342" s="78"/>
    </row>
    <row r="343" spans="1:19" ht="18" customHeight="1" x14ac:dyDescent="0.25">
      <c r="A343" s="276">
        <v>628</v>
      </c>
      <c r="B343" s="100" t="s">
        <v>1023</v>
      </c>
      <c r="C343" s="100" t="s">
        <v>1024</v>
      </c>
      <c r="D343" s="101">
        <v>2</v>
      </c>
      <c r="E343" s="100" t="s">
        <v>0</v>
      </c>
      <c r="F343" s="100" t="s">
        <v>391</v>
      </c>
      <c r="G343" s="100" t="s">
        <v>2852</v>
      </c>
      <c r="H343" s="100" t="s">
        <v>137</v>
      </c>
      <c r="I343" s="282">
        <v>0.5</v>
      </c>
      <c r="J343" s="282">
        <v>0</v>
      </c>
      <c r="K343" s="284">
        <v>8184</v>
      </c>
      <c r="L343" s="284">
        <v>5207</v>
      </c>
      <c r="M343" s="298">
        <v>8184</v>
      </c>
      <c r="N343" s="298">
        <v>5207</v>
      </c>
      <c r="O343" s="284">
        <v>2977</v>
      </c>
      <c r="P343" s="101">
        <v>15</v>
      </c>
      <c r="Q343" s="101">
        <v>15</v>
      </c>
      <c r="R343" s="289" t="s">
        <v>2278</v>
      </c>
      <c r="S343" s="78"/>
    </row>
    <row r="344" spans="1:19" ht="18" customHeight="1" x14ac:dyDescent="0.25">
      <c r="A344" s="276">
        <v>629</v>
      </c>
      <c r="B344" s="100" t="s">
        <v>1932</v>
      </c>
      <c r="C344" s="100" t="s">
        <v>1933</v>
      </c>
      <c r="D344" s="101">
        <v>0</v>
      </c>
      <c r="E344" s="100" t="s">
        <v>0</v>
      </c>
      <c r="F344" s="100" t="s">
        <v>166</v>
      </c>
      <c r="G344" s="100" t="s">
        <v>2898</v>
      </c>
      <c r="H344" s="100" t="s">
        <v>137</v>
      </c>
      <c r="I344" s="282">
        <v>0.40769230769230769</v>
      </c>
      <c r="J344" s="282">
        <v>0</v>
      </c>
      <c r="K344" s="284">
        <v>4508</v>
      </c>
      <c r="L344" s="284">
        <v>4680</v>
      </c>
      <c r="M344" s="298">
        <v>4508</v>
      </c>
      <c r="N344" s="298">
        <v>4680</v>
      </c>
      <c r="O344" s="284">
        <v>-172</v>
      </c>
      <c r="P344" s="101">
        <v>15</v>
      </c>
      <c r="Q344" s="101">
        <v>15</v>
      </c>
      <c r="R344" s="289" t="s">
        <v>1026</v>
      </c>
      <c r="S344" s="78"/>
    </row>
    <row r="345" spans="1:19" ht="18" customHeight="1" x14ac:dyDescent="0.25">
      <c r="A345" s="276">
        <v>630</v>
      </c>
      <c r="B345" s="100" t="s">
        <v>1027</v>
      </c>
      <c r="C345" s="100" t="s">
        <v>1934</v>
      </c>
      <c r="D345" s="101">
        <v>0</v>
      </c>
      <c r="E345" s="100" t="s">
        <v>0</v>
      </c>
      <c r="F345" s="100" t="s">
        <v>107</v>
      </c>
      <c r="G345" s="100" t="s">
        <v>2828</v>
      </c>
      <c r="H345" s="100" t="s">
        <v>833</v>
      </c>
      <c r="I345" s="101">
        <v>1.3</v>
      </c>
      <c r="J345" s="101">
        <v>0.59</v>
      </c>
      <c r="K345" s="284">
        <v>1800</v>
      </c>
      <c r="L345" s="284">
        <v>1116</v>
      </c>
      <c r="M345" s="298">
        <v>1800</v>
      </c>
      <c r="N345" s="298">
        <v>1116</v>
      </c>
      <c r="O345" s="284">
        <v>684</v>
      </c>
      <c r="P345" s="101">
        <v>13</v>
      </c>
      <c r="Q345" s="101">
        <v>13</v>
      </c>
      <c r="R345" s="289" t="s">
        <v>2279</v>
      </c>
      <c r="S345" s="78"/>
    </row>
    <row r="346" spans="1:19" ht="18" customHeight="1" x14ac:dyDescent="0.25">
      <c r="A346" s="276">
        <v>634</v>
      </c>
      <c r="B346" s="100" t="s">
        <v>1028</v>
      </c>
      <c r="C346" s="100" t="s">
        <v>1935</v>
      </c>
      <c r="D346" s="101">
        <v>2</v>
      </c>
      <c r="E346" s="100" t="s">
        <v>0</v>
      </c>
      <c r="F346" s="100" t="s">
        <v>391</v>
      </c>
      <c r="G346" s="100" t="s">
        <v>1397</v>
      </c>
      <c r="H346" s="100" t="s">
        <v>137</v>
      </c>
      <c r="I346" s="282">
        <v>0.42499999999999999</v>
      </c>
      <c r="J346" s="282">
        <v>0</v>
      </c>
      <c r="K346" s="284">
        <v>8184</v>
      </c>
      <c r="L346" s="284">
        <v>3919</v>
      </c>
      <c r="M346" s="298">
        <v>8184</v>
      </c>
      <c r="N346" s="298">
        <v>3919</v>
      </c>
      <c r="O346" s="284">
        <v>4265</v>
      </c>
      <c r="P346" s="101">
        <v>15</v>
      </c>
      <c r="Q346" s="101">
        <v>15</v>
      </c>
      <c r="R346" s="289" t="s">
        <v>1030</v>
      </c>
      <c r="S346" s="78"/>
    </row>
    <row r="347" spans="1:19" ht="18" customHeight="1" x14ac:dyDescent="0.25">
      <c r="A347" s="276">
        <v>635</v>
      </c>
      <c r="B347" s="100" t="s">
        <v>1032</v>
      </c>
      <c r="C347" s="100" t="s">
        <v>1936</v>
      </c>
      <c r="D347" s="101">
        <v>2</v>
      </c>
      <c r="E347" s="100" t="s">
        <v>1</v>
      </c>
      <c r="F347" s="100" t="s">
        <v>391</v>
      </c>
      <c r="G347" s="100" t="s">
        <v>1438</v>
      </c>
      <c r="H347" s="100" t="s">
        <v>137</v>
      </c>
      <c r="I347" s="282">
        <v>0.42499999999999999</v>
      </c>
      <c r="J347" s="282">
        <v>0</v>
      </c>
      <c r="K347" s="284">
        <v>31530</v>
      </c>
      <c r="L347" s="284">
        <v>21830</v>
      </c>
      <c r="M347" s="298">
        <v>31530</v>
      </c>
      <c r="N347" s="298">
        <v>21830</v>
      </c>
      <c r="O347" s="284">
        <v>0.64666666666666661</v>
      </c>
      <c r="P347" s="101">
        <v>15</v>
      </c>
      <c r="Q347" s="101">
        <v>15</v>
      </c>
      <c r="R347" s="289" t="s">
        <v>1033</v>
      </c>
      <c r="S347" s="78"/>
    </row>
    <row r="348" spans="1:19" ht="18" customHeight="1" x14ac:dyDescent="0.25">
      <c r="A348" s="276">
        <v>638</v>
      </c>
      <c r="B348" s="100" t="s">
        <v>1034</v>
      </c>
      <c r="C348" s="100" t="s">
        <v>1035</v>
      </c>
      <c r="D348" s="101">
        <v>2</v>
      </c>
      <c r="E348" s="100" t="s">
        <v>1</v>
      </c>
      <c r="F348" s="100" t="s">
        <v>391</v>
      </c>
      <c r="G348" s="100" t="s">
        <v>2903</v>
      </c>
      <c r="H348" s="100" t="s">
        <v>137</v>
      </c>
      <c r="I348" s="282">
        <v>0.5</v>
      </c>
      <c r="J348" s="282">
        <v>0</v>
      </c>
      <c r="K348" s="284">
        <v>6.666666666666667</v>
      </c>
      <c r="L348" s="284">
        <v>3.1833333333333331</v>
      </c>
      <c r="M348" s="298">
        <v>6.666666666666667</v>
      </c>
      <c r="N348" s="298">
        <v>3.1833333333333331</v>
      </c>
      <c r="O348" s="284">
        <v>3.4833333333333338</v>
      </c>
      <c r="P348" s="101">
        <v>15</v>
      </c>
      <c r="Q348" s="101">
        <v>15</v>
      </c>
      <c r="R348" s="289" t="s">
        <v>2280</v>
      </c>
      <c r="S348" s="78"/>
    </row>
    <row r="349" spans="1:19" ht="18" customHeight="1" x14ac:dyDescent="0.25">
      <c r="A349" s="291">
        <v>642</v>
      </c>
      <c r="B349" s="292" t="s">
        <v>1036</v>
      </c>
      <c r="C349" s="292" t="s">
        <v>1937</v>
      </c>
      <c r="D349" s="293">
        <v>4</v>
      </c>
      <c r="E349" s="292" t="s">
        <v>0</v>
      </c>
      <c r="F349" s="292" t="s">
        <v>99</v>
      </c>
      <c r="G349" s="100" t="s">
        <v>1311</v>
      </c>
      <c r="H349" s="292" t="s">
        <v>246</v>
      </c>
      <c r="I349" s="293">
        <v>5</v>
      </c>
      <c r="J349" s="297">
        <v>1.8612192456432659</v>
      </c>
      <c r="K349" s="284" t="s">
        <v>3364</v>
      </c>
      <c r="L349" s="284" t="s">
        <v>3364</v>
      </c>
      <c r="M349" s="298" t="s">
        <v>3364</v>
      </c>
      <c r="N349" s="298" t="s">
        <v>3364</v>
      </c>
      <c r="O349" s="294" t="s">
        <v>3364</v>
      </c>
      <c r="P349" s="293">
        <v>30</v>
      </c>
      <c r="Q349" s="101">
        <v>30</v>
      </c>
      <c r="R349" s="295" t="s">
        <v>2281</v>
      </c>
      <c r="S349" s="84"/>
    </row>
    <row r="350" spans="1:19" ht="18" customHeight="1" x14ac:dyDescent="0.25">
      <c r="A350" s="291">
        <v>643</v>
      </c>
      <c r="B350" s="292" t="s">
        <v>1038</v>
      </c>
      <c r="C350" s="292" t="s">
        <v>1938</v>
      </c>
      <c r="D350" s="293">
        <v>4</v>
      </c>
      <c r="E350" s="292" t="s">
        <v>1</v>
      </c>
      <c r="F350" s="292" t="s">
        <v>99</v>
      </c>
      <c r="G350" s="100" t="s">
        <v>1326</v>
      </c>
      <c r="H350" s="292" t="s">
        <v>246</v>
      </c>
      <c r="I350" s="293">
        <v>5</v>
      </c>
      <c r="J350" s="297">
        <v>1.6129032258064517</v>
      </c>
      <c r="K350" s="284" t="s">
        <v>3364</v>
      </c>
      <c r="L350" s="284" t="s">
        <v>3364</v>
      </c>
      <c r="M350" s="298" t="s">
        <v>3364</v>
      </c>
      <c r="N350" s="298" t="s">
        <v>3364</v>
      </c>
      <c r="O350" s="294" t="s">
        <v>3364</v>
      </c>
      <c r="P350" s="293">
        <v>40</v>
      </c>
      <c r="Q350" s="101">
        <v>40</v>
      </c>
      <c r="R350" s="295" t="s">
        <v>1037</v>
      </c>
      <c r="S350" s="84"/>
    </row>
    <row r="351" spans="1:19" ht="18" customHeight="1" x14ac:dyDescent="0.25">
      <c r="A351" s="276">
        <v>646</v>
      </c>
      <c r="B351" s="100" t="s">
        <v>1041</v>
      </c>
      <c r="C351" s="100" t="s">
        <v>1042</v>
      </c>
      <c r="D351" s="101">
        <v>5</v>
      </c>
      <c r="E351" s="100" t="s">
        <v>0</v>
      </c>
      <c r="F351" s="100" t="s">
        <v>99</v>
      </c>
      <c r="G351" s="100" t="s">
        <v>2908</v>
      </c>
      <c r="H351" s="100" t="s">
        <v>137</v>
      </c>
      <c r="I351" s="282">
        <v>0.11600000000000001</v>
      </c>
      <c r="J351" s="282">
        <v>0</v>
      </c>
      <c r="K351" s="284">
        <v>221.70250336881628</v>
      </c>
      <c r="L351" s="284">
        <v>0</v>
      </c>
      <c r="M351" s="298">
        <v>221.70250336881628</v>
      </c>
      <c r="N351" s="298">
        <v>0</v>
      </c>
      <c r="O351" s="284">
        <v>221.70250336881628</v>
      </c>
      <c r="P351" s="101">
        <v>30</v>
      </c>
      <c r="Q351" s="101">
        <v>30</v>
      </c>
      <c r="R351" s="289" t="s">
        <v>1043</v>
      </c>
      <c r="S351" s="4"/>
    </row>
    <row r="352" spans="1:19" ht="18" customHeight="1" x14ac:dyDescent="0.25">
      <c r="A352" s="276">
        <v>647</v>
      </c>
      <c r="B352" s="100" t="s">
        <v>1044</v>
      </c>
      <c r="C352" s="100" t="s">
        <v>1045</v>
      </c>
      <c r="D352" s="101">
        <v>5</v>
      </c>
      <c r="E352" s="100" t="s">
        <v>0</v>
      </c>
      <c r="F352" s="100" t="s">
        <v>99</v>
      </c>
      <c r="G352" s="100" t="s">
        <v>2910</v>
      </c>
      <c r="H352" s="100" t="s">
        <v>137</v>
      </c>
      <c r="I352" s="282">
        <v>0.11600000000000001</v>
      </c>
      <c r="J352" s="282">
        <v>0</v>
      </c>
      <c r="K352" s="284">
        <v>263.27172275046934</v>
      </c>
      <c r="L352" s="284">
        <v>0</v>
      </c>
      <c r="M352" s="298">
        <v>263.27172275046934</v>
      </c>
      <c r="N352" s="298">
        <v>0</v>
      </c>
      <c r="O352" s="284">
        <v>263.27172275046934</v>
      </c>
      <c r="P352" s="101">
        <v>30</v>
      </c>
      <c r="Q352" s="101">
        <v>30</v>
      </c>
      <c r="R352" s="289" t="s">
        <v>1043</v>
      </c>
      <c r="S352" s="4"/>
    </row>
    <row r="353" spans="1:19" ht="18" customHeight="1" x14ac:dyDescent="0.25">
      <c r="A353" s="276">
        <v>648</v>
      </c>
      <c r="B353" s="100" t="s">
        <v>1046</v>
      </c>
      <c r="C353" s="100" t="s">
        <v>1939</v>
      </c>
      <c r="D353" s="101">
        <v>4</v>
      </c>
      <c r="E353" s="100" t="s">
        <v>0</v>
      </c>
      <c r="F353" s="100" t="s">
        <v>99</v>
      </c>
      <c r="G353" s="100" t="s">
        <v>2910</v>
      </c>
      <c r="H353" s="100" t="s">
        <v>137</v>
      </c>
      <c r="I353" s="282">
        <v>4.4999999999999998E-2</v>
      </c>
      <c r="J353" s="282">
        <v>0</v>
      </c>
      <c r="K353" s="284">
        <v>692.8203230275509</v>
      </c>
      <c r="L353" s="284">
        <v>0</v>
      </c>
      <c r="M353" s="298">
        <v>692.8203230275509</v>
      </c>
      <c r="N353" s="298">
        <v>0</v>
      </c>
      <c r="O353" s="284">
        <v>692.8203230275509</v>
      </c>
      <c r="P353" s="101">
        <v>30</v>
      </c>
      <c r="Q353" s="101">
        <v>30</v>
      </c>
      <c r="R353" s="289" t="s">
        <v>1047</v>
      </c>
      <c r="S353" s="78"/>
    </row>
    <row r="354" spans="1:19" ht="18" customHeight="1" x14ac:dyDescent="0.25">
      <c r="A354" s="276">
        <v>649</v>
      </c>
      <c r="B354" s="100" t="s">
        <v>1048</v>
      </c>
      <c r="C354" s="100" t="s">
        <v>1940</v>
      </c>
      <c r="D354" s="101">
        <v>2</v>
      </c>
      <c r="E354" s="100" t="s">
        <v>0</v>
      </c>
      <c r="F354" s="100" t="s">
        <v>99</v>
      </c>
      <c r="G354" s="100" t="s">
        <v>1049</v>
      </c>
      <c r="H354" s="100" t="s">
        <v>137</v>
      </c>
      <c r="I354" s="282">
        <v>0.11700000000000001</v>
      </c>
      <c r="J354" s="282">
        <v>0</v>
      </c>
      <c r="K354" s="284">
        <v>1953.7533109376934</v>
      </c>
      <c r="L354" s="284">
        <v>0</v>
      </c>
      <c r="M354" s="298">
        <v>1953.7533109376934</v>
      </c>
      <c r="N354" s="298">
        <v>0</v>
      </c>
      <c r="O354" s="284">
        <v>1953.7533109376934</v>
      </c>
      <c r="P354" s="101">
        <v>30</v>
      </c>
      <c r="Q354" s="101">
        <v>30</v>
      </c>
      <c r="R354" s="289" t="s">
        <v>695</v>
      </c>
      <c r="S354" s="78"/>
    </row>
    <row r="355" spans="1:19" ht="18" customHeight="1" x14ac:dyDescent="0.25">
      <c r="A355" s="276">
        <v>650</v>
      </c>
      <c r="B355" s="100" t="s">
        <v>1941</v>
      </c>
      <c r="C355" s="100" t="s">
        <v>1942</v>
      </c>
      <c r="D355" s="101">
        <v>0</v>
      </c>
      <c r="E355" s="100" t="s">
        <v>0</v>
      </c>
      <c r="F355" s="100" t="s">
        <v>99</v>
      </c>
      <c r="G355" s="100" t="s">
        <v>2708</v>
      </c>
      <c r="H355" s="100" t="s">
        <v>2919</v>
      </c>
      <c r="I355" s="101">
        <v>7.0000000000000007E-2</v>
      </c>
      <c r="J355" s="101">
        <v>0.47</v>
      </c>
      <c r="K355" s="284">
        <v>444</v>
      </c>
      <c r="L355" s="284">
        <v>0</v>
      </c>
      <c r="M355" s="298">
        <v>444</v>
      </c>
      <c r="N355" s="298">
        <v>0</v>
      </c>
      <c r="O355" s="284">
        <v>444</v>
      </c>
      <c r="P355" s="101">
        <v>30</v>
      </c>
      <c r="Q355" s="101">
        <v>30</v>
      </c>
      <c r="R355" s="289" t="s">
        <v>2282</v>
      </c>
      <c r="S355" s="84"/>
    </row>
    <row r="356" spans="1:19" ht="18" customHeight="1" x14ac:dyDescent="0.25">
      <c r="A356" s="276">
        <v>651</v>
      </c>
      <c r="B356" s="100" t="s">
        <v>1050</v>
      </c>
      <c r="C356" s="100" t="s">
        <v>1943</v>
      </c>
      <c r="D356" s="101">
        <v>0</v>
      </c>
      <c r="E356" s="100" t="s">
        <v>0</v>
      </c>
      <c r="F356" s="100" t="s">
        <v>99</v>
      </c>
      <c r="G356" s="100" t="s">
        <v>2922</v>
      </c>
      <c r="H356" s="100" t="s">
        <v>2919</v>
      </c>
      <c r="I356" s="101">
        <v>7.0000000000000007E-2</v>
      </c>
      <c r="J356" s="101">
        <v>0.47</v>
      </c>
      <c r="K356" s="284">
        <v>444</v>
      </c>
      <c r="L356" s="284">
        <v>0</v>
      </c>
      <c r="M356" s="298">
        <v>444</v>
      </c>
      <c r="N356" s="298">
        <v>0</v>
      </c>
      <c r="O356" s="284">
        <v>444</v>
      </c>
      <c r="P356" s="101">
        <v>30</v>
      </c>
      <c r="Q356" s="101">
        <v>30</v>
      </c>
      <c r="R356" s="289" t="s">
        <v>2282</v>
      </c>
      <c r="S356" s="84"/>
    </row>
    <row r="357" spans="1:19" ht="18" customHeight="1" x14ac:dyDescent="0.25">
      <c r="A357" s="276">
        <v>652</v>
      </c>
      <c r="B357" s="100" t="s">
        <v>1051</v>
      </c>
      <c r="C357" s="100" t="s">
        <v>1944</v>
      </c>
      <c r="D357" s="101">
        <v>0</v>
      </c>
      <c r="E357" s="100" t="s">
        <v>1</v>
      </c>
      <c r="F357" s="100" t="s">
        <v>99</v>
      </c>
      <c r="G357" s="100" t="s">
        <v>2924</v>
      </c>
      <c r="H357" s="100" t="s">
        <v>2919</v>
      </c>
      <c r="I357" s="101">
        <v>7.0000000000000007E-2</v>
      </c>
      <c r="J357" s="101">
        <v>0.47</v>
      </c>
      <c r="K357" s="284">
        <v>0.72000000000000008</v>
      </c>
      <c r="L357" s="284">
        <v>0</v>
      </c>
      <c r="M357" s="298">
        <v>0.72000000000000008</v>
      </c>
      <c r="N357" s="298">
        <v>0</v>
      </c>
      <c r="O357" s="284">
        <v>0.72000000000000008</v>
      </c>
      <c r="P357" s="101">
        <v>40</v>
      </c>
      <c r="Q357" s="101">
        <v>40</v>
      </c>
      <c r="R357" s="289" t="s">
        <v>2282</v>
      </c>
      <c r="S357" s="84"/>
    </row>
    <row r="358" spans="1:19" ht="18" customHeight="1" x14ac:dyDescent="0.25">
      <c r="A358" s="276">
        <v>654</v>
      </c>
      <c r="B358" s="100" t="s">
        <v>1945</v>
      </c>
      <c r="C358" s="100" t="s">
        <v>1946</v>
      </c>
      <c r="D358" s="101">
        <v>0</v>
      </c>
      <c r="E358" s="100" t="s">
        <v>0</v>
      </c>
      <c r="F358" s="100" t="s">
        <v>99</v>
      </c>
      <c r="G358" s="100" t="s">
        <v>2926</v>
      </c>
      <c r="H358" s="100" t="s">
        <v>137</v>
      </c>
      <c r="I358" s="282">
        <v>0.54</v>
      </c>
      <c r="J358" s="282">
        <v>0</v>
      </c>
      <c r="K358" s="284">
        <v>0</v>
      </c>
      <c r="L358" s="284">
        <v>0</v>
      </c>
      <c r="M358" s="298">
        <v>0</v>
      </c>
      <c r="N358" s="298">
        <v>0</v>
      </c>
      <c r="O358" s="284">
        <v>1566</v>
      </c>
      <c r="P358" s="101">
        <v>30</v>
      </c>
      <c r="Q358" s="101">
        <v>30</v>
      </c>
      <c r="R358" s="289" t="s">
        <v>1053</v>
      </c>
      <c r="S358" s="78"/>
    </row>
    <row r="359" spans="1:19" ht="18" customHeight="1" x14ac:dyDescent="0.25">
      <c r="A359" s="276">
        <v>655</v>
      </c>
      <c r="B359" s="100" t="s">
        <v>1054</v>
      </c>
      <c r="C359" s="100" t="s">
        <v>1947</v>
      </c>
      <c r="D359" s="101">
        <v>0</v>
      </c>
      <c r="E359" s="100" t="s">
        <v>0</v>
      </c>
      <c r="F359" s="100" t="s">
        <v>99</v>
      </c>
      <c r="G359" s="100" t="s">
        <v>2928</v>
      </c>
      <c r="H359" s="100" t="s">
        <v>137</v>
      </c>
      <c r="I359" s="282">
        <v>0.54</v>
      </c>
      <c r="J359" s="282">
        <v>0</v>
      </c>
      <c r="K359" s="284">
        <v>0</v>
      </c>
      <c r="L359" s="284">
        <v>0</v>
      </c>
      <c r="M359" s="298">
        <v>0</v>
      </c>
      <c r="N359" s="298">
        <v>0</v>
      </c>
      <c r="O359" s="284">
        <v>1044</v>
      </c>
      <c r="P359" s="101">
        <v>30</v>
      </c>
      <c r="Q359" s="101">
        <v>30</v>
      </c>
      <c r="R359" s="289" t="s">
        <v>1056</v>
      </c>
      <c r="S359" s="78"/>
    </row>
    <row r="360" spans="1:19" ht="18" customHeight="1" x14ac:dyDescent="0.25">
      <c r="A360" s="276">
        <v>656</v>
      </c>
      <c r="B360" s="100" t="s">
        <v>1057</v>
      </c>
      <c r="C360" s="100" t="s">
        <v>1948</v>
      </c>
      <c r="D360" s="101">
        <v>0</v>
      </c>
      <c r="E360" s="100" t="s">
        <v>0</v>
      </c>
      <c r="F360" s="100" t="s">
        <v>99</v>
      </c>
      <c r="G360" s="100" t="s">
        <v>2930</v>
      </c>
      <c r="H360" s="100" t="s">
        <v>137</v>
      </c>
      <c r="I360" s="282">
        <v>0.22</v>
      </c>
      <c r="J360" s="282">
        <v>0</v>
      </c>
      <c r="K360" s="284">
        <v>0</v>
      </c>
      <c r="L360" s="284">
        <v>0</v>
      </c>
      <c r="M360" s="298">
        <v>0</v>
      </c>
      <c r="N360" s="298">
        <v>0</v>
      </c>
      <c r="O360" s="284">
        <v>406</v>
      </c>
      <c r="P360" s="101">
        <v>30</v>
      </c>
      <c r="Q360" s="101">
        <v>30</v>
      </c>
      <c r="R360" s="289" t="s">
        <v>1056</v>
      </c>
      <c r="S360" s="87"/>
    </row>
    <row r="361" spans="1:19" ht="18" customHeight="1" x14ac:dyDescent="0.25">
      <c r="A361" s="276">
        <v>657</v>
      </c>
      <c r="B361" s="100" t="s">
        <v>1059</v>
      </c>
      <c r="C361" s="100" t="s">
        <v>1060</v>
      </c>
      <c r="D361" s="101">
        <v>2</v>
      </c>
      <c r="E361" s="100" t="s">
        <v>0</v>
      </c>
      <c r="F361" s="100" t="s">
        <v>99</v>
      </c>
      <c r="G361" s="100" t="s">
        <v>2723</v>
      </c>
      <c r="H361" s="100" t="s">
        <v>137</v>
      </c>
      <c r="I361" s="282">
        <v>0.68</v>
      </c>
      <c r="J361" s="282">
        <v>0</v>
      </c>
      <c r="K361" s="284">
        <v>15600</v>
      </c>
      <c r="L361" s="284">
        <v>1820</v>
      </c>
      <c r="M361" s="298">
        <v>15600</v>
      </c>
      <c r="N361" s="298">
        <v>1820</v>
      </c>
      <c r="O361" s="284">
        <v>13780</v>
      </c>
      <c r="P361" s="101">
        <v>30</v>
      </c>
      <c r="Q361" s="101">
        <v>30</v>
      </c>
      <c r="R361" s="289" t="s">
        <v>1061</v>
      </c>
      <c r="S361" s="78"/>
    </row>
    <row r="362" spans="1:19" ht="18" customHeight="1" x14ac:dyDescent="0.25">
      <c r="A362" s="276">
        <v>658</v>
      </c>
      <c r="B362" s="100" t="s">
        <v>1062</v>
      </c>
      <c r="C362" s="100" t="s">
        <v>1949</v>
      </c>
      <c r="D362" s="101">
        <v>3</v>
      </c>
      <c r="E362" s="100" t="s">
        <v>0</v>
      </c>
      <c r="F362" s="100" t="s">
        <v>99</v>
      </c>
      <c r="G362" s="100" t="s">
        <v>2723</v>
      </c>
      <c r="H362" s="100" t="s">
        <v>246</v>
      </c>
      <c r="I362" s="101">
        <v>17.100000000000001</v>
      </c>
      <c r="J362" s="101">
        <v>11.1</v>
      </c>
      <c r="K362" s="284">
        <v>2548</v>
      </c>
      <c r="L362" s="284">
        <v>0</v>
      </c>
      <c r="M362" s="298">
        <v>2548</v>
      </c>
      <c r="N362" s="298">
        <v>0</v>
      </c>
      <c r="O362" s="284">
        <v>2548</v>
      </c>
      <c r="P362" s="101">
        <v>30</v>
      </c>
      <c r="Q362" s="101">
        <v>30</v>
      </c>
      <c r="R362" s="289" t="s">
        <v>984</v>
      </c>
      <c r="S362" s="78"/>
    </row>
    <row r="363" spans="1:19" ht="18" customHeight="1" x14ac:dyDescent="0.25">
      <c r="A363" s="276">
        <v>659</v>
      </c>
      <c r="B363" s="100" t="s">
        <v>1063</v>
      </c>
      <c r="C363" s="100" t="s">
        <v>1950</v>
      </c>
      <c r="D363" s="101">
        <v>3</v>
      </c>
      <c r="E363" s="100" t="s">
        <v>0</v>
      </c>
      <c r="F363" s="100" t="s">
        <v>99</v>
      </c>
      <c r="G363" s="100" t="s">
        <v>1433</v>
      </c>
      <c r="H363" s="100" t="s">
        <v>137</v>
      </c>
      <c r="I363" s="282">
        <v>0.50700000000000001</v>
      </c>
      <c r="J363" s="282">
        <v>0</v>
      </c>
      <c r="K363" s="284">
        <v>2548</v>
      </c>
      <c r="L363" s="284">
        <v>0</v>
      </c>
      <c r="M363" s="298">
        <v>2548</v>
      </c>
      <c r="N363" s="298">
        <v>0</v>
      </c>
      <c r="O363" s="284">
        <v>2548</v>
      </c>
      <c r="P363" s="101">
        <v>30</v>
      </c>
      <c r="Q363" s="101">
        <v>30</v>
      </c>
      <c r="R363" s="289" t="s">
        <v>984</v>
      </c>
      <c r="S363" s="78"/>
    </row>
    <row r="364" spans="1:19" ht="18" customHeight="1" x14ac:dyDescent="0.25">
      <c r="A364" s="276">
        <v>660</v>
      </c>
      <c r="B364" s="100" t="s">
        <v>1064</v>
      </c>
      <c r="C364" s="100" t="s">
        <v>1951</v>
      </c>
      <c r="D364" s="101">
        <v>2</v>
      </c>
      <c r="E364" s="100" t="s">
        <v>0</v>
      </c>
      <c r="F364" s="100" t="s">
        <v>99</v>
      </c>
      <c r="G364" s="100" t="s">
        <v>2884</v>
      </c>
      <c r="H364" s="100" t="s">
        <v>246</v>
      </c>
      <c r="I364" s="101">
        <v>36.200000000000003</v>
      </c>
      <c r="J364" s="101">
        <v>17.100000000000001</v>
      </c>
      <c r="K364" s="284">
        <v>15600</v>
      </c>
      <c r="L364" s="284">
        <v>2548</v>
      </c>
      <c r="M364" s="298">
        <v>15600</v>
      </c>
      <c r="N364" s="298">
        <v>2548</v>
      </c>
      <c r="O364" s="284">
        <v>13052</v>
      </c>
      <c r="P364" s="101">
        <v>30</v>
      </c>
      <c r="Q364" s="101">
        <v>30</v>
      </c>
      <c r="R364" s="289" t="s">
        <v>984</v>
      </c>
      <c r="S364" s="78"/>
    </row>
    <row r="365" spans="1:19" ht="18" customHeight="1" x14ac:dyDescent="0.25">
      <c r="A365" s="276">
        <v>661</v>
      </c>
      <c r="B365" s="100" t="s">
        <v>1065</v>
      </c>
      <c r="C365" s="100" t="s">
        <v>1066</v>
      </c>
      <c r="D365" s="101">
        <v>4</v>
      </c>
      <c r="E365" s="100" t="s">
        <v>0</v>
      </c>
      <c r="F365" s="100" t="s">
        <v>99</v>
      </c>
      <c r="G365" s="100" t="s">
        <v>1343</v>
      </c>
      <c r="H365" s="100" t="s">
        <v>137</v>
      </c>
      <c r="I365" s="282">
        <v>0.85</v>
      </c>
      <c r="J365" s="282">
        <v>0</v>
      </c>
      <c r="K365" s="284">
        <v>1437.2222222222222</v>
      </c>
      <c r="L365" s="284">
        <v>0</v>
      </c>
      <c r="M365" s="298">
        <v>1437.2222222222222</v>
      </c>
      <c r="N365" s="298">
        <v>0</v>
      </c>
      <c r="O365" s="284">
        <v>1437.2222222222222</v>
      </c>
      <c r="P365" s="101">
        <v>30</v>
      </c>
      <c r="Q365" s="101">
        <v>30</v>
      </c>
      <c r="R365" s="289" t="s">
        <v>1067</v>
      </c>
      <c r="S365" s="83"/>
    </row>
    <row r="366" spans="1:19" ht="18" customHeight="1" x14ac:dyDescent="0.25">
      <c r="A366" s="276">
        <v>662</v>
      </c>
      <c r="B366" s="100" t="s">
        <v>1068</v>
      </c>
      <c r="C366" s="100" t="s">
        <v>1069</v>
      </c>
      <c r="D366" s="101">
        <v>4</v>
      </c>
      <c r="E366" s="100" t="s">
        <v>0</v>
      </c>
      <c r="F366" s="100" t="s">
        <v>99</v>
      </c>
      <c r="G366" s="100" t="s">
        <v>1344</v>
      </c>
      <c r="H366" s="100" t="s">
        <v>137</v>
      </c>
      <c r="I366" s="282">
        <v>0.7</v>
      </c>
      <c r="J366" s="282">
        <v>0</v>
      </c>
      <c r="K366" s="284">
        <v>715</v>
      </c>
      <c r="L366" s="284">
        <v>0</v>
      </c>
      <c r="M366" s="298">
        <v>715</v>
      </c>
      <c r="N366" s="298">
        <v>0</v>
      </c>
      <c r="O366" s="284">
        <v>715</v>
      </c>
      <c r="P366" s="101">
        <v>30</v>
      </c>
      <c r="Q366" s="101">
        <v>30</v>
      </c>
      <c r="R366" s="289" t="s">
        <v>1067</v>
      </c>
      <c r="S366" s="83"/>
    </row>
    <row r="367" spans="1:19" ht="18" customHeight="1" x14ac:dyDescent="0.25">
      <c r="A367" s="276">
        <v>667</v>
      </c>
      <c r="B367" s="100" t="s">
        <v>1952</v>
      </c>
      <c r="C367" s="100" t="s">
        <v>1953</v>
      </c>
      <c r="D367" s="101">
        <v>3</v>
      </c>
      <c r="E367" s="100" t="s">
        <v>0</v>
      </c>
      <c r="F367" s="100" t="s">
        <v>99</v>
      </c>
      <c r="G367" s="100" t="s">
        <v>2678</v>
      </c>
      <c r="H367" s="100" t="s">
        <v>246</v>
      </c>
      <c r="I367" s="101">
        <v>35</v>
      </c>
      <c r="J367" s="101">
        <v>11.1</v>
      </c>
      <c r="K367" s="284">
        <v>48976</v>
      </c>
      <c r="L367" s="284">
        <v>0</v>
      </c>
      <c r="M367" s="298">
        <v>48976</v>
      </c>
      <c r="N367" s="298">
        <v>0</v>
      </c>
      <c r="O367" s="284">
        <v>48976</v>
      </c>
      <c r="P367" s="101">
        <v>30</v>
      </c>
      <c r="Q367" s="101">
        <v>30</v>
      </c>
      <c r="R367" s="289" t="s">
        <v>1071</v>
      </c>
      <c r="S367" s="78"/>
    </row>
    <row r="368" spans="1:19" ht="18" customHeight="1" x14ac:dyDescent="0.25">
      <c r="A368" s="276">
        <v>668</v>
      </c>
      <c r="B368" s="100" t="s">
        <v>1072</v>
      </c>
      <c r="C368" s="100" t="s">
        <v>1954</v>
      </c>
      <c r="D368" s="101">
        <v>3</v>
      </c>
      <c r="E368" s="100" t="s">
        <v>1</v>
      </c>
      <c r="F368" s="100" t="s">
        <v>99</v>
      </c>
      <c r="G368" s="100" t="s">
        <v>1336</v>
      </c>
      <c r="H368" s="100" t="s">
        <v>246</v>
      </c>
      <c r="I368" s="101">
        <v>35</v>
      </c>
      <c r="J368" s="101">
        <v>11.1</v>
      </c>
      <c r="K368" s="284">
        <v>8.64</v>
      </c>
      <c r="L368" s="284">
        <v>0</v>
      </c>
      <c r="M368" s="298">
        <v>8.64</v>
      </c>
      <c r="N368" s="298">
        <v>0</v>
      </c>
      <c r="O368" s="284">
        <v>8.64</v>
      </c>
      <c r="P368" s="101">
        <v>40</v>
      </c>
      <c r="Q368" s="101">
        <v>40</v>
      </c>
      <c r="R368" s="289" t="s">
        <v>1071</v>
      </c>
      <c r="S368" s="78"/>
    </row>
    <row r="369" spans="1:19" ht="18" customHeight="1" x14ac:dyDescent="0.25">
      <c r="A369" s="276">
        <v>676</v>
      </c>
      <c r="B369" s="100" t="s">
        <v>1074</v>
      </c>
      <c r="C369" s="100" t="s">
        <v>1955</v>
      </c>
      <c r="D369" s="101">
        <v>4</v>
      </c>
      <c r="E369" s="100" t="s">
        <v>0</v>
      </c>
      <c r="F369" s="100" t="s">
        <v>166</v>
      </c>
      <c r="G369" s="100" t="s">
        <v>1436</v>
      </c>
      <c r="H369" s="100" t="s">
        <v>137</v>
      </c>
      <c r="I369" s="282" t="s">
        <v>1076</v>
      </c>
      <c r="J369" s="282">
        <v>0</v>
      </c>
      <c r="K369" s="284">
        <v>7560</v>
      </c>
      <c r="L369" s="284">
        <v>4680</v>
      </c>
      <c r="M369" s="298">
        <v>7560</v>
      </c>
      <c r="N369" s="298">
        <v>4680</v>
      </c>
      <c r="O369" s="284">
        <v>2880</v>
      </c>
      <c r="P369" s="101">
        <v>15</v>
      </c>
      <c r="Q369" s="101">
        <v>15</v>
      </c>
      <c r="R369" s="289" t="s">
        <v>1077</v>
      </c>
      <c r="S369" s="84"/>
    </row>
    <row r="370" spans="1:19" ht="18" customHeight="1" x14ac:dyDescent="0.25">
      <c r="A370" s="276">
        <v>678</v>
      </c>
      <c r="B370" s="100" t="s">
        <v>1078</v>
      </c>
      <c r="C370" s="100" t="s">
        <v>1956</v>
      </c>
      <c r="D370" s="101">
        <v>1</v>
      </c>
      <c r="E370" s="100" t="s">
        <v>1</v>
      </c>
      <c r="F370" s="100" t="s">
        <v>5</v>
      </c>
      <c r="G370" s="100" t="s">
        <v>1437</v>
      </c>
      <c r="H370" s="100" t="s">
        <v>137</v>
      </c>
      <c r="I370" s="282">
        <v>0.76200000000000001</v>
      </c>
      <c r="J370" s="282">
        <v>0</v>
      </c>
      <c r="K370" s="284">
        <v>19000</v>
      </c>
      <c r="L370" s="284">
        <v>9300</v>
      </c>
      <c r="M370" s="298">
        <v>19000</v>
      </c>
      <c r="N370" s="298">
        <v>9300</v>
      </c>
      <c r="O370" s="284">
        <v>2.0866666666666669</v>
      </c>
      <c r="P370" s="101">
        <v>15</v>
      </c>
      <c r="Q370" s="101">
        <v>15</v>
      </c>
      <c r="R370" s="289" t="s">
        <v>1079</v>
      </c>
      <c r="S370" s="36"/>
    </row>
    <row r="371" spans="1:19" ht="18" customHeight="1" x14ac:dyDescent="0.25">
      <c r="A371" s="276">
        <v>679</v>
      </c>
      <c r="B371" s="100" t="s">
        <v>1080</v>
      </c>
      <c r="C371" s="100" t="s">
        <v>1957</v>
      </c>
      <c r="D371" s="101">
        <v>1</v>
      </c>
      <c r="E371" s="100" t="s">
        <v>0</v>
      </c>
      <c r="F371" s="100" t="s">
        <v>5</v>
      </c>
      <c r="G371" s="100" t="s">
        <v>1087</v>
      </c>
      <c r="H371" s="100" t="s">
        <v>137</v>
      </c>
      <c r="I371" s="282">
        <v>0.39500000000000002</v>
      </c>
      <c r="J371" s="282">
        <v>0</v>
      </c>
      <c r="K371" s="284">
        <v>9235</v>
      </c>
      <c r="L371" s="284">
        <v>3200</v>
      </c>
      <c r="M371" s="298">
        <v>9235</v>
      </c>
      <c r="N371" s="298">
        <v>3200</v>
      </c>
      <c r="O371" s="284">
        <v>6035</v>
      </c>
      <c r="P371" s="101">
        <v>17</v>
      </c>
      <c r="Q371" s="101">
        <v>17</v>
      </c>
      <c r="R371" s="289" t="s">
        <v>1081</v>
      </c>
      <c r="S371" s="36"/>
    </row>
    <row r="372" spans="1:19" ht="18" customHeight="1" x14ac:dyDescent="0.25">
      <c r="A372" s="276">
        <v>680</v>
      </c>
      <c r="B372" s="100" t="s">
        <v>1082</v>
      </c>
      <c r="C372" s="100" t="s">
        <v>1083</v>
      </c>
      <c r="D372" s="101">
        <v>3</v>
      </c>
      <c r="E372" s="100" t="s">
        <v>1</v>
      </c>
      <c r="F372" s="100" t="s">
        <v>166</v>
      </c>
      <c r="G372" s="100" t="s">
        <v>2952</v>
      </c>
      <c r="H372" s="100" t="s">
        <v>137</v>
      </c>
      <c r="I372" s="282">
        <v>-0.24631907645531592</v>
      </c>
      <c r="J372" s="282">
        <v>0</v>
      </c>
      <c r="K372" s="284">
        <v>18.8</v>
      </c>
      <c r="L372" s="284">
        <v>9.4</v>
      </c>
      <c r="M372" s="298">
        <v>18.8</v>
      </c>
      <c r="N372" s="298">
        <v>9.4</v>
      </c>
      <c r="O372" s="284">
        <v>9.4</v>
      </c>
      <c r="P372" s="101">
        <v>15</v>
      </c>
      <c r="Q372" s="101">
        <v>15</v>
      </c>
      <c r="R372" s="289" t="s">
        <v>1086</v>
      </c>
      <c r="S372" s="84"/>
    </row>
    <row r="373" spans="1:19" ht="18" customHeight="1" x14ac:dyDescent="0.25">
      <c r="A373" s="276">
        <v>681</v>
      </c>
      <c r="B373" s="100" t="s">
        <v>1958</v>
      </c>
      <c r="C373" s="100" t="s">
        <v>1088</v>
      </c>
      <c r="D373" s="101">
        <v>4</v>
      </c>
      <c r="E373" s="100" t="s">
        <v>1</v>
      </c>
      <c r="F373" s="100" t="s">
        <v>99</v>
      </c>
      <c r="G373" s="100" t="s">
        <v>1093</v>
      </c>
      <c r="H373" s="100" t="s">
        <v>137</v>
      </c>
      <c r="I373" s="282">
        <v>0.1</v>
      </c>
      <c r="J373" s="282">
        <v>0</v>
      </c>
      <c r="K373" s="284">
        <v>0.17</v>
      </c>
      <c r="L373" s="284">
        <v>0</v>
      </c>
      <c r="M373" s="298">
        <v>0.17</v>
      </c>
      <c r="N373" s="298">
        <v>0</v>
      </c>
      <c r="O373" s="284">
        <v>0.17</v>
      </c>
      <c r="P373" s="101">
        <v>20</v>
      </c>
      <c r="Q373" s="101">
        <v>20</v>
      </c>
      <c r="R373" s="289" t="s">
        <v>2283</v>
      </c>
      <c r="S373" s="84"/>
    </row>
    <row r="374" spans="1:19" ht="18" customHeight="1" x14ac:dyDescent="0.25">
      <c r="A374" s="276">
        <v>682</v>
      </c>
      <c r="B374" s="100" t="s">
        <v>1090</v>
      </c>
      <c r="C374" s="100" t="s">
        <v>1959</v>
      </c>
      <c r="D374" s="101">
        <v>4</v>
      </c>
      <c r="E374" s="100" t="s">
        <v>1</v>
      </c>
      <c r="F374" s="100" t="s">
        <v>166</v>
      </c>
      <c r="G374" s="100" t="s">
        <v>1094</v>
      </c>
      <c r="H374" s="100" t="s">
        <v>137</v>
      </c>
      <c r="I374" s="282" t="s">
        <v>1076</v>
      </c>
      <c r="J374" s="282">
        <v>0</v>
      </c>
      <c r="K374" s="284">
        <v>11.154166666666669</v>
      </c>
      <c r="L374" s="284">
        <v>9.4</v>
      </c>
      <c r="M374" s="298">
        <v>11.154166666666669</v>
      </c>
      <c r="N374" s="298">
        <v>9.4</v>
      </c>
      <c r="O374" s="284">
        <v>1.7541666666666682</v>
      </c>
      <c r="P374" s="101">
        <v>15</v>
      </c>
      <c r="Q374" s="101">
        <v>15</v>
      </c>
      <c r="R374" s="289" t="s">
        <v>1091</v>
      </c>
      <c r="S374" s="84"/>
    </row>
    <row r="375" spans="1:19" ht="18" customHeight="1" x14ac:dyDescent="0.25">
      <c r="A375" s="276">
        <v>685</v>
      </c>
      <c r="B375" s="100" t="s">
        <v>1095</v>
      </c>
      <c r="C375" s="100" t="s">
        <v>1096</v>
      </c>
      <c r="D375" s="101">
        <v>3</v>
      </c>
      <c r="E375" s="100" t="s">
        <v>1</v>
      </c>
      <c r="F375" s="100" t="s">
        <v>391</v>
      </c>
      <c r="G375" s="100" t="s">
        <v>2903</v>
      </c>
      <c r="H375" s="100" t="s">
        <v>137</v>
      </c>
      <c r="I375" s="282">
        <v>0.64800000000000002</v>
      </c>
      <c r="J375" s="282">
        <v>0</v>
      </c>
      <c r="K375" s="284">
        <v>28.571428571428573</v>
      </c>
      <c r="L375" s="284">
        <v>9.4</v>
      </c>
      <c r="M375" s="298">
        <v>28.571428571428573</v>
      </c>
      <c r="N375" s="298">
        <v>9.4</v>
      </c>
      <c r="O375" s="284">
        <v>19.171428571428571</v>
      </c>
      <c r="P375" s="101">
        <v>25</v>
      </c>
      <c r="Q375" s="101">
        <v>16</v>
      </c>
      <c r="R375" s="289" t="s">
        <v>2284</v>
      </c>
      <c r="S375" s="88"/>
    </row>
    <row r="376" spans="1:19" ht="18" customHeight="1" x14ac:dyDescent="0.25">
      <c r="A376" s="276">
        <v>686</v>
      </c>
      <c r="B376" s="100" t="s">
        <v>1097</v>
      </c>
      <c r="C376" s="100" t="s">
        <v>1960</v>
      </c>
      <c r="D376" s="101">
        <v>2</v>
      </c>
      <c r="E376" s="100" t="s">
        <v>1</v>
      </c>
      <c r="F376" s="100" t="s">
        <v>5</v>
      </c>
      <c r="G376" s="100" t="s">
        <v>1335</v>
      </c>
      <c r="H376" s="100" t="s">
        <v>137</v>
      </c>
      <c r="I376" s="282">
        <v>8.9999999999999983E-2</v>
      </c>
      <c r="J376" s="282">
        <v>0</v>
      </c>
      <c r="K376" s="284">
        <v>0</v>
      </c>
      <c r="L376" s="284">
        <v>0</v>
      </c>
      <c r="M376" s="298">
        <v>0</v>
      </c>
      <c r="N376" s="298">
        <v>0</v>
      </c>
      <c r="O376" s="284">
        <v>0</v>
      </c>
      <c r="P376" s="101">
        <v>15</v>
      </c>
      <c r="Q376" s="101">
        <v>15</v>
      </c>
      <c r="R376" s="289" t="s">
        <v>1099</v>
      </c>
      <c r="S376" s="84"/>
    </row>
    <row r="377" spans="1:19" ht="18" customHeight="1" x14ac:dyDescent="0.25">
      <c r="A377" s="276">
        <v>689</v>
      </c>
      <c r="B377" s="100" t="s">
        <v>1101</v>
      </c>
      <c r="C377" s="100" t="s">
        <v>1961</v>
      </c>
      <c r="D377" s="101">
        <v>0</v>
      </c>
      <c r="E377" s="100" t="s">
        <v>1</v>
      </c>
      <c r="F377" s="100" t="s">
        <v>5</v>
      </c>
      <c r="G377" s="100" t="s">
        <v>1441</v>
      </c>
      <c r="H377" s="100" t="s">
        <v>137</v>
      </c>
      <c r="I377" s="282">
        <v>0.10000000000000005</v>
      </c>
      <c r="J377" s="282">
        <v>0</v>
      </c>
      <c r="K377" s="284">
        <v>9375</v>
      </c>
      <c r="L377" s="284">
        <v>7500</v>
      </c>
      <c r="M377" s="298">
        <v>9375</v>
      </c>
      <c r="N377" s="298">
        <v>7500</v>
      </c>
      <c r="O377" s="284">
        <v>1.3392857142857142</v>
      </c>
      <c r="P377" s="101">
        <v>15</v>
      </c>
      <c r="Q377" s="101">
        <v>15</v>
      </c>
      <c r="R377" s="289" t="s">
        <v>1104</v>
      </c>
      <c r="S377" s="84"/>
    </row>
    <row r="378" spans="1:19" ht="18" customHeight="1" x14ac:dyDescent="0.25">
      <c r="A378" s="276">
        <v>690</v>
      </c>
      <c r="B378" s="100" t="s">
        <v>1106</v>
      </c>
      <c r="C378" s="100" t="s">
        <v>1107</v>
      </c>
      <c r="D378" s="101">
        <v>2</v>
      </c>
      <c r="E378" s="100" t="s">
        <v>1</v>
      </c>
      <c r="F378" s="100" t="s">
        <v>5</v>
      </c>
      <c r="G378" s="100" t="s">
        <v>1442</v>
      </c>
      <c r="H378" s="100" t="s">
        <v>137</v>
      </c>
      <c r="I378" s="282">
        <v>0.25</v>
      </c>
      <c r="J378" s="282">
        <v>0</v>
      </c>
      <c r="K378" s="284">
        <v>0</v>
      </c>
      <c r="L378" s="284">
        <v>0</v>
      </c>
      <c r="M378" s="298">
        <v>0</v>
      </c>
      <c r="N378" s="298">
        <v>0</v>
      </c>
      <c r="O378" s="284">
        <v>2.7305900621118013</v>
      </c>
      <c r="P378" s="101">
        <v>17</v>
      </c>
      <c r="Q378" s="101">
        <v>17</v>
      </c>
      <c r="R378" s="289" t="s">
        <v>1109</v>
      </c>
      <c r="S378" s="84"/>
    </row>
    <row r="379" spans="1:19" ht="18" customHeight="1" x14ac:dyDescent="0.25">
      <c r="A379" s="276">
        <v>692</v>
      </c>
      <c r="B379" s="100" t="s">
        <v>1111</v>
      </c>
      <c r="C379" s="100" t="s">
        <v>1112</v>
      </c>
      <c r="D379" s="101">
        <v>2</v>
      </c>
      <c r="E379" s="100" t="s">
        <v>1</v>
      </c>
      <c r="F379" s="100" t="s">
        <v>107</v>
      </c>
      <c r="G379" s="100" t="s">
        <v>1115</v>
      </c>
      <c r="H379" s="100" t="s">
        <v>137</v>
      </c>
      <c r="I379" s="282">
        <v>0.61</v>
      </c>
      <c r="J379" s="282">
        <v>0</v>
      </c>
      <c r="K379" s="284">
        <v>24710.985000000001</v>
      </c>
      <c r="L379" s="284">
        <v>0</v>
      </c>
      <c r="M379" s="298">
        <v>24710.985000000001</v>
      </c>
      <c r="N379" s="298">
        <v>0</v>
      </c>
      <c r="O379" s="284">
        <v>24710.985000000001</v>
      </c>
      <c r="P379" s="101">
        <v>13</v>
      </c>
      <c r="Q379" s="101">
        <v>13</v>
      </c>
      <c r="R379" s="289" t="s">
        <v>1113</v>
      </c>
      <c r="S379" s="85"/>
    </row>
    <row r="380" spans="1:19" ht="18" customHeight="1" x14ac:dyDescent="0.25">
      <c r="A380" s="276">
        <v>694</v>
      </c>
      <c r="B380" s="100" t="s">
        <v>1116</v>
      </c>
      <c r="C380" s="100" t="s">
        <v>1117</v>
      </c>
      <c r="D380" s="101">
        <v>1</v>
      </c>
      <c r="E380" s="100" t="s">
        <v>0</v>
      </c>
      <c r="F380" s="100" t="s">
        <v>107</v>
      </c>
      <c r="G380" s="100" t="s">
        <v>2812</v>
      </c>
      <c r="H380" s="100" t="s">
        <v>374</v>
      </c>
      <c r="I380" s="101">
        <v>5.25</v>
      </c>
      <c r="J380" s="101">
        <v>1</v>
      </c>
      <c r="K380" s="284">
        <v>2682</v>
      </c>
      <c r="L380" s="284">
        <v>552</v>
      </c>
      <c r="M380" s="298">
        <v>2682</v>
      </c>
      <c r="N380" s="298">
        <v>552</v>
      </c>
      <c r="O380" s="284">
        <v>2130</v>
      </c>
      <c r="P380" s="101">
        <v>13</v>
      </c>
      <c r="Q380" s="101">
        <v>13</v>
      </c>
      <c r="R380" s="289" t="s">
        <v>1120</v>
      </c>
      <c r="S380" s="84"/>
    </row>
    <row r="381" spans="1:19" ht="18" customHeight="1" x14ac:dyDescent="0.25">
      <c r="A381" s="276">
        <v>696</v>
      </c>
      <c r="B381" s="100" t="s">
        <v>1121</v>
      </c>
      <c r="C381" s="100" t="s">
        <v>1122</v>
      </c>
      <c r="D381" s="101">
        <v>1</v>
      </c>
      <c r="E381" s="100" t="s">
        <v>1</v>
      </c>
      <c r="F381" s="100" t="s">
        <v>107</v>
      </c>
      <c r="G381" s="100" t="s">
        <v>1115</v>
      </c>
      <c r="H381" s="100" t="s">
        <v>374</v>
      </c>
      <c r="I381" s="101">
        <v>5.25</v>
      </c>
      <c r="J381" s="101">
        <v>1</v>
      </c>
      <c r="K381" s="284">
        <v>0</v>
      </c>
      <c r="L381" s="284">
        <v>2799</v>
      </c>
      <c r="M381" s="298">
        <v>0</v>
      </c>
      <c r="N381" s="298">
        <v>2799</v>
      </c>
      <c r="O381" s="284">
        <v>-2799</v>
      </c>
      <c r="P381" s="101">
        <v>13</v>
      </c>
      <c r="Q381" s="101">
        <v>13</v>
      </c>
      <c r="R381" s="289" t="s">
        <v>1120</v>
      </c>
      <c r="S381" s="78"/>
    </row>
    <row r="382" spans="1:19" ht="18" customHeight="1" x14ac:dyDescent="0.25">
      <c r="A382" s="276">
        <v>698</v>
      </c>
      <c r="B382" s="100" t="s">
        <v>1123</v>
      </c>
      <c r="C382" s="100" t="s">
        <v>1124</v>
      </c>
      <c r="D382" s="101">
        <v>0</v>
      </c>
      <c r="E382" s="100" t="s">
        <v>0</v>
      </c>
      <c r="F382" s="100" t="s">
        <v>107</v>
      </c>
      <c r="G382" s="100" t="s">
        <v>2812</v>
      </c>
      <c r="H382" s="100" t="s">
        <v>374</v>
      </c>
      <c r="I382" s="101">
        <v>4.8</v>
      </c>
      <c r="J382" s="101">
        <v>0.9</v>
      </c>
      <c r="K382" s="284">
        <v>4134</v>
      </c>
      <c r="L382" s="284">
        <v>0</v>
      </c>
      <c r="M382" s="298">
        <v>4134</v>
      </c>
      <c r="N382" s="298">
        <v>0</v>
      </c>
      <c r="O382" s="284">
        <v>4134</v>
      </c>
      <c r="P382" s="101">
        <v>13</v>
      </c>
      <c r="Q382" s="101">
        <v>13</v>
      </c>
      <c r="R382" s="289" t="s">
        <v>1125</v>
      </c>
      <c r="S382" s="78"/>
    </row>
    <row r="383" spans="1:19" ht="18" customHeight="1" x14ac:dyDescent="0.25">
      <c r="A383" s="276">
        <v>700</v>
      </c>
      <c r="B383" s="100" t="s">
        <v>1127</v>
      </c>
      <c r="C383" s="100" t="s">
        <v>1962</v>
      </c>
      <c r="D383" s="101">
        <v>0</v>
      </c>
      <c r="E383" s="100" t="s">
        <v>1</v>
      </c>
      <c r="F383" s="100" t="s">
        <v>107</v>
      </c>
      <c r="G383" s="100" t="s">
        <v>1115</v>
      </c>
      <c r="H383" s="100" t="s">
        <v>374</v>
      </c>
      <c r="I383" s="101">
        <v>4.8</v>
      </c>
      <c r="J383" s="101">
        <v>0.9</v>
      </c>
      <c r="K383" s="284">
        <v>18536</v>
      </c>
      <c r="L383" s="284">
        <v>2799</v>
      </c>
      <c r="M383" s="298">
        <v>18536</v>
      </c>
      <c r="N383" s="298">
        <v>2799</v>
      </c>
      <c r="O383" s="284">
        <v>15737</v>
      </c>
      <c r="P383" s="101">
        <v>13</v>
      </c>
      <c r="Q383" s="101">
        <v>13</v>
      </c>
      <c r="R383" s="289" t="s">
        <v>1125</v>
      </c>
      <c r="S383" s="78"/>
    </row>
    <row r="384" spans="1:19" ht="18" customHeight="1" x14ac:dyDescent="0.25">
      <c r="A384" s="276">
        <v>702</v>
      </c>
      <c r="B384" s="100" t="s">
        <v>1130</v>
      </c>
      <c r="C384" s="100" t="s">
        <v>1963</v>
      </c>
      <c r="D384" s="101">
        <v>1</v>
      </c>
      <c r="E384" s="100" t="s">
        <v>0</v>
      </c>
      <c r="F384" s="100" t="s">
        <v>107</v>
      </c>
      <c r="G384" s="100" t="s">
        <v>2828</v>
      </c>
      <c r="H384" s="100" t="s">
        <v>374</v>
      </c>
      <c r="I384" s="280">
        <v>1.6577000000000002</v>
      </c>
      <c r="J384" s="101">
        <v>0.59</v>
      </c>
      <c r="K384" s="284">
        <v>2880</v>
      </c>
      <c r="L384" s="284">
        <v>1079</v>
      </c>
      <c r="M384" s="298">
        <v>2880</v>
      </c>
      <c r="N384" s="298">
        <v>1079</v>
      </c>
      <c r="O384" s="284">
        <v>1801</v>
      </c>
      <c r="P384" s="101">
        <v>13</v>
      </c>
      <c r="Q384" s="101">
        <v>13</v>
      </c>
      <c r="R384" s="289" t="s">
        <v>1131</v>
      </c>
      <c r="S384" s="78"/>
    </row>
    <row r="385" spans="1:19" ht="18" customHeight="1" x14ac:dyDescent="0.25">
      <c r="A385" s="276">
        <v>704</v>
      </c>
      <c r="B385" s="100" t="s">
        <v>1132</v>
      </c>
      <c r="C385" s="100" t="s">
        <v>1964</v>
      </c>
      <c r="D385" s="101">
        <v>1</v>
      </c>
      <c r="E385" s="100" t="s">
        <v>1</v>
      </c>
      <c r="F385" s="100" t="s">
        <v>107</v>
      </c>
      <c r="G385" s="100" t="s">
        <v>1126</v>
      </c>
      <c r="H385" s="100" t="s">
        <v>374</v>
      </c>
      <c r="I385" s="280">
        <v>1.6577000000000002</v>
      </c>
      <c r="J385" s="101">
        <v>0.59</v>
      </c>
      <c r="K385" s="284">
        <v>35580.952380952389</v>
      </c>
      <c r="L385" s="284">
        <v>4606</v>
      </c>
      <c r="M385" s="298">
        <v>35580.952380952389</v>
      </c>
      <c r="N385" s="298">
        <v>4606</v>
      </c>
      <c r="O385" s="284">
        <v>30974.952380952389</v>
      </c>
      <c r="P385" s="101">
        <v>13</v>
      </c>
      <c r="Q385" s="101">
        <v>13</v>
      </c>
      <c r="R385" s="289" t="s">
        <v>1131</v>
      </c>
      <c r="S385" s="78"/>
    </row>
    <row r="386" spans="1:19" ht="18" customHeight="1" x14ac:dyDescent="0.25">
      <c r="A386" s="276">
        <v>707</v>
      </c>
      <c r="B386" s="100" t="s">
        <v>1133</v>
      </c>
      <c r="C386" s="100" t="s">
        <v>1965</v>
      </c>
      <c r="D386" s="101">
        <v>4</v>
      </c>
      <c r="E386" s="100" t="s">
        <v>0</v>
      </c>
      <c r="F386" s="100" t="s">
        <v>107</v>
      </c>
      <c r="G386" s="100" t="s">
        <v>2821</v>
      </c>
      <c r="H386" s="100" t="s">
        <v>833</v>
      </c>
      <c r="I386" s="101">
        <v>0.85</v>
      </c>
      <c r="J386" s="101">
        <v>0.59</v>
      </c>
      <c r="K386" s="284">
        <v>3034</v>
      </c>
      <c r="L386" s="284">
        <v>1079</v>
      </c>
      <c r="M386" s="298">
        <v>3034</v>
      </c>
      <c r="N386" s="298">
        <v>1079</v>
      </c>
      <c r="O386" s="284">
        <v>1955</v>
      </c>
      <c r="P386" s="101">
        <v>13</v>
      </c>
      <c r="Q386" s="101">
        <v>13</v>
      </c>
      <c r="R386" s="289" t="s">
        <v>907</v>
      </c>
      <c r="S386" s="78"/>
    </row>
    <row r="387" spans="1:19" ht="18" customHeight="1" x14ac:dyDescent="0.25">
      <c r="A387" s="276">
        <v>708</v>
      </c>
      <c r="B387" s="100" t="s">
        <v>1134</v>
      </c>
      <c r="C387" s="100" t="s">
        <v>1135</v>
      </c>
      <c r="D387" s="101">
        <v>3</v>
      </c>
      <c r="E387" s="100" t="s">
        <v>0</v>
      </c>
      <c r="F387" s="100" t="s">
        <v>107</v>
      </c>
      <c r="G387" s="100" t="s">
        <v>2821</v>
      </c>
      <c r="H387" s="100" t="s">
        <v>833</v>
      </c>
      <c r="I387" s="101">
        <v>0.92</v>
      </c>
      <c r="J387" s="101">
        <v>0.59</v>
      </c>
      <c r="K387" s="284">
        <v>2884</v>
      </c>
      <c r="L387" s="284">
        <v>1079</v>
      </c>
      <c r="M387" s="298">
        <v>2884</v>
      </c>
      <c r="N387" s="298">
        <v>1079</v>
      </c>
      <c r="O387" s="284">
        <v>1805</v>
      </c>
      <c r="P387" s="101">
        <v>13</v>
      </c>
      <c r="Q387" s="101">
        <v>13</v>
      </c>
      <c r="R387" s="289" t="s">
        <v>1136</v>
      </c>
      <c r="S387" s="78"/>
    </row>
    <row r="388" spans="1:19" ht="18" customHeight="1" x14ac:dyDescent="0.25">
      <c r="A388" s="276">
        <v>718</v>
      </c>
      <c r="B388" s="100" t="s">
        <v>1137</v>
      </c>
      <c r="C388" s="100" t="s">
        <v>1138</v>
      </c>
      <c r="D388" s="101">
        <v>2</v>
      </c>
      <c r="E388" s="100" t="s">
        <v>0</v>
      </c>
      <c r="F388" s="100" t="s">
        <v>106</v>
      </c>
      <c r="G388" s="100" t="s">
        <v>1379</v>
      </c>
      <c r="H388" s="100" t="s">
        <v>137</v>
      </c>
      <c r="I388" s="282">
        <v>0.4</v>
      </c>
      <c r="J388" s="282">
        <v>0</v>
      </c>
      <c r="K388" s="284">
        <v>3000</v>
      </c>
      <c r="L388" s="284">
        <v>1200</v>
      </c>
      <c r="M388" s="298">
        <v>3000</v>
      </c>
      <c r="N388" s="298">
        <v>1200</v>
      </c>
      <c r="O388" s="284">
        <v>1800</v>
      </c>
      <c r="P388" s="101">
        <v>12</v>
      </c>
      <c r="Q388" s="101">
        <v>12</v>
      </c>
      <c r="R388" s="289" t="s">
        <v>1142</v>
      </c>
      <c r="S388" s="78"/>
    </row>
    <row r="389" spans="1:19" ht="18" customHeight="1" x14ac:dyDescent="0.25">
      <c r="A389" s="276">
        <v>719</v>
      </c>
      <c r="B389" s="100" t="s">
        <v>1966</v>
      </c>
      <c r="C389" s="100" t="s">
        <v>1967</v>
      </c>
      <c r="D389" s="101">
        <v>3</v>
      </c>
      <c r="E389" s="100" t="s">
        <v>1</v>
      </c>
      <c r="F389" s="100" t="s">
        <v>1842</v>
      </c>
      <c r="G389" s="100" t="s">
        <v>2971</v>
      </c>
      <c r="H389" s="100" t="s">
        <v>137</v>
      </c>
      <c r="I389" s="282">
        <v>0.2</v>
      </c>
      <c r="J389" s="282">
        <v>0</v>
      </c>
      <c r="K389" s="284">
        <v>2.36</v>
      </c>
      <c r="L389" s="284">
        <v>0</v>
      </c>
      <c r="M389" s="298">
        <v>2.36</v>
      </c>
      <c r="N389" s="298">
        <v>0</v>
      </c>
      <c r="O389" s="284">
        <v>2.36</v>
      </c>
      <c r="P389" s="101">
        <v>10</v>
      </c>
      <c r="Q389" s="101">
        <v>10</v>
      </c>
      <c r="R389" s="289" t="s">
        <v>2285</v>
      </c>
      <c r="S389" s="80"/>
    </row>
    <row r="390" spans="1:19" ht="18" customHeight="1" x14ac:dyDescent="0.25">
      <c r="A390" s="276">
        <v>720</v>
      </c>
      <c r="B390" s="100" t="s">
        <v>1145</v>
      </c>
      <c r="C390" s="100" t="s">
        <v>1146</v>
      </c>
      <c r="D390" s="101">
        <v>3</v>
      </c>
      <c r="E390" s="100" t="s">
        <v>1</v>
      </c>
      <c r="F390" s="100" t="s">
        <v>166</v>
      </c>
      <c r="G390" s="100" t="s">
        <v>1335</v>
      </c>
      <c r="H390" s="100" t="s">
        <v>137</v>
      </c>
      <c r="I390" s="282">
        <v>0.1</v>
      </c>
      <c r="J390" s="282">
        <v>0</v>
      </c>
      <c r="K390" s="284">
        <v>1.4285714285714285E-2</v>
      </c>
      <c r="L390" s="284">
        <v>0</v>
      </c>
      <c r="M390" s="298">
        <v>1.4285714285714285E-2</v>
      </c>
      <c r="N390" s="298">
        <v>0</v>
      </c>
      <c r="O390" s="284">
        <v>1.4285714285714285E-2</v>
      </c>
      <c r="P390" s="101">
        <v>15</v>
      </c>
      <c r="Q390" s="101">
        <v>15</v>
      </c>
      <c r="R390" s="289" t="s">
        <v>1144</v>
      </c>
      <c r="S390" s="80"/>
    </row>
    <row r="391" spans="1:19" ht="18" customHeight="1" x14ac:dyDescent="0.25">
      <c r="A391" s="276">
        <v>721</v>
      </c>
      <c r="B391" s="100" t="s">
        <v>1148</v>
      </c>
      <c r="C391" s="100" t="s">
        <v>1149</v>
      </c>
      <c r="D391" s="101">
        <v>2</v>
      </c>
      <c r="E391" s="100" t="s">
        <v>1</v>
      </c>
      <c r="F391" s="100" t="s">
        <v>166</v>
      </c>
      <c r="G391" s="100" t="s">
        <v>1335</v>
      </c>
      <c r="H391" s="100" t="s">
        <v>137</v>
      </c>
      <c r="I391" s="282">
        <v>0.09</v>
      </c>
      <c r="J391" s="282">
        <v>0</v>
      </c>
      <c r="K391" s="284">
        <v>3.8095238095238092E-2</v>
      </c>
      <c r="L391" s="284">
        <v>0</v>
      </c>
      <c r="M391" s="298">
        <v>3.8095238095238092E-2</v>
      </c>
      <c r="N391" s="298">
        <v>0</v>
      </c>
      <c r="O391" s="284">
        <v>3.8095238095238092E-2</v>
      </c>
      <c r="P391" s="101">
        <v>15</v>
      </c>
      <c r="Q391" s="101">
        <v>15</v>
      </c>
      <c r="R391" s="289" t="s">
        <v>1150</v>
      </c>
      <c r="S391" s="80"/>
    </row>
    <row r="392" spans="1:19" ht="18" customHeight="1" x14ac:dyDescent="0.25">
      <c r="A392" s="276">
        <v>722</v>
      </c>
      <c r="B392" s="100" t="s">
        <v>1151</v>
      </c>
      <c r="C392" s="100" t="s">
        <v>1152</v>
      </c>
      <c r="D392" s="101">
        <v>2</v>
      </c>
      <c r="E392" s="100" t="s">
        <v>1</v>
      </c>
      <c r="F392" s="100" t="s">
        <v>1842</v>
      </c>
      <c r="G392" s="100" t="s">
        <v>1461</v>
      </c>
      <c r="H392" s="100" t="s">
        <v>137</v>
      </c>
      <c r="I392" s="282">
        <v>0.125</v>
      </c>
      <c r="J392" s="282">
        <v>0</v>
      </c>
      <c r="K392" s="284">
        <v>2.04</v>
      </c>
      <c r="L392" s="284">
        <v>0</v>
      </c>
      <c r="M392" s="298">
        <v>2.04</v>
      </c>
      <c r="N392" s="298">
        <v>0</v>
      </c>
      <c r="O392" s="284">
        <v>2.04</v>
      </c>
      <c r="P392" s="101">
        <v>20</v>
      </c>
      <c r="Q392" s="101">
        <v>20</v>
      </c>
      <c r="R392" s="289" t="s">
        <v>1144</v>
      </c>
      <c r="S392" s="80"/>
    </row>
    <row r="393" spans="1:19" ht="18" customHeight="1" x14ac:dyDescent="0.25">
      <c r="A393" s="276">
        <v>723</v>
      </c>
      <c r="B393" s="100" t="s">
        <v>1154</v>
      </c>
      <c r="C393" s="100" t="s">
        <v>1155</v>
      </c>
      <c r="D393" s="101">
        <v>3</v>
      </c>
      <c r="E393" s="100" t="s">
        <v>1</v>
      </c>
      <c r="F393" s="100" t="s">
        <v>166</v>
      </c>
      <c r="G393" s="100" t="s">
        <v>1462</v>
      </c>
      <c r="H393" s="100" t="s">
        <v>137</v>
      </c>
      <c r="I393" s="282">
        <v>0.3</v>
      </c>
      <c r="J393" s="282">
        <v>0</v>
      </c>
      <c r="K393" s="284">
        <v>1.32</v>
      </c>
      <c r="L393" s="284">
        <v>0</v>
      </c>
      <c r="M393" s="298">
        <v>1.32</v>
      </c>
      <c r="N393" s="298">
        <v>0</v>
      </c>
      <c r="O393" s="284">
        <v>1.32</v>
      </c>
      <c r="P393" s="101">
        <v>15</v>
      </c>
      <c r="Q393" s="101">
        <v>15</v>
      </c>
      <c r="R393" s="289" t="s">
        <v>1157</v>
      </c>
      <c r="S393" s="78"/>
    </row>
    <row r="394" spans="1:19" ht="18" customHeight="1" x14ac:dyDescent="0.25">
      <c r="A394" s="276">
        <v>724</v>
      </c>
      <c r="B394" s="100" t="s">
        <v>1158</v>
      </c>
      <c r="C394" s="100" t="s">
        <v>1968</v>
      </c>
      <c r="D394" s="101">
        <v>3</v>
      </c>
      <c r="E394" s="100" t="s">
        <v>1</v>
      </c>
      <c r="F394" s="100" t="s">
        <v>99</v>
      </c>
      <c r="G394" s="100" t="s">
        <v>1469</v>
      </c>
      <c r="H394" s="100" t="s">
        <v>137</v>
      </c>
      <c r="I394" s="282">
        <v>0.05</v>
      </c>
      <c r="J394" s="282">
        <v>0</v>
      </c>
      <c r="K394" s="284">
        <v>0</v>
      </c>
      <c r="L394" s="284">
        <v>0</v>
      </c>
      <c r="M394" s="298">
        <v>0</v>
      </c>
      <c r="N394" s="298">
        <v>0</v>
      </c>
      <c r="O394" s="284">
        <v>0.33</v>
      </c>
      <c r="P394" s="101">
        <v>20</v>
      </c>
      <c r="Q394" s="101">
        <v>20</v>
      </c>
      <c r="R394" s="289" t="s">
        <v>1159</v>
      </c>
      <c r="S394" s="78"/>
    </row>
    <row r="395" spans="1:19" ht="18" customHeight="1" x14ac:dyDescent="0.25">
      <c r="A395" s="276">
        <v>725</v>
      </c>
      <c r="B395" s="100" t="s">
        <v>1160</v>
      </c>
      <c r="C395" s="100" t="s">
        <v>1969</v>
      </c>
      <c r="D395" s="101">
        <v>3</v>
      </c>
      <c r="E395" s="100" t="s">
        <v>1</v>
      </c>
      <c r="F395" s="100" t="s">
        <v>99</v>
      </c>
      <c r="G395" s="100" t="s">
        <v>1467</v>
      </c>
      <c r="H395" s="100" t="s">
        <v>137</v>
      </c>
      <c r="I395" s="282">
        <v>0.05</v>
      </c>
      <c r="J395" s="282">
        <v>0</v>
      </c>
      <c r="K395" s="284">
        <v>0</v>
      </c>
      <c r="L395" s="284">
        <v>0</v>
      </c>
      <c r="M395" s="298">
        <v>0</v>
      </c>
      <c r="N395" s="298">
        <v>0</v>
      </c>
      <c r="O395" s="284">
        <v>0.33</v>
      </c>
      <c r="P395" s="101">
        <v>20</v>
      </c>
      <c r="Q395" s="101">
        <v>20</v>
      </c>
      <c r="R395" s="289" t="s">
        <v>1161</v>
      </c>
      <c r="S395" s="78"/>
    </row>
    <row r="396" spans="1:19" ht="18" customHeight="1" x14ac:dyDescent="0.25">
      <c r="A396" s="276">
        <v>726</v>
      </c>
      <c r="B396" s="100" t="s">
        <v>1162</v>
      </c>
      <c r="C396" s="100" t="s">
        <v>1970</v>
      </c>
      <c r="D396" s="101">
        <v>3</v>
      </c>
      <c r="E396" s="100" t="s">
        <v>1</v>
      </c>
      <c r="F396" s="100" t="s">
        <v>99</v>
      </c>
      <c r="G396" s="100" t="s">
        <v>1468</v>
      </c>
      <c r="H396" s="100" t="s">
        <v>137</v>
      </c>
      <c r="I396" s="282">
        <v>0.16</v>
      </c>
      <c r="J396" s="282">
        <v>0</v>
      </c>
      <c r="K396" s="284">
        <v>0</v>
      </c>
      <c r="L396" s="284">
        <v>0</v>
      </c>
      <c r="M396" s="298">
        <v>0</v>
      </c>
      <c r="N396" s="298">
        <v>0</v>
      </c>
      <c r="O396" s="284">
        <v>0.33</v>
      </c>
      <c r="P396" s="101">
        <v>20</v>
      </c>
      <c r="Q396" s="101">
        <v>20</v>
      </c>
      <c r="R396" s="289" t="s">
        <v>1163</v>
      </c>
      <c r="S396" s="78"/>
    </row>
    <row r="397" spans="1:19" ht="18" customHeight="1" x14ac:dyDescent="0.25">
      <c r="A397" s="276">
        <v>727</v>
      </c>
      <c r="B397" s="100" t="s">
        <v>1164</v>
      </c>
      <c r="C397" s="100" t="s">
        <v>1971</v>
      </c>
      <c r="D397" s="101">
        <v>2</v>
      </c>
      <c r="E397" s="100" t="s">
        <v>1</v>
      </c>
      <c r="F397" s="100" t="s">
        <v>5</v>
      </c>
      <c r="G397" s="100" t="s">
        <v>2984</v>
      </c>
      <c r="H397" s="100" t="s">
        <v>137</v>
      </c>
      <c r="I397" s="282">
        <v>0.4</v>
      </c>
      <c r="J397" s="282">
        <v>0</v>
      </c>
      <c r="K397" s="284">
        <v>0</v>
      </c>
      <c r="L397" s="284">
        <v>0</v>
      </c>
      <c r="M397" s="298">
        <v>0</v>
      </c>
      <c r="N397" s="298">
        <v>0</v>
      </c>
      <c r="O397" s="284">
        <v>0.7</v>
      </c>
      <c r="P397" s="101">
        <v>15</v>
      </c>
      <c r="Q397" s="101">
        <v>15</v>
      </c>
      <c r="R397" s="289" t="s">
        <v>1165</v>
      </c>
      <c r="S397" s="81"/>
    </row>
    <row r="398" spans="1:19" ht="18" customHeight="1" x14ac:dyDescent="0.25">
      <c r="A398" s="276">
        <v>732</v>
      </c>
      <c r="B398" s="100" t="s">
        <v>1166</v>
      </c>
      <c r="C398" s="100" t="s">
        <v>1167</v>
      </c>
      <c r="D398" s="101">
        <v>4</v>
      </c>
      <c r="E398" s="100" t="s">
        <v>1</v>
      </c>
      <c r="F398" s="100" t="s">
        <v>22</v>
      </c>
      <c r="G398" s="100" t="s">
        <v>1169</v>
      </c>
      <c r="H398" s="100" t="s">
        <v>137</v>
      </c>
      <c r="I398" s="282">
        <v>0.5</v>
      </c>
      <c r="J398" s="282">
        <v>0</v>
      </c>
      <c r="K398" s="284">
        <v>0</v>
      </c>
      <c r="L398" s="284">
        <v>0</v>
      </c>
      <c r="M398" s="298">
        <v>0</v>
      </c>
      <c r="N398" s="298">
        <v>0</v>
      </c>
      <c r="O398" s="284">
        <v>1.96</v>
      </c>
      <c r="P398" s="101">
        <v>5</v>
      </c>
      <c r="Q398" s="101">
        <v>5</v>
      </c>
      <c r="R398" s="289" t="s">
        <v>1168</v>
      </c>
      <c r="S398" s="84"/>
    </row>
    <row r="399" spans="1:19" ht="18" customHeight="1" x14ac:dyDescent="0.25">
      <c r="A399" s="276">
        <v>738</v>
      </c>
      <c r="B399" s="100" t="s">
        <v>1972</v>
      </c>
      <c r="C399" s="100" t="s">
        <v>1973</v>
      </c>
      <c r="D399" s="101">
        <v>4</v>
      </c>
      <c r="E399" s="100" t="s">
        <v>1</v>
      </c>
      <c r="F399" s="100" t="s">
        <v>5</v>
      </c>
      <c r="G399" s="100" t="s">
        <v>1458</v>
      </c>
      <c r="H399" s="100" t="s">
        <v>137</v>
      </c>
      <c r="I399" s="282">
        <v>0.4</v>
      </c>
      <c r="J399" s="282">
        <v>0</v>
      </c>
      <c r="K399" s="284">
        <v>15000</v>
      </c>
      <c r="L399" s="284">
        <v>12000</v>
      </c>
      <c r="M399" s="298">
        <v>15000</v>
      </c>
      <c r="N399" s="298">
        <v>12000</v>
      </c>
      <c r="O399" s="284">
        <v>0.5</v>
      </c>
      <c r="P399" s="101">
        <v>15</v>
      </c>
      <c r="Q399" s="101">
        <v>15</v>
      </c>
      <c r="R399" s="289" t="s">
        <v>1171</v>
      </c>
      <c r="S399" s="84"/>
    </row>
    <row r="400" spans="1:19" ht="18" customHeight="1" x14ac:dyDescent="0.25">
      <c r="A400" s="276">
        <v>739</v>
      </c>
      <c r="B400" s="100" t="s">
        <v>1974</v>
      </c>
      <c r="C400" s="100" t="s">
        <v>1975</v>
      </c>
      <c r="D400" s="101">
        <v>3</v>
      </c>
      <c r="E400" s="100" t="s">
        <v>0</v>
      </c>
      <c r="F400" s="100" t="s">
        <v>5</v>
      </c>
      <c r="G400" s="100" t="s">
        <v>1452</v>
      </c>
      <c r="H400" s="100" t="s">
        <v>137</v>
      </c>
      <c r="I400" s="282">
        <v>0.4</v>
      </c>
      <c r="J400" s="282">
        <v>0</v>
      </c>
      <c r="K400" s="284">
        <v>5780</v>
      </c>
      <c r="L400" s="284">
        <v>4680</v>
      </c>
      <c r="M400" s="298">
        <v>5780</v>
      </c>
      <c r="N400" s="298">
        <v>4680</v>
      </c>
      <c r="O400" s="284">
        <v>1100</v>
      </c>
      <c r="P400" s="101">
        <v>17</v>
      </c>
      <c r="Q400" s="101">
        <v>17</v>
      </c>
      <c r="R400" s="289" t="s">
        <v>1171</v>
      </c>
      <c r="S400" s="84"/>
    </row>
    <row r="401" spans="1:19" ht="18" customHeight="1" x14ac:dyDescent="0.25">
      <c r="A401" s="276">
        <v>741</v>
      </c>
      <c r="B401" s="100" t="s">
        <v>1172</v>
      </c>
      <c r="C401" s="100" t="s">
        <v>1976</v>
      </c>
      <c r="D401" s="101">
        <v>0</v>
      </c>
      <c r="E401" s="100" t="s">
        <v>1</v>
      </c>
      <c r="F401" s="100" t="s">
        <v>99</v>
      </c>
      <c r="G401" s="100" t="s">
        <v>1470</v>
      </c>
      <c r="H401" s="100" t="s">
        <v>246</v>
      </c>
      <c r="I401" s="101">
        <v>30</v>
      </c>
      <c r="J401" s="101">
        <v>15</v>
      </c>
      <c r="K401" s="284">
        <v>1.1500000000000001</v>
      </c>
      <c r="L401" s="284">
        <v>0.81666666666666676</v>
      </c>
      <c r="M401" s="298">
        <v>1.1500000000000001</v>
      </c>
      <c r="N401" s="298">
        <v>0.81666666666666676</v>
      </c>
      <c r="O401" s="284">
        <v>0.33333333333333337</v>
      </c>
      <c r="P401" s="101">
        <v>40</v>
      </c>
      <c r="Q401" s="101">
        <v>40</v>
      </c>
      <c r="R401" s="289" t="s">
        <v>1173</v>
      </c>
      <c r="S401" s="78"/>
    </row>
    <row r="402" spans="1:19" ht="18" customHeight="1" x14ac:dyDescent="0.25">
      <c r="A402" s="276">
        <v>742</v>
      </c>
      <c r="B402" s="100" t="s">
        <v>1174</v>
      </c>
      <c r="C402" s="100" t="s">
        <v>1175</v>
      </c>
      <c r="D402" s="101">
        <v>4</v>
      </c>
      <c r="E402" s="100" t="s">
        <v>1</v>
      </c>
      <c r="F402" s="100" t="s">
        <v>22</v>
      </c>
      <c r="G402" s="100" t="s">
        <v>1471</v>
      </c>
      <c r="H402" s="100" t="s">
        <v>137</v>
      </c>
      <c r="I402" s="282">
        <v>0.08</v>
      </c>
      <c r="J402" s="282">
        <v>0</v>
      </c>
      <c r="K402" s="284">
        <v>0.15</v>
      </c>
      <c r="L402" s="284">
        <v>0</v>
      </c>
      <c r="M402" s="298">
        <v>0.15</v>
      </c>
      <c r="N402" s="298">
        <v>0</v>
      </c>
      <c r="O402" s="284">
        <v>0.15</v>
      </c>
      <c r="P402" s="101">
        <v>40</v>
      </c>
      <c r="Q402" s="101">
        <v>40</v>
      </c>
      <c r="R402" s="289" t="s">
        <v>1178</v>
      </c>
      <c r="S402" s="89"/>
    </row>
    <row r="403" spans="1:19" ht="18" customHeight="1" x14ac:dyDescent="0.25">
      <c r="A403" s="276">
        <v>743</v>
      </c>
      <c r="B403" s="100" t="s">
        <v>1179</v>
      </c>
      <c r="C403" s="100" t="s">
        <v>1977</v>
      </c>
      <c r="D403" s="101">
        <v>4</v>
      </c>
      <c r="E403" s="100" t="s">
        <v>1</v>
      </c>
      <c r="F403" s="100" t="s">
        <v>22</v>
      </c>
      <c r="G403" s="100" t="s">
        <v>1471</v>
      </c>
      <c r="H403" s="100" t="s">
        <v>137</v>
      </c>
      <c r="I403" s="282">
        <v>7.5999999999999998E-2</v>
      </c>
      <c r="J403" s="282">
        <v>0</v>
      </c>
      <c r="K403" s="284">
        <v>1.3739999999999999</v>
      </c>
      <c r="L403" s="284">
        <v>0</v>
      </c>
      <c r="M403" s="298">
        <v>1.3739999999999999</v>
      </c>
      <c r="N403" s="298">
        <v>0</v>
      </c>
      <c r="O403" s="284">
        <v>1.3739999999999999</v>
      </c>
      <c r="P403" s="101">
        <v>40</v>
      </c>
      <c r="Q403" s="101">
        <v>40</v>
      </c>
      <c r="R403" s="289" t="s">
        <v>1181</v>
      </c>
      <c r="S403" s="89"/>
    </row>
    <row r="404" spans="1:19" ht="18" customHeight="1" x14ac:dyDescent="0.25">
      <c r="A404" s="276">
        <v>744</v>
      </c>
      <c r="B404" s="100" t="s">
        <v>1182</v>
      </c>
      <c r="C404" s="100" t="s">
        <v>1183</v>
      </c>
      <c r="D404" s="101">
        <v>4</v>
      </c>
      <c r="E404" s="100" t="s">
        <v>1</v>
      </c>
      <c r="F404" s="100" t="s">
        <v>105</v>
      </c>
      <c r="G404" s="100" t="s">
        <v>1475</v>
      </c>
      <c r="H404" s="100" t="s">
        <v>137</v>
      </c>
      <c r="I404" s="282">
        <v>0.19</v>
      </c>
      <c r="J404" s="282">
        <v>0</v>
      </c>
      <c r="K404" s="284">
        <v>1.75</v>
      </c>
      <c r="L404" s="284">
        <v>0</v>
      </c>
      <c r="M404" s="298">
        <v>1.75</v>
      </c>
      <c r="N404" s="298">
        <v>0</v>
      </c>
      <c r="O404" s="284">
        <v>1.75</v>
      </c>
      <c r="P404" s="101">
        <v>20</v>
      </c>
      <c r="Q404" s="101">
        <v>20</v>
      </c>
      <c r="R404" s="289" t="s">
        <v>1186</v>
      </c>
      <c r="S404" s="78"/>
    </row>
    <row r="405" spans="1:19" ht="18" customHeight="1" x14ac:dyDescent="0.25">
      <c r="A405" s="276">
        <v>746</v>
      </c>
      <c r="B405" s="100" t="s">
        <v>1187</v>
      </c>
      <c r="C405" s="100" t="s">
        <v>1188</v>
      </c>
      <c r="D405" s="101">
        <v>4</v>
      </c>
      <c r="E405" s="100" t="s">
        <v>1</v>
      </c>
      <c r="F405" s="100" t="s">
        <v>99</v>
      </c>
      <c r="G405" s="100" t="s">
        <v>1473</v>
      </c>
      <c r="H405" s="100" t="s">
        <v>246</v>
      </c>
      <c r="I405" s="101">
        <v>24</v>
      </c>
      <c r="J405" s="101">
        <v>14</v>
      </c>
      <c r="K405" s="284">
        <v>1082915</v>
      </c>
      <c r="L405" s="284">
        <v>1023057</v>
      </c>
      <c r="M405" s="298">
        <v>1082915</v>
      </c>
      <c r="N405" s="298">
        <v>1023057</v>
      </c>
      <c r="O405" s="284">
        <v>0.28395635673624287</v>
      </c>
      <c r="P405" s="101">
        <v>40</v>
      </c>
      <c r="Q405" s="101">
        <v>40</v>
      </c>
      <c r="R405" s="289" t="s">
        <v>1189</v>
      </c>
      <c r="S405" s="78"/>
    </row>
    <row r="406" spans="1:19" ht="18" customHeight="1" x14ac:dyDescent="0.25">
      <c r="A406" s="276">
        <v>747</v>
      </c>
      <c r="B406" s="100" t="s">
        <v>1190</v>
      </c>
      <c r="C406" s="100" t="s">
        <v>1191</v>
      </c>
      <c r="D406" s="101">
        <v>4</v>
      </c>
      <c r="E406" s="100" t="s">
        <v>1</v>
      </c>
      <c r="F406" s="100" t="s">
        <v>22</v>
      </c>
      <c r="G406" s="100" t="s">
        <v>1472</v>
      </c>
      <c r="H406" s="100" t="s">
        <v>137</v>
      </c>
      <c r="I406" s="282">
        <v>0.21</v>
      </c>
      <c r="J406" s="282">
        <v>0</v>
      </c>
      <c r="K406" s="284">
        <v>8.5025142314990525</v>
      </c>
      <c r="L406" s="284">
        <v>0</v>
      </c>
      <c r="M406" s="298">
        <v>8.5025142314990525</v>
      </c>
      <c r="N406" s="298">
        <v>0</v>
      </c>
      <c r="O406" s="284">
        <v>8.5025142314990525</v>
      </c>
      <c r="P406" s="101">
        <v>40</v>
      </c>
      <c r="Q406" s="101">
        <v>40</v>
      </c>
      <c r="R406" s="289" t="s">
        <v>1189</v>
      </c>
      <c r="S406" s="78"/>
    </row>
    <row r="407" spans="1:19" ht="18" customHeight="1" x14ac:dyDescent="0.25">
      <c r="A407" s="276">
        <v>748</v>
      </c>
      <c r="B407" s="100" t="s">
        <v>1192</v>
      </c>
      <c r="C407" s="100" t="s">
        <v>1978</v>
      </c>
      <c r="D407" s="101">
        <v>4</v>
      </c>
      <c r="E407" s="100" t="s">
        <v>1</v>
      </c>
      <c r="F407" s="100" t="s">
        <v>4</v>
      </c>
      <c r="G407" s="100" t="s">
        <v>1476</v>
      </c>
      <c r="H407" s="100" t="s">
        <v>137</v>
      </c>
      <c r="I407" s="282">
        <v>0.05</v>
      </c>
      <c r="J407" s="282">
        <v>0</v>
      </c>
      <c r="K407" s="284">
        <v>0.76201706473251529</v>
      </c>
      <c r="L407" s="284">
        <v>0</v>
      </c>
      <c r="M407" s="298">
        <v>0.76201706473251529</v>
      </c>
      <c r="N407" s="298">
        <v>0</v>
      </c>
      <c r="O407" s="284">
        <v>0.76201706473251529</v>
      </c>
      <c r="P407" s="101">
        <v>30</v>
      </c>
      <c r="Q407" s="101">
        <v>30</v>
      </c>
      <c r="R407" s="289" t="s">
        <v>1193</v>
      </c>
      <c r="S407" s="78"/>
    </row>
    <row r="408" spans="1:19" ht="18" customHeight="1" x14ac:dyDescent="0.25">
      <c r="A408" s="276">
        <v>753</v>
      </c>
      <c r="B408" s="100" t="s">
        <v>1195</v>
      </c>
      <c r="C408" s="100" t="s">
        <v>1196</v>
      </c>
      <c r="D408" s="101">
        <v>4</v>
      </c>
      <c r="E408" s="100" t="s">
        <v>1</v>
      </c>
      <c r="F408" s="100" t="s">
        <v>105</v>
      </c>
      <c r="G408" s="100" t="s">
        <v>3008</v>
      </c>
      <c r="H408" s="100" t="s">
        <v>137</v>
      </c>
      <c r="I408" s="282">
        <v>0.31907373486470636</v>
      </c>
      <c r="J408" s="282">
        <v>0</v>
      </c>
      <c r="K408" s="284">
        <v>0</v>
      </c>
      <c r="L408" s="284">
        <v>0</v>
      </c>
      <c r="M408" s="298">
        <v>0</v>
      </c>
      <c r="N408" s="298">
        <v>0</v>
      </c>
      <c r="O408" s="284">
        <v>0</v>
      </c>
      <c r="P408" s="101">
        <v>32</v>
      </c>
      <c r="Q408" s="101">
        <v>32</v>
      </c>
      <c r="R408" s="289">
        <v>0</v>
      </c>
      <c r="S408" s="90"/>
    </row>
    <row r="409" spans="1:19" ht="18" customHeight="1" x14ac:dyDescent="0.25">
      <c r="A409" s="276">
        <v>754</v>
      </c>
      <c r="B409" s="100" t="s">
        <v>1197</v>
      </c>
      <c r="C409" s="100" t="s">
        <v>1198</v>
      </c>
      <c r="D409" s="101">
        <v>4</v>
      </c>
      <c r="E409" s="100" t="s">
        <v>1</v>
      </c>
      <c r="F409" s="100" t="s">
        <v>105</v>
      </c>
      <c r="G409" s="100" t="s">
        <v>3008</v>
      </c>
      <c r="H409" s="100" t="s">
        <v>137</v>
      </c>
      <c r="I409" s="282">
        <v>0.44602567876722349</v>
      </c>
      <c r="J409" s="282">
        <v>0</v>
      </c>
      <c r="K409" s="284">
        <v>0</v>
      </c>
      <c r="L409" s="284">
        <v>0</v>
      </c>
      <c r="M409" s="298">
        <v>0</v>
      </c>
      <c r="N409" s="298">
        <v>0</v>
      </c>
      <c r="O409" s="284">
        <v>0</v>
      </c>
      <c r="P409" s="101">
        <v>32</v>
      </c>
      <c r="Q409" s="101">
        <v>32</v>
      </c>
      <c r="R409" s="289">
        <v>0</v>
      </c>
      <c r="S409" s="90"/>
    </row>
    <row r="410" spans="1:19" ht="18" customHeight="1" x14ac:dyDescent="0.25">
      <c r="A410" s="276">
        <v>756</v>
      </c>
      <c r="B410" s="100" t="s">
        <v>1979</v>
      </c>
      <c r="C410" s="100" t="s">
        <v>1980</v>
      </c>
      <c r="D410" s="101">
        <v>4</v>
      </c>
      <c r="E410" s="100" t="s">
        <v>1</v>
      </c>
      <c r="F410" s="100" t="s">
        <v>105</v>
      </c>
      <c r="G410" s="100" t="s">
        <v>3008</v>
      </c>
      <c r="H410" s="100" t="s">
        <v>137</v>
      </c>
      <c r="I410" s="282">
        <v>0.60947640833679928</v>
      </c>
      <c r="J410" s="282">
        <v>0</v>
      </c>
      <c r="K410" s="284">
        <v>43756.497184780754</v>
      </c>
      <c r="L410" s="284">
        <v>25313.502815219246</v>
      </c>
      <c r="M410" s="298">
        <v>43756.497184780754</v>
      </c>
      <c r="N410" s="298">
        <v>25313.502815219246</v>
      </c>
      <c r="O410" s="284">
        <v>18442.994369561507</v>
      </c>
      <c r="P410" s="101">
        <v>32</v>
      </c>
      <c r="Q410" s="101">
        <v>32</v>
      </c>
      <c r="R410" s="289" t="s">
        <v>2286</v>
      </c>
      <c r="S410" s="80"/>
    </row>
    <row r="411" spans="1:19" ht="18" customHeight="1" x14ac:dyDescent="0.25">
      <c r="A411" s="276">
        <v>759</v>
      </c>
      <c r="B411" s="100" t="s">
        <v>1199</v>
      </c>
      <c r="C411" s="100" t="s">
        <v>1200</v>
      </c>
      <c r="D411" s="101">
        <v>4</v>
      </c>
      <c r="E411" s="100" t="s">
        <v>0</v>
      </c>
      <c r="F411" s="100" t="s">
        <v>104</v>
      </c>
      <c r="G411" s="100" t="s">
        <v>1450</v>
      </c>
      <c r="H411" s="100" t="s">
        <v>137</v>
      </c>
      <c r="I411" s="282">
        <v>0.05</v>
      </c>
      <c r="J411" s="282">
        <v>0</v>
      </c>
      <c r="K411" s="284">
        <v>0</v>
      </c>
      <c r="L411" s="284">
        <v>0</v>
      </c>
      <c r="M411" s="298">
        <v>0</v>
      </c>
      <c r="N411" s="298">
        <v>0</v>
      </c>
      <c r="O411" s="284">
        <v>0</v>
      </c>
      <c r="P411" s="101">
        <v>1</v>
      </c>
      <c r="Q411" s="101">
        <v>1</v>
      </c>
      <c r="R411" s="289" t="s">
        <v>1203</v>
      </c>
      <c r="S411" s="80"/>
    </row>
    <row r="412" spans="1:19" ht="18" customHeight="1" x14ac:dyDescent="0.25">
      <c r="A412" s="276">
        <v>760</v>
      </c>
      <c r="B412" s="100" t="s">
        <v>1199</v>
      </c>
      <c r="C412" s="100" t="s">
        <v>1205</v>
      </c>
      <c r="D412" s="101">
        <v>4</v>
      </c>
      <c r="E412" s="100" t="s">
        <v>1</v>
      </c>
      <c r="F412" s="100" t="s">
        <v>104</v>
      </c>
      <c r="G412" s="100" t="s">
        <v>1318</v>
      </c>
      <c r="H412" s="100" t="s">
        <v>137</v>
      </c>
      <c r="I412" s="282">
        <v>0.05</v>
      </c>
      <c r="J412" s="282">
        <v>0</v>
      </c>
      <c r="K412" s="284">
        <v>0</v>
      </c>
      <c r="L412" s="284">
        <v>0</v>
      </c>
      <c r="M412" s="298">
        <v>0</v>
      </c>
      <c r="N412" s="298">
        <v>0</v>
      </c>
      <c r="O412" s="284">
        <v>0</v>
      </c>
      <c r="P412" s="101">
        <v>1</v>
      </c>
      <c r="Q412" s="101">
        <v>1</v>
      </c>
      <c r="R412" s="289" t="s">
        <v>1203</v>
      </c>
      <c r="S412" s="80"/>
    </row>
    <row r="413" spans="1:19" ht="18" customHeight="1" x14ac:dyDescent="0.25">
      <c r="A413" s="276">
        <v>765</v>
      </c>
      <c r="B413" s="100" t="s">
        <v>1206</v>
      </c>
      <c r="C413" s="100" t="s">
        <v>1207</v>
      </c>
      <c r="D413" s="101">
        <v>3</v>
      </c>
      <c r="E413" s="100" t="s">
        <v>1</v>
      </c>
      <c r="F413" s="100" t="s">
        <v>5</v>
      </c>
      <c r="G413" s="100" t="s">
        <v>1335</v>
      </c>
      <c r="H413" s="100" t="s">
        <v>965</v>
      </c>
      <c r="I413" s="101">
        <v>20</v>
      </c>
      <c r="J413" s="101">
        <v>11.4</v>
      </c>
      <c r="K413" s="284">
        <v>2.35</v>
      </c>
      <c r="L413" s="284">
        <v>0.85250000000000004</v>
      </c>
      <c r="M413" s="298">
        <v>2.35</v>
      </c>
      <c r="N413" s="298">
        <v>0.85250000000000004</v>
      </c>
      <c r="O413" s="284">
        <v>1.4975000000000001</v>
      </c>
      <c r="P413" s="101">
        <v>15</v>
      </c>
      <c r="Q413" s="101">
        <v>15</v>
      </c>
      <c r="R413" s="289" t="s">
        <v>2287</v>
      </c>
      <c r="S413" s="78"/>
    </row>
    <row r="414" spans="1:19" ht="18" customHeight="1" x14ac:dyDescent="0.25">
      <c r="A414" s="276">
        <v>766</v>
      </c>
      <c r="B414" s="100" t="s">
        <v>950</v>
      </c>
      <c r="C414" s="100" t="s">
        <v>1209</v>
      </c>
      <c r="D414" s="101">
        <v>3</v>
      </c>
      <c r="E414" s="100" t="s">
        <v>1</v>
      </c>
      <c r="F414" s="100" t="s">
        <v>1735</v>
      </c>
      <c r="G414" s="100" t="s">
        <v>1325</v>
      </c>
      <c r="H414" s="100" t="s">
        <v>137</v>
      </c>
      <c r="I414" s="282">
        <v>0.5</v>
      </c>
      <c r="J414" s="282">
        <v>0</v>
      </c>
      <c r="K414" s="284">
        <v>0.14285714285714285</v>
      </c>
      <c r="L414" s="284">
        <v>0</v>
      </c>
      <c r="M414" s="298">
        <v>0.14285714285714285</v>
      </c>
      <c r="N414" s="298">
        <v>0</v>
      </c>
      <c r="O414" s="284">
        <v>0.14285714285714285</v>
      </c>
      <c r="P414" s="101">
        <v>40</v>
      </c>
      <c r="Q414" s="101">
        <v>40</v>
      </c>
      <c r="R414" s="289" t="s">
        <v>2274</v>
      </c>
      <c r="S414" s="81"/>
    </row>
    <row r="415" spans="1:19" ht="18" customHeight="1" x14ac:dyDescent="0.25">
      <c r="A415" s="276">
        <v>767</v>
      </c>
      <c r="B415" s="100" t="s">
        <v>1101</v>
      </c>
      <c r="C415" s="100" t="s">
        <v>1981</v>
      </c>
      <c r="D415" s="101">
        <v>0</v>
      </c>
      <c r="E415" s="100" t="s">
        <v>0</v>
      </c>
      <c r="F415" s="100" t="s">
        <v>5</v>
      </c>
      <c r="G415" s="100" t="s">
        <v>3016</v>
      </c>
      <c r="H415" s="100" t="s">
        <v>137</v>
      </c>
      <c r="I415" s="282">
        <v>0.10000000000000005</v>
      </c>
      <c r="J415" s="282">
        <v>0</v>
      </c>
      <c r="K415" s="284">
        <v>5000</v>
      </c>
      <c r="L415" s="284">
        <v>4167</v>
      </c>
      <c r="M415" s="298">
        <v>5000</v>
      </c>
      <c r="N415" s="298">
        <v>4167</v>
      </c>
      <c r="O415" s="284">
        <v>833</v>
      </c>
      <c r="P415" s="101">
        <v>16</v>
      </c>
      <c r="Q415" s="101">
        <v>16</v>
      </c>
      <c r="R415" s="289" t="s">
        <v>1211</v>
      </c>
      <c r="S415" s="78"/>
    </row>
    <row r="416" spans="1:19" ht="18" customHeight="1" x14ac:dyDescent="0.25">
      <c r="A416" s="276">
        <v>768</v>
      </c>
      <c r="B416" s="100" t="s">
        <v>1213</v>
      </c>
      <c r="C416" s="100" t="s">
        <v>1214</v>
      </c>
      <c r="D416" s="101">
        <v>4</v>
      </c>
      <c r="E416" s="100" t="s">
        <v>0</v>
      </c>
      <c r="F416" s="100" t="s">
        <v>4</v>
      </c>
      <c r="G416" s="100" t="s">
        <v>2406</v>
      </c>
      <c r="H416" s="100" t="s">
        <v>137</v>
      </c>
      <c r="I416" s="282">
        <v>0.1</v>
      </c>
      <c r="J416" s="282">
        <v>0</v>
      </c>
      <c r="K416" s="284">
        <v>0</v>
      </c>
      <c r="L416" s="284">
        <v>250</v>
      </c>
      <c r="M416" s="298">
        <v>0</v>
      </c>
      <c r="N416" s="298">
        <v>250</v>
      </c>
      <c r="O416" s="284">
        <v>250</v>
      </c>
      <c r="P416" s="101">
        <v>15</v>
      </c>
      <c r="Q416" s="101">
        <v>15</v>
      </c>
      <c r="R416" s="289" t="s">
        <v>1219</v>
      </c>
      <c r="S416" s="78"/>
    </row>
    <row r="417" spans="1:19" ht="18" customHeight="1" x14ac:dyDescent="0.25">
      <c r="A417" s="276">
        <v>775</v>
      </c>
      <c r="B417" s="100" t="s">
        <v>1222</v>
      </c>
      <c r="C417" s="100" t="s">
        <v>1982</v>
      </c>
      <c r="D417" s="101">
        <v>3</v>
      </c>
      <c r="E417" s="100" t="s">
        <v>0</v>
      </c>
      <c r="F417" s="100" t="s">
        <v>104</v>
      </c>
      <c r="G417" s="100" t="s">
        <v>3371</v>
      </c>
      <c r="H417" s="100" t="s">
        <v>137</v>
      </c>
      <c r="I417" s="282">
        <v>0.16</v>
      </c>
      <c r="J417" s="282">
        <v>0</v>
      </c>
      <c r="K417" s="284">
        <v>0</v>
      </c>
      <c r="L417" s="284">
        <v>0</v>
      </c>
      <c r="M417" s="298">
        <v>0</v>
      </c>
      <c r="N417" s="298">
        <v>0</v>
      </c>
      <c r="O417" s="284">
        <v>440</v>
      </c>
      <c r="P417" s="101">
        <v>1</v>
      </c>
      <c r="Q417" s="101">
        <v>1</v>
      </c>
      <c r="R417" s="289" t="s">
        <v>1226</v>
      </c>
      <c r="S417" s="78"/>
    </row>
    <row r="418" spans="1:19" ht="18" customHeight="1" x14ac:dyDescent="0.25">
      <c r="A418" s="276">
        <v>776</v>
      </c>
      <c r="B418" s="100" t="s">
        <v>1228</v>
      </c>
      <c r="C418" s="100" t="s">
        <v>1983</v>
      </c>
      <c r="D418" s="101">
        <v>3</v>
      </c>
      <c r="E418" s="100" t="s">
        <v>1</v>
      </c>
      <c r="F418" s="100" t="s">
        <v>104</v>
      </c>
      <c r="G418" s="100" t="s">
        <v>2869</v>
      </c>
      <c r="H418" s="100" t="s">
        <v>137</v>
      </c>
      <c r="I418" s="282">
        <v>0.16</v>
      </c>
      <c r="J418" s="282">
        <v>0</v>
      </c>
      <c r="K418" s="284">
        <v>0</v>
      </c>
      <c r="L418" s="284">
        <v>0</v>
      </c>
      <c r="M418" s="298">
        <v>0</v>
      </c>
      <c r="N418" s="298">
        <v>0</v>
      </c>
      <c r="O418" s="284">
        <v>0.13750000000000001</v>
      </c>
      <c r="P418" s="101">
        <v>10</v>
      </c>
      <c r="Q418" s="101">
        <v>10</v>
      </c>
      <c r="R418" s="289" t="s">
        <v>1226</v>
      </c>
      <c r="S418" s="78"/>
    </row>
    <row r="419" spans="1:19" ht="18" customHeight="1" x14ac:dyDescent="0.25">
      <c r="A419" s="276">
        <v>777</v>
      </c>
      <c r="B419" s="100" t="s">
        <v>1230</v>
      </c>
      <c r="C419" s="100" t="s">
        <v>1984</v>
      </c>
      <c r="D419" s="101">
        <v>2</v>
      </c>
      <c r="E419" s="100" t="s">
        <v>0</v>
      </c>
      <c r="F419" s="100" t="s">
        <v>99</v>
      </c>
      <c r="G419" s="100" t="s">
        <v>1474</v>
      </c>
      <c r="H419" s="100" t="s">
        <v>137</v>
      </c>
      <c r="I419" s="282">
        <v>0.35</v>
      </c>
      <c r="J419" s="282">
        <v>0</v>
      </c>
      <c r="K419" s="284">
        <v>4156.9219381653056</v>
      </c>
      <c r="L419" s="284">
        <v>0</v>
      </c>
      <c r="M419" s="298">
        <v>4156.9219381653056</v>
      </c>
      <c r="N419" s="298">
        <v>0</v>
      </c>
      <c r="O419" s="284">
        <v>4156.9219381653056</v>
      </c>
      <c r="P419" s="101">
        <v>30</v>
      </c>
      <c r="Q419" s="101">
        <v>30</v>
      </c>
      <c r="R419" s="289" t="s">
        <v>1231</v>
      </c>
      <c r="S419" s="78"/>
    </row>
    <row r="420" spans="1:19" ht="18" customHeight="1" x14ac:dyDescent="0.25">
      <c r="A420" s="276">
        <v>782</v>
      </c>
      <c r="B420" s="100" t="s">
        <v>1232</v>
      </c>
      <c r="C420" s="100" t="s">
        <v>1233</v>
      </c>
      <c r="D420" s="101">
        <v>4</v>
      </c>
      <c r="E420" s="100" t="s">
        <v>1</v>
      </c>
      <c r="F420" s="100" t="s">
        <v>4</v>
      </c>
      <c r="G420" s="100" t="s">
        <v>1478</v>
      </c>
      <c r="H420" s="100" t="s">
        <v>137</v>
      </c>
      <c r="I420" s="282">
        <v>0.71600000000000008</v>
      </c>
      <c r="J420" s="282">
        <v>0.55474208549734749</v>
      </c>
      <c r="K420" s="284">
        <v>0</v>
      </c>
      <c r="L420" s="284">
        <v>0</v>
      </c>
      <c r="M420" s="298">
        <v>0</v>
      </c>
      <c r="N420" s="298">
        <v>0</v>
      </c>
      <c r="O420" s="284">
        <v>56.537707417582425</v>
      </c>
      <c r="P420" s="101">
        <v>20</v>
      </c>
      <c r="Q420" s="101">
        <v>20</v>
      </c>
      <c r="R420" s="289" t="s">
        <v>2288</v>
      </c>
      <c r="S420" s="4"/>
    </row>
    <row r="421" spans="1:19" ht="18" customHeight="1" x14ac:dyDescent="0.25">
      <c r="A421" s="276">
        <v>785</v>
      </c>
      <c r="B421" s="100" t="s">
        <v>1985</v>
      </c>
      <c r="C421" s="100" t="s">
        <v>1238</v>
      </c>
      <c r="D421" s="101">
        <v>4</v>
      </c>
      <c r="E421" s="100" t="s">
        <v>1</v>
      </c>
      <c r="F421" s="100" t="s">
        <v>107</v>
      </c>
      <c r="G421" s="100" t="s">
        <v>1447</v>
      </c>
      <c r="H421" s="100" t="s">
        <v>137</v>
      </c>
      <c r="I421" s="282">
        <v>0.79400000000000004</v>
      </c>
      <c r="J421" s="282">
        <v>0</v>
      </c>
      <c r="K421" s="284">
        <v>26453.77756921633</v>
      </c>
      <c r="L421" s="284">
        <v>0</v>
      </c>
      <c r="M421" s="298">
        <v>26453.77756921633</v>
      </c>
      <c r="N421" s="298">
        <v>0</v>
      </c>
      <c r="O421" s="284">
        <v>26453.77756921633</v>
      </c>
      <c r="P421" s="101">
        <v>13</v>
      </c>
      <c r="Q421" s="101">
        <v>13</v>
      </c>
      <c r="R421" s="289" t="s">
        <v>1241</v>
      </c>
      <c r="S421" s="78"/>
    </row>
    <row r="422" spans="1:19" ht="18" customHeight="1" x14ac:dyDescent="0.25">
      <c r="A422" s="276">
        <v>786</v>
      </c>
      <c r="B422" s="100" t="s">
        <v>1242</v>
      </c>
      <c r="C422" s="100" t="s">
        <v>1243</v>
      </c>
      <c r="D422" s="101">
        <v>2</v>
      </c>
      <c r="E422" s="100" t="s">
        <v>0</v>
      </c>
      <c r="F422" s="100" t="s">
        <v>99</v>
      </c>
      <c r="G422" s="100" t="s">
        <v>2855</v>
      </c>
      <c r="H422" s="100" t="s">
        <v>137</v>
      </c>
      <c r="I422" s="282">
        <v>8.8400000000000006E-3</v>
      </c>
      <c r="J422" s="282">
        <v>0</v>
      </c>
      <c r="K422" s="284">
        <v>20000</v>
      </c>
      <c r="L422" s="284">
        <v>0</v>
      </c>
      <c r="M422" s="298">
        <v>20000</v>
      </c>
      <c r="N422" s="298">
        <v>0</v>
      </c>
      <c r="O422" s="284">
        <v>20000</v>
      </c>
      <c r="P422" s="101">
        <v>10</v>
      </c>
      <c r="Q422" s="101">
        <v>10</v>
      </c>
      <c r="R422" s="289" t="s">
        <v>1246</v>
      </c>
      <c r="S422" s="78"/>
    </row>
    <row r="423" spans="1:19" ht="18" customHeight="1" x14ac:dyDescent="0.25">
      <c r="A423" s="276">
        <v>792</v>
      </c>
      <c r="B423" s="100" t="s">
        <v>1247</v>
      </c>
      <c r="C423" s="100" t="s">
        <v>1986</v>
      </c>
      <c r="D423" s="101">
        <v>2</v>
      </c>
      <c r="E423" s="100" t="s">
        <v>0</v>
      </c>
      <c r="F423" s="100" t="s">
        <v>107</v>
      </c>
      <c r="G423" s="100" t="s">
        <v>2828</v>
      </c>
      <c r="H423" s="100" t="s">
        <v>137</v>
      </c>
      <c r="I423" s="282">
        <v>0.32</v>
      </c>
      <c r="J423" s="282">
        <v>0</v>
      </c>
      <c r="K423" s="284">
        <v>0</v>
      </c>
      <c r="L423" s="284">
        <v>0</v>
      </c>
      <c r="M423" s="298">
        <v>0</v>
      </c>
      <c r="N423" s="298">
        <v>0</v>
      </c>
      <c r="O423" s="284">
        <v>1200</v>
      </c>
      <c r="P423" s="101">
        <v>13</v>
      </c>
      <c r="Q423" s="101">
        <v>13</v>
      </c>
      <c r="R423" s="289" t="s">
        <v>2289</v>
      </c>
      <c r="S423" s="91"/>
    </row>
    <row r="424" spans="1:19" ht="18" customHeight="1" x14ac:dyDescent="0.25">
      <c r="A424" s="276">
        <v>793</v>
      </c>
      <c r="B424" s="100" t="s">
        <v>1249</v>
      </c>
      <c r="C424" s="100" t="s">
        <v>1987</v>
      </c>
      <c r="D424" s="101">
        <v>2</v>
      </c>
      <c r="E424" s="100" t="s">
        <v>0</v>
      </c>
      <c r="F424" s="100" t="s">
        <v>107</v>
      </c>
      <c r="G424" s="100" t="s">
        <v>2828</v>
      </c>
      <c r="H424" s="100" t="s">
        <v>137</v>
      </c>
      <c r="I424" s="282">
        <v>0.32</v>
      </c>
      <c r="J424" s="282">
        <v>0</v>
      </c>
      <c r="K424" s="284">
        <v>0</v>
      </c>
      <c r="L424" s="284">
        <v>0</v>
      </c>
      <c r="M424" s="298">
        <v>0</v>
      </c>
      <c r="N424" s="298">
        <v>0</v>
      </c>
      <c r="O424" s="284">
        <v>3000</v>
      </c>
      <c r="P424" s="101">
        <v>13</v>
      </c>
      <c r="Q424" s="101">
        <v>13</v>
      </c>
      <c r="R424" s="289" t="s">
        <v>2289</v>
      </c>
      <c r="S424" s="91"/>
    </row>
    <row r="425" spans="1:19" ht="18" customHeight="1" x14ac:dyDescent="0.25">
      <c r="A425" s="276">
        <v>794</v>
      </c>
      <c r="B425" s="100" t="s">
        <v>1251</v>
      </c>
      <c r="C425" s="100" t="s">
        <v>1988</v>
      </c>
      <c r="D425" s="101">
        <v>2</v>
      </c>
      <c r="E425" s="100" t="s">
        <v>0</v>
      </c>
      <c r="F425" s="100" t="s">
        <v>107</v>
      </c>
      <c r="G425" s="100" t="s">
        <v>3024</v>
      </c>
      <c r="H425" s="100" t="s">
        <v>137</v>
      </c>
      <c r="I425" s="282">
        <v>0.32</v>
      </c>
      <c r="J425" s="282">
        <v>0</v>
      </c>
      <c r="K425" s="284">
        <v>0</v>
      </c>
      <c r="L425" s="284">
        <v>0</v>
      </c>
      <c r="M425" s="298">
        <v>0</v>
      </c>
      <c r="N425" s="298">
        <v>0</v>
      </c>
      <c r="O425" s="284">
        <v>1200</v>
      </c>
      <c r="P425" s="101">
        <v>13</v>
      </c>
      <c r="Q425" s="101">
        <v>13</v>
      </c>
      <c r="R425" s="289" t="s">
        <v>2289</v>
      </c>
      <c r="S425" s="91"/>
    </row>
    <row r="426" spans="1:19" ht="18" customHeight="1" x14ac:dyDescent="0.25">
      <c r="A426" s="276">
        <v>795</v>
      </c>
      <c r="B426" s="100" t="s">
        <v>1252</v>
      </c>
      <c r="C426" s="100" t="s">
        <v>1989</v>
      </c>
      <c r="D426" s="101">
        <v>2</v>
      </c>
      <c r="E426" s="100" t="s">
        <v>0</v>
      </c>
      <c r="F426" s="100" t="s">
        <v>107</v>
      </c>
      <c r="G426" s="100" t="s">
        <v>3024</v>
      </c>
      <c r="H426" s="100" t="s">
        <v>137</v>
      </c>
      <c r="I426" s="282">
        <v>0.32</v>
      </c>
      <c r="J426" s="282">
        <v>0</v>
      </c>
      <c r="K426" s="284">
        <v>0</v>
      </c>
      <c r="L426" s="284">
        <v>0</v>
      </c>
      <c r="M426" s="298">
        <v>0</v>
      </c>
      <c r="N426" s="298">
        <v>0</v>
      </c>
      <c r="O426" s="284">
        <v>3000</v>
      </c>
      <c r="P426" s="101">
        <v>13</v>
      </c>
      <c r="Q426" s="101">
        <v>13</v>
      </c>
      <c r="R426" s="289" t="s">
        <v>2289</v>
      </c>
      <c r="S426" s="91"/>
    </row>
    <row r="427" spans="1:19" ht="18" customHeight="1" x14ac:dyDescent="0.25">
      <c r="A427" s="276">
        <v>796</v>
      </c>
      <c r="B427" s="100" t="s">
        <v>1253</v>
      </c>
      <c r="C427" s="100" t="s">
        <v>1990</v>
      </c>
      <c r="D427" s="101">
        <v>0</v>
      </c>
      <c r="E427" s="100" t="s">
        <v>1</v>
      </c>
      <c r="F427" s="100" t="s">
        <v>107</v>
      </c>
      <c r="G427" s="100" t="s">
        <v>1126</v>
      </c>
      <c r="H427" s="100" t="s">
        <v>833</v>
      </c>
      <c r="I427" s="101">
        <v>1.5</v>
      </c>
      <c r="J427" s="101">
        <v>0.6</v>
      </c>
      <c r="K427" s="284">
        <v>13250</v>
      </c>
      <c r="L427" s="284">
        <v>4900</v>
      </c>
      <c r="M427" s="298">
        <v>13250</v>
      </c>
      <c r="N427" s="298">
        <v>4900</v>
      </c>
      <c r="O427" s="284">
        <v>8350</v>
      </c>
      <c r="P427" s="101">
        <v>13</v>
      </c>
      <c r="Q427" s="101">
        <v>13</v>
      </c>
      <c r="R427" s="289" t="s">
        <v>2290</v>
      </c>
      <c r="S427" s="78"/>
    </row>
    <row r="428" spans="1:19" ht="18" customHeight="1" x14ac:dyDescent="0.25">
      <c r="A428" s="276">
        <v>797</v>
      </c>
      <c r="B428" s="100" t="s">
        <v>1991</v>
      </c>
      <c r="C428" s="100" t="s">
        <v>1992</v>
      </c>
      <c r="D428" s="101">
        <v>0</v>
      </c>
      <c r="E428" s="100" t="s">
        <v>0</v>
      </c>
      <c r="F428" s="100" t="s">
        <v>166</v>
      </c>
      <c r="G428" s="100" t="s">
        <v>2898</v>
      </c>
      <c r="H428" s="100" t="s">
        <v>833</v>
      </c>
      <c r="I428" s="281">
        <v>1.2949999999999999</v>
      </c>
      <c r="J428" s="281">
        <v>2.8949249999999997</v>
      </c>
      <c r="K428" s="284">
        <v>9000</v>
      </c>
      <c r="L428" s="284">
        <v>3075</v>
      </c>
      <c r="M428" s="298">
        <v>9000</v>
      </c>
      <c r="N428" s="298">
        <v>3075</v>
      </c>
      <c r="O428" s="284">
        <v>5925</v>
      </c>
      <c r="P428" s="101">
        <v>15</v>
      </c>
      <c r="Q428" s="101">
        <v>15</v>
      </c>
      <c r="R428" s="289" t="s">
        <v>2291</v>
      </c>
      <c r="S428" s="78"/>
    </row>
    <row r="429" spans="1:19" ht="18" customHeight="1" x14ac:dyDescent="0.25">
      <c r="A429" s="276">
        <v>802</v>
      </c>
      <c r="B429" s="100" t="s">
        <v>1256</v>
      </c>
      <c r="C429" s="100" t="s">
        <v>1993</v>
      </c>
      <c r="D429" s="101">
        <v>0</v>
      </c>
      <c r="E429" s="100" t="s">
        <v>0</v>
      </c>
      <c r="F429" s="100" t="s">
        <v>99</v>
      </c>
      <c r="G429" s="100" t="s">
        <v>1311</v>
      </c>
      <c r="H429" s="100" t="s">
        <v>246</v>
      </c>
      <c r="I429" s="101">
        <v>10</v>
      </c>
      <c r="J429" s="280">
        <v>1.8612192456432659</v>
      </c>
      <c r="K429" s="284">
        <v>1332</v>
      </c>
      <c r="L429" s="284">
        <v>0</v>
      </c>
      <c r="M429" s="298">
        <v>1332</v>
      </c>
      <c r="N429" s="298">
        <v>0</v>
      </c>
      <c r="O429" s="284">
        <v>1332</v>
      </c>
      <c r="P429" s="101">
        <v>30</v>
      </c>
      <c r="Q429" s="101">
        <v>30</v>
      </c>
      <c r="R429" s="289" t="s">
        <v>1257</v>
      </c>
      <c r="S429" s="84"/>
    </row>
    <row r="430" spans="1:19" ht="18" customHeight="1" x14ac:dyDescent="0.25">
      <c r="A430" s="276">
        <v>803</v>
      </c>
      <c r="B430" s="100" t="s">
        <v>1258</v>
      </c>
      <c r="C430" s="100" t="s">
        <v>1994</v>
      </c>
      <c r="D430" s="101">
        <v>0</v>
      </c>
      <c r="E430" s="100" t="s">
        <v>1</v>
      </c>
      <c r="F430" s="100" t="s">
        <v>99</v>
      </c>
      <c r="G430" s="100" t="s">
        <v>1326</v>
      </c>
      <c r="H430" s="100" t="s">
        <v>246</v>
      </c>
      <c r="I430" s="101">
        <v>10</v>
      </c>
      <c r="J430" s="280">
        <v>1.6129032258064517</v>
      </c>
      <c r="K430" s="284">
        <v>2.16</v>
      </c>
      <c r="L430" s="284">
        <v>0</v>
      </c>
      <c r="M430" s="298">
        <v>2.16</v>
      </c>
      <c r="N430" s="298">
        <v>0</v>
      </c>
      <c r="O430" s="284">
        <v>2.16</v>
      </c>
      <c r="P430" s="101">
        <v>40</v>
      </c>
      <c r="Q430" s="101">
        <v>40</v>
      </c>
      <c r="R430" s="289" t="s">
        <v>1259</v>
      </c>
      <c r="S430" s="84"/>
    </row>
    <row r="431" spans="1:19" ht="18" customHeight="1" x14ac:dyDescent="0.25">
      <c r="A431" s="276">
        <v>804</v>
      </c>
      <c r="B431" s="100" t="s">
        <v>1260</v>
      </c>
      <c r="C431" s="100" t="s">
        <v>1995</v>
      </c>
      <c r="D431" s="101">
        <v>0</v>
      </c>
      <c r="E431" s="100" t="s">
        <v>1</v>
      </c>
      <c r="F431" s="100" t="s">
        <v>391</v>
      </c>
      <c r="G431" s="100" t="s">
        <v>3031</v>
      </c>
      <c r="H431" s="100" t="s">
        <v>137</v>
      </c>
      <c r="I431" s="282">
        <v>0.51793012589816756</v>
      </c>
      <c r="J431" s="282">
        <v>0</v>
      </c>
      <c r="K431" s="284">
        <v>0</v>
      </c>
      <c r="L431" s="284">
        <v>0</v>
      </c>
      <c r="M431" s="298">
        <v>0</v>
      </c>
      <c r="N431" s="298">
        <v>0</v>
      </c>
      <c r="O431" s="284">
        <v>9.5000000000000001E-2</v>
      </c>
      <c r="P431" s="101">
        <v>15</v>
      </c>
      <c r="Q431" s="101">
        <v>15</v>
      </c>
      <c r="R431" s="289" t="s">
        <v>1261</v>
      </c>
      <c r="S431" s="78"/>
    </row>
    <row r="432" spans="1:19" ht="18" customHeight="1" x14ac:dyDescent="0.25">
      <c r="A432" s="276">
        <v>805</v>
      </c>
      <c r="B432" s="100" t="s">
        <v>1263</v>
      </c>
      <c r="C432" s="100" t="s">
        <v>1996</v>
      </c>
      <c r="D432" s="101">
        <v>0</v>
      </c>
      <c r="E432" s="100" t="s">
        <v>0</v>
      </c>
      <c r="F432" s="100" t="s">
        <v>99</v>
      </c>
      <c r="G432" s="100" t="s">
        <v>2460</v>
      </c>
      <c r="H432" s="100" t="s">
        <v>137</v>
      </c>
      <c r="I432" s="282">
        <v>0.3</v>
      </c>
      <c r="J432" s="282">
        <v>0</v>
      </c>
      <c r="K432" s="284">
        <v>0</v>
      </c>
      <c r="L432" s="284">
        <v>0</v>
      </c>
      <c r="M432" s="298">
        <v>0</v>
      </c>
      <c r="N432" s="298">
        <v>0</v>
      </c>
      <c r="O432" s="284">
        <v>1000</v>
      </c>
      <c r="P432" s="101">
        <v>15</v>
      </c>
      <c r="Q432" s="101">
        <v>15</v>
      </c>
      <c r="R432" s="289" t="s">
        <v>1020</v>
      </c>
      <c r="S432" s="78"/>
    </row>
    <row r="433" spans="1:19" ht="18" customHeight="1" x14ac:dyDescent="0.25">
      <c r="A433" s="276">
        <v>806</v>
      </c>
      <c r="B433" s="100" t="s">
        <v>1266</v>
      </c>
      <c r="C433" s="100" t="s">
        <v>1267</v>
      </c>
      <c r="D433" s="101">
        <v>4</v>
      </c>
      <c r="E433" s="100" t="s">
        <v>0</v>
      </c>
      <c r="F433" s="100" t="s">
        <v>99</v>
      </c>
      <c r="G433" s="100" t="s">
        <v>1313</v>
      </c>
      <c r="H433" s="100" t="s">
        <v>137</v>
      </c>
      <c r="I433" s="282">
        <v>7.0000000000000007E-2</v>
      </c>
      <c r="J433" s="282">
        <v>0</v>
      </c>
      <c r="K433" s="284">
        <v>296</v>
      </c>
      <c r="L433" s="284">
        <v>0</v>
      </c>
      <c r="M433" s="298">
        <v>296</v>
      </c>
      <c r="N433" s="298">
        <v>0</v>
      </c>
      <c r="O433" s="284">
        <v>296</v>
      </c>
      <c r="P433" s="101">
        <v>30</v>
      </c>
      <c r="Q433" s="101">
        <v>30</v>
      </c>
      <c r="R433" s="289" t="s">
        <v>1268</v>
      </c>
      <c r="S433" s="78"/>
    </row>
    <row r="434" spans="1:19" ht="18" customHeight="1" x14ac:dyDescent="0.25">
      <c r="A434" s="276">
        <v>807</v>
      </c>
      <c r="B434" s="100" t="s">
        <v>1269</v>
      </c>
      <c r="C434" s="100" t="s">
        <v>1270</v>
      </c>
      <c r="D434" s="101">
        <v>3</v>
      </c>
      <c r="E434" s="100" t="s">
        <v>0</v>
      </c>
      <c r="F434" s="100" t="s">
        <v>99</v>
      </c>
      <c r="G434" s="100" t="s">
        <v>2675</v>
      </c>
      <c r="H434" s="100" t="s">
        <v>246</v>
      </c>
      <c r="I434" s="101">
        <v>35</v>
      </c>
      <c r="J434" s="101">
        <v>11.1</v>
      </c>
      <c r="K434" s="284">
        <v>48976</v>
      </c>
      <c r="L434" s="284">
        <v>3364</v>
      </c>
      <c r="M434" s="298">
        <v>48976</v>
      </c>
      <c r="N434" s="298">
        <v>3364</v>
      </c>
      <c r="O434" s="284">
        <v>45612</v>
      </c>
      <c r="P434" s="101">
        <v>30</v>
      </c>
      <c r="Q434" s="101">
        <v>30</v>
      </c>
      <c r="R434" s="289" t="s">
        <v>1071</v>
      </c>
      <c r="S434" s="78"/>
    </row>
    <row r="435" spans="1:19" ht="18" customHeight="1" x14ac:dyDescent="0.25">
      <c r="A435" s="276">
        <v>808</v>
      </c>
      <c r="B435" s="100" t="s">
        <v>1272</v>
      </c>
      <c r="C435" s="100" t="s">
        <v>1273</v>
      </c>
      <c r="D435" s="101">
        <v>3</v>
      </c>
      <c r="E435" s="100" t="s">
        <v>1</v>
      </c>
      <c r="F435" s="100" t="s">
        <v>99</v>
      </c>
      <c r="G435" s="100" t="s">
        <v>1338</v>
      </c>
      <c r="H435" s="100" t="s">
        <v>246</v>
      </c>
      <c r="I435" s="101">
        <v>35</v>
      </c>
      <c r="J435" s="101">
        <v>17</v>
      </c>
      <c r="K435" s="284">
        <v>8.64</v>
      </c>
      <c r="L435" s="284">
        <v>0.58860000000000001</v>
      </c>
      <c r="M435" s="298">
        <v>8.64</v>
      </c>
      <c r="N435" s="298">
        <v>0.58860000000000001</v>
      </c>
      <c r="O435" s="284">
        <v>8.051400000000001</v>
      </c>
      <c r="P435" s="101">
        <v>40</v>
      </c>
      <c r="Q435" s="101">
        <v>40</v>
      </c>
      <c r="R435" s="289" t="s">
        <v>1071</v>
      </c>
      <c r="S435" s="84"/>
    </row>
    <row r="436" spans="1:19" ht="18" customHeight="1" x14ac:dyDescent="0.25">
      <c r="A436" s="276">
        <v>812</v>
      </c>
      <c r="B436" s="100" t="s">
        <v>1997</v>
      </c>
      <c r="C436" s="100" t="s">
        <v>1998</v>
      </c>
      <c r="D436" s="101">
        <v>0</v>
      </c>
      <c r="E436" s="100" t="s">
        <v>0</v>
      </c>
      <c r="F436" s="100" t="s">
        <v>99</v>
      </c>
      <c r="G436" s="100" t="s">
        <v>2884</v>
      </c>
      <c r="H436" s="100" t="s">
        <v>246</v>
      </c>
      <c r="I436" s="101">
        <v>15.1</v>
      </c>
      <c r="J436" s="101">
        <v>11.1</v>
      </c>
      <c r="K436" s="284">
        <v>5096.5650000000005</v>
      </c>
      <c r="L436" s="284">
        <v>0</v>
      </c>
      <c r="M436" s="298">
        <v>5096.5650000000005</v>
      </c>
      <c r="N436" s="298">
        <v>0</v>
      </c>
      <c r="O436" s="284">
        <v>5096.5650000000005</v>
      </c>
      <c r="P436" s="101">
        <v>30</v>
      </c>
      <c r="Q436" s="101">
        <v>30</v>
      </c>
      <c r="R436" s="289" t="s">
        <v>1071</v>
      </c>
      <c r="S436" s="84"/>
    </row>
    <row r="437" spans="1:19" ht="18" customHeight="1" x14ac:dyDescent="0.25">
      <c r="A437" s="276">
        <v>813</v>
      </c>
      <c r="B437" s="100" t="s">
        <v>1999</v>
      </c>
      <c r="C437" s="100" t="s">
        <v>2000</v>
      </c>
      <c r="D437" s="101">
        <v>0</v>
      </c>
      <c r="E437" s="100" t="s">
        <v>1</v>
      </c>
      <c r="F437" s="100" t="s">
        <v>99</v>
      </c>
      <c r="G437" s="100" t="s">
        <v>1336</v>
      </c>
      <c r="H437" s="100" t="s">
        <v>246</v>
      </c>
      <c r="I437" s="101">
        <v>15.1</v>
      </c>
      <c r="J437" s="101">
        <v>11.1</v>
      </c>
      <c r="K437" s="284">
        <v>0.89910000000000012</v>
      </c>
      <c r="L437" s="284">
        <v>0</v>
      </c>
      <c r="M437" s="298">
        <v>0.89910000000000012</v>
      </c>
      <c r="N437" s="298">
        <v>0</v>
      </c>
      <c r="O437" s="284">
        <v>0.89910000000000012</v>
      </c>
      <c r="P437" s="101">
        <v>40</v>
      </c>
      <c r="Q437" s="101">
        <v>40</v>
      </c>
      <c r="R437" s="289" t="s">
        <v>1071</v>
      </c>
      <c r="S437" s="78"/>
    </row>
    <row r="438" spans="1:19" ht="18" customHeight="1" x14ac:dyDescent="0.25">
      <c r="A438" s="276">
        <v>814</v>
      </c>
      <c r="B438" s="100" t="s">
        <v>1278</v>
      </c>
      <c r="C438" s="100" t="s">
        <v>2001</v>
      </c>
      <c r="D438" s="101">
        <v>0</v>
      </c>
      <c r="E438" s="100" t="s">
        <v>1</v>
      </c>
      <c r="F438" s="100" t="s">
        <v>5</v>
      </c>
      <c r="G438" s="100" t="s">
        <v>1335</v>
      </c>
      <c r="H438" s="100" t="s">
        <v>965</v>
      </c>
      <c r="I438" s="101">
        <v>22</v>
      </c>
      <c r="J438" s="101">
        <v>11.2</v>
      </c>
      <c r="K438" s="284">
        <v>2.2999999999999998</v>
      </c>
      <c r="L438" s="284">
        <v>1.3333333333333333</v>
      </c>
      <c r="M438" s="298">
        <v>2.2999999999999998</v>
      </c>
      <c r="N438" s="298">
        <v>1.3333333333333333</v>
      </c>
      <c r="O438" s="284">
        <v>0.96666666666666656</v>
      </c>
      <c r="P438" s="101">
        <v>15</v>
      </c>
      <c r="Q438" s="101">
        <v>15</v>
      </c>
      <c r="R438" s="289" t="s">
        <v>1208</v>
      </c>
      <c r="S438" s="78"/>
    </row>
    <row r="439" spans="1:19" ht="18" customHeight="1" x14ac:dyDescent="0.25">
      <c r="A439" s="276">
        <v>815</v>
      </c>
      <c r="B439" s="100" t="s">
        <v>2002</v>
      </c>
      <c r="C439" s="100" t="s">
        <v>2003</v>
      </c>
      <c r="D439" s="101">
        <v>0</v>
      </c>
      <c r="E439" s="100" t="s">
        <v>0</v>
      </c>
      <c r="F439" s="100" t="s">
        <v>99</v>
      </c>
      <c r="G439" s="100" t="s">
        <v>2723</v>
      </c>
      <c r="H439" s="100" t="s">
        <v>246</v>
      </c>
      <c r="I439" s="101">
        <v>31.1</v>
      </c>
      <c r="J439" s="101">
        <v>11.1</v>
      </c>
      <c r="K439" s="284">
        <v>39793</v>
      </c>
      <c r="L439" s="284">
        <v>0</v>
      </c>
      <c r="M439" s="298">
        <v>39793</v>
      </c>
      <c r="N439" s="298">
        <v>0</v>
      </c>
      <c r="O439" s="284">
        <v>39793</v>
      </c>
      <c r="P439" s="101">
        <v>30</v>
      </c>
      <c r="Q439" s="101">
        <v>30</v>
      </c>
      <c r="R439" s="289" t="s">
        <v>1071</v>
      </c>
      <c r="S439" s="84"/>
    </row>
    <row r="440" spans="1:19" ht="18" customHeight="1" x14ac:dyDescent="0.25">
      <c r="A440" s="276">
        <v>816</v>
      </c>
      <c r="B440" s="100" t="s">
        <v>1283</v>
      </c>
      <c r="C440" s="100" t="s">
        <v>2004</v>
      </c>
      <c r="D440" s="101">
        <v>0</v>
      </c>
      <c r="E440" s="100" t="s">
        <v>1</v>
      </c>
      <c r="F440" s="100" t="s">
        <v>22</v>
      </c>
      <c r="G440" s="100" t="s">
        <v>1277</v>
      </c>
      <c r="H440" s="100" t="s">
        <v>137</v>
      </c>
      <c r="I440" s="282">
        <v>0.35</v>
      </c>
      <c r="J440" s="282">
        <v>0</v>
      </c>
      <c r="K440" s="284">
        <v>195.00000000000003</v>
      </c>
      <c r="L440" s="284">
        <v>0</v>
      </c>
      <c r="M440" s="298">
        <v>195.00000000000003</v>
      </c>
      <c r="N440" s="298">
        <v>0</v>
      </c>
      <c r="O440" s="284">
        <v>195.00000000000003</v>
      </c>
      <c r="P440" s="101">
        <v>20</v>
      </c>
      <c r="Q440" s="101">
        <v>20</v>
      </c>
      <c r="R440" s="289" t="s">
        <v>1284</v>
      </c>
      <c r="S440" s="78"/>
    </row>
    <row r="441" spans="1:19" ht="18" customHeight="1" x14ac:dyDescent="0.25">
      <c r="A441" s="276">
        <v>817</v>
      </c>
      <c r="B441" s="100" t="s">
        <v>1285</v>
      </c>
      <c r="C441" s="100" t="s">
        <v>2005</v>
      </c>
      <c r="D441" s="101">
        <v>4</v>
      </c>
      <c r="E441" s="100" t="s">
        <v>3</v>
      </c>
      <c r="F441" s="100" t="s">
        <v>22</v>
      </c>
      <c r="G441" s="100" t="s">
        <v>162</v>
      </c>
      <c r="H441" s="100" t="s">
        <v>155</v>
      </c>
      <c r="I441" s="279">
        <v>112.88000000000001</v>
      </c>
      <c r="J441" s="101">
        <v>60</v>
      </c>
      <c r="K441" s="284">
        <v>573.46</v>
      </c>
      <c r="L441" s="284">
        <v>240</v>
      </c>
      <c r="M441" s="298">
        <v>573.46</v>
      </c>
      <c r="N441" s="298">
        <v>240</v>
      </c>
      <c r="O441" s="284">
        <v>90.4</v>
      </c>
      <c r="P441" s="101">
        <v>11</v>
      </c>
      <c r="Q441" s="101">
        <v>4</v>
      </c>
      <c r="R441" s="289" t="s">
        <v>2231</v>
      </c>
      <c r="S441" s="79"/>
    </row>
    <row r="442" spans="1:19" ht="18" customHeight="1" x14ac:dyDescent="0.25">
      <c r="A442" s="276">
        <v>818</v>
      </c>
      <c r="B442" s="100" t="s">
        <v>1286</v>
      </c>
      <c r="C442" s="100" t="s">
        <v>2006</v>
      </c>
      <c r="D442" s="101">
        <v>4</v>
      </c>
      <c r="E442" s="100" t="s">
        <v>0</v>
      </c>
      <c r="F442" s="100" t="s">
        <v>22</v>
      </c>
      <c r="G442" s="100" t="s">
        <v>3043</v>
      </c>
      <c r="H442" s="100" t="s">
        <v>155</v>
      </c>
      <c r="I442" s="101">
        <v>73</v>
      </c>
      <c r="J442" s="101">
        <v>13</v>
      </c>
      <c r="K442" s="284">
        <v>25.34</v>
      </c>
      <c r="L442" s="284">
        <v>1.2</v>
      </c>
      <c r="M442" s="298">
        <v>25.34</v>
      </c>
      <c r="N442" s="298">
        <v>1.2</v>
      </c>
      <c r="O442" s="284">
        <v>-24.36</v>
      </c>
      <c r="P442" s="101">
        <v>43</v>
      </c>
      <c r="Q442" s="101">
        <v>2</v>
      </c>
      <c r="R442" s="289" t="s">
        <v>2242</v>
      </c>
      <c r="S442" s="79"/>
    </row>
    <row r="443" spans="1:19" ht="18" customHeight="1" x14ac:dyDescent="0.25">
      <c r="A443" s="276">
        <v>819</v>
      </c>
      <c r="B443" s="100" t="s">
        <v>1072</v>
      </c>
      <c r="C443" s="100" t="s">
        <v>2007</v>
      </c>
      <c r="D443" s="101">
        <v>0</v>
      </c>
      <c r="E443" s="100" t="s">
        <v>1</v>
      </c>
      <c r="F443" s="100" t="s">
        <v>99</v>
      </c>
      <c r="G443" s="100" t="s">
        <v>1336</v>
      </c>
      <c r="H443" s="100" t="s">
        <v>246</v>
      </c>
      <c r="I443" s="101">
        <v>35</v>
      </c>
      <c r="J443" s="101">
        <v>11.1</v>
      </c>
      <c r="K443" s="284">
        <v>4.32</v>
      </c>
      <c r="L443" s="284">
        <v>0</v>
      </c>
      <c r="M443" s="298">
        <v>4.32</v>
      </c>
      <c r="N443" s="298">
        <v>0</v>
      </c>
      <c r="O443" s="284">
        <v>4.32</v>
      </c>
      <c r="P443" s="101">
        <v>40</v>
      </c>
      <c r="Q443" s="101">
        <v>40</v>
      </c>
      <c r="R443" s="289" t="s">
        <v>1071</v>
      </c>
      <c r="S443" s="78"/>
    </row>
    <row r="444" spans="1:19" ht="18" customHeight="1" x14ac:dyDescent="0.25">
      <c r="A444" s="276">
        <v>820</v>
      </c>
      <c r="B444" s="100" t="s">
        <v>1272</v>
      </c>
      <c r="C444" s="100" t="s">
        <v>2008</v>
      </c>
      <c r="D444" s="101">
        <v>0</v>
      </c>
      <c r="E444" s="100" t="s">
        <v>1</v>
      </c>
      <c r="F444" s="100" t="s">
        <v>99</v>
      </c>
      <c r="G444" s="100" t="s">
        <v>1338</v>
      </c>
      <c r="H444" s="100" t="s">
        <v>246</v>
      </c>
      <c r="I444" s="101">
        <v>35</v>
      </c>
      <c r="J444" s="101">
        <v>17</v>
      </c>
      <c r="K444" s="284">
        <v>4.32</v>
      </c>
      <c r="L444" s="284">
        <v>0.58860000000000001</v>
      </c>
      <c r="M444" s="298">
        <v>4.32</v>
      </c>
      <c r="N444" s="298">
        <v>0.58860000000000001</v>
      </c>
      <c r="O444" s="284">
        <v>3.7314000000000003</v>
      </c>
      <c r="P444" s="101">
        <v>40</v>
      </c>
      <c r="Q444" s="101">
        <v>40</v>
      </c>
      <c r="R444" s="289" t="s">
        <v>1071</v>
      </c>
      <c r="S444" s="84"/>
    </row>
    <row r="445" spans="1:19" ht="18" customHeight="1" x14ac:dyDescent="0.25">
      <c r="A445" s="276">
        <v>824</v>
      </c>
      <c r="B445" s="100" t="s">
        <v>1288</v>
      </c>
      <c r="C445" s="100" t="s">
        <v>2009</v>
      </c>
      <c r="D445" s="101">
        <v>4</v>
      </c>
      <c r="E445" s="100" t="s">
        <v>3</v>
      </c>
      <c r="F445" s="100" t="s">
        <v>22</v>
      </c>
      <c r="G445" s="100" t="s">
        <v>1354</v>
      </c>
      <c r="H445" s="100" t="s">
        <v>155</v>
      </c>
      <c r="I445" s="101">
        <v>83</v>
      </c>
      <c r="J445" s="101">
        <v>63</v>
      </c>
      <c r="K445" s="284">
        <v>477.56</v>
      </c>
      <c r="L445" s="284">
        <v>240</v>
      </c>
      <c r="M445" s="298">
        <v>477.56</v>
      </c>
      <c r="N445" s="298">
        <v>240</v>
      </c>
      <c r="O445" s="284">
        <v>62.46</v>
      </c>
      <c r="P445" s="101">
        <v>15</v>
      </c>
      <c r="Q445" s="101">
        <v>8</v>
      </c>
      <c r="R445" s="289" t="s">
        <v>2231</v>
      </c>
      <c r="S445" s="79"/>
    </row>
    <row r="446" spans="1:19" ht="18" customHeight="1" x14ac:dyDescent="0.25">
      <c r="A446" s="276">
        <v>825</v>
      </c>
      <c r="B446" s="100" t="s">
        <v>1289</v>
      </c>
      <c r="C446" s="100" t="s">
        <v>2010</v>
      </c>
      <c r="D446" s="101">
        <v>0</v>
      </c>
      <c r="E446" s="100" t="s">
        <v>3</v>
      </c>
      <c r="F446" s="100" t="s">
        <v>22</v>
      </c>
      <c r="G446" s="100" t="s">
        <v>1354</v>
      </c>
      <c r="H446" s="100" t="s">
        <v>155</v>
      </c>
      <c r="I446" s="101">
        <v>210</v>
      </c>
      <c r="J446" s="101">
        <v>63</v>
      </c>
      <c r="K446" s="284">
        <v>170</v>
      </c>
      <c r="L446" s="284">
        <v>240</v>
      </c>
      <c r="M446" s="298">
        <v>170</v>
      </c>
      <c r="N446" s="298">
        <v>240</v>
      </c>
      <c r="O446" s="284">
        <v>-420</v>
      </c>
      <c r="P446" s="101">
        <v>30</v>
      </c>
      <c r="Q446" s="101">
        <v>8</v>
      </c>
      <c r="R446" s="289" t="s">
        <v>2231</v>
      </c>
      <c r="S446" s="79"/>
    </row>
    <row r="447" spans="1:19" ht="18" customHeight="1" x14ac:dyDescent="0.25">
      <c r="A447" s="276">
        <v>826</v>
      </c>
      <c r="B447" s="100" t="s">
        <v>2011</v>
      </c>
      <c r="C447" s="100" t="s">
        <v>2012</v>
      </c>
      <c r="D447" s="101">
        <v>4</v>
      </c>
      <c r="E447" s="100" t="s">
        <v>72</v>
      </c>
      <c r="F447" s="100" t="s">
        <v>22</v>
      </c>
      <c r="G447" s="100" t="s">
        <v>1453</v>
      </c>
      <c r="H447" s="100" t="s">
        <v>155</v>
      </c>
      <c r="I447" s="101">
        <v>64</v>
      </c>
      <c r="J447" s="101">
        <v>20</v>
      </c>
      <c r="K447" s="284">
        <v>41.82</v>
      </c>
      <c r="L447" s="284">
        <v>3.6</v>
      </c>
      <c r="M447" s="298">
        <v>41.82</v>
      </c>
      <c r="N447" s="298">
        <v>3.6</v>
      </c>
      <c r="O447" s="284">
        <v>-41.58</v>
      </c>
      <c r="P447" s="101">
        <v>46</v>
      </c>
      <c r="Q447" s="101">
        <v>3</v>
      </c>
      <c r="R447" s="289" t="s">
        <v>2231</v>
      </c>
      <c r="S447" s="79"/>
    </row>
    <row r="448" spans="1:19" ht="18" customHeight="1" x14ac:dyDescent="0.25">
      <c r="A448" s="276">
        <v>827</v>
      </c>
      <c r="B448" s="100" t="s">
        <v>1293</v>
      </c>
      <c r="C448" s="100" t="s">
        <v>1294</v>
      </c>
      <c r="D448" s="101">
        <v>4</v>
      </c>
      <c r="E448" s="100" t="s">
        <v>1039</v>
      </c>
      <c r="F448" s="100" t="s">
        <v>22</v>
      </c>
      <c r="G448" s="100" t="s">
        <v>1460</v>
      </c>
      <c r="H448" s="100" t="s">
        <v>155</v>
      </c>
      <c r="I448" s="101">
        <v>62</v>
      </c>
      <c r="J448" s="101">
        <v>17</v>
      </c>
      <c r="K448" s="284">
        <v>34.049999999999997</v>
      </c>
      <c r="L448" s="284">
        <v>2.25</v>
      </c>
      <c r="M448" s="298">
        <v>34.049999999999997</v>
      </c>
      <c r="N448" s="298">
        <v>2.25</v>
      </c>
      <c r="O448" s="284">
        <v>13.24</v>
      </c>
      <c r="P448" s="101">
        <v>9</v>
      </c>
      <c r="Q448" s="101">
        <v>1</v>
      </c>
      <c r="R448" s="289" t="s">
        <v>2231</v>
      </c>
      <c r="S448" s="79"/>
    </row>
    <row r="449" spans="1:19" ht="18" customHeight="1" x14ac:dyDescent="0.25">
      <c r="A449" s="276">
        <v>828</v>
      </c>
      <c r="B449" s="100" t="s">
        <v>1296</v>
      </c>
      <c r="C449" s="100" t="s">
        <v>2013</v>
      </c>
      <c r="D449" s="101">
        <v>4</v>
      </c>
      <c r="E449" s="100" t="s">
        <v>3</v>
      </c>
      <c r="F449" s="100" t="s">
        <v>22</v>
      </c>
      <c r="G449" s="100" t="s">
        <v>1440</v>
      </c>
      <c r="H449" s="100" t="s">
        <v>155</v>
      </c>
      <c r="I449" s="101">
        <v>83</v>
      </c>
      <c r="J449" s="101">
        <v>60</v>
      </c>
      <c r="K449" s="284">
        <v>716.19</v>
      </c>
      <c r="L449" s="284">
        <v>250</v>
      </c>
      <c r="M449" s="298">
        <v>716.19</v>
      </c>
      <c r="N449" s="298">
        <v>250</v>
      </c>
      <c r="O449" s="284">
        <v>101.61</v>
      </c>
      <c r="P449" s="101">
        <v>11</v>
      </c>
      <c r="Q449" s="101">
        <v>4</v>
      </c>
      <c r="R449" s="289" t="s">
        <v>2231</v>
      </c>
      <c r="S449" s="79"/>
    </row>
    <row r="450" spans="1:19" ht="18" customHeight="1" x14ac:dyDescent="0.25">
      <c r="A450" s="276">
        <v>829</v>
      </c>
      <c r="B450" s="100" t="s">
        <v>1298</v>
      </c>
      <c r="C450" s="100" t="s">
        <v>2014</v>
      </c>
      <c r="D450" s="101">
        <v>4</v>
      </c>
      <c r="E450" s="100" t="s">
        <v>3</v>
      </c>
      <c r="F450" s="100" t="s">
        <v>22</v>
      </c>
      <c r="G450" s="100" t="s">
        <v>1440</v>
      </c>
      <c r="H450" s="100" t="s">
        <v>155</v>
      </c>
      <c r="I450" s="101">
        <v>106</v>
      </c>
      <c r="J450" s="101">
        <v>60</v>
      </c>
      <c r="K450" s="284">
        <v>812.19</v>
      </c>
      <c r="L450" s="284">
        <v>250</v>
      </c>
      <c r="M450" s="298">
        <v>812.19</v>
      </c>
      <c r="N450" s="298">
        <v>250</v>
      </c>
      <c r="O450" s="284">
        <v>197.61</v>
      </c>
      <c r="P450" s="101">
        <v>11</v>
      </c>
      <c r="Q450" s="101">
        <v>4</v>
      </c>
      <c r="R450" s="289" t="s">
        <v>2231</v>
      </c>
      <c r="S450" s="79"/>
    </row>
    <row r="451" spans="1:19" ht="18" customHeight="1" x14ac:dyDescent="0.25">
      <c r="A451" s="276">
        <v>830</v>
      </c>
      <c r="B451" s="100" t="s">
        <v>1299</v>
      </c>
      <c r="C451" s="100" t="s">
        <v>1300</v>
      </c>
      <c r="D451" s="101">
        <v>4</v>
      </c>
      <c r="E451" s="100" t="s">
        <v>3</v>
      </c>
      <c r="F451" s="100" t="s">
        <v>22</v>
      </c>
      <c r="G451" s="100" t="s">
        <v>1480</v>
      </c>
      <c r="H451" s="100" t="s">
        <v>155</v>
      </c>
      <c r="I451" s="101">
        <v>78</v>
      </c>
      <c r="J451" s="101">
        <v>60</v>
      </c>
      <c r="K451" s="284">
        <v>238.73</v>
      </c>
      <c r="L451" s="284">
        <v>97.5</v>
      </c>
      <c r="M451" s="298">
        <v>238.73</v>
      </c>
      <c r="N451" s="298">
        <v>97.5</v>
      </c>
      <c r="O451" s="284">
        <v>19.7</v>
      </c>
      <c r="P451" s="101">
        <v>8</v>
      </c>
      <c r="Q451" s="101">
        <v>3</v>
      </c>
      <c r="R451" s="289" t="s">
        <v>2231</v>
      </c>
      <c r="S451" s="79"/>
    </row>
    <row r="452" spans="1:19" ht="18" customHeight="1" x14ac:dyDescent="0.25">
      <c r="A452" s="276">
        <v>831</v>
      </c>
      <c r="B452" s="100" t="s">
        <v>1302</v>
      </c>
      <c r="C452" s="100" t="s">
        <v>2015</v>
      </c>
      <c r="D452" s="101">
        <v>4</v>
      </c>
      <c r="E452" s="100" t="s">
        <v>3</v>
      </c>
      <c r="F452" s="100" t="s">
        <v>22</v>
      </c>
      <c r="G452" s="100" t="s">
        <v>1480</v>
      </c>
      <c r="H452" s="100" t="s">
        <v>155</v>
      </c>
      <c r="I452" s="101">
        <v>106</v>
      </c>
      <c r="J452" s="101">
        <v>60</v>
      </c>
      <c r="K452" s="284">
        <v>334.73</v>
      </c>
      <c r="L452" s="284">
        <v>97.5</v>
      </c>
      <c r="M452" s="298">
        <v>334.73</v>
      </c>
      <c r="N452" s="298">
        <v>97.5</v>
      </c>
      <c r="O452" s="284">
        <v>115.7</v>
      </c>
      <c r="P452" s="101">
        <v>8</v>
      </c>
      <c r="Q452" s="101">
        <v>3</v>
      </c>
      <c r="R452" s="289" t="s">
        <v>2231</v>
      </c>
      <c r="S452" s="79"/>
    </row>
    <row r="453" spans="1:19" ht="18" customHeight="1" x14ac:dyDescent="0.25">
      <c r="A453" s="276">
        <v>832</v>
      </c>
      <c r="B453" s="100" t="s">
        <v>1303</v>
      </c>
      <c r="C453" s="100" t="s">
        <v>2016</v>
      </c>
      <c r="D453" s="101">
        <v>4</v>
      </c>
      <c r="E453" s="100" t="s">
        <v>1</v>
      </c>
      <c r="F453" s="100" t="s">
        <v>22</v>
      </c>
      <c r="G453" s="100" t="s">
        <v>156</v>
      </c>
      <c r="H453" s="100" t="s">
        <v>155</v>
      </c>
      <c r="I453" s="101">
        <v>80</v>
      </c>
      <c r="J453" s="101">
        <v>65</v>
      </c>
      <c r="K453" s="284">
        <v>1494.15</v>
      </c>
      <c r="L453" s="284">
        <v>225</v>
      </c>
      <c r="M453" s="298">
        <v>1494.15</v>
      </c>
      <c r="N453" s="298">
        <v>225</v>
      </c>
      <c r="O453" s="284">
        <v>1146.1500000000001</v>
      </c>
      <c r="P453" s="101">
        <v>8</v>
      </c>
      <c r="Q453" s="101">
        <v>3</v>
      </c>
      <c r="R453" s="289" t="s">
        <v>2231</v>
      </c>
      <c r="S453" s="79"/>
    </row>
    <row r="454" spans="1:19" ht="18" customHeight="1" x14ac:dyDescent="0.25">
      <c r="A454" s="276">
        <v>833</v>
      </c>
      <c r="B454" s="100" t="s">
        <v>2017</v>
      </c>
      <c r="C454" s="100" t="s">
        <v>2018</v>
      </c>
      <c r="D454" s="101">
        <v>0</v>
      </c>
      <c r="E454" s="100" t="s">
        <v>1</v>
      </c>
      <c r="F454" s="100" t="s">
        <v>22</v>
      </c>
      <c r="G454" s="100" t="s">
        <v>1471</v>
      </c>
      <c r="H454" s="100" t="s">
        <v>137</v>
      </c>
      <c r="I454" s="282">
        <v>0.25</v>
      </c>
      <c r="J454" s="282">
        <v>0</v>
      </c>
      <c r="K454" s="284">
        <v>60</v>
      </c>
      <c r="L454" s="284">
        <v>42</v>
      </c>
      <c r="M454" s="298">
        <v>60</v>
      </c>
      <c r="N454" s="298">
        <v>42</v>
      </c>
      <c r="O454" s="284">
        <v>18</v>
      </c>
      <c r="P454" s="101">
        <v>5</v>
      </c>
      <c r="Q454" s="101">
        <v>5</v>
      </c>
      <c r="R454" s="289" t="s">
        <v>2292</v>
      </c>
      <c r="S454" s="84"/>
    </row>
    <row r="455" spans="1:19" ht="18" customHeight="1" x14ac:dyDescent="0.25">
      <c r="A455" s="276">
        <v>834</v>
      </c>
      <c r="B455" s="100" t="s">
        <v>2019</v>
      </c>
      <c r="C455" s="100" t="s">
        <v>2020</v>
      </c>
      <c r="D455" s="101">
        <v>4</v>
      </c>
      <c r="E455" s="100" t="s">
        <v>1</v>
      </c>
      <c r="F455" s="100" t="s">
        <v>104</v>
      </c>
      <c r="G455" s="100" t="s">
        <v>3051</v>
      </c>
      <c r="H455" s="100" t="s">
        <v>137</v>
      </c>
      <c r="I455" s="282">
        <v>0.1</v>
      </c>
      <c r="J455" s="282">
        <v>0</v>
      </c>
      <c r="K455" s="284">
        <v>7.7777777777777779E-2</v>
      </c>
      <c r="L455" s="284">
        <v>0</v>
      </c>
      <c r="M455" s="298">
        <v>7.7777777777777779E-2</v>
      </c>
      <c r="N455" s="298">
        <v>0</v>
      </c>
      <c r="O455" s="284">
        <v>7.7777777777777779E-2</v>
      </c>
      <c r="P455" s="101">
        <v>10</v>
      </c>
      <c r="Q455" s="101">
        <v>10</v>
      </c>
      <c r="R455" s="289" t="s">
        <v>2293</v>
      </c>
      <c r="S455" s="36"/>
    </row>
    <row r="456" spans="1:19" s="219" customFormat="1" ht="18" customHeight="1" x14ac:dyDescent="0.25">
      <c r="A456" s="291">
        <v>843</v>
      </c>
      <c r="B456" s="292" t="s">
        <v>2021</v>
      </c>
      <c r="C456" s="292" t="s">
        <v>2022</v>
      </c>
      <c r="D456" s="293">
        <v>3</v>
      </c>
      <c r="E456" s="292" t="s">
        <v>1</v>
      </c>
      <c r="F456" s="292" t="s">
        <v>99</v>
      </c>
      <c r="G456" s="100" t="s">
        <v>1336</v>
      </c>
      <c r="H456" s="292" t="s">
        <v>246</v>
      </c>
      <c r="I456" s="293">
        <v>31.8</v>
      </c>
      <c r="J456" s="293">
        <v>11.1</v>
      </c>
      <c r="K456" s="294">
        <v>18.900000000000002</v>
      </c>
      <c r="L456" s="294">
        <v>10.8</v>
      </c>
      <c r="M456" s="298">
        <v>18.900000000000002</v>
      </c>
      <c r="N456" s="298">
        <v>10.8</v>
      </c>
      <c r="O456" s="294">
        <v>8.1000000000000014</v>
      </c>
      <c r="P456" s="293">
        <v>40</v>
      </c>
      <c r="Q456" s="293">
        <v>40</v>
      </c>
      <c r="R456" s="295" t="s">
        <v>2294</v>
      </c>
      <c r="S456" s="84"/>
    </row>
    <row r="457" spans="1:19" ht="18" customHeight="1" x14ac:dyDescent="0.25">
      <c r="A457" s="276">
        <v>844</v>
      </c>
      <c r="B457" s="100" t="s">
        <v>2023</v>
      </c>
      <c r="C457" s="100" t="s">
        <v>2024</v>
      </c>
      <c r="D457" s="101">
        <v>0</v>
      </c>
      <c r="E457" s="100" t="s">
        <v>0</v>
      </c>
      <c r="F457" s="100" t="s">
        <v>25</v>
      </c>
      <c r="G457" s="100" t="s">
        <v>1419</v>
      </c>
      <c r="H457" s="100" t="s">
        <v>137</v>
      </c>
      <c r="I457" s="282">
        <v>0.1</v>
      </c>
      <c r="J457" s="282">
        <v>0</v>
      </c>
      <c r="K457" s="284">
        <v>22.497107077248941</v>
      </c>
      <c r="L457" s="284">
        <v>0</v>
      </c>
      <c r="M457" s="298">
        <v>22.497107077248941</v>
      </c>
      <c r="N457" s="298">
        <v>0</v>
      </c>
      <c r="O457" s="284">
        <v>22.497107077248941</v>
      </c>
      <c r="P457" s="101">
        <v>17</v>
      </c>
      <c r="Q457" s="101">
        <v>17</v>
      </c>
      <c r="R457" s="289" t="s">
        <v>2295</v>
      </c>
      <c r="S457" s="78"/>
    </row>
    <row r="458" spans="1:19" ht="18" customHeight="1" x14ac:dyDescent="0.25">
      <c r="A458" s="276">
        <v>846</v>
      </c>
      <c r="B458" s="100" t="s">
        <v>2025</v>
      </c>
      <c r="C458" s="100" t="s">
        <v>2026</v>
      </c>
      <c r="D458" s="101">
        <v>0</v>
      </c>
      <c r="E458" s="100" t="s">
        <v>0</v>
      </c>
      <c r="F458" s="100" t="s">
        <v>166</v>
      </c>
      <c r="G458" s="100" t="s">
        <v>3055</v>
      </c>
      <c r="H458" s="100" t="s">
        <v>137</v>
      </c>
      <c r="I458" s="282">
        <v>0.1</v>
      </c>
      <c r="J458" s="282">
        <v>0</v>
      </c>
      <c r="K458" s="284">
        <v>57.465493798952792</v>
      </c>
      <c r="L458" s="284">
        <v>0</v>
      </c>
      <c r="M458" s="298">
        <v>57.465493798952792</v>
      </c>
      <c r="N458" s="298">
        <v>0</v>
      </c>
      <c r="O458" s="284">
        <v>57.465493798952792</v>
      </c>
      <c r="P458" s="101">
        <v>20</v>
      </c>
      <c r="Q458" s="101">
        <v>20</v>
      </c>
      <c r="R458" s="289" t="s">
        <v>2295</v>
      </c>
      <c r="S458" s="78"/>
    </row>
    <row r="459" spans="1:19" ht="18" customHeight="1" x14ac:dyDescent="0.25">
      <c r="A459" s="276">
        <v>848</v>
      </c>
      <c r="B459" s="100" t="s">
        <v>2027</v>
      </c>
      <c r="C459" s="100" t="s">
        <v>2028</v>
      </c>
      <c r="D459" s="101">
        <v>0</v>
      </c>
      <c r="E459" s="100" t="s">
        <v>0</v>
      </c>
      <c r="F459" s="100" t="s">
        <v>99</v>
      </c>
      <c r="G459" s="100" t="s">
        <v>1311</v>
      </c>
      <c r="H459" s="100" t="s">
        <v>246</v>
      </c>
      <c r="I459" s="101">
        <v>10</v>
      </c>
      <c r="J459" s="101">
        <v>1.61</v>
      </c>
      <c r="K459" s="284">
        <v>4440</v>
      </c>
      <c r="L459" s="284">
        <v>2220</v>
      </c>
      <c r="M459" s="298">
        <v>4440</v>
      </c>
      <c r="N459" s="298">
        <v>2220</v>
      </c>
      <c r="O459" s="284">
        <v>2220</v>
      </c>
      <c r="P459" s="101">
        <v>30</v>
      </c>
      <c r="Q459" s="101">
        <v>30</v>
      </c>
      <c r="R459" s="289" t="s">
        <v>2296</v>
      </c>
      <c r="S459" s="78"/>
    </row>
    <row r="460" spans="1:19" ht="18" customHeight="1" x14ac:dyDescent="0.25">
      <c r="A460" s="276">
        <v>849</v>
      </c>
      <c r="B460" s="100" t="s">
        <v>2029</v>
      </c>
      <c r="C460" s="100" t="s">
        <v>2030</v>
      </c>
      <c r="D460" s="101">
        <v>0</v>
      </c>
      <c r="E460" s="100" t="s">
        <v>1</v>
      </c>
      <c r="F460" s="100" t="s">
        <v>99</v>
      </c>
      <c r="G460" s="100" t="s">
        <v>1326</v>
      </c>
      <c r="H460" s="100" t="s">
        <v>246</v>
      </c>
      <c r="I460" s="101">
        <v>7</v>
      </c>
      <c r="J460" s="101">
        <v>1.86</v>
      </c>
      <c r="K460" s="284">
        <v>6.48</v>
      </c>
      <c r="L460" s="284">
        <v>3.6000000000000005</v>
      </c>
      <c r="M460" s="298">
        <v>6.48</v>
      </c>
      <c r="N460" s="298">
        <v>3.6000000000000005</v>
      </c>
      <c r="O460" s="284">
        <v>2.88</v>
      </c>
      <c r="P460" s="101">
        <v>40</v>
      </c>
      <c r="Q460" s="101">
        <v>40</v>
      </c>
      <c r="R460" s="289" t="s">
        <v>2296</v>
      </c>
      <c r="S460" s="78"/>
    </row>
    <row r="461" spans="1:19" ht="18" customHeight="1" x14ac:dyDescent="0.25">
      <c r="A461" s="276">
        <v>850</v>
      </c>
      <c r="B461" s="100" t="s">
        <v>2031</v>
      </c>
      <c r="C461" s="100" t="s">
        <v>2032</v>
      </c>
      <c r="D461" s="101">
        <v>4</v>
      </c>
      <c r="E461" s="100" t="s">
        <v>0</v>
      </c>
      <c r="F461" s="100" t="s">
        <v>99</v>
      </c>
      <c r="G461" s="100" t="s">
        <v>2875</v>
      </c>
      <c r="H461" s="100" t="s">
        <v>137</v>
      </c>
      <c r="I461" s="282">
        <v>0.54633528760086703</v>
      </c>
      <c r="J461" s="282">
        <v>0</v>
      </c>
      <c r="K461" s="284">
        <v>1800</v>
      </c>
      <c r="L461" s="284">
        <v>0</v>
      </c>
      <c r="M461" s="298">
        <v>1800</v>
      </c>
      <c r="N461" s="298">
        <v>0</v>
      </c>
      <c r="O461" s="284">
        <v>1800</v>
      </c>
      <c r="P461" s="101">
        <v>30</v>
      </c>
      <c r="Q461" s="101">
        <v>30</v>
      </c>
      <c r="R461" s="289" t="s">
        <v>980</v>
      </c>
      <c r="S461" s="78"/>
    </row>
    <row r="462" spans="1:19" ht="18" customHeight="1" x14ac:dyDescent="0.25">
      <c r="A462" s="276">
        <v>851</v>
      </c>
      <c r="B462" s="100" t="s">
        <v>2033</v>
      </c>
      <c r="C462" s="100" t="s">
        <v>2034</v>
      </c>
      <c r="D462" s="101">
        <v>4</v>
      </c>
      <c r="E462" s="100" t="s">
        <v>1</v>
      </c>
      <c r="F462" s="100" t="s">
        <v>99</v>
      </c>
      <c r="G462" s="100" t="s">
        <v>2878</v>
      </c>
      <c r="H462" s="100" t="s">
        <v>137</v>
      </c>
      <c r="I462" s="282">
        <v>0.54633528760086703</v>
      </c>
      <c r="J462" s="282">
        <v>0</v>
      </c>
      <c r="K462" s="284">
        <v>3.6</v>
      </c>
      <c r="L462" s="284">
        <v>0</v>
      </c>
      <c r="M462" s="298">
        <v>3.6</v>
      </c>
      <c r="N462" s="298">
        <v>0</v>
      </c>
      <c r="O462" s="284">
        <v>3.6</v>
      </c>
      <c r="P462" s="101">
        <v>40</v>
      </c>
      <c r="Q462" s="101">
        <v>40</v>
      </c>
      <c r="R462" s="289" t="s">
        <v>980</v>
      </c>
      <c r="S462" s="78"/>
    </row>
    <row r="463" spans="1:19" ht="18" customHeight="1" x14ac:dyDescent="0.25">
      <c r="A463" s="276">
        <v>870</v>
      </c>
      <c r="B463" s="100" t="s">
        <v>2035</v>
      </c>
      <c r="C463" s="100" t="s">
        <v>2036</v>
      </c>
      <c r="D463" s="101">
        <v>3</v>
      </c>
      <c r="E463" s="100" t="s">
        <v>1</v>
      </c>
      <c r="F463" s="100" t="s">
        <v>166</v>
      </c>
      <c r="G463" s="100" t="s">
        <v>3067</v>
      </c>
      <c r="H463" s="100" t="s">
        <v>137</v>
      </c>
      <c r="I463" s="282">
        <v>0.2</v>
      </c>
      <c r="J463" s="282">
        <v>0</v>
      </c>
      <c r="K463" s="284">
        <v>1</v>
      </c>
      <c r="L463" s="284">
        <v>0</v>
      </c>
      <c r="M463" s="298">
        <v>1</v>
      </c>
      <c r="N463" s="298">
        <v>0</v>
      </c>
      <c r="O463" s="284">
        <v>1</v>
      </c>
      <c r="P463" s="101">
        <v>15</v>
      </c>
      <c r="Q463" s="101">
        <v>15</v>
      </c>
      <c r="R463" s="289" t="s">
        <v>3375</v>
      </c>
      <c r="S463" s="78"/>
    </row>
    <row r="464" spans="1:19" ht="18" customHeight="1" x14ac:dyDescent="0.25">
      <c r="A464" s="276">
        <v>871</v>
      </c>
      <c r="B464" s="100" t="s">
        <v>2037</v>
      </c>
      <c r="C464" s="100" t="s">
        <v>2038</v>
      </c>
      <c r="D464" s="101">
        <v>3</v>
      </c>
      <c r="E464" s="100" t="s">
        <v>1</v>
      </c>
      <c r="F464" s="100" t="s">
        <v>166</v>
      </c>
      <c r="G464" s="100" t="s">
        <v>3067</v>
      </c>
      <c r="H464" s="100" t="s">
        <v>137</v>
      </c>
      <c r="I464" s="282">
        <v>0.24</v>
      </c>
      <c r="J464" s="282">
        <v>0</v>
      </c>
      <c r="K464" s="284">
        <v>3.04</v>
      </c>
      <c r="L464" s="284">
        <v>0</v>
      </c>
      <c r="M464" s="298">
        <v>3.04</v>
      </c>
      <c r="N464" s="298">
        <v>0</v>
      </c>
      <c r="O464" s="284">
        <v>3.04</v>
      </c>
      <c r="P464" s="101">
        <v>15</v>
      </c>
      <c r="Q464" s="101">
        <v>15</v>
      </c>
      <c r="R464" s="289" t="s">
        <v>3378</v>
      </c>
      <c r="S464" s="78"/>
    </row>
    <row r="465" spans="1:19" ht="18" customHeight="1" x14ac:dyDescent="0.25">
      <c r="A465" s="276">
        <v>872</v>
      </c>
      <c r="B465" s="100" t="s">
        <v>2039</v>
      </c>
      <c r="C465" s="100" t="s">
        <v>2040</v>
      </c>
      <c r="D465" s="101">
        <v>3</v>
      </c>
      <c r="E465" s="100" t="s">
        <v>1</v>
      </c>
      <c r="F465" s="100" t="s">
        <v>166</v>
      </c>
      <c r="G465" s="100" t="s">
        <v>3067</v>
      </c>
      <c r="H465" s="100" t="s">
        <v>137</v>
      </c>
      <c r="I465" s="282">
        <v>0.34</v>
      </c>
      <c r="J465" s="282">
        <v>0</v>
      </c>
      <c r="K465" s="284">
        <v>2.21</v>
      </c>
      <c r="L465" s="284">
        <v>0</v>
      </c>
      <c r="M465" s="298">
        <v>2.21</v>
      </c>
      <c r="N465" s="298">
        <v>0</v>
      </c>
      <c r="O465" s="284">
        <v>2.21</v>
      </c>
      <c r="P465" s="101">
        <v>15</v>
      </c>
      <c r="Q465" s="101">
        <v>15</v>
      </c>
      <c r="R465" s="289" t="s">
        <v>3380</v>
      </c>
      <c r="S465" s="78"/>
    </row>
    <row r="466" spans="1:19" ht="18" customHeight="1" x14ac:dyDescent="0.25">
      <c r="A466" s="276">
        <v>876</v>
      </c>
      <c r="B466" s="100" t="s">
        <v>2041</v>
      </c>
      <c r="C466" s="100" t="s">
        <v>2042</v>
      </c>
      <c r="D466" s="101">
        <v>0</v>
      </c>
      <c r="E466" s="100" t="s">
        <v>0</v>
      </c>
      <c r="F466" s="100" t="s">
        <v>1735</v>
      </c>
      <c r="G466" s="100" t="s">
        <v>3072</v>
      </c>
      <c r="H466" s="100" t="s">
        <v>137</v>
      </c>
      <c r="I466" s="282">
        <v>0.3</v>
      </c>
      <c r="J466" s="282">
        <v>0</v>
      </c>
      <c r="K466" s="284">
        <v>1628.8415282111655</v>
      </c>
      <c r="L466" s="284">
        <v>0</v>
      </c>
      <c r="M466" s="298">
        <v>1628.8415282111655</v>
      </c>
      <c r="N466" s="298">
        <v>0</v>
      </c>
      <c r="O466" s="284">
        <v>1628.8415282111655</v>
      </c>
      <c r="P466" s="101">
        <v>30</v>
      </c>
      <c r="Q466" s="101">
        <v>30</v>
      </c>
      <c r="R466" s="289">
        <v>0</v>
      </c>
      <c r="S466" s="78"/>
    </row>
    <row r="467" spans="1:19" ht="18" customHeight="1" x14ac:dyDescent="0.25">
      <c r="A467" s="276">
        <v>877</v>
      </c>
      <c r="B467" s="100" t="s">
        <v>2043</v>
      </c>
      <c r="C467" s="100" t="s">
        <v>2044</v>
      </c>
      <c r="D467" s="101">
        <v>0</v>
      </c>
      <c r="E467" s="100" t="s">
        <v>0</v>
      </c>
      <c r="F467" s="100" t="s">
        <v>1735</v>
      </c>
      <c r="G467" s="100" t="s">
        <v>3073</v>
      </c>
      <c r="H467" s="100" t="s">
        <v>137</v>
      </c>
      <c r="I467" s="282">
        <v>0.5</v>
      </c>
      <c r="J467" s="282">
        <v>0</v>
      </c>
      <c r="K467" s="284">
        <v>2615.6317803471093</v>
      </c>
      <c r="L467" s="284">
        <v>0</v>
      </c>
      <c r="M467" s="298">
        <v>2615.6317803471093</v>
      </c>
      <c r="N467" s="298">
        <v>0</v>
      </c>
      <c r="O467" s="284">
        <v>2615.6317803471093</v>
      </c>
      <c r="P467" s="101">
        <v>30</v>
      </c>
      <c r="Q467" s="101">
        <v>30</v>
      </c>
      <c r="R467" s="289">
        <v>0</v>
      </c>
      <c r="S467" s="78"/>
    </row>
    <row r="468" spans="1:19" ht="18" customHeight="1" x14ac:dyDescent="0.25">
      <c r="A468" s="276">
        <v>878</v>
      </c>
      <c r="B468" s="100" t="s">
        <v>2045</v>
      </c>
      <c r="C468" s="100" t="s">
        <v>2046</v>
      </c>
      <c r="D468" s="101">
        <v>3</v>
      </c>
      <c r="E468" s="100" t="s">
        <v>1</v>
      </c>
      <c r="F468" s="100" t="s">
        <v>1735</v>
      </c>
      <c r="G468" s="100" t="s">
        <v>1093</v>
      </c>
      <c r="H468" s="100" t="s">
        <v>137</v>
      </c>
      <c r="I468" s="282">
        <v>0.2</v>
      </c>
      <c r="J468" s="282">
        <v>0</v>
      </c>
      <c r="K468" s="284">
        <v>0</v>
      </c>
      <c r="L468" s="284">
        <v>0</v>
      </c>
      <c r="M468" s="298">
        <v>0</v>
      </c>
      <c r="N468" s="298">
        <v>0</v>
      </c>
      <c r="O468" s="284">
        <v>0.32984102662325226</v>
      </c>
      <c r="P468" s="101">
        <v>40</v>
      </c>
      <c r="Q468" s="101">
        <v>40</v>
      </c>
      <c r="R468" s="289" t="s">
        <v>2297</v>
      </c>
      <c r="S468" s="78"/>
    </row>
    <row r="469" spans="1:19" ht="18" customHeight="1" x14ac:dyDescent="0.25">
      <c r="A469" s="276">
        <v>879</v>
      </c>
      <c r="B469" s="100" t="s">
        <v>2047</v>
      </c>
      <c r="C469" s="100" t="s">
        <v>2048</v>
      </c>
      <c r="D469" s="101">
        <v>3</v>
      </c>
      <c r="E469" s="100" t="s">
        <v>1</v>
      </c>
      <c r="F469" s="100" t="s">
        <v>1735</v>
      </c>
      <c r="G469" s="100" t="s">
        <v>3076</v>
      </c>
      <c r="H469" s="100" t="s">
        <v>137</v>
      </c>
      <c r="I469" s="282">
        <v>0.1</v>
      </c>
      <c r="J469" s="282">
        <v>0</v>
      </c>
      <c r="K469" s="284">
        <v>0</v>
      </c>
      <c r="L469" s="284">
        <v>0</v>
      </c>
      <c r="M469" s="298">
        <v>0</v>
      </c>
      <c r="N469" s="298">
        <v>0</v>
      </c>
      <c r="O469" s="284">
        <v>0.32984102662325226</v>
      </c>
      <c r="P469" s="101">
        <v>40</v>
      </c>
      <c r="Q469" s="101">
        <v>40</v>
      </c>
      <c r="R469" s="289" t="s">
        <v>2298</v>
      </c>
      <c r="S469" s="78"/>
    </row>
    <row r="470" spans="1:19" ht="18" customHeight="1" x14ac:dyDescent="0.25">
      <c r="A470" s="276">
        <v>880</v>
      </c>
      <c r="B470" s="100" t="s">
        <v>2049</v>
      </c>
      <c r="C470" s="100" t="s">
        <v>2050</v>
      </c>
      <c r="D470" s="101">
        <v>0</v>
      </c>
      <c r="E470" s="100" t="s">
        <v>1</v>
      </c>
      <c r="F470" s="100" t="s">
        <v>1735</v>
      </c>
      <c r="G470" s="100" t="s">
        <v>1325</v>
      </c>
      <c r="H470" s="100" t="s">
        <v>137</v>
      </c>
      <c r="I470" s="282">
        <v>0.2</v>
      </c>
      <c r="J470" s="282">
        <v>0</v>
      </c>
      <c r="K470" s="284">
        <v>2.24090676704202</v>
      </c>
      <c r="L470" s="284">
        <v>0</v>
      </c>
      <c r="M470" s="298">
        <v>2.24090676704202</v>
      </c>
      <c r="N470" s="298">
        <v>0</v>
      </c>
      <c r="O470" s="284">
        <v>2.24090676704202</v>
      </c>
      <c r="P470" s="101">
        <v>40</v>
      </c>
      <c r="Q470" s="101">
        <v>40</v>
      </c>
      <c r="R470" s="289">
        <v>0</v>
      </c>
      <c r="S470" s="78"/>
    </row>
    <row r="471" spans="1:19" ht="18" customHeight="1" x14ac:dyDescent="0.25">
      <c r="A471" s="276">
        <v>881</v>
      </c>
      <c r="B471" s="100" t="s">
        <v>2051</v>
      </c>
      <c r="C471" s="100" t="s">
        <v>2052</v>
      </c>
      <c r="D471" s="101">
        <v>0</v>
      </c>
      <c r="E471" s="100" t="s">
        <v>1</v>
      </c>
      <c r="F471" s="100" t="s">
        <v>1735</v>
      </c>
      <c r="G471" s="100" t="s">
        <v>3077</v>
      </c>
      <c r="H471" s="100" t="s">
        <v>137</v>
      </c>
      <c r="I471" s="282">
        <v>0.2</v>
      </c>
      <c r="J471" s="282">
        <v>0</v>
      </c>
      <c r="K471" s="284">
        <v>2.2409067670419063</v>
      </c>
      <c r="L471" s="284">
        <v>0</v>
      </c>
      <c r="M471" s="298">
        <v>2.2409067670419063</v>
      </c>
      <c r="N471" s="298">
        <v>0</v>
      </c>
      <c r="O471" s="284">
        <v>2.2409067670419063</v>
      </c>
      <c r="P471" s="101">
        <v>40</v>
      </c>
      <c r="Q471" s="101">
        <v>40</v>
      </c>
      <c r="R471" s="289">
        <v>0</v>
      </c>
      <c r="S471" s="78"/>
    </row>
    <row r="472" spans="1:19" ht="18" customHeight="1" x14ac:dyDescent="0.25">
      <c r="A472" s="276">
        <v>882</v>
      </c>
      <c r="B472" s="100" t="s">
        <v>2053</v>
      </c>
      <c r="C472" s="100" t="s">
        <v>2054</v>
      </c>
      <c r="D472" s="101">
        <v>0</v>
      </c>
      <c r="E472" s="100" t="s">
        <v>0</v>
      </c>
      <c r="F472" s="100" t="s">
        <v>107</v>
      </c>
      <c r="G472" s="100" t="s">
        <v>2841</v>
      </c>
      <c r="H472" s="100" t="s">
        <v>137</v>
      </c>
      <c r="I472" s="282">
        <v>0.15</v>
      </c>
      <c r="J472" s="282">
        <v>0</v>
      </c>
      <c r="K472" s="284">
        <v>370</v>
      </c>
      <c r="L472" s="284">
        <v>0</v>
      </c>
      <c r="M472" s="298">
        <v>370</v>
      </c>
      <c r="N472" s="298">
        <v>0</v>
      </c>
      <c r="O472" s="284">
        <v>370</v>
      </c>
      <c r="P472" s="101">
        <v>13</v>
      </c>
      <c r="Q472" s="101">
        <v>13</v>
      </c>
      <c r="R472" s="289" t="s">
        <v>2299</v>
      </c>
      <c r="S472" s="92"/>
    </row>
    <row r="473" spans="1:19" ht="18" customHeight="1" x14ac:dyDescent="0.25">
      <c r="A473" s="276">
        <v>883</v>
      </c>
      <c r="B473" s="100" t="s">
        <v>2055</v>
      </c>
      <c r="C473" s="100" t="s">
        <v>2056</v>
      </c>
      <c r="D473" s="101">
        <v>0</v>
      </c>
      <c r="E473" s="100" t="s">
        <v>1</v>
      </c>
      <c r="F473" s="100" t="s">
        <v>107</v>
      </c>
      <c r="G473" s="100" t="s">
        <v>1447</v>
      </c>
      <c r="H473" s="100" t="s">
        <v>137</v>
      </c>
      <c r="I473" s="282">
        <v>0.15</v>
      </c>
      <c r="J473" s="282">
        <v>0</v>
      </c>
      <c r="K473" s="284">
        <v>2800</v>
      </c>
      <c r="L473" s="284">
        <v>0</v>
      </c>
      <c r="M473" s="298">
        <v>2800</v>
      </c>
      <c r="N473" s="298">
        <v>0</v>
      </c>
      <c r="O473" s="284">
        <v>2800</v>
      </c>
      <c r="P473" s="101">
        <v>13</v>
      </c>
      <c r="Q473" s="101">
        <v>13</v>
      </c>
      <c r="R473" s="289" t="s">
        <v>2300</v>
      </c>
      <c r="S473" s="93"/>
    </row>
    <row r="474" spans="1:19" ht="18" customHeight="1" x14ac:dyDescent="0.25">
      <c r="A474" s="276">
        <v>884</v>
      </c>
      <c r="B474" s="100" t="s">
        <v>2057</v>
      </c>
      <c r="C474" s="100" t="s">
        <v>2058</v>
      </c>
      <c r="D474" s="101">
        <v>0</v>
      </c>
      <c r="E474" s="100" t="s">
        <v>0</v>
      </c>
      <c r="F474" s="100" t="s">
        <v>107</v>
      </c>
      <c r="G474" s="100" t="s">
        <v>2821</v>
      </c>
      <c r="H474" s="100" t="s">
        <v>833</v>
      </c>
      <c r="I474" s="101">
        <v>1.5</v>
      </c>
      <c r="J474" s="101">
        <v>0.59</v>
      </c>
      <c r="K474" s="284">
        <v>1800</v>
      </c>
      <c r="L474" s="284">
        <v>1116</v>
      </c>
      <c r="M474" s="298">
        <v>1800</v>
      </c>
      <c r="N474" s="298">
        <v>1116</v>
      </c>
      <c r="O474" s="284">
        <v>684</v>
      </c>
      <c r="P474" s="101">
        <v>13</v>
      </c>
      <c r="Q474" s="101">
        <v>13</v>
      </c>
      <c r="R474" s="289" t="s">
        <v>2301</v>
      </c>
      <c r="S474" s="92"/>
    </row>
    <row r="475" spans="1:19" ht="18" customHeight="1" x14ac:dyDescent="0.25">
      <c r="A475" s="276">
        <v>885</v>
      </c>
      <c r="B475" s="100" t="s">
        <v>2059</v>
      </c>
      <c r="C475" s="100" t="s">
        <v>2060</v>
      </c>
      <c r="D475" s="101">
        <v>0</v>
      </c>
      <c r="E475" s="100" t="s">
        <v>1</v>
      </c>
      <c r="F475" s="100" t="s">
        <v>107</v>
      </c>
      <c r="G475" s="100" t="s">
        <v>1126</v>
      </c>
      <c r="H475" s="100" t="s">
        <v>833</v>
      </c>
      <c r="I475" s="101">
        <v>1.5</v>
      </c>
      <c r="J475" s="101">
        <v>0.6</v>
      </c>
      <c r="K475" s="284">
        <v>7900</v>
      </c>
      <c r="L475" s="284">
        <v>5430</v>
      </c>
      <c r="M475" s="298">
        <v>7900</v>
      </c>
      <c r="N475" s="298">
        <v>5430</v>
      </c>
      <c r="O475" s="284">
        <v>2470</v>
      </c>
      <c r="P475" s="101">
        <v>13</v>
      </c>
      <c r="Q475" s="101">
        <v>13</v>
      </c>
      <c r="R475" s="289" t="s">
        <v>2302</v>
      </c>
      <c r="S475" s="92"/>
    </row>
    <row r="476" spans="1:19" ht="18" customHeight="1" x14ac:dyDescent="0.25">
      <c r="A476" s="276">
        <v>886</v>
      </c>
      <c r="B476" s="100" t="s">
        <v>2061</v>
      </c>
      <c r="C476" s="100" t="s">
        <v>2062</v>
      </c>
      <c r="D476" s="101">
        <v>0</v>
      </c>
      <c r="E476" s="100" t="s">
        <v>0</v>
      </c>
      <c r="F476" s="100" t="s">
        <v>107</v>
      </c>
      <c r="G476" s="100" t="s">
        <v>2821</v>
      </c>
      <c r="H476" s="100" t="s">
        <v>833</v>
      </c>
      <c r="I476" s="101">
        <v>1.5</v>
      </c>
      <c r="J476" s="101">
        <v>0.59</v>
      </c>
      <c r="K476" s="284">
        <v>2630</v>
      </c>
      <c r="L476" s="284">
        <v>1116</v>
      </c>
      <c r="M476" s="298">
        <v>2630</v>
      </c>
      <c r="N476" s="298">
        <v>1116</v>
      </c>
      <c r="O476" s="284">
        <v>1514</v>
      </c>
      <c r="P476" s="101">
        <v>13</v>
      </c>
      <c r="Q476" s="101">
        <v>13</v>
      </c>
      <c r="R476" s="289" t="s">
        <v>2303</v>
      </c>
      <c r="S476" s="92"/>
    </row>
    <row r="477" spans="1:19" ht="18" customHeight="1" x14ac:dyDescent="0.25">
      <c r="A477" s="276">
        <v>887</v>
      </c>
      <c r="B477" s="100" t="s">
        <v>2063</v>
      </c>
      <c r="C477" s="100" t="s">
        <v>2064</v>
      </c>
      <c r="D477" s="101">
        <v>0</v>
      </c>
      <c r="E477" s="100" t="s">
        <v>1</v>
      </c>
      <c r="F477" s="100" t="s">
        <v>107</v>
      </c>
      <c r="G477" s="100" t="s">
        <v>1126</v>
      </c>
      <c r="H477" s="100" t="s">
        <v>833</v>
      </c>
      <c r="I477" s="101">
        <v>1.5</v>
      </c>
      <c r="J477" s="101">
        <v>0.6</v>
      </c>
      <c r="K477" s="284">
        <v>12760.5</v>
      </c>
      <c r="L477" s="284">
        <v>5430</v>
      </c>
      <c r="M477" s="298">
        <v>12760.5</v>
      </c>
      <c r="N477" s="298">
        <v>5430</v>
      </c>
      <c r="O477" s="284">
        <v>7330.5</v>
      </c>
      <c r="P477" s="101">
        <v>13</v>
      </c>
      <c r="Q477" s="101">
        <v>13</v>
      </c>
      <c r="R477" s="289" t="s">
        <v>2304</v>
      </c>
      <c r="S477" s="92"/>
    </row>
    <row r="478" spans="1:19" ht="18" customHeight="1" x14ac:dyDescent="0.25">
      <c r="A478" s="276">
        <v>888</v>
      </c>
      <c r="B478" s="100" t="s">
        <v>2065</v>
      </c>
      <c r="C478" s="100" t="s">
        <v>2066</v>
      </c>
      <c r="D478" s="101">
        <v>0</v>
      </c>
      <c r="E478" s="100" t="s">
        <v>0</v>
      </c>
      <c r="F478" s="100" t="s">
        <v>107</v>
      </c>
      <c r="G478" s="100" t="s">
        <v>3085</v>
      </c>
      <c r="H478" s="100" t="s">
        <v>833</v>
      </c>
      <c r="I478" s="101">
        <v>1.6</v>
      </c>
      <c r="J478" s="101">
        <v>0.92</v>
      </c>
      <c r="K478" s="284">
        <v>1035</v>
      </c>
      <c r="L478" s="284">
        <v>615</v>
      </c>
      <c r="M478" s="298">
        <v>1035</v>
      </c>
      <c r="N478" s="298">
        <v>615</v>
      </c>
      <c r="O478" s="284">
        <v>420</v>
      </c>
      <c r="P478" s="101">
        <v>13</v>
      </c>
      <c r="Q478" s="101">
        <v>13</v>
      </c>
      <c r="R478" s="289" t="s">
        <v>2305</v>
      </c>
      <c r="S478" s="92"/>
    </row>
    <row r="479" spans="1:19" ht="18" customHeight="1" x14ac:dyDescent="0.25">
      <c r="A479" s="276">
        <v>890</v>
      </c>
      <c r="B479" s="100" t="s">
        <v>2067</v>
      </c>
      <c r="C479" s="100" t="s">
        <v>2068</v>
      </c>
      <c r="D479" s="101">
        <v>0</v>
      </c>
      <c r="E479" s="100" t="s">
        <v>1</v>
      </c>
      <c r="F479" s="100" t="s">
        <v>107</v>
      </c>
      <c r="G479" s="100" t="s">
        <v>1115</v>
      </c>
      <c r="H479" s="100" t="s">
        <v>833</v>
      </c>
      <c r="I479" s="101">
        <v>2.4</v>
      </c>
      <c r="J479" s="101">
        <v>0.92</v>
      </c>
      <c r="K479" s="284">
        <v>9200</v>
      </c>
      <c r="L479" s="284">
        <v>5430</v>
      </c>
      <c r="M479" s="298">
        <v>9200</v>
      </c>
      <c r="N479" s="298">
        <v>5430</v>
      </c>
      <c r="O479" s="284">
        <v>3770</v>
      </c>
      <c r="P479" s="101">
        <v>13</v>
      </c>
      <c r="Q479" s="101">
        <v>13</v>
      </c>
      <c r="R479" s="289" t="s">
        <v>2306</v>
      </c>
      <c r="S479" s="92"/>
    </row>
    <row r="480" spans="1:19" ht="18" customHeight="1" x14ac:dyDescent="0.25">
      <c r="A480" s="276">
        <v>891</v>
      </c>
      <c r="B480" s="100" t="s">
        <v>2069</v>
      </c>
      <c r="C480" s="100" t="s">
        <v>2070</v>
      </c>
      <c r="D480" s="101">
        <v>0</v>
      </c>
      <c r="E480" s="100" t="s">
        <v>0</v>
      </c>
      <c r="F480" s="100" t="s">
        <v>107</v>
      </c>
      <c r="G480" s="100" t="s">
        <v>3087</v>
      </c>
      <c r="H480" s="100" t="s">
        <v>773</v>
      </c>
      <c r="I480" s="101">
        <v>340</v>
      </c>
      <c r="J480" s="101">
        <v>2250</v>
      </c>
      <c r="K480" s="284">
        <v>4590</v>
      </c>
      <c r="L480" s="284">
        <v>615</v>
      </c>
      <c r="M480" s="298">
        <v>4590</v>
      </c>
      <c r="N480" s="298">
        <v>615</v>
      </c>
      <c r="O480" s="284">
        <v>3975</v>
      </c>
      <c r="P480" s="101">
        <v>13</v>
      </c>
      <c r="Q480" s="101">
        <v>13</v>
      </c>
      <c r="R480" s="289" t="s">
        <v>2307</v>
      </c>
      <c r="S480" s="92"/>
    </row>
    <row r="481" spans="1:19" ht="18" customHeight="1" x14ac:dyDescent="0.25">
      <c r="A481" s="276">
        <v>893</v>
      </c>
      <c r="B481" s="100" t="s">
        <v>2071</v>
      </c>
      <c r="C481" s="100" t="s">
        <v>2072</v>
      </c>
      <c r="D481" s="101">
        <v>0</v>
      </c>
      <c r="E481" s="100" t="s">
        <v>0</v>
      </c>
      <c r="F481" s="100" t="s">
        <v>107</v>
      </c>
      <c r="G481" s="100" t="s">
        <v>2841</v>
      </c>
      <c r="H481" s="100" t="s">
        <v>833</v>
      </c>
      <c r="I481" s="280">
        <v>0.80500000000000005</v>
      </c>
      <c r="J481" s="281">
        <v>0.755</v>
      </c>
      <c r="K481" s="284" t="s">
        <v>1221</v>
      </c>
      <c r="L481" s="284" t="s">
        <v>1221</v>
      </c>
      <c r="M481" s="298" t="s">
        <v>1221</v>
      </c>
      <c r="N481" s="298" t="s">
        <v>1221</v>
      </c>
      <c r="O481" s="284">
        <v>185</v>
      </c>
      <c r="P481" s="101">
        <v>20</v>
      </c>
      <c r="Q481" s="101">
        <v>13</v>
      </c>
      <c r="R481" s="289" t="s">
        <v>2308</v>
      </c>
      <c r="S481" s="92"/>
    </row>
    <row r="482" spans="1:19" ht="18" customHeight="1" x14ac:dyDescent="0.25">
      <c r="A482" s="276">
        <v>894</v>
      </c>
      <c r="B482" s="100" t="s">
        <v>2073</v>
      </c>
      <c r="C482" s="100" t="s">
        <v>2074</v>
      </c>
      <c r="D482" s="101">
        <v>0</v>
      </c>
      <c r="E482" s="100" t="s">
        <v>1</v>
      </c>
      <c r="F482" s="100" t="s">
        <v>107</v>
      </c>
      <c r="G482" s="100" t="s">
        <v>1447</v>
      </c>
      <c r="H482" s="100" t="s">
        <v>833</v>
      </c>
      <c r="I482" s="280">
        <v>0.80500000000000005</v>
      </c>
      <c r="J482" s="281">
        <v>0.755</v>
      </c>
      <c r="K482" s="284" t="s">
        <v>1221</v>
      </c>
      <c r="L482" s="284" t="s">
        <v>1221</v>
      </c>
      <c r="M482" s="298" t="s">
        <v>1221</v>
      </c>
      <c r="N482" s="298" t="s">
        <v>1221</v>
      </c>
      <c r="O482" s="284">
        <v>1850</v>
      </c>
      <c r="P482" s="101">
        <v>20</v>
      </c>
      <c r="Q482" s="101">
        <v>13</v>
      </c>
      <c r="R482" s="289" t="s">
        <v>2309</v>
      </c>
      <c r="S482" s="92"/>
    </row>
    <row r="483" spans="1:19" ht="18" customHeight="1" x14ac:dyDescent="0.25">
      <c r="A483" s="276">
        <v>896</v>
      </c>
      <c r="B483" s="100" t="s">
        <v>2075</v>
      </c>
      <c r="C483" s="100" t="s">
        <v>2076</v>
      </c>
      <c r="D483" s="101">
        <v>0</v>
      </c>
      <c r="E483" s="100" t="s">
        <v>1</v>
      </c>
      <c r="F483" s="100" t="s">
        <v>107</v>
      </c>
      <c r="G483" s="100" t="s">
        <v>1115</v>
      </c>
      <c r="H483" s="100" t="s">
        <v>833</v>
      </c>
      <c r="I483" s="101">
        <v>2.8</v>
      </c>
      <c r="J483" s="281">
        <v>0.92</v>
      </c>
      <c r="K483" s="284">
        <v>16000</v>
      </c>
      <c r="L483" s="284">
        <v>5430</v>
      </c>
      <c r="M483" s="298">
        <v>16000</v>
      </c>
      <c r="N483" s="298">
        <v>5430</v>
      </c>
      <c r="O483" s="284">
        <v>10570</v>
      </c>
      <c r="P483" s="101">
        <v>13</v>
      </c>
      <c r="Q483" s="101">
        <v>13</v>
      </c>
      <c r="R483" s="289" t="s">
        <v>2310</v>
      </c>
      <c r="S483" s="92"/>
    </row>
    <row r="484" spans="1:19" ht="18" customHeight="1" x14ac:dyDescent="0.25">
      <c r="A484" s="276">
        <v>898</v>
      </c>
      <c r="B484" s="100" t="s">
        <v>2077</v>
      </c>
      <c r="C484" s="100" t="s">
        <v>2078</v>
      </c>
      <c r="D484" s="101">
        <v>0</v>
      </c>
      <c r="E484" s="100" t="s">
        <v>0</v>
      </c>
      <c r="F484" s="100" t="s">
        <v>107</v>
      </c>
      <c r="G484" s="100" t="s">
        <v>3085</v>
      </c>
      <c r="H484" s="100" t="s">
        <v>833</v>
      </c>
      <c r="I484" s="101">
        <v>2.4500000000000002</v>
      </c>
      <c r="J484" s="281">
        <v>0.92</v>
      </c>
      <c r="K484" s="284">
        <v>1500</v>
      </c>
      <c r="L484" s="284">
        <v>615</v>
      </c>
      <c r="M484" s="298">
        <v>1500</v>
      </c>
      <c r="N484" s="298">
        <v>615</v>
      </c>
      <c r="O484" s="284">
        <v>885</v>
      </c>
      <c r="P484" s="101">
        <v>13</v>
      </c>
      <c r="Q484" s="101">
        <v>13</v>
      </c>
      <c r="R484" s="289" t="s">
        <v>2311</v>
      </c>
      <c r="S484" s="92"/>
    </row>
    <row r="485" spans="1:19" ht="18" customHeight="1" x14ac:dyDescent="0.25">
      <c r="A485" s="276">
        <v>900</v>
      </c>
      <c r="B485" s="100" t="s">
        <v>2079</v>
      </c>
      <c r="C485" s="100" t="s">
        <v>2080</v>
      </c>
      <c r="D485" s="101">
        <v>0</v>
      </c>
      <c r="E485" s="100" t="s">
        <v>1</v>
      </c>
      <c r="F485" s="100" t="s">
        <v>107</v>
      </c>
      <c r="G485" s="100" t="s">
        <v>1115</v>
      </c>
      <c r="H485" s="100" t="s">
        <v>833</v>
      </c>
      <c r="I485" s="101">
        <v>2.5</v>
      </c>
      <c r="J485" s="281">
        <v>0.92</v>
      </c>
      <c r="K485" s="284">
        <v>14400</v>
      </c>
      <c r="L485" s="284">
        <v>5430</v>
      </c>
      <c r="M485" s="298">
        <v>14400</v>
      </c>
      <c r="N485" s="298">
        <v>5430</v>
      </c>
      <c r="O485" s="284">
        <v>8970</v>
      </c>
      <c r="P485" s="101">
        <v>13</v>
      </c>
      <c r="Q485" s="101">
        <v>13</v>
      </c>
      <c r="R485" s="289" t="s">
        <v>2312</v>
      </c>
      <c r="S485" s="92"/>
    </row>
    <row r="486" spans="1:19" ht="18" customHeight="1" x14ac:dyDescent="0.25">
      <c r="A486" s="276">
        <v>902</v>
      </c>
      <c r="B486" s="100" t="s">
        <v>2081</v>
      </c>
      <c r="C486" s="100" t="s">
        <v>2082</v>
      </c>
      <c r="D486" s="101">
        <v>0</v>
      </c>
      <c r="E486" s="100" t="s">
        <v>0</v>
      </c>
      <c r="F486" s="100" t="s">
        <v>99</v>
      </c>
      <c r="G486" s="100" t="s">
        <v>2678</v>
      </c>
      <c r="H486" s="100" t="s">
        <v>246</v>
      </c>
      <c r="I486" s="101">
        <v>23.1</v>
      </c>
      <c r="J486" s="101">
        <v>11.1</v>
      </c>
      <c r="K486" s="284">
        <v>765.25</v>
      </c>
      <c r="L486" s="284">
        <v>0</v>
      </c>
      <c r="M486" s="298">
        <v>765.25</v>
      </c>
      <c r="N486" s="298">
        <v>0</v>
      </c>
      <c r="O486" s="284">
        <v>765.25</v>
      </c>
      <c r="P486" s="101">
        <v>30</v>
      </c>
      <c r="Q486" s="101">
        <v>30</v>
      </c>
      <c r="R486" s="289" t="s">
        <v>2282</v>
      </c>
      <c r="S486" s="84"/>
    </row>
    <row r="487" spans="1:19" ht="18" customHeight="1" x14ac:dyDescent="0.25">
      <c r="A487" s="276">
        <v>903</v>
      </c>
      <c r="B487" s="100" t="s">
        <v>2081</v>
      </c>
      <c r="C487" s="100" t="s">
        <v>2083</v>
      </c>
      <c r="D487" s="101">
        <v>0</v>
      </c>
      <c r="E487" s="100" t="s">
        <v>1</v>
      </c>
      <c r="F487" s="100" t="s">
        <v>99</v>
      </c>
      <c r="G487" s="100" t="s">
        <v>1336</v>
      </c>
      <c r="H487" s="100" t="s">
        <v>246</v>
      </c>
      <c r="I487" s="101">
        <v>29</v>
      </c>
      <c r="J487" s="101">
        <v>17</v>
      </c>
      <c r="K487" s="284">
        <v>0.13500000000000001</v>
      </c>
      <c r="L487" s="284">
        <v>0</v>
      </c>
      <c r="M487" s="298">
        <v>0.13500000000000001</v>
      </c>
      <c r="N487" s="298">
        <v>0</v>
      </c>
      <c r="O487" s="284">
        <v>0.13500000000000001</v>
      </c>
      <c r="P487" s="101">
        <v>40</v>
      </c>
      <c r="Q487" s="101">
        <v>40</v>
      </c>
      <c r="R487" s="289" t="s">
        <v>2282</v>
      </c>
      <c r="S487" s="84"/>
    </row>
    <row r="488" spans="1:19" ht="18" customHeight="1" x14ac:dyDescent="0.25">
      <c r="A488" s="276">
        <v>904</v>
      </c>
      <c r="B488" s="100" t="s">
        <v>2084</v>
      </c>
      <c r="C488" s="100" t="s">
        <v>2085</v>
      </c>
      <c r="D488" s="101">
        <v>0</v>
      </c>
      <c r="E488" s="100" t="s">
        <v>0</v>
      </c>
      <c r="F488" s="100" t="s">
        <v>99</v>
      </c>
      <c r="G488" s="100" t="s">
        <v>2896</v>
      </c>
      <c r="H488" s="100" t="s">
        <v>2412</v>
      </c>
      <c r="I488" s="282">
        <v>0.67</v>
      </c>
      <c r="J488" s="282">
        <v>0</v>
      </c>
      <c r="K488" s="284">
        <v>1136</v>
      </c>
      <c r="L488" s="284">
        <v>0</v>
      </c>
      <c r="M488" s="298">
        <v>1136</v>
      </c>
      <c r="N488" s="298">
        <v>0</v>
      </c>
      <c r="O488" s="284">
        <v>1136</v>
      </c>
      <c r="P488" s="101">
        <v>30</v>
      </c>
      <c r="Q488" s="101">
        <v>30</v>
      </c>
      <c r="R488" s="289" t="s">
        <v>2282</v>
      </c>
      <c r="S488" s="84"/>
    </row>
    <row r="489" spans="1:19" ht="18" customHeight="1" x14ac:dyDescent="0.25">
      <c r="A489" s="276">
        <v>905</v>
      </c>
      <c r="B489" s="100" t="s">
        <v>2086</v>
      </c>
      <c r="C489" s="100" t="s">
        <v>2087</v>
      </c>
      <c r="D489" s="101">
        <v>0</v>
      </c>
      <c r="E489" s="100" t="s">
        <v>0</v>
      </c>
      <c r="F489" s="100" t="s">
        <v>99</v>
      </c>
      <c r="G489" s="100" t="s">
        <v>1315</v>
      </c>
      <c r="H489" s="100" t="s">
        <v>2412</v>
      </c>
      <c r="I489" s="282">
        <v>0.9</v>
      </c>
      <c r="J489" s="282">
        <v>0</v>
      </c>
      <c r="K489" s="284">
        <v>1136</v>
      </c>
      <c r="L489" s="284">
        <v>0</v>
      </c>
      <c r="M489" s="298">
        <v>1136</v>
      </c>
      <c r="N489" s="298">
        <v>0</v>
      </c>
      <c r="O489" s="284">
        <v>1136</v>
      </c>
      <c r="P489" s="101">
        <v>30</v>
      </c>
      <c r="Q489" s="101">
        <v>30</v>
      </c>
      <c r="R489" s="289" t="s">
        <v>2282</v>
      </c>
      <c r="S489" s="84"/>
    </row>
    <row r="490" spans="1:19" ht="18" customHeight="1" x14ac:dyDescent="0.25">
      <c r="A490" s="276">
        <v>906</v>
      </c>
      <c r="B490" s="100" t="s">
        <v>2088</v>
      </c>
      <c r="C490" s="100" t="s">
        <v>2089</v>
      </c>
      <c r="D490" s="101">
        <v>0</v>
      </c>
      <c r="E490" s="100" t="s">
        <v>1</v>
      </c>
      <c r="F490" s="100" t="s">
        <v>99</v>
      </c>
      <c r="G490" s="100" t="s">
        <v>3100</v>
      </c>
      <c r="H490" s="100" t="s">
        <v>3099</v>
      </c>
      <c r="I490" s="281">
        <v>0.25</v>
      </c>
      <c r="J490" s="281">
        <v>1.38</v>
      </c>
      <c r="K490" s="284">
        <v>0.5</v>
      </c>
      <c r="L490" s="284">
        <v>0</v>
      </c>
      <c r="M490" s="298">
        <v>0.5</v>
      </c>
      <c r="N490" s="298">
        <v>0</v>
      </c>
      <c r="O490" s="284">
        <v>0.5</v>
      </c>
      <c r="P490" s="101">
        <v>40</v>
      </c>
      <c r="Q490" s="101">
        <v>40</v>
      </c>
      <c r="R490" s="289" t="s">
        <v>2282</v>
      </c>
      <c r="S490" s="84"/>
    </row>
    <row r="491" spans="1:19" ht="18" customHeight="1" x14ac:dyDescent="0.25">
      <c r="A491" s="276">
        <v>907</v>
      </c>
      <c r="B491" s="100" t="s">
        <v>2090</v>
      </c>
      <c r="C491" s="100" t="s">
        <v>2091</v>
      </c>
      <c r="D491" s="101">
        <v>0</v>
      </c>
      <c r="E491" s="100" t="s">
        <v>0</v>
      </c>
      <c r="F491" s="100" t="s">
        <v>104</v>
      </c>
      <c r="G491" s="100" t="s">
        <v>3103</v>
      </c>
      <c r="H491" s="100" t="s">
        <v>137</v>
      </c>
      <c r="I491" s="282">
        <v>0.34</v>
      </c>
      <c r="J491" s="282">
        <v>0</v>
      </c>
      <c r="K491" s="284">
        <v>0</v>
      </c>
      <c r="L491" s="284">
        <v>0</v>
      </c>
      <c r="M491" s="298">
        <v>0</v>
      </c>
      <c r="N491" s="298">
        <v>0</v>
      </c>
      <c r="O491" s="284">
        <v>0.45</v>
      </c>
      <c r="P491" s="101">
        <v>15</v>
      </c>
      <c r="Q491" s="101">
        <v>15</v>
      </c>
      <c r="R491" s="289" t="s">
        <v>2313</v>
      </c>
      <c r="S491" s="78"/>
    </row>
    <row r="492" spans="1:19" ht="18" customHeight="1" x14ac:dyDescent="0.25">
      <c r="A492" s="276">
        <v>908</v>
      </c>
      <c r="B492" s="100" t="s">
        <v>2092</v>
      </c>
      <c r="C492" s="100" t="s">
        <v>2093</v>
      </c>
      <c r="D492" s="101">
        <v>0</v>
      </c>
      <c r="E492" s="100" t="s">
        <v>0</v>
      </c>
      <c r="F492" s="100" t="s">
        <v>104</v>
      </c>
      <c r="G492" s="100" t="s">
        <v>3105</v>
      </c>
      <c r="H492" s="100" t="s">
        <v>137</v>
      </c>
      <c r="I492" s="282">
        <v>0.46</v>
      </c>
      <c r="J492" s="282">
        <v>0</v>
      </c>
      <c r="K492" s="284">
        <v>0</v>
      </c>
      <c r="L492" s="284">
        <v>0</v>
      </c>
      <c r="M492" s="298">
        <v>0</v>
      </c>
      <c r="N492" s="298">
        <v>0</v>
      </c>
      <c r="O492" s="284">
        <v>1.53</v>
      </c>
      <c r="P492" s="101">
        <v>15</v>
      </c>
      <c r="Q492" s="101">
        <v>15</v>
      </c>
      <c r="R492" s="289" t="s">
        <v>2313</v>
      </c>
      <c r="S492" s="78"/>
    </row>
    <row r="493" spans="1:19" ht="18" customHeight="1" x14ac:dyDescent="0.25">
      <c r="A493" s="276">
        <v>909</v>
      </c>
      <c r="B493" s="100" t="s">
        <v>2094</v>
      </c>
      <c r="C493" s="100" t="s">
        <v>2095</v>
      </c>
      <c r="D493" s="101">
        <v>0</v>
      </c>
      <c r="E493" s="100" t="s">
        <v>0</v>
      </c>
      <c r="F493" s="100" t="s">
        <v>104</v>
      </c>
      <c r="G493" s="100" t="s">
        <v>3106</v>
      </c>
      <c r="H493" s="100" t="s">
        <v>137</v>
      </c>
      <c r="I493" s="282">
        <v>0.46</v>
      </c>
      <c r="J493" s="282">
        <v>0</v>
      </c>
      <c r="K493" s="284">
        <v>0</v>
      </c>
      <c r="L493" s="284">
        <v>0</v>
      </c>
      <c r="M493" s="298">
        <v>0</v>
      </c>
      <c r="N493" s="298">
        <v>0</v>
      </c>
      <c r="O493" s="284">
        <v>2.08</v>
      </c>
      <c r="P493" s="101">
        <v>15</v>
      </c>
      <c r="Q493" s="101">
        <v>15</v>
      </c>
      <c r="R493" s="289" t="s">
        <v>2313</v>
      </c>
      <c r="S493" s="78"/>
    </row>
    <row r="494" spans="1:19" ht="18" customHeight="1" x14ac:dyDescent="0.25">
      <c r="A494" s="276">
        <v>910</v>
      </c>
      <c r="B494" s="100" t="s">
        <v>2096</v>
      </c>
      <c r="C494" s="100" t="s">
        <v>2097</v>
      </c>
      <c r="D494" s="101">
        <v>0</v>
      </c>
      <c r="E494" s="100" t="s">
        <v>0</v>
      </c>
      <c r="F494" s="100" t="s">
        <v>104</v>
      </c>
      <c r="G494" s="100" t="s">
        <v>3107</v>
      </c>
      <c r="H494" s="100" t="s">
        <v>137</v>
      </c>
      <c r="I494" s="282">
        <v>0.4</v>
      </c>
      <c r="J494" s="282">
        <v>0</v>
      </c>
      <c r="K494" s="284">
        <v>0</v>
      </c>
      <c r="L494" s="284">
        <v>0</v>
      </c>
      <c r="M494" s="298">
        <v>0</v>
      </c>
      <c r="N494" s="298">
        <v>0</v>
      </c>
      <c r="O494" s="284">
        <v>0.4</v>
      </c>
      <c r="P494" s="101">
        <v>15</v>
      </c>
      <c r="Q494" s="101">
        <v>15</v>
      </c>
      <c r="R494" s="289" t="s">
        <v>2313</v>
      </c>
      <c r="S494" s="78"/>
    </row>
    <row r="495" spans="1:19" ht="18" customHeight="1" x14ac:dyDescent="0.25">
      <c r="A495" s="276">
        <v>911</v>
      </c>
      <c r="B495" s="100" t="s">
        <v>2098</v>
      </c>
      <c r="C495" s="100" t="s">
        <v>2099</v>
      </c>
      <c r="D495" s="101">
        <v>0</v>
      </c>
      <c r="E495" s="100" t="s">
        <v>0</v>
      </c>
      <c r="F495" s="100" t="s">
        <v>104</v>
      </c>
      <c r="G495" s="100" t="s">
        <v>3108</v>
      </c>
      <c r="H495" s="100" t="s">
        <v>137</v>
      </c>
      <c r="I495" s="282">
        <v>0.42</v>
      </c>
      <c r="J495" s="282">
        <v>0</v>
      </c>
      <c r="K495" s="284">
        <v>0</v>
      </c>
      <c r="L495" s="284">
        <v>0</v>
      </c>
      <c r="M495" s="298">
        <v>0</v>
      </c>
      <c r="N495" s="298">
        <v>0</v>
      </c>
      <c r="O495" s="284">
        <v>1.03</v>
      </c>
      <c r="P495" s="101">
        <v>15</v>
      </c>
      <c r="Q495" s="101">
        <v>15</v>
      </c>
      <c r="R495" s="289" t="s">
        <v>2313</v>
      </c>
      <c r="S495" s="78"/>
    </row>
    <row r="496" spans="1:19" ht="18" customHeight="1" x14ac:dyDescent="0.25">
      <c r="A496" s="276">
        <v>912</v>
      </c>
      <c r="B496" s="100" t="s">
        <v>2100</v>
      </c>
      <c r="C496" s="100" t="s">
        <v>2101</v>
      </c>
      <c r="D496" s="101">
        <v>0</v>
      </c>
      <c r="E496" s="100" t="s">
        <v>1039</v>
      </c>
      <c r="F496" s="100" t="s">
        <v>104</v>
      </c>
      <c r="G496" s="100" t="s">
        <v>3108</v>
      </c>
      <c r="H496" s="100" t="s">
        <v>137</v>
      </c>
      <c r="I496" s="282">
        <v>0.4</v>
      </c>
      <c r="J496" s="282">
        <v>0</v>
      </c>
      <c r="K496" s="284">
        <v>0</v>
      </c>
      <c r="L496" s="284">
        <v>0</v>
      </c>
      <c r="M496" s="298">
        <v>0</v>
      </c>
      <c r="N496" s="298">
        <v>0</v>
      </c>
      <c r="O496" s="284">
        <v>0.98</v>
      </c>
      <c r="P496" s="101">
        <v>15</v>
      </c>
      <c r="Q496" s="101">
        <v>15</v>
      </c>
      <c r="R496" s="289" t="s">
        <v>2313</v>
      </c>
      <c r="S496" s="78"/>
    </row>
    <row r="497" spans="1:19" ht="18" customHeight="1" x14ac:dyDescent="0.25">
      <c r="A497" s="276">
        <v>913</v>
      </c>
      <c r="B497" s="100" t="s">
        <v>2102</v>
      </c>
      <c r="C497" s="100" t="s">
        <v>2103</v>
      </c>
      <c r="D497" s="101">
        <v>0</v>
      </c>
      <c r="E497" s="100" t="s">
        <v>0</v>
      </c>
      <c r="F497" s="100" t="s">
        <v>106</v>
      </c>
      <c r="G497" s="100" t="s">
        <v>2754</v>
      </c>
      <c r="H497" s="100" t="s">
        <v>137</v>
      </c>
      <c r="I497" s="282">
        <v>0.5</v>
      </c>
      <c r="J497" s="282">
        <v>0</v>
      </c>
      <c r="K497" s="284">
        <v>0</v>
      </c>
      <c r="L497" s="284">
        <v>0</v>
      </c>
      <c r="M497" s="298">
        <v>0</v>
      </c>
      <c r="N497" s="298">
        <v>0</v>
      </c>
      <c r="O497" s="284">
        <v>500</v>
      </c>
      <c r="P497" s="101">
        <v>12</v>
      </c>
      <c r="Q497" s="101">
        <v>12</v>
      </c>
      <c r="R497" s="289" t="s">
        <v>2313</v>
      </c>
      <c r="S497" s="78"/>
    </row>
    <row r="498" spans="1:19" ht="18" customHeight="1" x14ac:dyDescent="0.25">
      <c r="A498" s="276">
        <v>914</v>
      </c>
      <c r="B498" s="100" t="s">
        <v>2104</v>
      </c>
      <c r="C498" s="100" t="s">
        <v>2105</v>
      </c>
      <c r="D498" s="101">
        <v>0</v>
      </c>
      <c r="E498" s="100" t="s">
        <v>0</v>
      </c>
      <c r="F498" s="100" t="s">
        <v>25</v>
      </c>
      <c r="G498" s="100" t="s">
        <v>3109</v>
      </c>
      <c r="H498" s="100" t="s">
        <v>137</v>
      </c>
      <c r="I498" s="282">
        <v>0.2</v>
      </c>
      <c r="J498" s="282">
        <v>0</v>
      </c>
      <c r="K498" s="284">
        <v>0</v>
      </c>
      <c r="L498" s="284">
        <v>0</v>
      </c>
      <c r="M498" s="298">
        <v>0</v>
      </c>
      <c r="N498" s="298">
        <v>0</v>
      </c>
      <c r="O498" s="284">
        <v>100</v>
      </c>
      <c r="P498" s="101">
        <v>17</v>
      </c>
      <c r="Q498" s="101">
        <v>17</v>
      </c>
      <c r="R498" s="289" t="s">
        <v>1020</v>
      </c>
      <c r="S498" s="78"/>
    </row>
    <row r="499" spans="1:19" ht="18" customHeight="1" x14ac:dyDescent="0.25">
      <c r="A499" s="276">
        <v>915</v>
      </c>
      <c r="B499" s="100" t="s">
        <v>2106</v>
      </c>
      <c r="C499" s="100" t="s">
        <v>2107</v>
      </c>
      <c r="D499" s="101">
        <v>0</v>
      </c>
      <c r="E499" s="100" t="s">
        <v>0</v>
      </c>
      <c r="F499" s="100" t="s">
        <v>25</v>
      </c>
      <c r="G499" s="100" t="s">
        <v>3109</v>
      </c>
      <c r="H499" s="100" t="s">
        <v>137</v>
      </c>
      <c r="I499" s="282">
        <v>0.5</v>
      </c>
      <c r="J499" s="282">
        <v>0</v>
      </c>
      <c r="K499" s="284">
        <v>0</v>
      </c>
      <c r="L499" s="284">
        <v>0</v>
      </c>
      <c r="M499" s="298">
        <v>0</v>
      </c>
      <c r="N499" s="298">
        <v>0</v>
      </c>
      <c r="O499" s="284">
        <v>250</v>
      </c>
      <c r="P499" s="101">
        <v>17</v>
      </c>
      <c r="Q499" s="101">
        <v>17</v>
      </c>
      <c r="R499" s="289" t="s">
        <v>1020</v>
      </c>
      <c r="S499" s="78"/>
    </row>
    <row r="500" spans="1:19" ht="18" customHeight="1" x14ac:dyDescent="0.25">
      <c r="A500" s="276">
        <v>916</v>
      </c>
      <c r="B500" s="100" t="s">
        <v>2108</v>
      </c>
      <c r="C500" s="100" t="s">
        <v>2109</v>
      </c>
      <c r="D500" s="101">
        <v>0</v>
      </c>
      <c r="E500" s="100" t="s">
        <v>0</v>
      </c>
      <c r="F500" s="100" t="s">
        <v>25</v>
      </c>
      <c r="G500" s="100" t="s">
        <v>3110</v>
      </c>
      <c r="H500" s="100" t="s">
        <v>137</v>
      </c>
      <c r="I500" s="282">
        <v>0.6</v>
      </c>
      <c r="J500" s="282">
        <v>0</v>
      </c>
      <c r="K500" s="284">
        <v>0</v>
      </c>
      <c r="L500" s="284">
        <v>0</v>
      </c>
      <c r="M500" s="298">
        <v>0</v>
      </c>
      <c r="N500" s="298">
        <v>0</v>
      </c>
      <c r="O500" s="284">
        <v>300</v>
      </c>
      <c r="P500" s="101">
        <v>17</v>
      </c>
      <c r="Q500" s="101">
        <v>17</v>
      </c>
      <c r="R500" s="289" t="s">
        <v>1020</v>
      </c>
      <c r="S500" s="78"/>
    </row>
    <row r="501" spans="1:19" ht="18" customHeight="1" x14ac:dyDescent="0.25">
      <c r="A501" s="276">
        <v>917</v>
      </c>
      <c r="B501" s="100" t="s">
        <v>2110</v>
      </c>
      <c r="C501" s="100" t="s">
        <v>2111</v>
      </c>
      <c r="D501" s="101">
        <v>0</v>
      </c>
      <c r="E501" s="100" t="s">
        <v>1</v>
      </c>
      <c r="F501" s="100" t="s">
        <v>25</v>
      </c>
      <c r="G501" s="100" t="s">
        <v>1409</v>
      </c>
      <c r="H501" s="100" t="s">
        <v>137</v>
      </c>
      <c r="I501" s="282">
        <v>0.1</v>
      </c>
      <c r="J501" s="282">
        <v>0</v>
      </c>
      <c r="K501" s="284">
        <v>0</v>
      </c>
      <c r="L501" s="284">
        <v>0</v>
      </c>
      <c r="M501" s="298">
        <v>0</v>
      </c>
      <c r="N501" s="298">
        <v>0</v>
      </c>
      <c r="O501" s="284">
        <v>1000</v>
      </c>
      <c r="P501" s="101">
        <v>15</v>
      </c>
      <c r="Q501" s="101">
        <v>15</v>
      </c>
      <c r="R501" s="289">
        <v>0</v>
      </c>
      <c r="S501" s="78"/>
    </row>
    <row r="502" spans="1:19" ht="18" customHeight="1" x14ac:dyDescent="0.25">
      <c r="A502" s="276">
        <v>918</v>
      </c>
      <c r="B502" s="100" t="s">
        <v>2106</v>
      </c>
      <c r="C502" s="100" t="s">
        <v>2112</v>
      </c>
      <c r="D502" s="101">
        <v>0</v>
      </c>
      <c r="E502" s="100" t="s">
        <v>1</v>
      </c>
      <c r="F502" s="100" t="s">
        <v>25</v>
      </c>
      <c r="G502" s="100" t="s">
        <v>3111</v>
      </c>
      <c r="H502" s="100" t="s">
        <v>137</v>
      </c>
      <c r="I502" s="282">
        <v>0.1</v>
      </c>
      <c r="J502" s="282">
        <v>0</v>
      </c>
      <c r="K502" s="284">
        <v>0</v>
      </c>
      <c r="L502" s="284">
        <v>0</v>
      </c>
      <c r="M502" s="298">
        <v>0</v>
      </c>
      <c r="N502" s="298">
        <v>0</v>
      </c>
      <c r="O502" s="284">
        <v>1000</v>
      </c>
      <c r="P502" s="101">
        <v>12</v>
      </c>
      <c r="Q502" s="101">
        <v>12</v>
      </c>
      <c r="R502" s="289">
        <v>0</v>
      </c>
      <c r="S502" s="78"/>
    </row>
    <row r="503" spans="1:19" ht="18" customHeight="1" x14ac:dyDescent="0.25">
      <c r="A503" s="276">
        <v>919</v>
      </c>
      <c r="B503" s="100" t="s">
        <v>2108</v>
      </c>
      <c r="C503" s="100" t="s">
        <v>2113</v>
      </c>
      <c r="D503" s="101">
        <v>0</v>
      </c>
      <c r="E503" s="100" t="s">
        <v>1</v>
      </c>
      <c r="F503" s="100" t="s">
        <v>25</v>
      </c>
      <c r="G503" s="100" t="s">
        <v>3112</v>
      </c>
      <c r="H503" s="100" t="s">
        <v>137</v>
      </c>
      <c r="I503" s="282">
        <v>0.1</v>
      </c>
      <c r="J503" s="282">
        <v>0</v>
      </c>
      <c r="K503" s="284">
        <v>0</v>
      </c>
      <c r="L503" s="284">
        <v>0</v>
      </c>
      <c r="M503" s="298">
        <v>0</v>
      </c>
      <c r="N503" s="298">
        <v>0</v>
      </c>
      <c r="O503" s="284">
        <v>1000</v>
      </c>
      <c r="P503" s="101">
        <v>12</v>
      </c>
      <c r="Q503" s="101">
        <v>12</v>
      </c>
      <c r="R503" s="289">
        <v>0</v>
      </c>
      <c r="S503" s="78"/>
    </row>
    <row r="504" spans="1:19" ht="18" customHeight="1" x14ac:dyDescent="0.25">
      <c r="A504" s="276">
        <v>920</v>
      </c>
      <c r="B504" s="100" t="s">
        <v>2114</v>
      </c>
      <c r="C504" s="100" t="s">
        <v>2115</v>
      </c>
      <c r="D504" s="101">
        <v>0</v>
      </c>
      <c r="E504" s="100" t="s">
        <v>0</v>
      </c>
      <c r="F504" s="100" t="s">
        <v>107</v>
      </c>
      <c r="G504" s="100" t="s">
        <v>3085</v>
      </c>
      <c r="H504" s="100" t="s">
        <v>833</v>
      </c>
      <c r="I504" s="281">
        <v>2.5814699999999999</v>
      </c>
      <c r="J504" s="101">
        <v>0.92</v>
      </c>
      <c r="K504" s="284">
        <v>1046.5</v>
      </c>
      <c r="L504" s="284">
        <v>640</v>
      </c>
      <c r="M504" s="298">
        <v>1046.5</v>
      </c>
      <c r="N504" s="298">
        <v>640</v>
      </c>
      <c r="O504" s="284">
        <v>406.5</v>
      </c>
      <c r="P504" s="101">
        <v>13</v>
      </c>
      <c r="Q504" s="101">
        <v>13</v>
      </c>
      <c r="R504" s="289" t="s">
        <v>2314</v>
      </c>
      <c r="S504" s="84"/>
    </row>
    <row r="505" spans="1:19" ht="18" customHeight="1" x14ac:dyDescent="0.25">
      <c r="A505" s="276">
        <v>921</v>
      </c>
      <c r="B505" s="100" t="s">
        <v>2116</v>
      </c>
      <c r="C505" s="100" t="s">
        <v>2117</v>
      </c>
      <c r="D505" s="101">
        <v>0</v>
      </c>
      <c r="E505" s="100" t="s">
        <v>0</v>
      </c>
      <c r="F505" s="100" t="s">
        <v>107</v>
      </c>
      <c r="G505" s="100" t="s">
        <v>3085</v>
      </c>
      <c r="H505" s="100" t="s">
        <v>833</v>
      </c>
      <c r="I505" s="281">
        <v>2.9957799999999999</v>
      </c>
      <c r="J505" s="101">
        <v>0.92</v>
      </c>
      <c r="K505" s="284">
        <v>1237</v>
      </c>
      <c r="L505" s="284">
        <v>640</v>
      </c>
      <c r="M505" s="298">
        <v>1237</v>
      </c>
      <c r="N505" s="298">
        <v>640</v>
      </c>
      <c r="O505" s="284">
        <v>597</v>
      </c>
      <c r="P505" s="101">
        <v>13</v>
      </c>
      <c r="Q505" s="101">
        <v>13</v>
      </c>
      <c r="R505" s="289" t="s">
        <v>2314</v>
      </c>
      <c r="S505" s="84"/>
    </row>
    <row r="506" spans="1:19" ht="18" customHeight="1" x14ac:dyDescent="0.25">
      <c r="A506" s="276">
        <v>922</v>
      </c>
      <c r="B506" s="100" t="s">
        <v>2118</v>
      </c>
      <c r="C506" s="100" t="s">
        <v>2119</v>
      </c>
      <c r="D506" s="101">
        <v>0</v>
      </c>
      <c r="E506" s="100" t="s">
        <v>0</v>
      </c>
      <c r="F506" s="100" t="s">
        <v>107</v>
      </c>
      <c r="G506" s="100" t="s">
        <v>3085</v>
      </c>
      <c r="H506" s="100" t="s">
        <v>833</v>
      </c>
      <c r="I506" s="281">
        <v>1.65724</v>
      </c>
      <c r="J506" s="101">
        <v>0.92</v>
      </c>
      <c r="K506" s="284">
        <v>840</v>
      </c>
      <c r="L506" s="284">
        <v>640</v>
      </c>
      <c r="M506" s="298">
        <v>840</v>
      </c>
      <c r="N506" s="298">
        <v>640</v>
      </c>
      <c r="O506" s="284">
        <v>150</v>
      </c>
      <c r="P506" s="101">
        <v>13</v>
      </c>
      <c r="Q506" s="101">
        <v>13</v>
      </c>
      <c r="R506" s="289" t="s">
        <v>2314</v>
      </c>
      <c r="S506" s="84"/>
    </row>
    <row r="507" spans="1:19" ht="18" customHeight="1" x14ac:dyDescent="0.25">
      <c r="A507" s="276">
        <v>923</v>
      </c>
      <c r="B507" s="100" t="s">
        <v>2120</v>
      </c>
      <c r="C507" s="100" t="s">
        <v>2121</v>
      </c>
      <c r="D507" s="101">
        <v>0</v>
      </c>
      <c r="E507" s="100" t="s">
        <v>0</v>
      </c>
      <c r="F507" s="100" t="s">
        <v>107</v>
      </c>
      <c r="G507" s="100" t="s">
        <v>2821</v>
      </c>
      <c r="H507" s="100" t="s">
        <v>833</v>
      </c>
      <c r="I507" s="101">
        <v>1.2</v>
      </c>
      <c r="J507" s="101">
        <v>0.59</v>
      </c>
      <c r="K507" s="284">
        <v>1285.5999999999999</v>
      </c>
      <c r="L507" s="284">
        <v>1000</v>
      </c>
      <c r="M507" s="298">
        <v>1285.5999999999999</v>
      </c>
      <c r="N507" s="298">
        <v>1000</v>
      </c>
      <c r="O507" s="284">
        <v>285.59999999999991</v>
      </c>
      <c r="P507" s="101">
        <v>13</v>
      </c>
      <c r="Q507" s="101">
        <v>13</v>
      </c>
      <c r="R507" s="289" t="s">
        <v>2314</v>
      </c>
      <c r="S507" s="84"/>
    </row>
    <row r="508" spans="1:19" ht="18" customHeight="1" x14ac:dyDescent="0.25">
      <c r="A508" s="276">
        <v>925</v>
      </c>
      <c r="B508" s="100" t="s">
        <v>1966</v>
      </c>
      <c r="C508" s="100" t="s">
        <v>2122</v>
      </c>
      <c r="D508" s="101">
        <v>0</v>
      </c>
      <c r="E508" s="100" t="s">
        <v>1</v>
      </c>
      <c r="F508" s="100" t="s">
        <v>1842</v>
      </c>
      <c r="G508" s="100" t="s">
        <v>3062</v>
      </c>
      <c r="H508" s="100" t="s">
        <v>137</v>
      </c>
      <c r="I508" s="282">
        <v>0.2</v>
      </c>
      <c r="J508" s="282">
        <v>0</v>
      </c>
      <c r="K508" s="284">
        <v>2.36</v>
      </c>
      <c r="L508" s="284">
        <v>0</v>
      </c>
      <c r="M508" s="298">
        <v>2.36</v>
      </c>
      <c r="N508" s="298">
        <v>0</v>
      </c>
      <c r="O508" s="284">
        <v>2.36</v>
      </c>
      <c r="P508" s="101">
        <v>15</v>
      </c>
      <c r="Q508" s="101">
        <v>15</v>
      </c>
      <c r="R508" s="289" t="s">
        <v>2285</v>
      </c>
      <c r="S508" s="80"/>
    </row>
    <row r="509" spans="1:19" ht="18" customHeight="1" x14ac:dyDescent="0.25">
      <c r="A509" s="276">
        <v>937</v>
      </c>
      <c r="B509" s="100" t="s">
        <v>2123</v>
      </c>
      <c r="C509" s="100" t="s">
        <v>2124</v>
      </c>
      <c r="D509" s="101">
        <v>3</v>
      </c>
      <c r="E509" s="100" t="s">
        <v>1</v>
      </c>
      <c r="F509" s="100" t="s">
        <v>104</v>
      </c>
      <c r="G509" s="100" t="s">
        <v>3124</v>
      </c>
      <c r="H509" s="100" t="s">
        <v>137</v>
      </c>
      <c r="I509" s="282">
        <v>0.22</v>
      </c>
      <c r="J509" s="282">
        <v>0</v>
      </c>
      <c r="K509" s="284">
        <v>1</v>
      </c>
      <c r="L509" s="284">
        <v>0</v>
      </c>
      <c r="M509" s="298">
        <v>1</v>
      </c>
      <c r="N509" s="298">
        <v>0</v>
      </c>
      <c r="O509" s="284">
        <v>1</v>
      </c>
      <c r="P509" s="101">
        <v>15</v>
      </c>
      <c r="Q509" s="101">
        <v>15</v>
      </c>
      <c r="R509" s="289" t="s">
        <v>2315</v>
      </c>
      <c r="S509" s="78"/>
    </row>
    <row r="510" spans="1:19" ht="18" customHeight="1" x14ac:dyDescent="0.25">
      <c r="A510" s="276">
        <v>938</v>
      </c>
      <c r="B510" s="100" t="s">
        <v>2125</v>
      </c>
      <c r="C510" s="100" t="s">
        <v>2126</v>
      </c>
      <c r="D510" s="101">
        <v>2</v>
      </c>
      <c r="E510" s="100" t="s">
        <v>0</v>
      </c>
      <c r="F510" s="100" t="s">
        <v>99</v>
      </c>
      <c r="G510" s="100" t="s">
        <v>1477</v>
      </c>
      <c r="H510" s="100" t="s">
        <v>137</v>
      </c>
      <c r="I510" s="282">
        <v>0.28000000000000003</v>
      </c>
      <c r="J510" s="282">
        <v>0</v>
      </c>
      <c r="K510" s="284">
        <v>25</v>
      </c>
      <c r="L510" s="284">
        <v>0</v>
      </c>
      <c r="M510" s="298">
        <v>25</v>
      </c>
      <c r="N510" s="298">
        <v>0</v>
      </c>
      <c r="O510" s="284">
        <v>25</v>
      </c>
      <c r="P510" s="101">
        <v>35</v>
      </c>
      <c r="Q510" s="101">
        <v>35</v>
      </c>
      <c r="R510" s="289" t="s">
        <v>2316</v>
      </c>
      <c r="S510" s="78"/>
    </row>
    <row r="511" spans="1:19" ht="18" customHeight="1" x14ac:dyDescent="0.25">
      <c r="A511" s="276">
        <v>940</v>
      </c>
      <c r="B511" s="100" t="s">
        <v>2127</v>
      </c>
      <c r="C511" s="100" t="s">
        <v>2128</v>
      </c>
      <c r="D511" s="101">
        <v>1</v>
      </c>
      <c r="E511" s="100" t="s">
        <v>1</v>
      </c>
      <c r="F511" s="100" t="s">
        <v>26</v>
      </c>
      <c r="G511" s="100" t="s">
        <v>1318</v>
      </c>
      <c r="H511" s="100" t="s">
        <v>137</v>
      </c>
      <c r="I511" s="282">
        <v>0.15</v>
      </c>
      <c r="J511" s="282">
        <v>0</v>
      </c>
      <c r="K511" s="284">
        <v>0.15622366288492709</v>
      </c>
      <c r="L511" s="284">
        <v>0</v>
      </c>
      <c r="M511" s="298">
        <v>0.15622366288492709</v>
      </c>
      <c r="N511" s="298">
        <v>0</v>
      </c>
      <c r="O511" s="284">
        <v>0.15622366288492709</v>
      </c>
      <c r="P511" s="101">
        <v>15</v>
      </c>
      <c r="Q511" s="101">
        <v>15</v>
      </c>
      <c r="R511" s="289" t="s">
        <v>2317</v>
      </c>
      <c r="S511" s="78"/>
    </row>
    <row r="512" spans="1:19" ht="18" customHeight="1" x14ac:dyDescent="0.25">
      <c r="A512" s="276">
        <v>943</v>
      </c>
      <c r="B512" s="100" t="s">
        <v>2129</v>
      </c>
      <c r="C512" s="100" t="s">
        <v>2130</v>
      </c>
      <c r="D512" s="101">
        <v>0</v>
      </c>
      <c r="E512" s="100" t="s">
        <v>0</v>
      </c>
      <c r="F512" s="100" t="s">
        <v>5</v>
      </c>
      <c r="G512" s="100" t="s">
        <v>2462</v>
      </c>
      <c r="H512" s="100" t="s">
        <v>137</v>
      </c>
      <c r="I512" s="282">
        <v>0.3</v>
      </c>
      <c r="J512" s="282">
        <v>0</v>
      </c>
      <c r="K512" s="284">
        <v>5300</v>
      </c>
      <c r="L512" s="284">
        <v>2300</v>
      </c>
      <c r="M512" s="298">
        <v>5300</v>
      </c>
      <c r="N512" s="298">
        <v>2300</v>
      </c>
      <c r="O512" s="284">
        <v>3000</v>
      </c>
      <c r="P512" s="101">
        <v>16</v>
      </c>
      <c r="Q512" s="101">
        <v>16</v>
      </c>
      <c r="R512" s="289" t="s">
        <v>2318</v>
      </c>
      <c r="S512" s="94"/>
    </row>
    <row r="513" spans="1:19" ht="18" customHeight="1" x14ac:dyDescent="0.25">
      <c r="A513" s="276">
        <v>944</v>
      </c>
      <c r="B513" s="100" t="s">
        <v>2131</v>
      </c>
      <c r="C513" s="100" t="s">
        <v>2132</v>
      </c>
      <c r="D513" s="101">
        <v>0</v>
      </c>
      <c r="E513" s="100" t="s">
        <v>0</v>
      </c>
      <c r="F513" s="100" t="s">
        <v>5</v>
      </c>
      <c r="G513" s="100" t="s">
        <v>2439</v>
      </c>
      <c r="H513" s="100" t="s">
        <v>137</v>
      </c>
      <c r="I513" s="282">
        <v>0.3</v>
      </c>
      <c r="J513" s="282">
        <v>0</v>
      </c>
      <c r="K513" s="284">
        <v>600</v>
      </c>
      <c r="L513" s="284">
        <v>440</v>
      </c>
      <c r="M513" s="298">
        <v>600</v>
      </c>
      <c r="N513" s="298">
        <v>440</v>
      </c>
      <c r="O513" s="284">
        <v>160</v>
      </c>
      <c r="P513" s="101">
        <v>10</v>
      </c>
      <c r="Q513" s="101">
        <v>10</v>
      </c>
      <c r="R513" s="289" t="s">
        <v>2319</v>
      </c>
      <c r="S513" s="94"/>
    </row>
    <row r="514" spans="1:19" ht="18" customHeight="1" x14ac:dyDescent="0.25">
      <c r="A514" s="276">
        <v>945</v>
      </c>
      <c r="B514" s="100" t="s">
        <v>2133</v>
      </c>
      <c r="C514" s="100" t="s">
        <v>2134</v>
      </c>
      <c r="D514" s="101">
        <v>0</v>
      </c>
      <c r="E514" s="100" t="s">
        <v>1</v>
      </c>
      <c r="F514" s="100" t="s">
        <v>5</v>
      </c>
      <c r="G514" s="100" t="s">
        <v>3135</v>
      </c>
      <c r="H514" s="100" t="s">
        <v>137</v>
      </c>
      <c r="I514" s="282">
        <v>0.3</v>
      </c>
      <c r="J514" s="282">
        <v>0</v>
      </c>
      <c r="K514" s="284">
        <v>12.142857142857142</v>
      </c>
      <c r="L514" s="284">
        <v>4.3095238095238093</v>
      </c>
      <c r="M514" s="298">
        <v>12.142857142857142</v>
      </c>
      <c r="N514" s="298">
        <v>4.3095238095238093</v>
      </c>
      <c r="O514" s="284">
        <v>7.833333333333333</v>
      </c>
      <c r="P514" s="101">
        <v>15</v>
      </c>
      <c r="Q514" s="101">
        <v>15</v>
      </c>
      <c r="R514" s="289" t="s">
        <v>2320</v>
      </c>
      <c r="S514" s="94"/>
    </row>
    <row r="515" spans="1:19" ht="18" customHeight="1" x14ac:dyDescent="0.25">
      <c r="A515" s="276">
        <v>946</v>
      </c>
      <c r="B515" s="100" t="s">
        <v>2135</v>
      </c>
      <c r="C515" s="100" t="s">
        <v>2136</v>
      </c>
      <c r="D515" s="101">
        <v>0</v>
      </c>
      <c r="E515" s="100" t="s">
        <v>0</v>
      </c>
      <c r="F515" s="100" t="s">
        <v>166</v>
      </c>
      <c r="G515" s="100" t="s">
        <v>2406</v>
      </c>
      <c r="H515" s="100" t="s">
        <v>137</v>
      </c>
      <c r="I515" s="282">
        <v>0.2</v>
      </c>
      <c r="J515" s="282">
        <v>0</v>
      </c>
      <c r="K515" s="284">
        <v>165</v>
      </c>
      <c r="L515" s="284">
        <v>0</v>
      </c>
      <c r="M515" s="298">
        <v>165</v>
      </c>
      <c r="N515" s="298">
        <v>0</v>
      </c>
      <c r="O515" s="284">
        <v>165</v>
      </c>
      <c r="P515" s="101">
        <v>18</v>
      </c>
      <c r="Q515" s="101">
        <v>18</v>
      </c>
      <c r="R515" s="289" t="s">
        <v>2321</v>
      </c>
      <c r="S515" s="94"/>
    </row>
    <row r="516" spans="1:19" ht="18" customHeight="1" x14ac:dyDescent="0.25">
      <c r="A516" s="276">
        <v>947</v>
      </c>
      <c r="B516" s="100" t="s">
        <v>2137</v>
      </c>
      <c r="C516" s="100" t="s">
        <v>2138</v>
      </c>
      <c r="D516" s="101">
        <v>0</v>
      </c>
      <c r="E516" s="100" t="s">
        <v>0</v>
      </c>
      <c r="F516" s="100" t="s">
        <v>166</v>
      </c>
      <c r="G516" s="100" t="s">
        <v>2439</v>
      </c>
      <c r="H516" s="100" t="s">
        <v>137</v>
      </c>
      <c r="I516" s="282">
        <v>0.2</v>
      </c>
      <c r="J516" s="282">
        <v>0</v>
      </c>
      <c r="K516" s="284">
        <v>55</v>
      </c>
      <c r="L516" s="284">
        <v>0</v>
      </c>
      <c r="M516" s="298">
        <v>55</v>
      </c>
      <c r="N516" s="298">
        <v>0</v>
      </c>
      <c r="O516" s="284">
        <v>55</v>
      </c>
      <c r="P516" s="101">
        <v>9</v>
      </c>
      <c r="Q516" s="101">
        <v>9</v>
      </c>
      <c r="R516" s="289" t="s">
        <v>2322</v>
      </c>
      <c r="S516" s="94"/>
    </row>
    <row r="517" spans="1:19" ht="18" customHeight="1" x14ac:dyDescent="0.25">
      <c r="A517" s="276">
        <v>948</v>
      </c>
      <c r="B517" s="100" t="s">
        <v>2139</v>
      </c>
      <c r="C517" s="100" t="s">
        <v>2140</v>
      </c>
      <c r="D517" s="101">
        <v>0</v>
      </c>
      <c r="E517" s="100" t="s">
        <v>1</v>
      </c>
      <c r="F517" s="100" t="s">
        <v>166</v>
      </c>
      <c r="G517" s="100" t="s">
        <v>3138</v>
      </c>
      <c r="H517" s="100" t="s">
        <v>137</v>
      </c>
      <c r="I517" s="282">
        <v>0.2</v>
      </c>
      <c r="J517" s="282">
        <v>0</v>
      </c>
      <c r="K517" s="284">
        <v>0.19642857142857142</v>
      </c>
      <c r="L517" s="284">
        <v>0</v>
      </c>
      <c r="M517" s="298">
        <v>0.19642857142857142</v>
      </c>
      <c r="N517" s="298">
        <v>0</v>
      </c>
      <c r="O517" s="284">
        <v>0.19642857142857142</v>
      </c>
      <c r="P517" s="101">
        <v>15</v>
      </c>
      <c r="Q517" s="101">
        <v>15</v>
      </c>
      <c r="R517" s="289" t="s">
        <v>2323</v>
      </c>
      <c r="S517" s="94"/>
    </row>
    <row r="518" spans="1:19" ht="18" customHeight="1" x14ac:dyDescent="0.25">
      <c r="A518" s="276">
        <v>949</v>
      </c>
      <c r="B518" s="100" t="s">
        <v>2141</v>
      </c>
      <c r="C518" s="100" t="s">
        <v>2142</v>
      </c>
      <c r="D518" s="101">
        <v>0</v>
      </c>
      <c r="E518" s="100" t="s">
        <v>0</v>
      </c>
      <c r="F518" s="100" t="s">
        <v>4</v>
      </c>
      <c r="G518" s="100" t="s">
        <v>3140</v>
      </c>
      <c r="H518" s="100" t="s">
        <v>137</v>
      </c>
      <c r="I518" s="282">
        <v>0.25</v>
      </c>
      <c r="J518" s="282">
        <v>0</v>
      </c>
      <c r="K518" s="284">
        <v>3000</v>
      </c>
      <c r="L518" s="284">
        <v>0</v>
      </c>
      <c r="M518" s="298">
        <v>3000</v>
      </c>
      <c r="N518" s="298">
        <v>0</v>
      </c>
      <c r="O518" s="284">
        <v>3000</v>
      </c>
      <c r="P518" s="101">
        <v>15</v>
      </c>
      <c r="Q518" s="101">
        <v>15</v>
      </c>
      <c r="R518" s="289" t="s">
        <v>2324</v>
      </c>
      <c r="S518" s="94"/>
    </row>
    <row r="519" spans="1:19" ht="18" customHeight="1" x14ac:dyDescent="0.25">
      <c r="A519" s="276">
        <v>950</v>
      </c>
      <c r="B519" s="100" t="s">
        <v>2141</v>
      </c>
      <c r="C519" s="100" t="s">
        <v>2143</v>
      </c>
      <c r="D519" s="101">
        <v>0</v>
      </c>
      <c r="E519" s="100" t="s">
        <v>0</v>
      </c>
      <c r="F519" s="100" t="s">
        <v>4</v>
      </c>
      <c r="G519" s="100" t="s">
        <v>3142</v>
      </c>
      <c r="H519" s="100" t="s">
        <v>137</v>
      </c>
      <c r="I519" s="282">
        <v>0.4</v>
      </c>
      <c r="J519" s="282">
        <v>0</v>
      </c>
      <c r="K519" s="284">
        <v>3000</v>
      </c>
      <c r="L519" s="284">
        <v>0</v>
      </c>
      <c r="M519" s="298">
        <v>3000</v>
      </c>
      <c r="N519" s="298">
        <v>0</v>
      </c>
      <c r="O519" s="284">
        <v>3000</v>
      </c>
      <c r="P519" s="101">
        <v>15</v>
      </c>
      <c r="Q519" s="101">
        <v>15</v>
      </c>
      <c r="R519" s="289" t="s">
        <v>2325</v>
      </c>
      <c r="S519" s="94"/>
    </row>
    <row r="520" spans="1:19" ht="18" customHeight="1" x14ac:dyDescent="0.25">
      <c r="A520" s="276">
        <v>951</v>
      </c>
      <c r="B520" s="100" t="s">
        <v>2141</v>
      </c>
      <c r="C520" s="100" t="s">
        <v>2144</v>
      </c>
      <c r="D520" s="101">
        <v>0</v>
      </c>
      <c r="E520" s="100" t="s">
        <v>1</v>
      </c>
      <c r="F520" s="100" t="s">
        <v>4</v>
      </c>
      <c r="G520" s="100" t="s">
        <v>3144</v>
      </c>
      <c r="H520" s="100" t="s">
        <v>137</v>
      </c>
      <c r="I520" s="282">
        <v>0.25</v>
      </c>
      <c r="J520" s="282">
        <v>0</v>
      </c>
      <c r="K520" s="284">
        <v>1.9</v>
      </c>
      <c r="L520" s="284">
        <v>0</v>
      </c>
      <c r="M520" s="298">
        <v>1.9</v>
      </c>
      <c r="N520" s="298">
        <v>0</v>
      </c>
      <c r="O520" s="284">
        <v>1.9047619047619047</v>
      </c>
      <c r="P520" s="101">
        <v>15</v>
      </c>
      <c r="Q520" s="101">
        <v>15</v>
      </c>
      <c r="R520" s="289" t="s">
        <v>2326</v>
      </c>
      <c r="S520" s="95"/>
    </row>
    <row r="521" spans="1:19" ht="18" customHeight="1" x14ac:dyDescent="0.25">
      <c r="A521" s="276">
        <v>952</v>
      </c>
      <c r="B521" s="100" t="s">
        <v>2141</v>
      </c>
      <c r="C521" s="100" t="s">
        <v>2145</v>
      </c>
      <c r="D521" s="101">
        <v>0</v>
      </c>
      <c r="E521" s="100" t="s">
        <v>1</v>
      </c>
      <c r="F521" s="100" t="s">
        <v>4</v>
      </c>
      <c r="G521" s="100" t="s">
        <v>3145</v>
      </c>
      <c r="H521" s="100" t="s">
        <v>137</v>
      </c>
      <c r="I521" s="282">
        <v>0.4</v>
      </c>
      <c r="J521" s="282">
        <v>0</v>
      </c>
      <c r="K521" s="284">
        <v>1.9</v>
      </c>
      <c r="L521" s="284">
        <v>0</v>
      </c>
      <c r="M521" s="298">
        <v>1.9</v>
      </c>
      <c r="N521" s="298">
        <v>0</v>
      </c>
      <c r="O521" s="284">
        <v>1.9047619047619047</v>
      </c>
      <c r="P521" s="101">
        <v>15</v>
      </c>
      <c r="Q521" s="101">
        <v>15</v>
      </c>
      <c r="R521" s="289" t="s">
        <v>2327</v>
      </c>
      <c r="S521" s="96"/>
    </row>
    <row r="522" spans="1:19" ht="18" customHeight="1" x14ac:dyDescent="0.25">
      <c r="A522" s="276">
        <v>953</v>
      </c>
      <c r="B522" s="100" t="s">
        <v>2146</v>
      </c>
      <c r="C522" s="100" t="s">
        <v>2147</v>
      </c>
      <c r="D522" s="101">
        <v>0</v>
      </c>
      <c r="E522" s="100" t="s">
        <v>0</v>
      </c>
      <c r="F522" s="100" t="s">
        <v>4</v>
      </c>
      <c r="G522" s="100" t="s">
        <v>3140</v>
      </c>
      <c r="H522" s="100" t="s">
        <v>137</v>
      </c>
      <c r="I522" s="282">
        <v>0.25</v>
      </c>
      <c r="J522" s="282">
        <v>0</v>
      </c>
      <c r="K522" s="284">
        <v>4500</v>
      </c>
      <c r="L522" s="284">
        <v>3300</v>
      </c>
      <c r="M522" s="298">
        <v>4500</v>
      </c>
      <c r="N522" s="298">
        <v>3300</v>
      </c>
      <c r="O522" s="284">
        <v>1200</v>
      </c>
      <c r="P522" s="101">
        <v>15</v>
      </c>
      <c r="Q522" s="101">
        <v>15</v>
      </c>
      <c r="R522" s="289" t="s">
        <v>2328</v>
      </c>
      <c r="S522" s="96"/>
    </row>
    <row r="523" spans="1:19" ht="18" customHeight="1" x14ac:dyDescent="0.25">
      <c r="A523" s="276">
        <v>954</v>
      </c>
      <c r="B523" s="100" t="s">
        <v>2148</v>
      </c>
      <c r="C523" s="100" t="s">
        <v>2149</v>
      </c>
      <c r="D523" s="101">
        <v>0</v>
      </c>
      <c r="E523" s="100" t="s">
        <v>1</v>
      </c>
      <c r="F523" s="100" t="s">
        <v>4</v>
      </c>
      <c r="G523" s="100" t="s">
        <v>3144</v>
      </c>
      <c r="H523" s="100" t="s">
        <v>137</v>
      </c>
      <c r="I523" s="282">
        <v>0.25</v>
      </c>
      <c r="J523" s="282">
        <v>0</v>
      </c>
      <c r="K523" s="284">
        <v>12.166666666666666</v>
      </c>
      <c r="L523" s="284">
        <v>4.3095238095238093</v>
      </c>
      <c r="M523" s="298">
        <v>12.166666666666666</v>
      </c>
      <c r="N523" s="298">
        <v>4.3095238095238093</v>
      </c>
      <c r="O523" s="284">
        <v>7.8571428571428568</v>
      </c>
      <c r="P523" s="101">
        <v>15</v>
      </c>
      <c r="Q523" s="101">
        <v>15</v>
      </c>
      <c r="R523" s="289" t="s">
        <v>2329</v>
      </c>
      <c r="S523" s="96"/>
    </row>
    <row r="524" spans="1:19" ht="18" customHeight="1" x14ac:dyDescent="0.25">
      <c r="A524" s="276">
        <v>955</v>
      </c>
      <c r="B524" s="100" t="s">
        <v>2150</v>
      </c>
      <c r="C524" s="100" t="s">
        <v>2151</v>
      </c>
      <c r="D524" s="101">
        <v>0</v>
      </c>
      <c r="E524" s="100" t="s">
        <v>0</v>
      </c>
      <c r="F524" s="100" t="s">
        <v>5</v>
      </c>
      <c r="G524" s="100" t="s">
        <v>2462</v>
      </c>
      <c r="H524" s="100" t="s">
        <v>137</v>
      </c>
      <c r="I524" s="282">
        <v>0.4</v>
      </c>
      <c r="J524" s="282">
        <v>0</v>
      </c>
      <c r="K524" s="284">
        <v>5300</v>
      </c>
      <c r="L524" s="284">
        <v>2300</v>
      </c>
      <c r="M524" s="298">
        <v>5300</v>
      </c>
      <c r="N524" s="298">
        <v>2300</v>
      </c>
      <c r="O524" s="284">
        <v>3000</v>
      </c>
      <c r="P524" s="101">
        <v>16</v>
      </c>
      <c r="Q524" s="101">
        <v>16</v>
      </c>
      <c r="R524" s="289" t="s">
        <v>2330</v>
      </c>
      <c r="S524" s="96"/>
    </row>
    <row r="525" spans="1:19" ht="18" customHeight="1" x14ac:dyDescent="0.25">
      <c r="A525" s="276">
        <v>956</v>
      </c>
      <c r="B525" s="100" t="s">
        <v>2152</v>
      </c>
      <c r="C525" s="100" t="s">
        <v>2153</v>
      </c>
      <c r="D525" s="101">
        <v>0</v>
      </c>
      <c r="E525" s="100" t="s">
        <v>0</v>
      </c>
      <c r="F525" s="100" t="s">
        <v>5</v>
      </c>
      <c r="G525" s="100" t="s">
        <v>2439</v>
      </c>
      <c r="H525" s="100" t="s">
        <v>137</v>
      </c>
      <c r="I525" s="282">
        <v>0.4</v>
      </c>
      <c r="J525" s="282">
        <v>0</v>
      </c>
      <c r="K525" s="284">
        <v>600</v>
      </c>
      <c r="L525" s="284">
        <v>440</v>
      </c>
      <c r="M525" s="298">
        <v>600</v>
      </c>
      <c r="N525" s="298">
        <v>440</v>
      </c>
      <c r="O525" s="284">
        <v>160</v>
      </c>
      <c r="P525" s="101">
        <v>10</v>
      </c>
      <c r="Q525" s="101">
        <v>10</v>
      </c>
      <c r="R525" s="289" t="s">
        <v>2331</v>
      </c>
      <c r="S525" s="96"/>
    </row>
    <row r="526" spans="1:19" ht="18" customHeight="1" x14ac:dyDescent="0.25">
      <c r="A526" s="276">
        <v>957</v>
      </c>
      <c r="B526" s="100" t="s">
        <v>2154</v>
      </c>
      <c r="C526" s="100" t="s">
        <v>2155</v>
      </c>
      <c r="D526" s="101">
        <v>0</v>
      </c>
      <c r="E526" s="100" t="s">
        <v>1</v>
      </c>
      <c r="F526" s="100" t="s">
        <v>5</v>
      </c>
      <c r="G526" s="100" t="s">
        <v>3135</v>
      </c>
      <c r="H526" s="100" t="s">
        <v>137</v>
      </c>
      <c r="I526" s="282">
        <v>0.4</v>
      </c>
      <c r="J526" s="282">
        <v>0</v>
      </c>
      <c r="K526" s="284">
        <v>12.142857142857142</v>
      </c>
      <c r="L526" s="284">
        <v>4.3095238095238093</v>
      </c>
      <c r="M526" s="298">
        <v>12.142857142857142</v>
      </c>
      <c r="N526" s="298">
        <v>4.3095238095238093</v>
      </c>
      <c r="O526" s="284">
        <v>7.833333333333333</v>
      </c>
      <c r="P526" s="101">
        <v>15</v>
      </c>
      <c r="Q526" s="101">
        <v>15</v>
      </c>
      <c r="R526" s="289" t="s">
        <v>2332</v>
      </c>
      <c r="S526" s="96"/>
    </row>
    <row r="527" spans="1:19" ht="18" customHeight="1" x14ac:dyDescent="0.25">
      <c r="A527" s="276">
        <v>958</v>
      </c>
      <c r="B527" s="100" t="s">
        <v>2156</v>
      </c>
      <c r="C527" s="100" t="s">
        <v>2157</v>
      </c>
      <c r="D527" s="101">
        <v>0</v>
      </c>
      <c r="E527" s="100" t="s">
        <v>1</v>
      </c>
      <c r="F527" s="100" t="s">
        <v>104</v>
      </c>
      <c r="G527" s="100" t="s">
        <v>3149</v>
      </c>
      <c r="H527" s="100" t="s">
        <v>137</v>
      </c>
      <c r="I527" s="282">
        <v>0.15</v>
      </c>
      <c r="J527" s="282">
        <v>0</v>
      </c>
      <c r="K527" s="284">
        <v>5</v>
      </c>
      <c r="L527" s="284">
        <v>0</v>
      </c>
      <c r="M527" s="298">
        <v>5</v>
      </c>
      <c r="N527" s="298">
        <v>0</v>
      </c>
      <c r="O527" s="284">
        <v>5</v>
      </c>
      <c r="P527" s="101">
        <v>15</v>
      </c>
      <c r="Q527" s="101">
        <v>40</v>
      </c>
      <c r="R527" s="289" t="s">
        <v>2333</v>
      </c>
      <c r="S527" s="96"/>
    </row>
    <row r="528" spans="1:19" ht="18" customHeight="1" x14ac:dyDescent="0.25">
      <c r="A528" s="276">
        <v>959</v>
      </c>
      <c r="B528" s="100" t="s">
        <v>2158</v>
      </c>
      <c r="C528" s="100" t="s">
        <v>2159</v>
      </c>
      <c r="D528" s="101">
        <v>0</v>
      </c>
      <c r="E528" s="100" t="s">
        <v>0</v>
      </c>
      <c r="F528" s="100" t="s">
        <v>4</v>
      </c>
      <c r="G528" s="100" t="s">
        <v>2460</v>
      </c>
      <c r="H528" s="100" t="s">
        <v>137</v>
      </c>
      <c r="I528" s="282">
        <v>0.4</v>
      </c>
      <c r="J528" s="282">
        <v>0</v>
      </c>
      <c r="K528" s="284">
        <v>12000</v>
      </c>
      <c r="L528" s="284">
        <v>2300</v>
      </c>
      <c r="M528" s="298">
        <v>12000</v>
      </c>
      <c r="N528" s="298">
        <v>2300</v>
      </c>
      <c r="O528" s="284">
        <v>9700</v>
      </c>
      <c r="P528" s="101">
        <v>15</v>
      </c>
      <c r="Q528" s="101">
        <v>15</v>
      </c>
      <c r="R528" s="289" t="s">
        <v>2334</v>
      </c>
      <c r="S528" s="96"/>
    </row>
    <row r="529" spans="1:19" ht="18" customHeight="1" x14ac:dyDescent="0.25">
      <c r="A529" s="276">
        <v>960</v>
      </c>
      <c r="B529" s="100" t="s">
        <v>2160</v>
      </c>
      <c r="C529" s="100" t="s">
        <v>2161</v>
      </c>
      <c r="D529" s="101">
        <v>0</v>
      </c>
      <c r="E529" s="100" t="s">
        <v>1</v>
      </c>
      <c r="F529" s="100" t="s">
        <v>4</v>
      </c>
      <c r="G529" s="100" t="s">
        <v>3145</v>
      </c>
      <c r="H529" s="100" t="s">
        <v>137</v>
      </c>
      <c r="I529" s="282">
        <v>0.4</v>
      </c>
      <c r="J529" s="282">
        <v>0</v>
      </c>
      <c r="K529" s="284">
        <v>66900</v>
      </c>
      <c r="L529" s="284">
        <v>22300</v>
      </c>
      <c r="M529" s="298">
        <v>66900</v>
      </c>
      <c r="N529" s="298">
        <v>22300</v>
      </c>
      <c r="O529" s="284">
        <v>1.7421875</v>
      </c>
      <c r="P529" s="101">
        <v>15</v>
      </c>
      <c r="Q529" s="101">
        <v>15</v>
      </c>
      <c r="R529" s="289" t="s">
        <v>2335</v>
      </c>
      <c r="S529" s="96"/>
    </row>
    <row r="530" spans="1:19" ht="18" customHeight="1" x14ac:dyDescent="0.25">
      <c r="A530" s="276">
        <v>961</v>
      </c>
      <c r="B530" s="100" t="s">
        <v>2162</v>
      </c>
      <c r="C530" s="100" t="s">
        <v>2163</v>
      </c>
      <c r="D530" s="101">
        <v>0</v>
      </c>
      <c r="E530" s="100" t="s">
        <v>0</v>
      </c>
      <c r="F530" s="100" t="s">
        <v>166</v>
      </c>
      <c r="G530" s="100" t="s">
        <v>2406</v>
      </c>
      <c r="H530" s="100" t="s">
        <v>137</v>
      </c>
      <c r="I530" s="282">
        <v>0.66</v>
      </c>
      <c r="J530" s="282">
        <v>0</v>
      </c>
      <c r="K530" s="284">
        <v>5870</v>
      </c>
      <c r="L530" s="284">
        <v>1150</v>
      </c>
      <c r="M530" s="298">
        <v>5870</v>
      </c>
      <c r="N530" s="298">
        <v>1150</v>
      </c>
      <c r="O530" s="284">
        <v>4720</v>
      </c>
      <c r="P530" s="101">
        <v>18</v>
      </c>
      <c r="Q530" s="101">
        <v>18</v>
      </c>
      <c r="R530" s="289" t="s">
        <v>2336</v>
      </c>
      <c r="S530" s="96"/>
    </row>
    <row r="531" spans="1:19" ht="18" customHeight="1" x14ac:dyDescent="0.25">
      <c r="A531" s="276">
        <v>962</v>
      </c>
      <c r="B531" s="100" t="s">
        <v>2164</v>
      </c>
      <c r="C531" s="100" t="s">
        <v>2165</v>
      </c>
      <c r="D531" s="101">
        <v>0</v>
      </c>
      <c r="E531" s="100" t="s">
        <v>0</v>
      </c>
      <c r="F531" s="100" t="s">
        <v>166</v>
      </c>
      <c r="G531" s="100" t="s">
        <v>2406</v>
      </c>
      <c r="H531" s="100" t="s">
        <v>137</v>
      </c>
      <c r="I531" s="282">
        <v>0.2</v>
      </c>
      <c r="J531" s="282">
        <v>0</v>
      </c>
      <c r="K531" s="284">
        <v>5300</v>
      </c>
      <c r="L531" s="284">
        <v>2300</v>
      </c>
      <c r="M531" s="298">
        <v>5300</v>
      </c>
      <c r="N531" s="298">
        <v>2300</v>
      </c>
      <c r="O531" s="284">
        <v>3000</v>
      </c>
      <c r="P531" s="101">
        <v>18</v>
      </c>
      <c r="Q531" s="101">
        <v>18</v>
      </c>
      <c r="R531" s="289" t="s">
        <v>2337</v>
      </c>
      <c r="S531" s="96"/>
    </row>
    <row r="532" spans="1:19" ht="18" customHeight="1" x14ac:dyDescent="0.25">
      <c r="A532" s="276">
        <v>963</v>
      </c>
      <c r="B532" s="100" t="s">
        <v>2164</v>
      </c>
      <c r="C532" s="100" t="s">
        <v>2166</v>
      </c>
      <c r="D532" s="101">
        <v>0</v>
      </c>
      <c r="E532" s="100" t="s">
        <v>0</v>
      </c>
      <c r="F532" s="100" t="s">
        <v>5</v>
      </c>
      <c r="G532" s="100" t="s">
        <v>2439</v>
      </c>
      <c r="H532" s="100" t="s">
        <v>137</v>
      </c>
      <c r="I532" s="282">
        <v>0.2</v>
      </c>
      <c r="J532" s="282">
        <v>0</v>
      </c>
      <c r="K532" s="284">
        <v>600</v>
      </c>
      <c r="L532" s="284">
        <v>440</v>
      </c>
      <c r="M532" s="298">
        <v>600</v>
      </c>
      <c r="N532" s="298">
        <v>440</v>
      </c>
      <c r="O532" s="284">
        <v>160</v>
      </c>
      <c r="P532" s="101">
        <v>10</v>
      </c>
      <c r="Q532" s="101">
        <v>10</v>
      </c>
      <c r="R532" s="289" t="s">
        <v>2338</v>
      </c>
      <c r="S532" s="96"/>
    </row>
    <row r="533" spans="1:19" ht="18" customHeight="1" x14ac:dyDescent="0.25">
      <c r="A533" s="276">
        <v>964</v>
      </c>
      <c r="B533" s="100" t="s">
        <v>2164</v>
      </c>
      <c r="C533" s="100" t="s">
        <v>2167</v>
      </c>
      <c r="D533" s="101">
        <v>0</v>
      </c>
      <c r="E533" s="100" t="s">
        <v>1</v>
      </c>
      <c r="F533" s="100" t="s">
        <v>166</v>
      </c>
      <c r="G533" s="100" t="s">
        <v>3138</v>
      </c>
      <c r="H533" s="100" t="s">
        <v>137</v>
      </c>
      <c r="I533" s="282">
        <v>0.2</v>
      </c>
      <c r="J533" s="282">
        <v>0</v>
      </c>
      <c r="K533" s="284">
        <v>12.142857142857142</v>
      </c>
      <c r="L533" s="284">
        <v>4.3095238095238093</v>
      </c>
      <c r="M533" s="298">
        <v>12.142857142857142</v>
      </c>
      <c r="N533" s="298">
        <v>4.3095238095238093</v>
      </c>
      <c r="O533" s="284">
        <v>7.8333333333333304</v>
      </c>
      <c r="P533" s="101">
        <v>15</v>
      </c>
      <c r="Q533" s="101">
        <v>15</v>
      </c>
      <c r="R533" s="289" t="s">
        <v>2339</v>
      </c>
      <c r="S533" s="96"/>
    </row>
    <row r="534" spans="1:19" ht="18" customHeight="1" x14ac:dyDescent="0.25">
      <c r="A534" s="276">
        <v>965</v>
      </c>
      <c r="B534" s="100" t="s">
        <v>2168</v>
      </c>
      <c r="C534" s="100" t="s">
        <v>2169</v>
      </c>
      <c r="D534" s="101">
        <v>0</v>
      </c>
      <c r="E534" s="100" t="s">
        <v>0</v>
      </c>
      <c r="F534" s="100" t="s">
        <v>4</v>
      </c>
      <c r="G534" s="100" t="s">
        <v>3158</v>
      </c>
      <c r="H534" s="100" t="s">
        <v>137</v>
      </c>
      <c r="I534" s="282">
        <v>0.3</v>
      </c>
      <c r="J534" s="282">
        <v>0</v>
      </c>
      <c r="K534" s="284">
        <v>1200</v>
      </c>
      <c r="L534" s="284">
        <v>0</v>
      </c>
      <c r="M534" s="298">
        <v>1200</v>
      </c>
      <c r="N534" s="298">
        <v>0</v>
      </c>
      <c r="O534" s="284">
        <v>1200</v>
      </c>
      <c r="P534" s="101">
        <v>25</v>
      </c>
      <c r="Q534" s="101">
        <v>25</v>
      </c>
      <c r="R534" s="289" t="s">
        <v>2340</v>
      </c>
      <c r="S534" s="96"/>
    </row>
    <row r="535" spans="1:19" ht="18" customHeight="1" x14ac:dyDescent="0.25">
      <c r="A535" s="276">
        <v>966</v>
      </c>
      <c r="B535" s="100" t="s">
        <v>2168</v>
      </c>
      <c r="C535" s="100" t="s">
        <v>2170</v>
      </c>
      <c r="D535" s="101">
        <v>0</v>
      </c>
      <c r="E535" s="100" t="s">
        <v>1</v>
      </c>
      <c r="F535" s="100" t="s">
        <v>4</v>
      </c>
      <c r="G535" s="100" t="s">
        <v>1322</v>
      </c>
      <c r="H535" s="100" t="s">
        <v>137</v>
      </c>
      <c r="I535" s="282">
        <v>0.3</v>
      </c>
      <c r="J535" s="282">
        <v>0</v>
      </c>
      <c r="K535" s="284">
        <v>4.7</v>
      </c>
      <c r="L535" s="284">
        <v>0</v>
      </c>
      <c r="M535" s="298">
        <v>4.7</v>
      </c>
      <c r="N535" s="298">
        <v>0</v>
      </c>
      <c r="O535" s="284">
        <v>4.7</v>
      </c>
      <c r="P535" s="101">
        <v>15</v>
      </c>
      <c r="Q535" s="101">
        <v>15</v>
      </c>
      <c r="R535" s="289" t="s">
        <v>2341</v>
      </c>
      <c r="S535" s="96"/>
    </row>
    <row r="536" spans="1:19" ht="18" customHeight="1" x14ac:dyDescent="0.25">
      <c r="A536" s="276">
        <v>967</v>
      </c>
      <c r="B536" s="100" t="s">
        <v>2171</v>
      </c>
      <c r="C536" s="100" t="s">
        <v>2172</v>
      </c>
      <c r="D536" s="101">
        <v>0</v>
      </c>
      <c r="E536" s="100" t="s">
        <v>0</v>
      </c>
      <c r="F536" s="100" t="s">
        <v>166</v>
      </c>
      <c r="G536" s="100" t="s">
        <v>2898</v>
      </c>
      <c r="H536" s="100" t="s">
        <v>137</v>
      </c>
      <c r="I536" s="282">
        <v>0.3</v>
      </c>
      <c r="J536" s="282">
        <v>0</v>
      </c>
      <c r="K536" s="284">
        <v>10000</v>
      </c>
      <c r="L536" s="284">
        <v>2300</v>
      </c>
      <c r="M536" s="298">
        <v>10000</v>
      </c>
      <c r="N536" s="298">
        <v>2300</v>
      </c>
      <c r="O536" s="284">
        <v>7700</v>
      </c>
      <c r="P536" s="101">
        <v>25</v>
      </c>
      <c r="Q536" s="101">
        <v>20</v>
      </c>
      <c r="R536" s="289" t="s">
        <v>2342</v>
      </c>
      <c r="S536" s="96"/>
    </row>
    <row r="537" spans="1:19" ht="18" customHeight="1" x14ac:dyDescent="0.25">
      <c r="A537" s="276">
        <v>968</v>
      </c>
      <c r="B537" s="100" t="s">
        <v>2173</v>
      </c>
      <c r="C537" s="100" t="s">
        <v>2174</v>
      </c>
      <c r="D537" s="101">
        <v>0</v>
      </c>
      <c r="E537" s="100" t="s">
        <v>1</v>
      </c>
      <c r="F537" s="100" t="s">
        <v>166</v>
      </c>
      <c r="G537" s="100" t="s">
        <v>2952</v>
      </c>
      <c r="H537" s="100" t="s">
        <v>137</v>
      </c>
      <c r="I537" s="282">
        <v>0.3</v>
      </c>
      <c r="J537" s="282">
        <v>0</v>
      </c>
      <c r="K537" s="284">
        <v>16500</v>
      </c>
      <c r="L537" s="284">
        <v>7700</v>
      </c>
      <c r="M537" s="298">
        <v>16500</v>
      </c>
      <c r="N537" s="298">
        <v>7700</v>
      </c>
      <c r="O537" s="284">
        <v>4.1904761904761907</v>
      </c>
      <c r="P537" s="101">
        <v>25</v>
      </c>
      <c r="Q537" s="101">
        <v>15</v>
      </c>
      <c r="R537" s="289" t="s">
        <v>2343</v>
      </c>
      <c r="S537" s="96"/>
    </row>
    <row r="538" spans="1:19" ht="18" customHeight="1" x14ac:dyDescent="0.25">
      <c r="A538" s="276">
        <v>969</v>
      </c>
      <c r="B538" s="100" t="s">
        <v>2175</v>
      </c>
      <c r="C538" s="100" t="s">
        <v>2176</v>
      </c>
      <c r="D538" s="101">
        <v>3</v>
      </c>
      <c r="E538" s="100" t="s">
        <v>1</v>
      </c>
      <c r="F538" s="100" t="s">
        <v>1735</v>
      </c>
      <c r="G538" s="100" t="s">
        <v>1093</v>
      </c>
      <c r="H538" s="100" t="s">
        <v>137</v>
      </c>
      <c r="I538" s="282">
        <v>0.15</v>
      </c>
      <c r="J538" s="282">
        <v>0</v>
      </c>
      <c r="K538" s="284">
        <v>0</v>
      </c>
      <c r="L538" s="284">
        <v>0</v>
      </c>
      <c r="M538" s="298">
        <v>0</v>
      </c>
      <c r="N538" s="298">
        <v>0</v>
      </c>
      <c r="O538" s="284">
        <v>0</v>
      </c>
      <c r="P538" s="101">
        <v>40</v>
      </c>
      <c r="Q538" s="101">
        <v>40</v>
      </c>
      <c r="R538" s="289" t="s">
        <v>2344</v>
      </c>
      <c r="S538" s="78"/>
    </row>
    <row r="539" spans="1:19" ht="18" customHeight="1" x14ac:dyDescent="0.25">
      <c r="A539" s="276">
        <v>970</v>
      </c>
      <c r="B539" s="100" t="s">
        <v>2177</v>
      </c>
      <c r="C539" s="100" t="s">
        <v>2178</v>
      </c>
      <c r="D539" s="101">
        <v>3</v>
      </c>
      <c r="E539" s="100" t="s">
        <v>1</v>
      </c>
      <c r="F539" s="100" t="s">
        <v>1735</v>
      </c>
      <c r="G539" s="100" t="s">
        <v>3076</v>
      </c>
      <c r="H539" s="100" t="s">
        <v>137</v>
      </c>
      <c r="I539" s="282">
        <v>7.4999999999999997E-2</v>
      </c>
      <c r="J539" s="282">
        <v>0</v>
      </c>
      <c r="K539" s="284">
        <v>0</v>
      </c>
      <c r="L539" s="284">
        <v>0</v>
      </c>
      <c r="M539" s="298">
        <v>0</v>
      </c>
      <c r="N539" s="298">
        <v>0</v>
      </c>
      <c r="O539" s="284">
        <v>0</v>
      </c>
      <c r="P539" s="101">
        <v>40</v>
      </c>
      <c r="Q539" s="101">
        <v>40</v>
      </c>
      <c r="R539" s="289" t="s">
        <v>2345</v>
      </c>
      <c r="S539" s="78"/>
    </row>
    <row r="540" spans="1:19" ht="18" customHeight="1" x14ac:dyDescent="0.25">
      <c r="A540" s="276">
        <v>983</v>
      </c>
      <c r="B540" s="100" t="s">
        <v>2179</v>
      </c>
      <c r="C540" s="100" t="s">
        <v>2180</v>
      </c>
      <c r="D540" s="101">
        <v>2</v>
      </c>
      <c r="E540" s="100" t="s">
        <v>0</v>
      </c>
      <c r="F540" s="100" t="s">
        <v>25</v>
      </c>
      <c r="G540" s="100" t="s">
        <v>1419</v>
      </c>
      <c r="H540" s="100" t="s">
        <v>137</v>
      </c>
      <c r="I540" s="282">
        <v>0.2</v>
      </c>
      <c r="J540" s="282">
        <v>0</v>
      </c>
      <c r="K540" s="284">
        <v>0</v>
      </c>
      <c r="L540" s="284">
        <v>0</v>
      </c>
      <c r="M540" s="298">
        <v>0</v>
      </c>
      <c r="N540" s="298">
        <v>0</v>
      </c>
      <c r="O540" s="284">
        <v>100</v>
      </c>
      <c r="P540" s="101">
        <v>17</v>
      </c>
      <c r="Q540" s="101">
        <v>17</v>
      </c>
      <c r="R540" s="289" t="s">
        <v>2346</v>
      </c>
      <c r="S540" s="78"/>
    </row>
    <row r="541" spans="1:19" ht="18" customHeight="1" x14ac:dyDescent="0.25">
      <c r="A541" s="276">
        <v>986</v>
      </c>
      <c r="B541" s="100" t="s">
        <v>2181</v>
      </c>
      <c r="C541" s="100" t="s">
        <v>2182</v>
      </c>
      <c r="D541" s="101">
        <v>2</v>
      </c>
      <c r="E541" s="100" t="s">
        <v>0</v>
      </c>
      <c r="F541" s="100" t="s">
        <v>5</v>
      </c>
      <c r="G541" s="100" t="s">
        <v>2462</v>
      </c>
      <c r="H541" s="100" t="s">
        <v>137</v>
      </c>
      <c r="I541" s="282">
        <v>0.3</v>
      </c>
      <c r="J541" s="282">
        <v>0</v>
      </c>
      <c r="K541" s="284">
        <v>0</v>
      </c>
      <c r="L541" s="284">
        <v>0</v>
      </c>
      <c r="M541" s="298">
        <v>0</v>
      </c>
      <c r="N541" s="298">
        <v>0</v>
      </c>
      <c r="O541" s="284">
        <v>451.6312975797332</v>
      </c>
      <c r="P541" s="101">
        <v>16</v>
      </c>
      <c r="Q541" s="101">
        <v>16</v>
      </c>
      <c r="R541" s="289" t="s">
        <v>2347</v>
      </c>
      <c r="S541" s="84"/>
    </row>
    <row r="542" spans="1:19" ht="18" customHeight="1" x14ac:dyDescent="0.25">
      <c r="A542" s="276">
        <v>987</v>
      </c>
      <c r="B542" s="100" t="s">
        <v>2183</v>
      </c>
      <c r="C542" s="100" t="s">
        <v>2184</v>
      </c>
      <c r="D542" s="101">
        <v>3</v>
      </c>
      <c r="E542" s="100" t="s">
        <v>0</v>
      </c>
      <c r="F542" s="100" t="s">
        <v>4</v>
      </c>
      <c r="G542" s="100" t="s">
        <v>3140</v>
      </c>
      <c r="H542" s="100" t="s">
        <v>3165</v>
      </c>
      <c r="I542" s="101">
        <v>8.1999999999999993</v>
      </c>
      <c r="J542" s="101">
        <v>8</v>
      </c>
      <c r="K542" s="284">
        <v>6450</v>
      </c>
      <c r="L542" s="284">
        <v>4950</v>
      </c>
      <c r="M542" s="298">
        <v>6450</v>
      </c>
      <c r="N542" s="298">
        <v>4950</v>
      </c>
      <c r="O542" s="284">
        <v>1500</v>
      </c>
      <c r="P542" s="101">
        <v>15</v>
      </c>
      <c r="Q542" s="101">
        <v>15</v>
      </c>
      <c r="R542" s="289" t="s">
        <v>2348</v>
      </c>
      <c r="S542" s="97"/>
    </row>
    <row r="543" spans="1:19" ht="18" customHeight="1" x14ac:dyDescent="0.25">
      <c r="A543" s="276">
        <v>988</v>
      </c>
      <c r="B543" s="100" t="s">
        <v>2185</v>
      </c>
      <c r="C543" s="100" t="s">
        <v>2186</v>
      </c>
      <c r="D543" s="101">
        <v>3</v>
      </c>
      <c r="E543" s="100" t="s">
        <v>0</v>
      </c>
      <c r="F543" s="100" t="s">
        <v>5</v>
      </c>
      <c r="G543" s="100" t="s">
        <v>2443</v>
      </c>
      <c r="H543" s="100" t="s">
        <v>3167</v>
      </c>
      <c r="I543" s="101">
        <v>14.5</v>
      </c>
      <c r="J543" s="101">
        <v>13</v>
      </c>
      <c r="K543" s="284">
        <v>4100</v>
      </c>
      <c r="L543" s="284">
        <v>3000</v>
      </c>
      <c r="M543" s="298">
        <v>4100</v>
      </c>
      <c r="N543" s="298">
        <v>3000</v>
      </c>
      <c r="O543" s="284">
        <v>1100</v>
      </c>
      <c r="P543" s="101">
        <v>17</v>
      </c>
      <c r="Q543" s="101">
        <v>17</v>
      </c>
      <c r="R543" s="289" t="s">
        <v>2348</v>
      </c>
      <c r="S543" s="97"/>
    </row>
    <row r="544" spans="1:19" ht="18" customHeight="1" x14ac:dyDescent="0.25">
      <c r="A544" s="276">
        <v>989</v>
      </c>
      <c r="B544" s="100" t="s">
        <v>2187</v>
      </c>
      <c r="C544" s="100" t="s">
        <v>2188</v>
      </c>
      <c r="D544" s="101">
        <v>3</v>
      </c>
      <c r="E544" s="100" t="s">
        <v>0</v>
      </c>
      <c r="F544" s="100" t="s">
        <v>107</v>
      </c>
      <c r="G544" s="100" t="s">
        <v>2812</v>
      </c>
      <c r="H544" s="100" t="s">
        <v>833</v>
      </c>
      <c r="I544" s="101">
        <v>2</v>
      </c>
      <c r="J544" s="101">
        <v>0.9</v>
      </c>
      <c r="K544" s="284">
        <v>1850</v>
      </c>
      <c r="L544" s="284">
        <v>575</v>
      </c>
      <c r="M544" s="298">
        <v>1850</v>
      </c>
      <c r="N544" s="298">
        <v>575</v>
      </c>
      <c r="O544" s="284">
        <v>1275</v>
      </c>
      <c r="P544" s="101">
        <v>13</v>
      </c>
      <c r="Q544" s="101">
        <v>13</v>
      </c>
      <c r="R544" s="289" t="s">
        <v>2348</v>
      </c>
      <c r="S544" s="97"/>
    </row>
    <row r="545" spans="1:19" ht="18" customHeight="1" x14ac:dyDescent="0.25">
      <c r="A545" s="276">
        <v>990</v>
      </c>
      <c r="B545" s="100" t="s">
        <v>2189</v>
      </c>
      <c r="C545" s="100" t="s">
        <v>2190</v>
      </c>
      <c r="D545" s="101">
        <v>3</v>
      </c>
      <c r="E545" s="100" t="s">
        <v>0</v>
      </c>
      <c r="F545" s="100" t="s">
        <v>25</v>
      </c>
      <c r="G545" s="100" t="s">
        <v>1419</v>
      </c>
      <c r="H545" s="100" t="s">
        <v>640</v>
      </c>
      <c r="I545" s="101">
        <v>408</v>
      </c>
      <c r="J545" s="101">
        <v>453</v>
      </c>
      <c r="K545" s="284">
        <v>525</v>
      </c>
      <c r="L545" s="284">
        <v>500</v>
      </c>
      <c r="M545" s="298">
        <v>525</v>
      </c>
      <c r="N545" s="298">
        <v>500</v>
      </c>
      <c r="O545" s="284">
        <v>25</v>
      </c>
      <c r="P545" s="101">
        <v>16</v>
      </c>
      <c r="Q545" s="101">
        <v>16</v>
      </c>
      <c r="R545" s="289" t="s">
        <v>2348</v>
      </c>
      <c r="S545" s="97"/>
    </row>
    <row r="546" spans="1:19" ht="18" customHeight="1" x14ac:dyDescent="0.25">
      <c r="A546" s="276">
        <v>991</v>
      </c>
      <c r="B546" s="100" t="s">
        <v>2191</v>
      </c>
      <c r="C546" s="100" t="s">
        <v>2192</v>
      </c>
      <c r="D546" s="101">
        <v>3</v>
      </c>
      <c r="E546" s="100" t="s">
        <v>0</v>
      </c>
      <c r="F546" s="100" t="s">
        <v>106</v>
      </c>
      <c r="G546" s="100" t="s">
        <v>2754</v>
      </c>
      <c r="H546" s="100" t="s">
        <v>3169</v>
      </c>
      <c r="I546" s="281">
        <v>3.16</v>
      </c>
      <c r="J546" s="281">
        <v>3.01</v>
      </c>
      <c r="K546" s="284">
        <v>750</v>
      </c>
      <c r="L546" s="284">
        <v>550</v>
      </c>
      <c r="M546" s="298">
        <v>750</v>
      </c>
      <c r="N546" s="298">
        <v>550</v>
      </c>
      <c r="O546" s="284">
        <v>200</v>
      </c>
      <c r="P546" s="101">
        <v>12</v>
      </c>
      <c r="Q546" s="101">
        <v>12</v>
      </c>
      <c r="R546" s="289" t="s">
        <v>2348</v>
      </c>
      <c r="S546" s="97"/>
    </row>
    <row r="547" spans="1:19" ht="18" customHeight="1" x14ac:dyDescent="0.25">
      <c r="A547" s="276">
        <v>992</v>
      </c>
      <c r="B547" s="100" t="s">
        <v>2193</v>
      </c>
      <c r="C547" s="100" t="s">
        <v>2194</v>
      </c>
      <c r="D547" s="101">
        <v>3</v>
      </c>
      <c r="E547" s="100" t="s">
        <v>0</v>
      </c>
      <c r="F547" s="100" t="s">
        <v>4</v>
      </c>
      <c r="G547" s="100" t="s">
        <v>3142</v>
      </c>
      <c r="H547" s="100" t="s">
        <v>284</v>
      </c>
      <c r="I547" s="281">
        <v>0.88</v>
      </c>
      <c r="J547" s="281">
        <v>0.79</v>
      </c>
      <c r="K547" s="284">
        <v>3500</v>
      </c>
      <c r="L547" s="284">
        <v>2900</v>
      </c>
      <c r="M547" s="298">
        <v>3500</v>
      </c>
      <c r="N547" s="298">
        <v>2900</v>
      </c>
      <c r="O547" s="284">
        <v>600</v>
      </c>
      <c r="P547" s="101">
        <v>15</v>
      </c>
      <c r="Q547" s="101">
        <v>15</v>
      </c>
      <c r="R547" s="289" t="s">
        <v>2348</v>
      </c>
      <c r="S547" s="97"/>
    </row>
    <row r="548" spans="1:19" ht="18" customHeight="1" x14ac:dyDescent="0.25">
      <c r="A548" s="276">
        <v>993</v>
      </c>
      <c r="B548" s="100" t="s">
        <v>2195</v>
      </c>
      <c r="C548" s="100" t="s">
        <v>2196</v>
      </c>
      <c r="D548" s="101">
        <v>3</v>
      </c>
      <c r="E548" s="100" t="s">
        <v>0</v>
      </c>
      <c r="F548" s="100" t="s">
        <v>107</v>
      </c>
      <c r="G548" s="100" t="s">
        <v>2828</v>
      </c>
      <c r="H548" s="100" t="s">
        <v>833</v>
      </c>
      <c r="I548" s="281">
        <v>0.67</v>
      </c>
      <c r="J548" s="281">
        <v>0.59</v>
      </c>
      <c r="K548" s="284">
        <v>1245</v>
      </c>
      <c r="L548" s="284">
        <v>940</v>
      </c>
      <c r="M548" s="298">
        <v>1245</v>
      </c>
      <c r="N548" s="298">
        <v>940</v>
      </c>
      <c r="O548" s="284">
        <v>305</v>
      </c>
      <c r="P548" s="101">
        <v>13</v>
      </c>
      <c r="Q548" s="101">
        <v>13</v>
      </c>
      <c r="R548" s="289" t="s">
        <v>2348</v>
      </c>
      <c r="S548" s="97"/>
    </row>
    <row r="549" spans="1:19" ht="18" customHeight="1" x14ac:dyDescent="0.25">
      <c r="A549" s="276">
        <v>994</v>
      </c>
      <c r="B549" s="100" t="s">
        <v>2197</v>
      </c>
      <c r="C549" s="100" t="s">
        <v>2198</v>
      </c>
      <c r="D549" s="101">
        <v>3</v>
      </c>
      <c r="E549" s="100" t="s">
        <v>1</v>
      </c>
      <c r="F549" s="100" t="s">
        <v>4</v>
      </c>
      <c r="G549" s="100" t="s">
        <v>3144</v>
      </c>
      <c r="H549" s="100" t="s">
        <v>374</v>
      </c>
      <c r="I549" s="101">
        <v>3.4</v>
      </c>
      <c r="J549" s="101">
        <v>3.3</v>
      </c>
      <c r="K549" s="284">
        <v>4.1428571428571432</v>
      </c>
      <c r="L549" s="284">
        <v>3.2857142857142856</v>
      </c>
      <c r="M549" s="298">
        <v>4.1428571428571432</v>
      </c>
      <c r="N549" s="298">
        <v>3.2857142857142856</v>
      </c>
      <c r="O549" s="284">
        <v>1.9047619047619047</v>
      </c>
      <c r="P549" s="101">
        <v>15</v>
      </c>
      <c r="Q549" s="101">
        <v>15</v>
      </c>
      <c r="R549" s="289" t="s">
        <v>2348</v>
      </c>
      <c r="S549" s="97"/>
    </row>
    <row r="550" spans="1:19" ht="18" customHeight="1" x14ac:dyDescent="0.25">
      <c r="A550" s="276">
        <v>995</v>
      </c>
      <c r="B550" s="100" t="s">
        <v>2199</v>
      </c>
      <c r="C550" s="100" t="s">
        <v>2200</v>
      </c>
      <c r="D550" s="101">
        <v>3</v>
      </c>
      <c r="E550" s="100" t="s">
        <v>1</v>
      </c>
      <c r="F550" s="100" t="s">
        <v>5</v>
      </c>
      <c r="G550" s="100" t="s">
        <v>3135</v>
      </c>
      <c r="H550" s="100" t="s">
        <v>3167</v>
      </c>
      <c r="I550" s="101">
        <v>14.5</v>
      </c>
      <c r="J550" s="101">
        <v>14</v>
      </c>
      <c r="K550" s="284">
        <v>4.333333333333333</v>
      </c>
      <c r="L550" s="284">
        <v>3.5476190476190474</v>
      </c>
      <c r="M550" s="298">
        <v>4.333333333333333</v>
      </c>
      <c r="N550" s="298">
        <v>3.5476190476190474</v>
      </c>
      <c r="O550" s="284">
        <v>0.78571428571428559</v>
      </c>
      <c r="P550" s="101">
        <v>15</v>
      </c>
      <c r="Q550" s="101">
        <v>15</v>
      </c>
      <c r="R550" s="289" t="s">
        <v>2348</v>
      </c>
      <c r="S550" s="97"/>
    </row>
    <row r="551" spans="1:19" ht="18" customHeight="1" x14ac:dyDescent="0.25">
      <c r="A551" s="276">
        <v>996</v>
      </c>
      <c r="B551" s="100" t="s">
        <v>2201</v>
      </c>
      <c r="C551" s="100" t="s">
        <v>2202</v>
      </c>
      <c r="D551" s="101">
        <v>3</v>
      </c>
      <c r="E551" s="100" t="s">
        <v>1</v>
      </c>
      <c r="F551" s="100" t="s">
        <v>25</v>
      </c>
      <c r="G551" s="100" t="s">
        <v>1114</v>
      </c>
      <c r="H551" s="100" t="s">
        <v>3172</v>
      </c>
      <c r="I551" s="281">
        <v>8.5231858407079653</v>
      </c>
      <c r="J551" s="281">
        <v>12.967551622418879</v>
      </c>
      <c r="K551" s="284">
        <v>4024.3805309734512</v>
      </c>
      <c r="L551" s="284">
        <v>4009.8067846607669</v>
      </c>
      <c r="M551" s="298">
        <v>4024.3805309734512</v>
      </c>
      <c r="N551" s="298">
        <v>4009.8067846607669</v>
      </c>
      <c r="O551" s="284">
        <v>14.573746312684307</v>
      </c>
      <c r="P551" s="101">
        <v>15</v>
      </c>
      <c r="Q551" s="101">
        <v>15</v>
      </c>
      <c r="R551" s="289" t="s">
        <v>2349</v>
      </c>
      <c r="S551" s="97"/>
    </row>
    <row r="552" spans="1:19" ht="18" customHeight="1" x14ac:dyDescent="0.25">
      <c r="A552" s="276">
        <v>998</v>
      </c>
      <c r="B552" s="100" t="s">
        <v>2203</v>
      </c>
      <c r="C552" s="100" t="s">
        <v>2204</v>
      </c>
      <c r="D552" s="101">
        <v>3</v>
      </c>
      <c r="E552" s="100" t="s">
        <v>0</v>
      </c>
      <c r="F552" s="100" t="s">
        <v>5</v>
      </c>
      <c r="G552" s="100" t="s">
        <v>3175</v>
      </c>
      <c r="H552" s="100" t="s">
        <v>3167</v>
      </c>
      <c r="I552" s="101">
        <v>14.5</v>
      </c>
      <c r="J552" s="101">
        <v>13</v>
      </c>
      <c r="K552" s="284">
        <v>6450</v>
      </c>
      <c r="L552" s="284">
        <v>4950</v>
      </c>
      <c r="M552" s="298">
        <v>6450</v>
      </c>
      <c r="N552" s="298">
        <v>4950</v>
      </c>
      <c r="O552" s="284">
        <v>1500</v>
      </c>
      <c r="P552" s="101">
        <v>17</v>
      </c>
      <c r="Q552" s="101">
        <v>17</v>
      </c>
      <c r="R552" s="289" t="s">
        <v>2348</v>
      </c>
      <c r="S552" s="97"/>
    </row>
    <row r="553" spans="1:19" ht="18" customHeight="1" x14ac:dyDescent="0.25">
      <c r="A553" s="276">
        <v>1011</v>
      </c>
      <c r="B553" s="296" t="s">
        <v>2205</v>
      </c>
      <c r="C553" s="100" t="s">
        <v>2206</v>
      </c>
      <c r="D553" s="101">
        <v>3</v>
      </c>
      <c r="E553" s="100" t="s">
        <v>1</v>
      </c>
      <c r="F553" s="100" t="s">
        <v>1735</v>
      </c>
      <c r="G553" s="100" t="s">
        <v>3070</v>
      </c>
      <c r="H553" s="100" t="s">
        <v>137</v>
      </c>
      <c r="I553" s="282">
        <v>0.3</v>
      </c>
      <c r="J553" s="282">
        <v>0</v>
      </c>
      <c r="K553" s="284">
        <v>5.45</v>
      </c>
      <c r="L553" s="284">
        <v>0</v>
      </c>
      <c r="M553" s="298">
        <v>5.45</v>
      </c>
      <c r="N553" s="298">
        <v>0</v>
      </c>
      <c r="O553" s="284">
        <v>5.45</v>
      </c>
      <c r="P553" s="101">
        <v>10</v>
      </c>
      <c r="Q553" s="101">
        <v>10</v>
      </c>
      <c r="R553" s="289" t="s">
        <v>2350</v>
      </c>
      <c r="S553" s="78"/>
    </row>
    <row r="554" spans="1:19" ht="18" customHeight="1" x14ac:dyDescent="0.25">
      <c r="A554" s="276">
        <v>1012</v>
      </c>
      <c r="B554" s="100" t="s">
        <v>2207</v>
      </c>
      <c r="C554" s="100" t="s">
        <v>2208</v>
      </c>
      <c r="D554" s="101">
        <v>3</v>
      </c>
      <c r="E554" s="100" t="s">
        <v>1</v>
      </c>
      <c r="F554" s="100" t="s">
        <v>25</v>
      </c>
      <c r="G554" s="100" t="s">
        <v>1405</v>
      </c>
      <c r="H554" s="100" t="s">
        <v>137</v>
      </c>
      <c r="I554" s="282">
        <v>0.25</v>
      </c>
      <c r="J554" s="282">
        <v>0</v>
      </c>
      <c r="K554" s="284">
        <v>0</v>
      </c>
      <c r="L554" s="284">
        <v>0</v>
      </c>
      <c r="M554" s="298">
        <v>0</v>
      </c>
      <c r="N554" s="298">
        <v>0</v>
      </c>
      <c r="O554" s="284">
        <v>628008</v>
      </c>
      <c r="P554" s="101">
        <v>12</v>
      </c>
      <c r="Q554" s="101">
        <v>12</v>
      </c>
      <c r="R554" s="289" t="s">
        <v>2351</v>
      </c>
      <c r="S554" s="78"/>
    </row>
    <row r="555" spans="1:19" ht="18" customHeight="1" x14ac:dyDescent="0.25">
      <c r="A555" s="276">
        <v>1013</v>
      </c>
      <c r="B555" s="100" t="s">
        <v>2209</v>
      </c>
      <c r="C555" s="100" t="s">
        <v>2210</v>
      </c>
      <c r="D555" s="101">
        <v>3</v>
      </c>
      <c r="E555" s="100" t="s">
        <v>1</v>
      </c>
      <c r="F555" s="100" t="s">
        <v>166</v>
      </c>
      <c r="G555" s="100" t="s">
        <v>2952</v>
      </c>
      <c r="H555" s="100" t="s">
        <v>374</v>
      </c>
      <c r="I555" s="101">
        <v>1.3</v>
      </c>
      <c r="J555" s="101">
        <v>3.2</v>
      </c>
      <c r="K555" s="284">
        <v>18.8</v>
      </c>
      <c r="L555" s="284">
        <v>9.4</v>
      </c>
      <c r="M555" s="298">
        <v>18.8</v>
      </c>
      <c r="N555" s="298">
        <v>9.4</v>
      </c>
      <c r="O555" s="284">
        <v>9.4</v>
      </c>
      <c r="P555" s="101">
        <v>15</v>
      </c>
      <c r="Q555" s="101">
        <v>15</v>
      </c>
      <c r="R555" s="289" t="s">
        <v>2352</v>
      </c>
      <c r="S555" s="84"/>
    </row>
    <row r="556" spans="1:19" ht="18" customHeight="1" x14ac:dyDescent="0.25">
      <c r="A556" s="276">
        <v>1014</v>
      </c>
      <c r="B556" s="100" t="s">
        <v>2211</v>
      </c>
      <c r="C556" s="100" t="s">
        <v>2212</v>
      </c>
      <c r="D556" s="101">
        <v>3</v>
      </c>
      <c r="E556" s="100" t="s">
        <v>0</v>
      </c>
      <c r="F556" s="100" t="s">
        <v>5</v>
      </c>
      <c r="G556" s="100" t="s">
        <v>3178</v>
      </c>
      <c r="H556" s="100" t="s">
        <v>3177</v>
      </c>
      <c r="I556" s="101">
        <v>16.100000000000001</v>
      </c>
      <c r="J556" s="101">
        <v>13.4</v>
      </c>
      <c r="K556" s="284">
        <v>11000</v>
      </c>
      <c r="L556" s="284">
        <v>10000</v>
      </c>
      <c r="M556" s="298">
        <v>11000</v>
      </c>
      <c r="N556" s="298">
        <v>10000</v>
      </c>
      <c r="O556" s="284">
        <v>1000</v>
      </c>
      <c r="P556" s="101">
        <v>25</v>
      </c>
      <c r="Q556" s="101">
        <v>25</v>
      </c>
      <c r="R556" s="289" t="s">
        <v>2353</v>
      </c>
      <c r="S556" s="97"/>
    </row>
    <row r="557" spans="1:19" ht="18" customHeight="1" x14ac:dyDescent="0.25">
      <c r="A557" s="276">
        <v>1015</v>
      </c>
      <c r="B557" s="100" t="s">
        <v>2213</v>
      </c>
      <c r="C557" s="100" t="s">
        <v>2214</v>
      </c>
      <c r="D557" s="101">
        <v>3</v>
      </c>
      <c r="E557" s="100" t="s">
        <v>0</v>
      </c>
      <c r="F557" s="100" t="s">
        <v>4</v>
      </c>
      <c r="G557" s="100" t="s">
        <v>3179</v>
      </c>
      <c r="H557" s="100" t="s">
        <v>374</v>
      </c>
      <c r="I557" s="101">
        <v>3.5</v>
      </c>
      <c r="J557" s="101">
        <v>3.1</v>
      </c>
      <c r="K557" s="284">
        <v>11000</v>
      </c>
      <c r="L557" s="284">
        <v>10000</v>
      </c>
      <c r="M557" s="298">
        <v>11000</v>
      </c>
      <c r="N557" s="298">
        <v>10000</v>
      </c>
      <c r="O557" s="284">
        <v>1000</v>
      </c>
      <c r="P557" s="101">
        <v>25</v>
      </c>
      <c r="Q557" s="101">
        <v>25</v>
      </c>
      <c r="R557" s="289" t="s">
        <v>2353</v>
      </c>
      <c r="S557" s="97"/>
    </row>
    <row r="558" spans="1:19" ht="18" customHeight="1" x14ac:dyDescent="0.25">
      <c r="A558" s="276">
        <v>1016</v>
      </c>
      <c r="B558" s="100" t="s">
        <v>2215</v>
      </c>
      <c r="C558" s="100" t="s">
        <v>2216</v>
      </c>
      <c r="D558" s="101">
        <v>3</v>
      </c>
      <c r="E558" s="100" t="s">
        <v>0</v>
      </c>
      <c r="F558" s="100" t="s">
        <v>4</v>
      </c>
      <c r="G558" s="100" t="s">
        <v>3180</v>
      </c>
      <c r="H558" s="100" t="s">
        <v>284</v>
      </c>
      <c r="I558" s="101">
        <v>0.88</v>
      </c>
      <c r="J558" s="101">
        <v>0.79</v>
      </c>
      <c r="K558" s="284">
        <v>3500</v>
      </c>
      <c r="L558" s="284">
        <v>2900</v>
      </c>
      <c r="M558" s="298">
        <v>3500</v>
      </c>
      <c r="N558" s="298">
        <v>2900</v>
      </c>
      <c r="O558" s="284">
        <v>600</v>
      </c>
      <c r="P558" s="101">
        <v>15</v>
      </c>
      <c r="Q558" s="101">
        <v>15</v>
      </c>
      <c r="R558" s="289" t="s">
        <v>2348</v>
      </c>
      <c r="S558" s="97"/>
    </row>
    <row r="559" spans="1:19" ht="18" customHeight="1" x14ac:dyDescent="0.25">
      <c r="A559" s="276">
        <v>1017</v>
      </c>
      <c r="B559" s="100" t="s">
        <v>2217</v>
      </c>
      <c r="C559" s="100" t="s">
        <v>2218</v>
      </c>
      <c r="D559" s="101">
        <v>3</v>
      </c>
      <c r="E559" s="100" t="s">
        <v>0</v>
      </c>
      <c r="F559" s="100" t="s">
        <v>107</v>
      </c>
      <c r="G559" s="100" t="s">
        <v>2812</v>
      </c>
      <c r="H559" s="100" t="s">
        <v>3181</v>
      </c>
      <c r="I559" s="101">
        <v>0.5</v>
      </c>
      <c r="J559" s="101">
        <v>1</v>
      </c>
      <c r="K559" s="284">
        <v>8800</v>
      </c>
      <c r="L559" s="284">
        <v>575</v>
      </c>
      <c r="M559" s="298">
        <v>8800</v>
      </c>
      <c r="N559" s="298">
        <v>575</v>
      </c>
      <c r="O559" s="284">
        <v>8225</v>
      </c>
      <c r="P559" s="101">
        <v>13</v>
      </c>
      <c r="Q559" s="101">
        <v>13</v>
      </c>
      <c r="R559" s="289" t="s">
        <v>2348</v>
      </c>
      <c r="S559" s="97"/>
    </row>
    <row r="560" spans="1:19" ht="18" customHeight="1" x14ac:dyDescent="0.25">
      <c r="A560" s="276">
        <v>1018</v>
      </c>
      <c r="B560" s="100" t="s">
        <v>2219</v>
      </c>
      <c r="C560" s="100" t="s">
        <v>2220</v>
      </c>
      <c r="D560" s="101">
        <v>3</v>
      </c>
      <c r="E560" s="100" t="s">
        <v>0</v>
      </c>
      <c r="F560" s="100" t="s">
        <v>107</v>
      </c>
      <c r="G560" s="100" t="s">
        <v>2828</v>
      </c>
      <c r="H560" s="100" t="s">
        <v>3181</v>
      </c>
      <c r="I560" s="101">
        <v>0.5</v>
      </c>
      <c r="J560" s="101">
        <v>1</v>
      </c>
      <c r="K560" s="284">
        <v>8800</v>
      </c>
      <c r="L560" s="284">
        <v>940</v>
      </c>
      <c r="M560" s="298">
        <v>8800</v>
      </c>
      <c r="N560" s="298">
        <v>940</v>
      </c>
      <c r="O560" s="284">
        <v>8225</v>
      </c>
      <c r="P560" s="101">
        <v>13</v>
      </c>
      <c r="Q560" s="101">
        <v>13</v>
      </c>
      <c r="R560" s="289" t="s">
        <v>2348</v>
      </c>
      <c r="S560" s="97"/>
    </row>
    <row r="561" spans="1:19" ht="18" customHeight="1" x14ac:dyDescent="0.25">
      <c r="A561" s="276">
        <v>1019</v>
      </c>
      <c r="B561" s="100" t="s">
        <v>2221</v>
      </c>
      <c r="C561" s="100" t="s">
        <v>2222</v>
      </c>
      <c r="D561" s="101">
        <v>3</v>
      </c>
      <c r="E561" s="100" t="s">
        <v>0</v>
      </c>
      <c r="F561" s="100" t="s">
        <v>106</v>
      </c>
      <c r="G561" s="100" t="s">
        <v>3183</v>
      </c>
      <c r="H561" s="100" t="s">
        <v>773</v>
      </c>
      <c r="I561" s="101">
        <v>0.5</v>
      </c>
      <c r="J561" s="101">
        <v>1</v>
      </c>
      <c r="K561" s="284">
        <v>725</v>
      </c>
      <c r="L561" s="284">
        <v>500</v>
      </c>
      <c r="M561" s="298">
        <v>725</v>
      </c>
      <c r="N561" s="298">
        <v>500</v>
      </c>
      <c r="O561" s="284">
        <v>225</v>
      </c>
      <c r="P561" s="101">
        <v>11</v>
      </c>
      <c r="Q561" s="101">
        <v>11</v>
      </c>
      <c r="R561" s="289" t="s">
        <v>2348</v>
      </c>
      <c r="S561" s="97"/>
    </row>
    <row r="562" spans="1:19" ht="18" customHeight="1" x14ac:dyDescent="0.25">
      <c r="A562" s="276">
        <v>1020</v>
      </c>
      <c r="B562" s="100" t="s">
        <v>2223</v>
      </c>
      <c r="C562" s="100" t="s">
        <v>2224</v>
      </c>
      <c r="D562" s="101">
        <v>3</v>
      </c>
      <c r="E562" s="100" t="s">
        <v>0</v>
      </c>
      <c r="F562" s="100" t="s">
        <v>101</v>
      </c>
      <c r="G562" s="100" t="s">
        <v>1380</v>
      </c>
      <c r="H562" s="100" t="s">
        <v>773</v>
      </c>
      <c r="I562" s="101">
        <v>324</v>
      </c>
      <c r="J562" s="101">
        <v>355</v>
      </c>
      <c r="K562" s="284">
        <v>800</v>
      </c>
      <c r="L562" s="284">
        <v>350</v>
      </c>
      <c r="M562" s="298">
        <v>800</v>
      </c>
      <c r="N562" s="298">
        <v>350</v>
      </c>
      <c r="O562" s="284">
        <v>450</v>
      </c>
      <c r="P562" s="101">
        <v>19</v>
      </c>
      <c r="Q562" s="101">
        <v>19</v>
      </c>
      <c r="R562" s="289" t="s">
        <v>2348</v>
      </c>
      <c r="S562" s="97"/>
    </row>
    <row r="563" spans="1:19" ht="18" customHeight="1" x14ac:dyDescent="0.25">
      <c r="A563" s="276">
        <v>1021</v>
      </c>
      <c r="B563" s="100" t="s">
        <v>2225</v>
      </c>
      <c r="C563" s="100" t="s">
        <v>2226</v>
      </c>
      <c r="D563" s="101">
        <v>5</v>
      </c>
      <c r="E563" s="100" t="s">
        <v>0</v>
      </c>
      <c r="F563" s="100" t="s">
        <v>22</v>
      </c>
      <c r="G563" s="100" t="s">
        <v>3185</v>
      </c>
      <c r="H563" s="100" t="s">
        <v>155</v>
      </c>
      <c r="I563" s="101">
        <v>40</v>
      </c>
      <c r="J563" s="281">
        <v>10.55607552379441</v>
      </c>
      <c r="K563" s="284">
        <v>8.83</v>
      </c>
      <c r="L563" s="284">
        <v>22.15688423418808</v>
      </c>
      <c r="M563" s="298">
        <v>8.83</v>
      </c>
      <c r="N563" s="298">
        <v>22.15688423418808</v>
      </c>
      <c r="O563" s="284">
        <v>-13.32688423418808</v>
      </c>
      <c r="P563" s="101">
        <v>6.6</v>
      </c>
      <c r="Q563" s="101">
        <v>2</v>
      </c>
      <c r="R563" s="289" t="s">
        <v>2244</v>
      </c>
      <c r="S563" s="4"/>
    </row>
    <row r="564" spans="1:19" ht="18" customHeight="1" x14ac:dyDescent="0.25">
      <c r="A564" s="276">
        <v>1025</v>
      </c>
      <c r="B564" s="100" t="s">
        <v>2227</v>
      </c>
      <c r="C564" s="100" t="s">
        <v>2228</v>
      </c>
      <c r="D564" s="101">
        <v>5</v>
      </c>
      <c r="E564" s="100" t="s">
        <v>1</v>
      </c>
      <c r="F564" s="100" t="s">
        <v>23</v>
      </c>
      <c r="G564" s="100" t="s">
        <v>1369</v>
      </c>
      <c r="H564" s="100" t="s">
        <v>137</v>
      </c>
      <c r="I564" s="282">
        <v>0.16</v>
      </c>
      <c r="J564" s="282">
        <v>0</v>
      </c>
      <c r="K564" s="284">
        <v>0</v>
      </c>
      <c r="L564" s="284">
        <v>0</v>
      </c>
      <c r="M564" s="298">
        <v>0</v>
      </c>
      <c r="N564" s="298">
        <v>0</v>
      </c>
      <c r="O564" s="284">
        <v>0</v>
      </c>
      <c r="P564" s="101">
        <v>33</v>
      </c>
      <c r="Q564" s="101">
        <v>10</v>
      </c>
      <c r="R564" s="289" t="s">
        <v>2354</v>
      </c>
      <c r="S564" s="76"/>
    </row>
    <row r="565" spans="1:19" ht="18" customHeight="1" x14ac:dyDescent="0.25">
      <c r="A565" s="276">
        <v>1026</v>
      </c>
      <c r="B565" s="100" t="s">
        <v>2229</v>
      </c>
      <c r="C565" s="100" t="s">
        <v>2230</v>
      </c>
      <c r="D565" s="101">
        <v>5</v>
      </c>
      <c r="E565" s="100" t="s">
        <v>1</v>
      </c>
      <c r="F565" s="100" t="s">
        <v>23</v>
      </c>
      <c r="G565" s="100" t="s">
        <v>1362</v>
      </c>
      <c r="H565" s="100" t="s">
        <v>137</v>
      </c>
      <c r="I565" s="282">
        <v>0.16</v>
      </c>
      <c r="J565" s="282">
        <v>0</v>
      </c>
      <c r="K565" s="284">
        <v>0</v>
      </c>
      <c r="L565" s="284">
        <v>0</v>
      </c>
      <c r="M565" s="298">
        <v>0</v>
      </c>
      <c r="N565" s="298">
        <v>0</v>
      </c>
      <c r="O565" s="284">
        <v>0</v>
      </c>
      <c r="P565" s="101">
        <v>33</v>
      </c>
      <c r="Q565" s="101">
        <v>10</v>
      </c>
      <c r="R565" s="289" t="s">
        <v>2354</v>
      </c>
      <c r="S565" s="76"/>
    </row>
    <row r="566" spans="1:19" x14ac:dyDescent="0.25"/>
    <row r="567" spans="1:19" ht="14.45" hidden="1" x14ac:dyDescent="0.3"/>
    <row r="568" spans="1:19" ht="14.45" hidden="1" x14ac:dyDescent="0.3"/>
    <row r="569" spans="1:19" ht="14.45" hidden="1" x14ac:dyDescent="0.3"/>
    <row r="570" spans="1:19" ht="14.45" hidden="1" x14ac:dyDescent="0.3"/>
    <row r="571" spans="1:19" ht="14.45" hidden="1" x14ac:dyDescent="0.3"/>
    <row r="572" spans="1:19" ht="14.45" hidden="1" x14ac:dyDescent="0.3"/>
    <row r="573" spans="1:19" ht="14.45" hidden="1" x14ac:dyDescent="0.3"/>
    <row r="574" spans="1:19" ht="14.45" hidden="1" x14ac:dyDescent="0.3"/>
    <row r="575" spans="1:19" ht="14.45" hidden="1" x14ac:dyDescent="0.3"/>
    <row r="576" spans="1:19" ht="14.45" hidden="1" x14ac:dyDescent="0.3"/>
    <row r="577" ht="14.45" hidden="1" x14ac:dyDescent="0.3"/>
    <row r="578" ht="14.45" hidden="1" x14ac:dyDescent="0.3"/>
    <row r="579" ht="14.45" hidden="1" x14ac:dyDescent="0.3"/>
    <row r="580" ht="14.45" hidden="1" x14ac:dyDescent="0.3"/>
    <row r="581" ht="14.45" hidden="1" x14ac:dyDescent="0.3"/>
    <row r="582" ht="14.45" hidden="1" x14ac:dyDescent="0.3"/>
    <row r="583" ht="14.45" hidden="1" x14ac:dyDescent="0.3"/>
    <row r="584" ht="14.45" hidden="1" x14ac:dyDescent="0.3"/>
    <row r="585" ht="14.45" hidden="1" x14ac:dyDescent="0.3"/>
    <row r="586" ht="14.45" hidden="1" x14ac:dyDescent="0.3"/>
    <row r="587" ht="14.45" hidden="1" x14ac:dyDescent="0.3"/>
    <row r="588" ht="14.45" hidden="1" x14ac:dyDescent="0.3"/>
    <row r="589" ht="14.45" hidden="1" x14ac:dyDescent="0.3"/>
    <row r="590" ht="14.45" hidden="1" x14ac:dyDescent="0.3"/>
    <row r="591" ht="14.45" hidden="1" x14ac:dyDescent="0.3"/>
    <row r="592" ht="14.45" hidden="1" x14ac:dyDescent="0.3"/>
    <row r="593" ht="14.45" hidden="1" x14ac:dyDescent="0.3"/>
    <row r="594" ht="14.45" hidden="1" x14ac:dyDescent="0.3"/>
    <row r="595" ht="14.45" hidden="1" x14ac:dyDescent="0.3"/>
    <row r="596" ht="14.45" hidden="1" x14ac:dyDescent="0.3"/>
    <row r="597" ht="14.45" hidden="1" x14ac:dyDescent="0.3"/>
    <row r="598" ht="14.45" hidden="1" x14ac:dyDescent="0.3"/>
    <row r="599" ht="14.45" hidden="1" x14ac:dyDescent="0.3"/>
    <row r="600" ht="14.45" hidden="1" x14ac:dyDescent="0.3"/>
    <row r="601" ht="14.45" hidden="1" x14ac:dyDescent="0.3"/>
    <row r="602" ht="14.45" hidden="1" x14ac:dyDescent="0.3"/>
    <row r="603" ht="14.45" hidden="1" x14ac:dyDescent="0.3"/>
    <row r="604" ht="14.45" hidden="1" x14ac:dyDescent="0.3"/>
    <row r="605" ht="14.45" hidden="1" x14ac:dyDescent="0.3"/>
    <row r="606" ht="14.45" hidden="1" x14ac:dyDescent="0.3"/>
    <row r="607" ht="14.45" hidden="1" x14ac:dyDescent="0.3"/>
    <row r="608" ht="14.45" hidden="1" x14ac:dyDescent="0.3"/>
    <row r="609" ht="14.45" hidden="1" x14ac:dyDescent="0.3"/>
    <row r="610" ht="14.45" hidden="1" x14ac:dyDescent="0.3"/>
    <row r="611" ht="14.45" hidden="1" x14ac:dyDescent="0.3"/>
    <row r="612" ht="14.45" hidden="1" x14ac:dyDescent="0.3"/>
    <row r="613" ht="14.45" hidden="1" x14ac:dyDescent="0.3"/>
    <row r="614" ht="14.45" hidden="1" x14ac:dyDescent="0.3"/>
    <row r="615" ht="14.45" hidden="1" x14ac:dyDescent="0.3"/>
    <row r="616" ht="14.45" hidden="1" x14ac:dyDescent="0.3"/>
    <row r="617" ht="14.45" hidden="1" x14ac:dyDescent="0.3"/>
    <row r="618" ht="14.45" hidden="1" x14ac:dyDescent="0.3"/>
    <row r="619" ht="14.45" hidden="1" x14ac:dyDescent="0.3"/>
    <row r="620" ht="14.45" hidden="1" x14ac:dyDescent="0.3"/>
    <row r="621" ht="14.45" hidden="1" x14ac:dyDescent="0.3"/>
    <row r="622" ht="14.45" hidden="1" x14ac:dyDescent="0.3"/>
    <row r="623" ht="14.45" hidden="1" x14ac:dyDescent="0.3"/>
    <row r="624" ht="14.45" hidden="1" x14ac:dyDescent="0.3"/>
    <row r="625" ht="14.45" hidden="1" x14ac:dyDescent="0.3"/>
    <row r="626" ht="14.45" hidden="1" x14ac:dyDescent="0.3"/>
    <row r="627" ht="14.45" hidden="1" x14ac:dyDescent="0.3"/>
    <row r="628" ht="14.45" hidden="1" x14ac:dyDescent="0.3"/>
    <row r="629" ht="14.45" hidden="1" x14ac:dyDescent="0.3"/>
    <row r="630" ht="14.45" hidden="1" x14ac:dyDescent="0.3"/>
    <row r="631" ht="14.45" hidden="1" x14ac:dyDescent="0.3"/>
    <row r="632" ht="14.45" hidden="1" x14ac:dyDescent="0.3"/>
    <row r="633" ht="14.45" hidden="1" x14ac:dyDescent="0.3"/>
    <row r="634" ht="14.45" hidden="1" x14ac:dyDescent="0.3"/>
    <row r="635" ht="14.45" hidden="1" x14ac:dyDescent="0.3"/>
    <row r="636" ht="14.45" hidden="1" x14ac:dyDescent="0.3"/>
    <row r="637" ht="14.45" hidden="1" x14ac:dyDescent="0.3"/>
    <row r="638" ht="14.45" hidden="1" x14ac:dyDescent="0.3"/>
    <row r="639" ht="14.45" hidden="1" x14ac:dyDescent="0.3"/>
    <row r="640" ht="14.45" hidden="1" x14ac:dyDescent="0.3"/>
    <row r="641" ht="14.45" hidden="1" x14ac:dyDescent="0.3"/>
    <row r="642" ht="14.45" hidden="1" x14ac:dyDescent="0.3"/>
    <row r="643" ht="14.45" hidden="1" x14ac:dyDescent="0.3"/>
    <row r="644" ht="14.45" hidden="1" x14ac:dyDescent="0.3"/>
    <row r="645" ht="14.45" hidden="1" x14ac:dyDescent="0.3"/>
    <row r="646" ht="14.45" hidden="1" x14ac:dyDescent="0.3"/>
    <row r="647" ht="14.45" hidden="1" x14ac:dyDescent="0.3"/>
    <row r="648" ht="14.45" hidden="1" x14ac:dyDescent="0.3"/>
    <row r="649" ht="14.45" hidden="1" x14ac:dyDescent="0.3"/>
    <row r="650" ht="14.45" hidden="1" x14ac:dyDescent="0.3"/>
    <row r="651" ht="14.45" hidden="1" x14ac:dyDescent="0.3"/>
    <row r="652" ht="14.45" hidden="1" x14ac:dyDescent="0.3"/>
    <row r="653" ht="14.45" hidden="1" x14ac:dyDescent="0.3"/>
    <row r="654" ht="14.45" hidden="1" x14ac:dyDescent="0.3"/>
    <row r="655" ht="14.45" hidden="1" x14ac:dyDescent="0.3"/>
    <row r="656" ht="14.45" hidden="1" x14ac:dyDescent="0.3"/>
    <row r="657" ht="14.45" hidden="1" x14ac:dyDescent="0.3"/>
    <row r="658" ht="14.45" hidden="1" x14ac:dyDescent="0.3"/>
    <row r="659" ht="14.45" hidden="1" x14ac:dyDescent="0.3"/>
    <row r="660" ht="14.45" hidden="1" x14ac:dyDescent="0.3"/>
    <row r="661" ht="14.45" hidden="1" x14ac:dyDescent="0.3"/>
    <row r="662" ht="14.45" hidden="1" x14ac:dyDescent="0.3"/>
    <row r="663" ht="14.45" hidden="1" x14ac:dyDescent="0.3"/>
    <row r="664" ht="14.45" hidden="1" x14ac:dyDescent="0.3"/>
    <row r="665" ht="14.45" hidden="1" x14ac:dyDescent="0.3"/>
    <row r="666" ht="14.45" hidden="1" x14ac:dyDescent="0.3"/>
    <row r="667" ht="14.45" hidden="1" x14ac:dyDescent="0.3"/>
    <row r="668" ht="14.45" hidden="1" x14ac:dyDescent="0.3"/>
    <row r="669" ht="14.45" hidden="1" x14ac:dyDescent="0.3"/>
    <row r="670" ht="14.45" hidden="1" x14ac:dyDescent="0.3"/>
    <row r="671" ht="14.45" hidden="1" x14ac:dyDescent="0.3"/>
    <row r="672" ht="14.45" hidden="1" x14ac:dyDescent="0.3"/>
    <row r="673" ht="14.45" hidden="1" x14ac:dyDescent="0.3"/>
    <row r="674" ht="14.45" hidden="1" x14ac:dyDescent="0.3"/>
    <row r="675" ht="14.45" hidden="1" x14ac:dyDescent="0.3"/>
    <row r="676" ht="14.45" hidden="1" x14ac:dyDescent="0.3"/>
    <row r="677" ht="14.45" hidden="1" x14ac:dyDescent="0.3"/>
    <row r="678" ht="14.45" hidden="1" x14ac:dyDescent="0.3"/>
    <row r="679" ht="14.45" hidden="1" x14ac:dyDescent="0.3"/>
    <row r="680" ht="14.45" hidden="1" x14ac:dyDescent="0.3"/>
    <row r="681" ht="14.45" hidden="1" x14ac:dyDescent="0.3"/>
    <row r="682" ht="14.45" hidden="1" x14ac:dyDescent="0.3"/>
    <row r="683" ht="14.45" hidden="1" x14ac:dyDescent="0.3"/>
    <row r="684" ht="14.45" hidden="1" x14ac:dyDescent="0.3"/>
    <row r="685" ht="14.45" hidden="1" x14ac:dyDescent="0.3"/>
    <row r="686" ht="14.45" hidden="1" x14ac:dyDescent="0.3"/>
    <row r="687" ht="14.45" hidden="1" x14ac:dyDescent="0.3"/>
    <row r="688" ht="14.45" hidden="1" x14ac:dyDescent="0.3"/>
    <row r="689" ht="14.45" hidden="1" x14ac:dyDescent="0.3"/>
    <row r="690" ht="14.45" hidden="1" x14ac:dyDescent="0.3"/>
    <row r="691" ht="14.45" hidden="1" x14ac:dyDescent="0.3"/>
    <row r="692" ht="14.45" hidden="1" x14ac:dyDescent="0.3"/>
    <row r="693" ht="14.45" hidden="1" x14ac:dyDescent="0.3"/>
    <row r="694" ht="14.45" hidden="1" x14ac:dyDescent="0.3"/>
    <row r="695" ht="14.45" hidden="1" x14ac:dyDescent="0.3"/>
    <row r="696" ht="14.45" hidden="1" x14ac:dyDescent="0.3"/>
    <row r="697" ht="14.45" hidden="1" x14ac:dyDescent="0.3"/>
    <row r="698" ht="14.45" hidden="1" x14ac:dyDescent="0.3"/>
    <row r="699" ht="14.45" hidden="1" x14ac:dyDescent="0.3"/>
    <row r="700" ht="14.45" hidden="1" x14ac:dyDescent="0.3"/>
    <row r="701" ht="14.45" hidden="1" x14ac:dyDescent="0.3"/>
    <row r="702" ht="14.45" hidden="1" x14ac:dyDescent="0.3"/>
    <row r="703" ht="14.45" hidden="1" x14ac:dyDescent="0.3"/>
    <row r="704" ht="14.45" hidden="1" x14ac:dyDescent="0.3"/>
    <row r="705" ht="14.45" hidden="1" x14ac:dyDescent="0.3"/>
    <row r="706" ht="14.45" hidden="1" x14ac:dyDescent="0.3"/>
    <row r="707" ht="14.45" hidden="1" x14ac:dyDescent="0.3"/>
    <row r="708" ht="14.45" hidden="1" x14ac:dyDescent="0.3"/>
    <row r="709" ht="14.45" hidden="1" x14ac:dyDescent="0.3"/>
    <row r="710" ht="14.45" hidden="1" x14ac:dyDescent="0.3"/>
    <row r="711" ht="14.45" hidden="1" x14ac:dyDescent="0.3"/>
    <row r="712" ht="14.45" hidden="1" x14ac:dyDescent="0.3"/>
    <row r="713" ht="14.45" hidden="1" x14ac:dyDescent="0.3"/>
    <row r="714" ht="14.45" hidden="1" x14ac:dyDescent="0.3"/>
    <row r="715" ht="14.45" hidden="1" x14ac:dyDescent="0.3"/>
    <row r="716" ht="14.45" hidden="1" x14ac:dyDescent="0.3"/>
    <row r="717" ht="14.45" hidden="1" x14ac:dyDescent="0.3"/>
    <row r="718" ht="14.45" hidden="1" x14ac:dyDescent="0.3"/>
    <row r="719" ht="14.45" hidden="1" x14ac:dyDescent="0.3"/>
    <row r="720" ht="14.45" hidden="1" x14ac:dyDescent="0.3"/>
    <row r="721" ht="14.45" hidden="1" x14ac:dyDescent="0.3"/>
    <row r="722" ht="14.45" hidden="1" x14ac:dyDescent="0.3"/>
    <row r="723" ht="14.45" hidden="1" x14ac:dyDescent="0.3"/>
    <row r="724" ht="14.45" hidden="1" x14ac:dyDescent="0.3"/>
    <row r="725" ht="14.45" hidden="1" x14ac:dyDescent="0.3"/>
    <row r="726" ht="14.45" hidden="1" x14ac:dyDescent="0.3"/>
    <row r="727" ht="14.45" hidden="1" x14ac:dyDescent="0.3"/>
    <row r="728" ht="14.45" hidden="1" x14ac:dyDescent="0.3"/>
    <row r="729" ht="14.45" hidden="1" x14ac:dyDescent="0.3"/>
    <row r="730" ht="14.45" hidden="1" x14ac:dyDescent="0.3"/>
    <row r="731" ht="14.45" hidden="1" x14ac:dyDescent="0.3"/>
    <row r="732" ht="14.45" hidden="1" x14ac:dyDescent="0.3"/>
    <row r="733" ht="14.45" hidden="1" x14ac:dyDescent="0.3"/>
    <row r="734" ht="14.45" hidden="1" x14ac:dyDescent="0.3"/>
    <row r="735" ht="14.45" hidden="1" x14ac:dyDescent="0.3"/>
    <row r="736" ht="14.45" hidden="1" x14ac:dyDescent="0.3"/>
    <row r="737" ht="14.45" hidden="1" x14ac:dyDescent="0.3"/>
    <row r="738" ht="14.45" hidden="1" x14ac:dyDescent="0.3"/>
    <row r="739" ht="14.45" hidden="1" x14ac:dyDescent="0.3"/>
    <row r="740" ht="14.45" hidden="1" x14ac:dyDescent="0.3"/>
    <row r="741" ht="14.45" hidden="1" x14ac:dyDescent="0.3"/>
    <row r="742" ht="14.45" hidden="1" x14ac:dyDescent="0.3"/>
    <row r="743" ht="14.45" hidden="1" x14ac:dyDescent="0.3"/>
    <row r="744" ht="14.45" hidden="1" x14ac:dyDescent="0.3"/>
    <row r="745" ht="14.45" hidden="1" x14ac:dyDescent="0.3"/>
    <row r="746" ht="14.45" hidden="1" x14ac:dyDescent="0.3"/>
    <row r="747" ht="14.45" hidden="1" x14ac:dyDescent="0.3"/>
    <row r="748" ht="14.45" hidden="1" x14ac:dyDescent="0.3"/>
    <row r="749" ht="14.45" hidden="1" x14ac:dyDescent="0.3"/>
    <row r="750" ht="14.45" hidden="1" x14ac:dyDescent="0.3"/>
    <row r="751" ht="14.45" hidden="1" x14ac:dyDescent="0.3"/>
    <row r="752" ht="14.45" hidden="1" x14ac:dyDescent="0.3"/>
    <row r="753" ht="14.45" hidden="1" x14ac:dyDescent="0.3"/>
    <row r="754" ht="14.45" hidden="1" x14ac:dyDescent="0.3"/>
    <row r="755" ht="14.45" hidden="1" x14ac:dyDescent="0.3"/>
    <row r="756" ht="14.45" hidden="1" x14ac:dyDescent="0.3"/>
    <row r="757" ht="14.45" hidden="1" x14ac:dyDescent="0.3"/>
    <row r="758" ht="14.45" hidden="1" x14ac:dyDescent="0.3"/>
    <row r="759" ht="14.45" hidden="1" x14ac:dyDescent="0.3"/>
    <row r="760" ht="14.45" hidden="1" x14ac:dyDescent="0.3"/>
    <row r="761" ht="14.45" hidden="1" x14ac:dyDescent="0.3"/>
    <row r="762" ht="14.45" hidden="1" x14ac:dyDescent="0.3"/>
    <row r="763" ht="14.45" hidden="1" x14ac:dyDescent="0.3"/>
    <row r="764" ht="14.45" hidden="1" x14ac:dyDescent="0.3"/>
    <row r="765" ht="14.45" hidden="1" x14ac:dyDescent="0.3"/>
    <row r="766" ht="14.45" hidden="1" x14ac:dyDescent="0.3"/>
    <row r="767" ht="14.45" hidden="1" x14ac:dyDescent="0.3"/>
    <row r="768" ht="14.45" hidden="1" x14ac:dyDescent="0.3"/>
    <row r="769" ht="14.45" hidden="1" x14ac:dyDescent="0.3"/>
    <row r="770" ht="14.45" hidden="1" x14ac:dyDescent="0.3"/>
    <row r="771" ht="14.45" hidden="1" x14ac:dyDescent="0.3"/>
    <row r="772" ht="14.45" hidden="1" x14ac:dyDescent="0.3"/>
    <row r="773" ht="14.45" hidden="1" x14ac:dyDescent="0.3"/>
    <row r="774" ht="14.45" hidden="1" x14ac:dyDescent="0.3"/>
    <row r="775" ht="14.45" hidden="1" x14ac:dyDescent="0.3"/>
    <row r="776" ht="14.45" hidden="1" x14ac:dyDescent="0.3"/>
    <row r="777" ht="14.45" hidden="1" x14ac:dyDescent="0.3"/>
    <row r="778" ht="14.45" hidden="1" x14ac:dyDescent="0.3"/>
    <row r="779" ht="14.45" hidden="1" x14ac:dyDescent="0.3"/>
    <row r="780" ht="14.45" hidden="1" x14ac:dyDescent="0.3"/>
    <row r="781" ht="14.45" hidden="1" x14ac:dyDescent="0.3"/>
    <row r="782" ht="14.45" hidden="1" x14ac:dyDescent="0.3"/>
    <row r="783" ht="14.45" hidden="1" x14ac:dyDescent="0.3"/>
    <row r="784" ht="14.45" hidden="1" x14ac:dyDescent="0.3"/>
    <row r="785" ht="14.45" hidden="1" x14ac:dyDescent="0.3"/>
    <row r="786" ht="14.45" hidden="1" x14ac:dyDescent="0.3"/>
    <row r="787" ht="14.45" hidden="1" x14ac:dyDescent="0.3"/>
    <row r="788" ht="14.45" hidden="1" x14ac:dyDescent="0.3"/>
    <row r="789" ht="14.45" hidden="1" x14ac:dyDescent="0.3"/>
    <row r="790" ht="14.45" hidden="1" x14ac:dyDescent="0.3"/>
    <row r="791" ht="14.45" hidden="1" x14ac:dyDescent="0.3"/>
    <row r="792" ht="14.45" hidden="1" x14ac:dyDescent="0.3"/>
    <row r="793" ht="14.45" hidden="1" x14ac:dyDescent="0.3"/>
    <row r="794" ht="14.45" hidden="1" x14ac:dyDescent="0.3"/>
    <row r="795" ht="14.45" hidden="1" x14ac:dyDescent="0.3"/>
    <row r="796" ht="14.45" hidden="1" x14ac:dyDescent="0.3"/>
    <row r="797" ht="14.45" hidden="1" x14ac:dyDescent="0.3"/>
    <row r="798" ht="14.45" hidden="1" x14ac:dyDescent="0.3"/>
    <row r="799" ht="14.45" hidden="1" x14ac:dyDescent="0.3"/>
    <row r="800" ht="14.45" hidden="1" x14ac:dyDescent="0.3"/>
    <row r="801" ht="14.45" hidden="1" x14ac:dyDescent="0.3"/>
    <row r="802" ht="14.45" hidden="1" x14ac:dyDescent="0.3"/>
    <row r="803" ht="14.45" hidden="1" x14ac:dyDescent="0.3"/>
    <row r="804" ht="14.45" hidden="1" x14ac:dyDescent="0.3"/>
    <row r="805" ht="14.45" hidden="1" x14ac:dyDescent="0.3"/>
    <row r="806" ht="14.45" hidden="1" x14ac:dyDescent="0.3"/>
    <row r="807" ht="14.45" hidden="1" x14ac:dyDescent="0.3"/>
    <row r="808" ht="14.45" hidden="1" x14ac:dyDescent="0.3"/>
    <row r="809" ht="14.45" hidden="1" x14ac:dyDescent="0.3"/>
    <row r="810" ht="14.45" hidden="1" x14ac:dyDescent="0.3"/>
    <row r="811" ht="14.45" hidden="1" x14ac:dyDescent="0.3"/>
    <row r="812" ht="14.45" hidden="1" x14ac:dyDescent="0.3"/>
    <row r="813" ht="14.45" hidden="1" x14ac:dyDescent="0.3"/>
    <row r="814" ht="14.45" hidden="1" x14ac:dyDescent="0.3"/>
    <row r="815" ht="14.45" hidden="1" x14ac:dyDescent="0.3"/>
    <row r="816" ht="14.45" hidden="1" x14ac:dyDescent="0.3"/>
    <row r="817" ht="14.45" hidden="1" x14ac:dyDescent="0.3"/>
    <row r="818" ht="14.45" hidden="1" x14ac:dyDescent="0.3"/>
    <row r="819" ht="14.45" hidden="1" x14ac:dyDescent="0.3"/>
    <row r="820" ht="14.45" hidden="1" x14ac:dyDescent="0.3"/>
    <row r="821" ht="14.45" hidden="1" x14ac:dyDescent="0.3"/>
    <row r="822" ht="14.45" hidden="1" x14ac:dyDescent="0.3"/>
    <row r="823" ht="14.45" hidden="1" x14ac:dyDescent="0.3"/>
    <row r="824" ht="14.45" hidden="1" x14ac:dyDescent="0.3"/>
    <row r="825" ht="14.45" hidden="1" x14ac:dyDescent="0.3"/>
    <row r="826" ht="14.45" hidden="1" x14ac:dyDescent="0.3"/>
    <row r="827" ht="14.45" hidden="1" x14ac:dyDescent="0.3"/>
    <row r="828" ht="14.45" hidden="1" x14ac:dyDescent="0.3"/>
    <row r="829" ht="14.45" hidden="1" x14ac:dyDescent="0.3"/>
    <row r="830" ht="14.45" hidden="1" x14ac:dyDescent="0.3"/>
    <row r="831" ht="14.45" hidden="1" x14ac:dyDescent="0.3"/>
    <row r="832" ht="14.45" hidden="1" x14ac:dyDescent="0.3"/>
    <row r="833" ht="14.45" hidden="1" x14ac:dyDescent="0.3"/>
    <row r="834" ht="14.45" hidden="1" x14ac:dyDescent="0.3"/>
    <row r="835" ht="14.45" hidden="1" x14ac:dyDescent="0.3"/>
    <row r="836" ht="14.45" hidden="1" x14ac:dyDescent="0.3"/>
    <row r="837" ht="14.45" hidden="1" x14ac:dyDescent="0.3"/>
    <row r="838" ht="14.45" hidden="1" x14ac:dyDescent="0.3"/>
    <row r="839" ht="14.45" hidden="1" x14ac:dyDescent="0.3"/>
    <row r="840" ht="14.45" hidden="1" x14ac:dyDescent="0.3"/>
    <row r="841" ht="14.45" hidden="1" x14ac:dyDescent="0.3"/>
    <row r="842" ht="14.45" hidden="1" x14ac:dyDescent="0.3"/>
    <row r="843" ht="14.45" hidden="1" x14ac:dyDescent="0.3"/>
    <row r="844" ht="14.45" hidden="1" x14ac:dyDescent="0.3"/>
    <row r="845" ht="14.45" hidden="1" x14ac:dyDescent="0.3"/>
    <row r="846" ht="14.45" hidden="1" x14ac:dyDescent="0.3"/>
    <row r="847" ht="14.45" hidden="1" x14ac:dyDescent="0.3"/>
    <row r="848" ht="14.45" hidden="1" x14ac:dyDescent="0.3"/>
    <row r="849" ht="14.45" hidden="1" x14ac:dyDescent="0.3"/>
    <row r="850" ht="14.45" hidden="1" x14ac:dyDescent="0.3"/>
    <row r="851" x14ac:dyDescent="0.25"/>
  </sheetData>
  <autoFilter ref="A1:R565"/>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95"/>
  <sheetViews>
    <sheetView showGridLines="0" topLeftCell="A67" workbookViewId="0">
      <selection activeCell="E84" sqref="E84"/>
    </sheetView>
  </sheetViews>
  <sheetFormatPr defaultColWidth="9.140625" defaultRowHeight="15" zeroHeight="1" x14ac:dyDescent="0.25"/>
  <cols>
    <col min="1" max="6" width="9.140625" style="1"/>
    <col min="7" max="8" width="4.42578125" style="1" customWidth="1"/>
    <col min="9" max="9" width="14.140625" style="1" customWidth="1"/>
    <col min="10" max="10" width="55.85546875" style="1" customWidth="1"/>
    <col min="11" max="16384" width="9.140625" style="1"/>
  </cols>
  <sheetData>
    <row r="1" spans="1:10" ht="14.45" x14ac:dyDescent="0.3"/>
    <row r="2" spans="1:10" ht="14.45" x14ac:dyDescent="0.3"/>
    <row r="3" spans="1:10" ht="14.45" x14ac:dyDescent="0.3">
      <c r="A3" s="28" t="s">
        <v>62</v>
      </c>
      <c r="J3" s="28" t="s">
        <v>3191</v>
      </c>
    </row>
    <row r="4" spans="1:10" ht="13.15" customHeight="1" x14ac:dyDescent="0.3">
      <c r="A4" s="1" t="s">
        <v>3350</v>
      </c>
      <c r="J4" s="1" t="s">
        <v>3350</v>
      </c>
    </row>
    <row r="5" spans="1:10" ht="13.15" customHeight="1" x14ac:dyDescent="0.3">
      <c r="A5" s="1" t="s">
        <v>63</v>
      </c>
      <c r="J5" s="35" t="s">
        <v>2361</v>
      </c>
    </row>
    <row r="6" spans="1:10" ht="13.15" customHeight="1" x14ac:dyDescent="0.3">
      <c r="A6" s="1" t="s">
        <v>64</v>
      </c>
      <c r="J6" s="35" t="s">
        <v>2359</v>
      </c>
    </row>
    <row r="7" spans="1:10" ht="13.15" customHeight="1" x14ac:dyDescent="0.3">
      <c r="A7" s="1" t="s">
        <v>65</v>
      </c>
      <c r="J7" s="206" t="s">
        <v>2951</v>
      </c>
    </row>
    <row r="8" spans="1:10" ht="13.15" customHeight="1" x14ac:dyDescent="0.3">
      <c r="A8" s="1" t="s">
        <v>66</v>
      </c>
      <c r="J8" s="35" t="s">
        <v>2374</v>
      </c>
    </row>
    <row r="9" spans="1:10" ht="13.15" customHeight="1" x14ac:dyDescent="0.3">
      <c r="A9" s="1" t="s">
        <v>67</v>
      </c>
      <c r="J9" s="35" t="s">
        <v>2418</v>
      </c>
    </row>
    <row r="10" spans="1:10" ht="13.15" customHeight="1" x14ac:dyDescent="0.3">
      <c r="A10" s="1" t="s">
        <v>68</v>
      </c>
      <c r="J10" s="35" t="s">
        <v>2430</v>
      </c>
    </row>
    <row r="11" spans="1:10" ht="13.15" customHeight="1" x14ac:dyDescent="0.3">
      <c r="J11" s="35" t="s">
        <v>2421</v>
      </c>
    </row>
    <row r="12" spans="1:10" ht="13.15" customHeight="1" x14ac:dyDescent="0.3">
      <c r="A12" s="28" t="s">
        <v>24</v>
      </c>
      <c r="J12" s="206" t="s">
        <v>2471</v>
      </c>
    </row>
    <row r="13" spans="1:10" ht="13.15" customHeight="1" x14ac:dyDescent="0.3">
      <c r="A13" s="1" t="s">
        <v>3350</v>
      </c>
      <c r="J13" s="206" t="s">
        <v>2480</v>
      </c>
    </row>
    <row r="14" spans="1:10" ht="13.15" customHeight="1" x14ac:dyDescent="0.3">
      <c r="A14" s="1" t="s">
        <v>1</v>
      </c>
      <c r="J14" s="206" t="s">
        <v>2399</v>
      </c>
    </row>
    <row r="15" spans="1:10" ht="13.15" customHeight="1" x14ac:dyDescent="0.3">
      <c r="A15" s="1" t="s">
        <v>0</v>
      </c>
      <c r="J15" s="206" t="s">
        <v>3006</v>
      </c>
    </row>
    <row r="16" spans="1:10" ht="13.15" customHeight="1" x14ac:dyDescent="0.3">
      <c r="A16" s="1" t="s">
        <v>2</v>
      </c>
      <c r="J16" s="206" t="s">
        <v>3066</v>
      </c>
    </row>
    <row r="17" spans="1:10" ht="13.15" customHeight="1" x14ac:dyDescent="0.3">
      <c r="A17" s="1" t="s">
        <v>3</v>
      </c>
      <c r="J17" s="206" t="s">
        <v>3063</v>
      </c>
    </row>
    <row r="18" spans="1:10" ht="13.15" customHeight="1" x14ac:dyDescent="0.3">
      <c r="A18" s="1" t="s">
        <v>69</v>
      </c>
      <c r="J18" s="206" t="s">
        <v>2970</v>
      </c>
    </row>
    <row r="19" spans="1:10" ht="13.15" customHeight="1" x14ac:dyDescent="0.3">
      <c r="A19" s="1" t="s">
        <v>70</v>
      </c>
      <c r="J19" s="206" t="s">
        <v>2498</v>
      </c>
    </row>
    <row r="20" spans="1:10" ht="13.15" customHeight="1" x14ac:dyDescent="0.3">
      <c r="A20" s="1" t="s">
        <v>71</v>
      </c>
      <c r="J20" s="206" t="s">
        <v>2900</v>
      </c>
    </row>
    <row r="21" spans="1:10" ht="13.15" customHeight="1" x14ac:dyDescent="0.3">
      <c r="A21" s="1" t="s">
        <v>72</v>
      </c>
      <c r="J21" s="206" t="s">
        <v>3064</v>
      </c>
    </row>
    <row r="22" spans="1:10" ht="13.15" customHeight="1" x14ac:dyDescent="0.3">
      <c r="A22" s="1" t="s">
        <v>73</v>
      </c>
      <c r="J22" s="207" t="s">
        <v>2901</v>
      </c>
    </row>
    <row r="23" spans="1:10" ht="13.15" customHeight="1" x14ac:dyDescent="0.3">
      <c r="J23" s="207" t="s">
        <v>3065</v>
      </c>
    </row>
    <row r="24" spans="1:10" ht="13.15" customHeight="1" x14ac:dyDescent="0.3">
      <c r="J24" s="35" t="s">
        <v>2371</v>
      </c>
    </row>
    <row r="25" spans="1:10" ht="13.15" customHeight="1" x14ac:dyDescent="0.3">
      <c r="A25" s="28" t="s">
        <v>74</v>
      </c>
      <c r="J25" s="207" t="s">
        <v>2956</v>
      </c>
    </row>
    <row r="26" spans="1:10" ht="13.15" customHeight="1" x14ac:dyDescent="0.3">
      <c r="A26" s="1" t="s">
        <v>3350</v>
      </c>
      <c r="J26" s="206" t="s">
        <v>3192</v>
      </c>
    </row>
    <row r="27" spans="1:10" ht="13.15" customHeight="1" x14ac:dyDescent="0.3">
      <c r="A27" s="29" t="s">
        <v>75</v>
      </c>
      <c r="J27" s="207" t="s">
        <v>3193</v>
      </c>
    </row>
    <row r="28" spans="1:10" ht="13.15" customHeight="1" x14ac:dyDescent="0.3">
      <c r="A28" s="29" t="s">
        <v>76</v>
      </c>
      <c r="J28" s="208" t="s">
        <v>2945</v>
      </c>
    </row>
    <row r="29" spans="1:10" ht="13.15" customHeight="1" x14ac:dyDescent="0.3">
      <c r="A29" s="29" t="s">
        <v>77</v>
      </c>
      <c r="J29" s="207" t="s">
        <v>3020</v>
      </c>
    </row>
    <row r="30" spans="1:10" ht="13.15" customHeight="1" x14ac:dyDescent="0.3">
      <c r="A30" s="29" t="s">
        <v>30</v>
      </c>
      <c r="J30" s="207" t="s">
        <v>2902</v>
      </c>
    </row>
    <row r="31" spans="1:10" ht="13.15" customHeight="1" x14ac:dyDescent="0.3">
      <c r="A31" s="29" t="s">
        <v>78</v>
      </c>
      <c r="J31" s="207" t="s">
        <v>3194</v>
      </c>
    </row>
    <row r="32" spans="1:10" ht="13.15" customHeight="1" x14ac:dyDescent="0.3">
      <c r="A32" s="29" t="s">
        <v>79</v>
      </c>
      <c r="J32" s="35" t="s">
        <v>2716</v>
      </c>
    </row>
    <row r="33" spans="1:10" ht="13.15" customHeight="1" x14ac:dyDescent="0.3">
      <c r="A33" s="29" t="s">
        <v>80</v>
      </c>
      <c r="J33" s="35" t="s">
        <v>2921</v>
      </c>
    </row>
    <row r="34" spans="1:10" ht="13.15" customHeight="1" x14ac:dyDescent="0.3">
      <c r="A34" s="29" t="s">
        <v>81</v>
      </c>
      <c r="J34" s="35" t="s">
        <v>2693</v>
      </c>
    </row>
    <row r="35" spans="1:10" ht="13.15" customHeight="1" x14ac:dyDescent="0.3">
      <c r="A35" s="29" t="s">
        <v>12</v>
      </c>
      <c r="J35" s="35" t="s">
        <v>2719</v>
      </c>
    </row>
    <row r="36" spans="1:10" ht="13.15" customHeight="1" x14ac:dyDescent="0.3">
      <c r="A36" s="29" t="s">
        <v>82</v>
      </c>
      <c r="J36" s="35" t="s">
        <v>2923</v>
      </c>
    </row>
    <row r="37" spans="1:10" ht="13.15" customHeight="1" x14ac:dyDescent="0.3">
      <c r="A37" s="29" t="s">
        <v>14</v>
      </c>
      <c r="J37" s="35" t="s">
        <v>2689</v>
      </c>
    </row>
    <row r="38" spans="1:10" ht="13.15" customHeight="1" x14ac:dyDescent="0.3">
      <c r="A38" s="29" t="s">
        <v>17</v>
      </c>
      <c r="J38" s="35" t="s">
        <v>2674</v>
      </c>
    </row>
    <row r="39" spans="1:10" ht="13.15" customHeight="1" x14ac:dyDescent="0.3">
      <c r="A39" s="29" t="s">
        <v>16</v>
      </c>
      <c r="J39" s="35" t="s">
        <v>2885</v>
      </c>
    </row>
    <row r="40" spans="1:10" ht="13.15" customHeight="1" x14ac:dyDescent="0.3">
      <c r="A40" s="29" t="s">
        <v>83</v>
      </c>
      <c r="J40" s="35" t="s">
        <v>2521</v>
      </c>
    </row>
    <row r="41" spans="1:10" ht="13.15" customHeight="1" x14ac:dyDescent="0.3">
      <c r="A41" s="29" t="s">
        <v>84</v>
      </c>
      <c r="J41" s="35" t="s">
        <v>2992</v>
      </c>
    </row>
    <row r="42" spans="1:10" ht="13.15" customHeight="1" x14ac:dyDescent="0.3">
      <c r="A42" s="29" t="s">
        <v>85</v>
      </c>
      <c r="J42" s="35" t="s">
        <v>2683</v>
      </c>
    </row>
    <row r="43" spans="1:10" ht="13.15" customHeight="1" x14ac:dyDescent="0.3">
      <c r="A43" s="29" t="s">
        <v>86</v>
      </c>
      <c r="J43" s="35" t="s">
        <v>3186</v>
      </c>
    </row>
    <row r="44" spans="1:10" ht="13.15" customHeight="1" x14ac:dyDescent="0.3">
      <c r="A44" s="29" t="s">
        <v>87</v>
      </c>
      <c r="J44" s="35" t="s">
        <v>2671</v>
      </c>
    </row>
    <row r="45" spans="1:10" ht="13.15" customHeight="1" x14ac:dyDescent="0.3">
      <c r="A45" s="29" t="s">
        <v>88</v>
      </c>
      <c r="J45" s="35" t="s">
        <v>2727</v>
      </c>
    </row>
    <row r="46" spans="1:10" ht="13.15" customHeight="1" x14ac:dyDescent="0.3">
      <c r="A46" s="29" t="s">
        <v>89</v>
      </c>
      <c r="J46" s="209" t="s">
        <v>2935</v>
      </c>
    </row>
    <row r="47" spans="1:10" ht="13.15" customHeight="1" x14ac:dyDescent="0.3">
      <c r="A47" s="29" t="s">
        <v>90</v>
      </c>
      <c r="J47" s="209" t="s">
        <v>3195</v>
      </c>
    </row>
    <row r="48" spans="1:10" ht="13.15" customHeight="1" x14ac:dyDescent="0.3">
      <c r="A48" s="29" t="s">
        <v>91</v>
      </c>
      <c r="J48" s="35" t="s">
        <v>3120</v>
      </c>
    </row>
    <row r="49" spans="1:10" ht="13.15" customHeight="1" x14ac:dyDescent="0.3">
      <c r="A49" s="29" t="s">
        <v>92</v>
      </c>
      <c r="J49" s="35" t="s">
        <v>3121</v>
      </c>
    </row>
    <row r="50" spans="1:10" ht="13.15" customHeight="1" x14ac:dyDescent="0.3">
      <c r="A50" s="29" t="s">
        <v>93</v>
      </c>
      <c r="J50" s="35" t="s">
        <v>2720</v>
      </c>
    </row>
    <row r="51" spans="1:10" ht="13.15" customHeight="1" x14ac:dyDescent="0.3">
      <c r="A51" s="29" t="s">
        <v>94</v>
      </c>
      <c r="J51" s="35" t="s">
        <v>2735</v>
      </c>
    </row>
    <row r="52" spans="1:10" ht="13.15" customHeight="1" x14ac:dyDescent="0.3">
      <c r="A52" s="29" t="s">
        <v>95</v>
      </c>
      <c r="J52" s="35" t="s">
        <v>2733</v>
      </c>
    </row>
    <row r="53" spans="1:10" ht="13.15" customHeight="1" x14ac:dyDescent="0.3">
      <c r="A53" s="29" t="s">
        <v>96</v>
      </c>
      <c r="J53" s="35" t="s">
        <v>2819</v>
      </c>
    </row>
    <row r="54" spans="1:10" ht="13.15" customHeight="1" x14ac:dyDescent="0.3">
      <c r="A54" s="29" t="s">
        <v>28</v>
      </c>
      <c r="J54" s="35" t="s">
        <v>2760</v>
      </c>
    </row>
    <row r="55" spans="1:10" ht="13.15" customHeight="1" x14ac:dyDescent="0.3">
      <c r="J55" s="35" t="s">
        <v>2762</v>
      </c>
    </row>
    <row r="56" spans="1:10" ht="13.15" customHeight="1" x14ac:dyDescent="0.3">
      <c r="A56" s="28" t="s">
        <v>97</v>
      </c>
      <c r="J56" s="35" t="s">
        <v>2749</v>
      </c>
    </row>
    <row r="57" spans="1:10" ht="13.15" customHeight="1" x14ac:dyDescent="0.3">
      <c r="A57" s="1" t="s">
        <v>3350</v>
      </c>
      <c r="J57" s="35" t="s">
        <v>3196</v>
      </c>
    </row>
    <row r="58" spans="1:10" ht="13.15" customHeight="1" x14ac:dyDescent="0.3">
      <c r="A58" s="1" t="s">
        <v>98</v>
      </c>
      <c r="J58" s="206" t="s">
        <v>2784</v>
      </c>
    </row>
    <row r="59" spans="1:10" ht="13.15" customHeight="1" x14ac:dyDescent="0.3">
      <c r="A59" s="1" t="s">
        <v>99</v>
      </c>
      <c r="J59" s="35" t="s">
        <v>2745</v>
      </c>
    </row>
    <row r="60" spans="1:10" ht="13.15" customHeight="1" x14ac:dyDescent="0.3">
      <c r="A60" s="1" t="s">
        <v>23</v>
      </c>
      <c r="J60" s="35" t="s">
        <v>3197</v>
      </c>
    </row>
    <row r="61" spans="1:10" ht="13.15" customHeight="1" x14ac:dyDescent="0.3">
      <c r="A61" s="1" t="s">
        <v>5</v>
      </c>
      <c r="J61" s="35" t="s">
        <v>3198</v>
      </c>
    </row>
    <row r="62" spans="1:10" ht="13.15" customHeight="1" x14ac:dyDescent="0.3">
      <c r="A62" s="1" t="s">
        <v>100</v>
      </c>
      <c r="J62" s="35" t="s">
        <v>2357</v>
      </c>
    </row>
    <row r="63" spans="1:10" ht="13.15" customHeight="1" x14ac:dyDescent="0.3">
      <c r="A63" s="1" t="s">
        <v>101</v>
      </c>
      <c r="J63" s="35" t="s">
        <v>2534</v>
      </c>
    </row>
    <row r="64" spans="1:10" ht="13.15" customHeight="1" x14ac:dyDescent="0.3">
      <c r="A64" s="1" t="s">
        <v>4</v>
      </c>
      <c r="J64" s="35" t="s">
        <v>2518</v>
      </c>
    </row>
    <row r="65" spans="1:10" ht="13.15" customHeight="1" x14ac:dyDescent="0.3">
      <c r="A65" s="1" t="s">
        <v>102</v>
      </c>
      <c r="J65" s="35" t="s">
        <v>2356</v>
      </c>
    </row>
    <row r="66" spans="1:10" ht="13.15" customHeight="1" x14ac:dyDescent="0.3">
      <c r="A66" s="1" t="s">
        <v>103</v>
      </c>
    </row>
    <row r="67" spans="1:10" ht="13.15" customHeight="1" x14ac:dyDescent="0.3">
      <c r="A67" s="1" t="s">
        <v>104</v>
      </c>
    </row>
    <row r="68" spans="1:10" ht="13.15" customHeight="1" x14ac:dyDescent="0.3">
      <c r="A68" s="1" t="s">
        <v>22</v>
      </c>
    </row>
    <row r="69" spans="1:10" ht="13.15" customHeight="1" x14ac:dyDescent="0.3">
      <c r="A69" s="1" t="s">
        <v>105</v>
      </c>
    </row>
    <row r="70" spans="1:10" ht="13.15" customHeight="1" x14ac:dyDescent="0.3">
      <c r="A70" s="1" t="s">
        <v>25</v>
      </c>
    </row>
    <row r="71" spans="1:10" ht="13.15" customHeight="1" x14ac:dyDescent="0.3">
      <c r="A71" s="1" t="s">
        <v>26</v>
      </c>
    </row>
    <row r="72" spans="1:10" ht="13.15" customHeight="1" x14ac:dyDescent="0.3">
      <c r="A72" s="1" t="s">
        <v>106</v>
      </c>
    </row>
    <row r="73" spans="1:10" ht="13.15" customHeight="1" x14ac:dyDescent="0.3">
      <c r="A73" s="1" t="s">
        <v>107</v>
      </c>
    </row>
    <row r="74" spans="1:10" ht="13.15" customHeight="1" x14ac:dyDescent="0.3">
      <c r="A74" s="1" t="s">
        <v>108</v>
      </c>
    </row>
    <row r="75" spans="1:10" ht="13.15" customHeight="1" x14ac:dyDescent="0.3">
      <c r="A75" s="1" t="s">
        <v>79</v>
      </c>
    </row>
    <row r="76" spans="1:10" ht="13.15" customHeight="1" x14ac:dyDescent="0.3">
      <c r="A76" s="2" t="s">
        <v>109</v>
      </c>
    </row>
    <row r="77" spans="1:10" ht="13.15" customHeight="1" x14ac:dyDescent="0.3">
      <c r="A77" s="1" t="s">
        <v>3350</v>
      </c>
    </row>
    <row r="78" spans="1:10" ht="13.15" customHeight="1" x14ac:dyDescent="0.3">
      <c r="A78" s="29" t="s">
        <v>3351</v>
      </c>
    </row>
    <row r="79" spans="1:10" ht="13.15" customHeight="1" x14ac:dyDescent="0.3">
      <c r="A79" s="29" t="s">
        <v>3353</v>
      </c>
    </row>
    <row r="80" spans="1:10" ht="13.15" customHeight="1" x14ac:dyDescent="0.3">
      <c r="A80" s="29" t="s">
        <v>3354</v>
      </c>
    </row>
    <row r="81" spans="1:1" ht="13.15" customHeight="1" x14ac:dyDescent="0.3">
      <c r="A81" s="1" t="s">
        <v>110</v>
      </c>
    </row>
    <row r="82" spans="1:1" ht="13.15" customHeight="1" x14ac:dyDescent="0.3">
      <c r="A82" s="2" t="s">
        <v>111</v>
      </c>
    </row>
    <row r="83" spans="1:1" ht="13.15" customHeight="1" x14ac:dyDescent="0.3">
      <c r="A83" s="1">
        <v>0</v>
      </c>
    </row>
    <row r="84" spans="1:1" ht="13.15" customHeight="1" x14ac:dyDescent="0.3">
      <c r="A84" s="1">
        <v>1</v>
      </c>
    </row>
    <row r="85" spans="1:1" ht="13.15" customHeight="1" x14ac:dyDescent="0.3"/>
    <row r="86" spans="1:1" ht="13.15" customHeight="1" x14ac:dyDescent="0.3">
      <c r="A86" s="2" t="s">
        <v>1624</v>
      </c>
    </row>
    <row r="87" spans="1:1" ht="13.15" customHeight="1" x14ac:dyDescent="0.3">
      <c r="A87" s="1" t="s">
        <v>3350</v>
      </c>
    </row>
    <row r="88" spans="1:1" ht="13.15" customHeight="1" x14ac:dyDescent="0.3">
      <c r="A88" s="1" t="s">
        <v>1625</v>
      </c>
    </row>
    <row r="89" spans="1:1" ht="13.15" customHeight="1" x14ac:dyDescent="0.3">
      <c r="A89" s="1" t="s">
        <v>1626</v>
      </c>
    </row>
    <row r="90" spans="1:1" ht="13.15" customHeight="1" x14ac:dyDescent="0.3"/>
    <row r="91" spans="1:1" ht="13.15" customHeight="1" x14ac:dyDescent="0.3">
      <c r="A91" s="2" t="s">
        <v>1627</v>
      </c>
    </row>
    <row r="92" spans="1:1" ht="13.15" customHeight="1" x14ac:dyDescent="0.3">
      <c r="A92" s="1" t="s">
        <v>3350</v>
      </c>
    </row>
    <row r="93" spans="1:1" ht="13.15" customHeight="1" x14ac:dyDescent="0.3">
      <c r="A93" s="1" t="s">
        <v>138</v>
      </c>
    </row>
    <row r="94" spans="1:1" ht="13.15" customHeight="1" x14ac:dyDescent="0.3">
      <c r="A94" s="1" t="s">
        <v>144</v>
      </c>
    </row>
    <row r="95" spans="1:1" ht="14.45" x14ac:dyDescent="0.3"/>
  </sheetData>
  <sheetProtection password="D997" sheet="1" objects="1" scenarios="1"/>
  <conditionalFormatting sqref="A84:A85 A99:A268">
    <cfRule type="duplicateValues" dxfId="22" priority="1"/>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XFC71"/>
  <sheetViews>
    <sheetView showGridLines="0" zoomScaleNormal="100" workbookViewId="0">
      <selection activeCell="C26" sqref="C26"/>
    </sheetView>
  </sheetViews>
  <sheetFormatPr defaultColWidth="0" defaultRowHeight="12.75" customHeight="1" zeroHeight="1" x14ac:dyDescent="0.25"/>
  <cols>
    <col min="1" max="1" width="4.28515625" style="4" customWidth="1"/>
    <col min="2" max="2" width="45" style="4" customWidth="1"/>
    <col min="3" max="3" width="63.85546875" style="4" customWidth="1"/>
    <col min="4" max="8" width="0" style="4" hidden="1" customWidth="1"/>
    <col min="9" max="16383" width="9.140625" style="4" hidden="1"/>
    <col min="16384" max="16384" width="4.28515625" style="4" customWidth="1"/>
  </cols>
  <sheetData>
    <row r="1" spans="2:8" ht="15" x14ac:dyDescent="0.25"/>
    <row r="2" spans="2:8" ht="15" x14ac:dyDescent="0.25"/>
    <row r="3" spans="2:8" ht="15" x14ac:dyDescent="0.25"/>
    <row r="4" spans="2:8" s="6" customFormat="1" ht="18" x14ac:dyDescent="0.25">
      <c r="B4" s="299" t="s">
        <v>31</v>
      </c>
      <c r="C4" s="299"/>
      <c r="D4" s="5"/>
      <c r="E4" s="5"/>
      <c r="F4" s="5"/>
      <c r="G4" s="5"/>
      <c r="H4" s="5"/>
    </row>
    <row r="5" spans="2:8" s="6" customFormat="1" ht="15.75" x14ac:dyDescent="0.25">
      <c r="B5" s="306" t="s">
        <v>32</v>
      </c>
      <c r="C5" s="306"/>
      <c r="D5" s="7"/>
      <c r="E5" s="7"/>
      <c r="F5" s="7"/>
      <c r="G5" s="7"/>
      <c r="H5" s="7"/>
    </row>
    <row r="6" spans="2:8" s="6" customFormat="1" ht="15.75" x14ac:dyDescent="0.25">
      <c r="B6" s="38"/>
      <c r="C6" s="38"/>
      <c r="D6" s="7"/>
      <c r="E6" s="7"/>
      <c r="F6" s="7"/>
      <c r="G6" s="7"/>
      <c r="H6" s="7"/>
    </row>
    <row r="7" spans="2:8" s="6" customFormat="1" ht="44.25" customHeight="1" x14ac:dyDescent="0.3">
      <c r="B7" s="307" t="s">
        <v>1622</v>
      </c>
      <c r="C7" s="307"/>
      <c r="D7" s="7"/>
      <c r="E7" s="7"/>
      <c r="F7" s="7"/>
      <c r="G7" s="7"/>
      <c r="H7" s="7"/>
    </row>
    <row r="8" spans="2:8" ht="88.15" customHeight="1" x14ac:dyDescent="0.3">
      <c r="B8" s="308" t="s">
        <v>1629</v>
      </c>
      <c r="C8" s="308"/>
    </row>
    <row r="9" spans="2:8" ht="7.5" customHeight="1" x14ac:dyDescent="0.3">
      <c r="B9" s="309"/>
      <c r="C9" s="309"/>
    </row>
    <row r="10" spans="2:8" s="6" customFormat="1" ht="22.9" customHeight="1" x14ac:dyDescent="0.3">
      <c r="B10" s="305" t="s">
        <v>33</v>
      </c>
      <c r="C10" s="305"/>
      <c r="D10" s="7"/>
      <c r="E10" s="7"/>
      <c r="F10" s="7"/>
      <c r="G10" s="7"/>
      <c r="H10" s="7"/>
    </row>
    <row r="11" spans="2:8" s="43" customFormat="1" ht="9" customHeight="1" x14ac:dyDescent="0.3">
      <c r="B11" s="41"/>
      <c r="C11" s="34"/>
      <c r="D11" s="42"/>
      <c r="E11" s="42"/>
      <c r="F11" s="42"/>
      <c r="G11" s="42"/>
      <c r="H11" s="42"/>
    </row>
    <row r="12" spans="2:8" s="10" customFormat="1" ht="15.6" x14ac:dyDescent="0.3">
      <c r="B12" s="12" t="s">
        <v>37</v>
      </c>
      <c r="C12" s="13"/>
    </row>
    <row r="13" spans="2:8" s="10" customFormat="1" ht="7.5" customHeight="1" x14ac:dyDescent="0.3">
      <c r="B13" s="14"/>
    </row>
    <row r="14" spans="2:8" ht="26.25" customHeight="1" x14ac:dyDescent="0.3">
      <c r="B14" s="8" t="s">
        <v>112</v>
      </c>
      <c r="C14" s="48">
        <f>'Measure Inputs'!$C$13</f>
        <v>890</v>
      </c>
    </row>
    <row r="15" spans="2:8" s="36" customFormat="1" ht="7.5" customHeight="1" x14ac:dyDescent="0.3">
      <c r="B15" s="8"/>
      <c r="C15" s="50"/>
    </row>
    <row r="16" spans="2:8" s="10" customFormat="1" ht="25.5" customHeight="1" x14ac:dyDescent="0.3">
      <c r="B16" s="8" t="s">
        <v>38</v>
      </c>
      <c r="C16" s="39" t="str">
        <f>INDEX(Database!$C$2:$C$565,MATCH(GhostForm!$C$14,Database!$A$2:$A$565))</f>
        <v>C: Grey-Water HPWH*</v>
      </c>
    </row>
    <row r="17" spans="2:3" s="10" customFormat="1" ht="54" customHeight="1" x14ac:dyDescent="0.3">
      <c r="B17" s="8" t="s">
        <v>39</v>
      </c>
      <c r="C17" s="9" t="str">
        <f>INDEX(Database!$B$2:$B$565,MATCH(GhostForm!$C$14,Database!$A$2:$A$565,0))</f>
        <v>A grey-water-source heat pump water heater can greatly reduce WH energy consumption when replacing a standard electric stoarage WH with 54kW capacity and thermal efficiency of 98%, especially in commercial buildings that have high WH loads (restaurants, laundromats, hotels, etc.) by recovering heat in grey water replacing electric storage WH via a water-to-water heat pump.  Assume no impact on space heating and cooling of this measure.</v>
      </c>
    </row>
    <row r="18" spans="2:3" s="10" customFormat="1" ht="39.75" customHeight="1" x14ac:dyDescent="0.3">
      <c r="B18" s="8" t="s">
        <v>40</v>
      </c>
      <c r="C18" s="9" t="str">
        <f>INDEX('Response List'!$A$5:$A$10,(INDEX(Database!$F$2:$F$565,MATCH($C$14,Database!$A$2:$A$565,0))+1))</f>
        <v>0: Roadmap Goal / Target</v>
      </c>
    </row>
    <row r="19" spans="2:3" s="10" customFormat="1" ht="15" x14ac:dyDescent="0.25">
      <c r="B19" s="15" t="s">
        <v>41</v>
      </c>
      <c r="C19" s="9" t="str">
        <f>INDEX(Database!$H$2:$H$565,MATCH(GhostForm!$C$14,Database!$A$2:$A$565,0))</f>
        <v>Water Heating</v>
      </c>
    </row>
    <row r="20" spans="2:3" s="10" customFormat="1" ht="15" x14ac:dyDescent="0.25">
      <c r="B20" s="8" t="s">
        <v>42</v>
      </c>
      <c r="C20" s="9" t="str">
        <f>INDEX(Database!$D$2:$D$565,MATCH(GhostForm!$C$14,Database!$A$2:$A$565,0))</f>
        <v>System</v>
      </c>
    </row>
    <row r="21" spans="2:3" s="10" customFormat="1" ht="15" x14ac:dyDescent="0.25">
      <c r="B21" s="16" t="s">
        <v>43</v>
      </c>
      <c r="C21" s="17"/>
    </row>
    <row r="22" spans="2:3" s="10" customFormat="1" ht="15" x14ac:dyDescent="0.25">
      <c r="C22" s="18"/>
    </row>
    <row r="23" spans="2:3" s="10" customFormat="1" ht="15.75" x14ac:dyDescent="0.25">
      <c r="B23" s="12" t="s">
        <v>44</v>
      </c>
      <c r="C23" s="19"/>
    </row>
    <row r="24" spans="2:3" s="10" customFormat="1" ht="15" x14ac:dyDescent="0.25">
      <c r="C24" s="18"/>
    </row>
    <row r="25" spans="2:3" s="10" customFormat="1" ht="15" x14ac:dyDescent="0.25">
      <c r="B25" s="15" t="s">
        <v>45</v>
      </c>
      <c r="C25" s="9" t="str">
        <f>INDEX(Database!$G$2:$G$565,MATCH(GhostForm!$C$14,Database!$A$2:$A$565,0))</f>
        <v>Commercial</v>
      </c>
    </row>
    <row r="26" spans="2:3" s="10" customFormat="1" ht="45.75" customHeight="1" x14ac:dyDescent="0.25">
      <c r="B26" s="20" t="s">
        <v>46</v>
      </c>
      <c r="C26" s="9" t="str">
        <f>INDEX(Database!$U$2:$U$565,MATCH(GhostForm!$C$14,Database!$A$2:$A$565,0))</f>
        <v>Total energy consumption by all commercial electric storage water heaters</v>
      </c>
    </row>
    <row r="27" spans="2:3" s="10" customFormat="1" ht="45.75" customHeight="1" x14ac:dyDescent="0.25">
      <c r="B27" s="20" t="s">
        <v>3191</v>
      </c>
      <c r="C27" s="9" t="str">
        <f>INDEX(Database!$T$2:$T$565,MATCH(GhostForm!$C$14,Database!$A$2:$A$565,0))</f>
        <v>1 C/R: No FS: All electric to all electric</v>
      </c>
    </row>
    <row r="28" spans="2:3" s="10" customFormat="1" ht="60" x14ac:dyDescent="0.25">
      <c r="B28" s="8" t="s">
        <v>114</v>
      </c>
      <c r="C28" s="21"/>
    </row>
    <row r="29" spans="2:3" s="10" customFormat="1" ht="22.5" customHeight="1" x14ac:dyDescent="0.25">
      <c r="B29" s="8" t="s">
        <v>47</v>
      </c>
      <c r="C29" s="9" t="str">
        <f>INDEX(Database!$AD$2:$AD$565,MATCH(GhostForm!$C$14,Database!$A$2:$A$565,0))</f>
        <v>AEO 2010 NEMS</v>
      </c>
    </row>
    <row r="30" spans="2:3" s="10" customFormat="1" ht="21" customHeight="1" x14ac:dyDescent="0.25">
      <c r="B30" s="8" t="s">
        <v>48</v>
      </c>
      <c r="C30" s="22"/>
    </row>
    <row r="31" spans="2:3" s="10" customFormat="1" ht="31.15" customHeight="1" x14ac:dyDescent="0.25">
      <c r="B31" s="8" t="s">
        <v>3190</v>
      </c>
      <c r="C31" s="9">
        <f>INDEX(Database!$W$2:$W$565,MATCH(GhostForm!$C$14,Database!$A$2:$A$565,0))</f>
        <v>2016</v>
      </c>
    </row>
    <row r="32" spans="2:3" s="10" customFormat="1" ht="21.75" customHeight="1" x14ac:dyDescent="0.25">
      <c r="B32" s="16" t="s">
        <v>43</v>
      </c>
      <c r="C32" s="17"/>
    </row>
    <row r="33" spans="2:3" s="10" customFormat="1" ht="15" x14ac:dyDescent="0.25">
      <c r="B33" s="23"/>
    </row>
    <row r="34" spans="2:3" s="10" customFormat="1" ht="15.75" x14ac:dyDescent="0.25">
      <c r="B34" s="12" t="s">
        <v>49</v>
      </c>
      <c r="C34" s="13"/>
    </row>
    <row r="35" spans="2:3" s="10" customFormat="1" ht="15" x14ac:dyDescent="0.25"/>
    <row r="36" spans="2:3" s="10" customFormat="1" ht="30" x14ac:dyDescent="0.25">
      <c r="B36" s="8" t="s">
        <v>50</v>
      </c>
      <c r="C36" s="9">
        <f>INDEX(Database!$M$2:$M$565,MATCH(GhostForm!$C$14,Database!$A$2:$A$565,0))</f>
        <v>0.92</v>
      </c>
    </row>
    <row r="37" spans="2:3" s="10" customFormat="1" ht="45" x14ac:dyDescent="0.25">
      <c r="B37" s="8" t="s">
        <v>51</v>
      </c>
      <c r="C37" s="9">
        <f>INDEX(Database!$L$2:$L$565,MATCH(GhostForm!$C$14,Database!$A$2:$A$565,0))</f>
        <v>2.4</v>
      </c>
    </row>
    <row r="38" spans="2:3" s="10" customFormat="1" ht="15" x14ac:dyDescent="0.25">
      <c r="B38" s="8" t="s">
        <v>52</v>
      </c>
      <c r="C38" s="9" t="str">
        <f>INDEX(Database!$K$2:$K$565,MATCH(GhostForm!$C$14,Database!$A$2:$A$565,0))</f>
        <v>Energy Factor</v>
      </c>
    </row>
    <row r="39" spans="2:3" s="25" customFormat="1" ht="15" x14ac:dyDescent="0.25">
      <c r="B39" s="8" t="s">
        <v>53</v>
      </c>
      <c r="C39" s="22">
        <f>INDEX(Database!$AB$2:$AB$565,MATCH(GhostForm!$C$14,Database!$A$2:$A$565,0))</f>
        <v>13</v>
      </c>
    </row>
    <row r="40" spans="2:3" s="25" customFormat="1" ht="15" x14ac:dyDescent="0.25">
      <c r="B40" s="24" t="s">
        <v>54</v>
      </c>
      <c r="C40" s="22">
        <f>INDEX(Database!$AC$2:$AC$565,MATCH(GhostForm!$C$14,Database!$A$2:$A$565,0))</f>
        <v>13</v>
      </c>
    </row>
    <row r="41" spans="2:3" s="10" customFormat="1" ht="409.5" x14ac:dyDescent="0.25">
      <c r="B41" s="8" t="s">
        <v>55</v>
      </c>
      <c r="C41" s="9" t="str">
        <f>INDEX(Database!$X$2:$X$565,MATCH(GhostForm!$C$14,Database!$A$2:$A$565,0))</f>
        <v>1) Baseline unit performance: Assuming roughly the same EF as a residential gas-fired storage WH for standard unit (Source: 2010 DOE Energy Conservation Standards for Residential Water Heaters TSD, Chapter 3 - Market and Technology Assessment)
2) Efficient unit performance: Assuming roughly the same performance as a ground-source heat pump, 3.5 COP (Source: Navigant Consulting, Inc., Technology Forecast Updates – Residential and Commercial Building Technologies – Reference Case, Sept 2013)
-Converting to 2.4 EF using  a 0.698 conversion factor which accounts for differences between lab rating and typical field performance (Source: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-Assuming a 48kBtu/Hr ground-source heat pump has a retail equipment cost of $7,000 (Source: Navigant Consulting, Inc., Technology Forecast Updates – Residential and Commercial Building Technologies – Reference Case, Sept 2013) 
-Assuming roughly 30% of that cost represents the water-to-air heat pump gives a cost of $2,100 (Source: COST CONTAINMENT FOR GROUND-SOURCE HEAT PUMPS, S. Kavanaugh, http://geoheat.oit.edu/pdf/tp72.pdf)
-Assuming that the water-to-air heat pump is a reasonable proxy for a water-to-water heat pump and scaling this cost up to 200,000 kBtu/Hr capacity gives a cost of $8,750, and adding 40% for installation gives $12,250
-Assuming a 25% cost reduction for improved design results in a target installed cost of roughly $9,200</v>
      </c>
    </row>
    <row r="42" spans="2:3" s="10" customFormat="1" ht="15" x14ac:dyDescent="0.25">
      <c r="B42" s="16" t="s">
        <v>43</v>
      </c>
      <c r="C42" s="17"/>
    </row>
    <row r="43" spans="2:3" s="10" customFormat="1" ht="15" x14ac:dyDescent="0.25">
      <c r="B43" s="25"/>
      <c r="C43" s="18"/>
    </row>
    <row r="44" spans="2:3" s="10" customFormat="1" ht="15.75" x14ac:dyDescent="0.25">
      <c r="B44" s="12" t="s">
        <v>56</v>
      </c>
      <c r="C44" s="19"/>
    </row>
    <row r="45" spans="2:3" s="10" customFormat="1" ht="15" x14ac:dyDescent="0.25">
      <c r="C45" s="18"/>
    </row>
    <row r="46" spans="2:3" s="10" customFormat="1" ht="15" x14ac:dyDescent="0.25">
      <c r="B46" s="8" t="s">
        <v>57</v>
      </c>
      <c r="C46" s="205">
        <f>INDEX(Database!$P$2:$P$565,MATCH(GhostForm!$C$14,Database!$A$2:$A$565,0))</f>
        <v>5430</v>
      </c>
    </row>
    <row r="47" spans="2:3" s="10" customFormat="1" ht="15" x14ac:dyDescent="0.25">
      <c r="B47" s="8" t="s">
        <v>58</v>
      </c>
      <c r="C47" s="205">
        <f>INDEX(Database!$Q$2:$Q$565,MATCH(GhostForm!$C$14,Database!$A$2:$A$565,0))</f>
        <v>9200</v>
      </c>
    </row>
    <row r="48" spans="2:3" s="10" customFormat="1" ht="15" x14ac:dyDescent="0.25">
      <c r="B48" s="8" t="s">
        <v>59</v>
      </c>
      <c r="C48" s="205">
        <f>INDEX(Database!$R$2:$R$565,MATCH(GhostForm!$C$14,Database!$A$2:$A$565,0))</f>
        <v>3770</v>
      </c>
    </row>
    <row r="49" spans="2:3" s="10" customFormat="1" ht="37.5" customHeight="1" x14ac:dyDescent="0.25">
      <c r="B49" s="8" t="s">
        <v>60</v>
      </c>
      <c r="C49" s="9" t="str">
        <f>INDEX(Database!$S$2:$S$565,MATCH(GhostForm!$C$14,Database!$A$2:$A$565,0))</f>
        <v>per unit</v>
      </c>
    </row>
    <row r="50" spans="2:3" s="10" customFormat="1" ht="54.6" customHeight="1" x14ac:dyDescent="0.25">
      <c r="B50" s="8" t="s">
        <v>55</v>
      </c>
      <c r="C50" s="9" t="str">
        <f>INDEX(Database!$X$2:$X$565,MATCH(GhostForm!$C$14,Database!$A$2:$A$565,0))</f>
        <v>1) Baseline unit performance: Assuming roughly the same EF as a residential gas-fired storage WH for standard unit (Source: 2010 DOE Energy Conservation Standards for Residential Water Heaters TSD, Chapter 3 - Market and Technology Assessment)
2) Efficient unit performance: Assuming roughly the same performance as a ground-source heat pump, 3.5 COP (Source: Navigant Consulting, Inc., Technology Forecast Updates – Residential and Commercial Building Technologies – Reference Case, Sept 2013)
-Converting to 2.4 EF using  a 0.698 conversion factor which accounts for differences between lab rating and typical field performance (Source: Zogg, Robert, et al. "CO2 Heat pump water heaters." ASHRAE Journal (Nov, 2007))
3) Baseline unit cost: Average installed cost for a 54 kW electric storage WH is $5,430 (Source: Navigant Consulting, Inc., Technology Forecast Updates – Residential and Commercial Building Technologies – Reference Case, Sept 2013)
4) Efficient unit cost: TARGET Installed Cost
-Assuming a 48kBtu/Hr ground-source heat pump has a retail equipment cost of $7,000 (Source: Navigant Consulting, Inc., Technology Forecast Updates – Residential and Commercial Building Technologies – Reference Case, Sept 2013) 
-Assuming roughly 30% of that cost represents the water-to-air heat pump gives a cost of $2,100 (Source: COST CONTAINMENT FOR GROUND-SOURCE HEAT PUMPS, S. Kavanaugh, http://geoheat.oit.edu/pdf/tp72.pdf)
-Assuming that the water-to-air heat pump is a reasonable proxy for a water-to-water heat pump and scaling this cost up to 200,000 kBtu/Hr capacity gives a cost of $8,750, and adding 40% for installation gives $12,250
-Assuming a 25% cost reduction for improved design results in a target installed cost of roughly $9,200</v>
      </c>
    </row>
    <row r="51" spans="2:3" s="10" customFormat="1" ht="19.5" customHeight="1" x14ac:dyDescent="0.25">
      <c r="B51" s="16" t="s">
        <v>43</v>
      </c>
      <c r="C51" s="17"/>
    </row>
    <row r="52" spans="2:3" s="10" customFormat="1" ht="11.25" customHeight="1" x14ac:dyDescent="0.25"/>
    <row r="53" spans="2:3" s="10" customFormat="1" ht="15" x14ac:dyDescent="0.25">
      <c r="C53" s="27" t="s">
        <v>61</v>
      </c>
    </row>
    <row r="54" spans="2:3" s="10" customFormat="1" ht="12.75" customHeight="1" x14ac:dyDescent="0.25">
      <c r="B54" s="4"/>
      <c r="C54" s="4"/>
    </row>
    <row r="55" spans="2:3" s="10" customFormat="1" ht="15" x14ac:dyDescent="0.25">
      <c r="B55" s="4"/>
      <c r="C55" s="4"/>
    </row>
    <row r="56" spans="2:3" s="25" customFormat="1" ht="9" customHeight="1" x14ac:dyDescent="0.25">
      <c r="B56" s="4"/>
      <c r="C56" s="4"/>
    </row>
    <row r="57" spans="2:3" s="10" customFormat="1" ht="22.5" customHeight="1" x14ac:dyDescent="0.25">
      <c r="B57" s="4"/>
      <c r="C57" s="4"/>
    </row>
    <row r="58" spans="2:3" s="10" customFormat="1" ht="24" customHeight="1" x14ac:dyDescent="0.25">
      <c r="B58" s="4"/>
      <c r="C58" s="4"/>
    </row>
    <row r="59" spans="2:3" s="10" customFormat="1" ht="24.75" customHeight="1" x14ac:dyDescent="0.25">
      <c r="B59" s="4"/>
      <c r="C59" s="4"/>
    </row>
    <row r="60" spans="2:3" s="10" customFormat="1" ht="23.25" customHeight="1" x14ac:dyDescent="0.25">
      <c r="B60" s="4"/>
      <c r="C60" s="4"/>
    </row>
    <row r="61" spans="2:3" ht="12.75" customHeight="1" x14ac:dyDescent="0.25"/>
    <row r="62" spans="2:3" ht="12.75" customHeight="1" x14ac:dyDescent="0.25"/>
    <row r="63" spans="2:3" ht="12.75" customHeight="1" x14ac:dyDescent="0.25"/>
    <row r="64" spans="2: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sheetProtection password="D997" sheet="1" objects="1" scenarios="1"/>
  <mergeCells count="6">
    <mergeCell ref="B10:C10"/>
    <mergeCell ref="B4:C4"/>
    <mergeCell ref="B5:C5"/>
    <mergeCell ref="B7:C7"/>
    <mergeCell ref="B8:C8"/>
    <mergeCell ref="B9:C9"/>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 List'!$A$77:$A$81</xm:f>
          </x14:formula1>
          <xm:sqref>C29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EM1250"/>
  <sheetViews>
    <sheetView zoomScale="60" zoomScaleNormal="60" workbookViewId="0">
      <pane ySplit="1" topLeftCell="A505" activePane="bottomLeft" state="frozen"/>
      <selection activeCell="BP1" sqref="BP1"/>
      <selection pane="bottomLeft" activeCell="C565" sqref="C565"/>
    </sheetView>
  </sheetViews>
  <sheetFormatPr defaultColWidth="0" defaultRowHeight="15" zeroHeight="1" x14ac:dyDescent="0.25"/>
  <cols>
    <col min="1" max="1" width="17.140625" style="219" customWidth="1"/>
    <col min="2" max="2" width="58.28515625" style="219" customWidth="1"/>
    <col min="3" max="3" width="44.42578125" style="219" customWidth="1"/>
    <col min="4" max="4" width="15.28515625" style="33" customWidth="1"/>
    <col min="5" max="5" width="7.7109375" style="219" customWidth="1"/>
    <col min="6" max="6" width="8" style="219" customWidth="1"/>
    <col min="7" max="7" width="8.85546875" style="219" customWidth="1"/>
    <col min="8" max="8" width="11.85546875" style="219" customWidth="1"/>
    <col min="9" max="10" width="8.85546875" style="219" customWidth="1"/>
    <col min="11" max="11" width="10.28515625" style="219" customWidth="1"/>
    <col min="12" max="12" width="16.28515625" style="219" customWidth="1"/>
    <col min="13" max="13" width="15" style="219" customWidth="1"/>
    <col min="14" max="14" width="8.85546875" style="219" customWidth="1"/>
    <col min="15" max="15" width="26.7109375" style="219" customWidth="1"/>
    <col min="16" max="16" width="17.85546875" style="219" customWidth="1"/>
    <col min="17" max="17" width="15.28515625" style="219" customWidth="1"/>
    <col min="18" max="18" width="16.42578125" style="219" customWidth="1"/>
    <col min="19" max="19" width="18.7109375" style="219" customWidth="1"/>
    <col min="20" max="20" width="36.7109375" style="219" customWidth="1"/>
    <col min="21" max="21" width="39.7109375" style="219" customWidth="1"/>
    <col min="22" max="22" width="16.42578125" style="219" customWidth="1"/>
    <col min="23" max="23" width="17.5703125" style="219" customWidth="1"/>
    <col min="24" max="24" width="146.28515625" style="219" customWidth="1"/>
    <col min="25" max="25" width="29.7109375" style="219" customWidth="1"/>
    <col min="26" max="26" width="8.85546875" style="219" customWidth="1"/>
    <col min="27" max="27" width="11.28515625" style="219" customWidth="1"/>
    <col min="28" max="29" width="8.85546875" style="219" customWidth="1"/>
    <col min="30" max="30" width="37.42578125" style="219" customWidth="1"/>
    <col min="31" max="31" width="8.85546875" style="219" customWidth="1"/>
    <col min="32" max="77" width="8.85546875" style="219" hidden="1" customWidth="1"/>
    <col min="78" max="78" width="26" style="219" hidden="1" customWidth="1"/>
    <col min="79" max="142" width="8.85546875" style="219" hidden="1" customWidth="1"/>
    <col min="143" max="143" width="41" style="219" hidden="1" customWidth="1"/>
    <col min="144" max="16384" width="8.85546875" style="219" hidden="1"/>
  </cols>
  <sheetData>
    <row r="1" spans="1:142" s="210" customFormat="1" ht="78.599999999999994" customHeight="1" x14ac:dyDescent="0.3">
      <c r="A1" s="210" t="s">
        <v>115</v>
      </c>
      <c r="B1" s="210" t="s">
        <v>116</v>
      </c>
      <c r="C1" s="210" t="s">
        <v>117</v>
      </c>
      <c r="D1" s="33" t="s">
        <v>74</v>
      </c>
      <c r="E1" s="210" t="s">
        <v>118</v>
      </c>
      <c r="F1" s="210" t="s">
        <v>119</v>
      </c>
      <c r="G1" s="210" t="s">
        <v>24</v>
      </c>
      <c r="H1" s="210" t="s">
        <v>97</v>
      </c>
      <c r="I1" s="210" t="s">
        <v>120</v>
      </c>
      <c r="J1" s="210" t="s">
        <v>121</v>
      </c>
      <c r="K1" s="210" t="s">
        <v>122</v>
      </c>
      <c r="L1" s="210" t="s">
        <v>123</v>
      </c>
      <c r="M1" s="210" t="s">
        <v>124</v>
      </c>
      <c r="N1" s="210" t="s">
        <v>125</v>
      </c>
      <c r="O1" s="210" t="s">
        <v>126</v>
      </c>
      <c r="P1" s="210" t="s">
        <v>127</v>
      </c>
      <c r="Q1" s="210" t="s">
        <v>128</v>
      </c>
      <c r="R1" s="210" t="s">
        <v>129</v>
      </c>
      <c r="S1" s="210" t="s">
        <v>130</v>
      </c>
      <c r="T1" s="210" t="s">
        <v>3187</v>
      </c>
      <c r="U1" s="210" t="s">
        <v>3189</v>
      </c>
      <c r="V1" s="287" t="s">
        <v>3188</v>
      </c>
      <c r="W1" s="287" t="s">
        <v>133</v>
      </c>
      <c r="X1" s="210" t="s">
        <v>131</v>
      </c>
      <c r="Y1" s="210" t="s">
        <v>132</v>
      </c>
      <c r="AA1" s="210" t="s">
        <v>3200</v>
      </c>
      <c r="AB1" s="210" t="s">
        <v>3188</v>
      </c>
      <c r="AC1" s="210" t="s">
        <v>3188</v>
      </c>
      <c r="AD1" s="210" t="s">
        <v>109</v>
      </c>
    </row>
    <row r="2" spans="1:142" ht="16.899999999999999" customHeight="1" x14ac:dyDescent="0.3">
      <c r="A2" s="32">
        <v>1</v>
      </c>
      <c r="B2" s="33" t="s">
        <v>134</v>
      </c>
      <c r="C2" s="33" t="s">
        <v>135</v>
      </c>
      <c r="D2" s="33" t="s">
        <v>76</v>
      </c>
      <c r="E2" s="31">
        <v>5</v>
      </c>
      <c r="F2" s="31">
        <v>3</v>
      </c>
      <c r="G2" s="33" t="s">
        <v>1</v>
      </c>
      <c r="H2" s="33" t="s">
        <v>23</v>
      </c>
      <c r="I2" s="33" t="s">
        <v>18</v>
      </c>
      <c r="J2" s="33" t="s">
        <v>136</v>
      </c>
      <c r="K2" s="33" t="s">
        <v>137</v>
      </c>
      <c r="L2" s="211">
        <v>7.0000000000000007E-2</v>
      </c>
      <c r="M2" s="211">
        <v>0</v>
      </c>
      <c r="N2" s="32" t="s">
        <v>138</v>
      </c>
      <c r="O2" s="212" t="s">
        <v>2355</v>
      </c>
      <c r="P2" s="212"/>
      <c r="Q2" s="213"/>
      <c r="R2" s="213"/>
      <c r="S2" s="214" t="s">
        <v>864</v>
      </c>
      <c r="T2" s="215" t="s">
        <v>2356</v>
      </c>
      <c r="U2" s="216" t="s">
        <v>1372</v>
      </c>
      <c r="V2" s="102">
        <v>12</v>
      </c>
      <c r="W2" s="32">
        <v>2010</v>
      </c>
      <c r="X2" s="217" t="s">
        <v>139</v>
      </c>
      <c r="Y2" s="217" t="s">
        <v>140</v>
      </c>
      <c r="Z2" s="33"/>
      <c r="AA2" s="32" t="s">
        <v>1481</v>
      </c>
      <c r="AB2" s="32">
        <v>12</v>
      </c>
      <c r="AC2" s="32">
        <v>12</v>
      </c>
      <c r="AD2" s="218" t="s">
        <v>3353</v>
      </c>
      <c r="AE2" s="32"/>
      <c r="AF2" s="32"/>
      <c r="AG2" s="32"/>
      <c r="AH2" s="32"/>
      <c r="AI2" s="32"/>
      <c r="AJ2" s="32"/>
      <c r="AK2" s="32"/>
      <c r="AL2" s="32"/>
      <c r="AM2" s="218"/>
      <c r="AN2" s="32"/>
      <c r="AR2" s="220"/>
      <c r="AT2" s="221"/>
      <c r="BA2" s="222"/>
      <c r="BB2" s="222"/>
      <c r="BC2" s="222"/>
      <c r="BG2" s="221"/>
      <c r="BH2" s="221"/>
      <c r="BP2" s="221"/>
      <c r="BQ2" s="221"/>
      <c r="BR2" s="221"/>
      <c r="BZ2" s="223"/>
      <c r="EL2" s="224"/>
    </row>
    <row r="3" spans="1:142" ht="16.899999999999999" customHeight="1" x14ac:dyDescent="0.3">
      <c r="A3" s="31">
        <v>2</v>
      </c>
      <c r="B3" s="36" t="s">
        <v>141</v>
      </c>
      <c r="C3" s="36" t="s">
        <v>1633</v>
      </c>
      <c r="D3" s="36" t="s">
        <v>76</v>
      </c>
      <c r="E3" s="31">
        <v>5</v>
      </c>
      <c r="F3" s="31">
        <v>3</v>
      </c>
      <c r="G3" s="36" t="s">
        <v>1</v>
      </c>
      <c r="H3" s="36" t="s">
        <v>23</v>
      </c>
      <c r="I3" s="36" t="s">
        <v>20</v>
      </c>
      <c r="J3" s="36" t="s">
        <v>136</v>
      </c>
      <c r="K3" s="36" t="s">
        <v>137</v>
      </c>
      <c r="L3" s="108">
        <v>7.0000000000000007E-2</v>
      </c>
      <c r="M3" s="108">
        <v>0</v>
      </c>
      <c r="N3" s="31" t="s">
        <v>138</v>
      </c>
      <c r="O3" s="109" t="s">
        <v>2355</v>
      </c>
      <c r="P3" s="109"/>
      <c r="Q3" s="112"/>
      <c r="R3" s="112"/>
      <c r="S3" s="113" t="s">
        <v>864</v>
      </c>
      <c r="T3" s="114" t="s">
        <v>2357</v>
      </c>
      <c r="U3" s="216" t="s">
        <v>2358</v>
      </c>
      <c r="V3" s="103">
        <v>22</v>
      </c>
      <c r="W3" s="31">
        <v>2010</v>
      </c>
      <c r="X3" s="65" t="s">
        <v>142</v>
      </c>
      <c r="Y3" s="65" t="s">
        <v>140</v>
      </c>
      <c r="Z3" s="36"/>
      <c r="AA3" s="32" t="s">
        <v>1482</v>
      </c>
      <c r="AB3" s="32">
        <v>22</v>
      </c>
      <c r="AC3" s="32">
        <v>22</v>
      </c>
      <c r="AD3" s="218" t="s">
        <v>3353</v>
      </c>
      <c r="AE3" s="31"/>
      <c r="AF3" s="31"/>
      <c r="AG3" s="31"/>
      <c r="AH3" s="31"/>
      <c r="AI3" s="31"/>
      <c r="AJ3" s="31"/>
      <c r="AK3" s="31"/>
      <c r="AL3" s="31"/>
      <c r="AM3" s="115"/>
      <c r="AN3" s="31"/>
      <c r="AR3" s="220"/>
      <c r="AT3" s="221"/>
      <c r="BA3" s="222"/>
      <c r="BB3" s="222"/>
      <c r="BC3" s="222"/>
      <c r="BG3" s="221"/>
      <c r="BH3" s="221"/>
      <c r="BP3" s="221"/>
      <c r="BQ3" s="221"/>
      <c r="BR3" s="221"/>
      <c r="BZ3" s="223"/>
      <c r="EL3" s="224"/>
    </row>
    <row r="4" spans="1:142" ht="16.899999999999999" customHeight="1" x14ac:dyDescent="0.3">
      <c r="A4" s="31">
        <v>5</v>
      </c>
      <c r="B4" s="36" t="s">
        <v>1634</v>
      </c>
      <c r="C4" s="104" t="s">
        <v>1635</v>
      </c>
      <c r="D4" s="36" t="s">
        <v>75</v>
      </c>
      <c r="E4" s="31">
        <v>5</v>
      </c>
      <c r="F4" s="31">
        <v>5</v>
      </c>
      <c r="G4" s="36" t="s">
        <v>1</v>
      </c>
      <c r="H4" s="36" t="s">
        <v>23</v>
      </c>
      <c r="I4" s="36" t="s">
        <v>21</v>
      </c>
      <c r="J4" s="36" t="s">
        <v>8</v>
      </c>
      <c r="K4" s="36" t="s">
        <v>137</v>
      </c>
      <c r="L4" s="108">
        <v>0.73</v>
      </c>
      <c r="M4" s="108">
        <v>0</v>
      </c>
      <c r="N4" s="31" t="s">
        <v>144</v>
      </c>
      <c r="O4" s="109">
        <v>3700</v>
      </c>
      <c r="P4" s="109"/>
      <c r="Q4" s="112"/>
      <c r="R4" s="112">
        <v>3700</v>
      </c>
      <c r="S4" s="113" t="s">
        <v>864</v>
      </c>
      <c r="T4" s="114" t="s">
        <v>2359</v>
      </c>
      <c r="U4" s="216" t="s">
        <v>1371</v>
      </c>
      <c r="V4" s="103">
        <v>10</v>
      </c>
      <c r="W4" s="31">
        <v>2010</v>
      </c>
      <c r="X4" s="65" t="s">
        <v>142</v>
      </c>
      <c r="Y4" s="65" t="s">
        <v>2360</v>
      </c>
      <c r="Z4" s="36"/>
      <c r="AA4" s="32" t="s">
        <v>1483</v>
      </c>
      <c r="AB4" s="32">
        <v>10</v>
      </c>
      <c r="AC4" s="32">
        <v>10</v>
      </c>
      <c r="AD4" s="218" t="s">
        <v>3353</v>
      </c>
      <c r="AE4" s="31"/>
      <c r="AF4" s="31"/>
      <c r="AG4" s="31"/>
      <c r="AH4" s="31"/>
      <c r="AI4" s="31"/>
      <c r="AJ4" s="31"/>
      <c r="AK4" s="31"/>
      <c r="AL4" s="31"/>
      <c r="AM4" s="115"/>
      <c r="AN4" s="31"/>
      <c r="AR4" s="220"/>
      <c r="AS4" s="221"/>
      <c r="AT4" s="221"/>
      <c r="BA4" s="222"/>
      <c r="BB4" s="222"/>
      <c r="BC4" s="222"/>
      <c r="BG4" s="221"/>
      <c r="BH4" s="221"/>
      <c r="BP4" s="221"/>
      <c r="BQ4" s="221"/>
      <c r="BR4" s="221"/>
      <c r="BZ4" s="223"/>
      <c r="EL4" s="224"/>
    </row>
    <row r="5" spans="1:142" ht="16.899999999999999" customHeight="1" x14ac:dyDescent="0.3">
      <c r="A5" s="31">
        <v>6</v>
      </c>
      <c r="B5" s="36" t="s">
        <v>1636</v>
      </c>
      <c r="C5" s="104" t="s">
        <v>1637</v>
      </c>
      <c r="D5" s="36" t="s">
        <v>75</v>
      </c>
      <c r="E5" s="31">
        <v>5</v>
      </c>
      <c r="F5" s="31">
        <v>5</v>
      </c>
      <c r="G5" s="36" t="s">
        <v>1</v>
      </c>
      <c r="H5" s="36" t="s">
        <v>23</v>
      </c>
      <c r="I5" s="36" t="s">
        <v>21</v>
      </c>
      <c r="J5" s="36" t="s">
        <v>7</v>
      </c>
      <c r="K5" s="36" t="s">
        <v>137</v>
      </c>
      <c r="L5" s="108">
        <v>0.73</v>
      </c>
      <c r="M5" s="108">
        <v>0</v>
      </c>
      <c r="N5" s="31" t="s">
        <v>144</v>
      </c>
      <c r="O5" s="109">
        <v>2500</v>
      </c>
      <c r="P5" s="109"/>
      <c r="Q5" s="112"/>
      <c r="R5" s="112">
        <v>2500</v>
      </c>
      <c r="S5" s="113" t="s">
        <v>864</v>
      </c>
      <c r="T5" s="114" t="s">
        <v>2361</v>
      </c>
      <c r="U5" s="216" t="s">
        <v>1364</v>
      </c>
      <c r="V5" s="103">
        <v>10</v>
      </c>
      <c r="W5" s="31">
        <v>2010</v>
      </c>
      <c r="X5" s="65" t="s">
        <v>142</v>
      </c>
      <c r="Y5" s="65" t="s">
        <v>2362</v>
      </c>
      <c r="Z5" s="36"/>
      <c r="AA5" s="32" t="s">
        <v>1484</v>
      </c>
      <c r="AB5" s="32">
        <v>10</v>
      </c>
      <c r="AC5" s="32">
        <v>10</v>
      </c>
      <c r="AD5" s="218" t="s">
        <v>3353</v>
      </c>
      <c r="AE5" s="31"/>
      <c r="AF5" s="31"/>
      <c r="AG5" s="31"/>
      <c r="AH5" s="31"/>
      <c r="AI5" s="31"/>
      <c r="AJ5" s="31"/>
      <c r="AK5" s="31"/>
      <c r="AL5" s="31"/>
      <c r="AM5" s="115"/>
      <c r="AN5" s="31"/>
      <c r="AR5" s="220"/>
      <c r="AS5" s="221"/>
      <c r="AT5" s="221"/>
      <c r="BA5" s="222"/>
      <c r="BB5" s="222"/>
      <c r="BC5" s="222"/>
      <c r="BG5" s="221"/>
      <c r="BH5" s="221"/>
      <c r="BP5" s="221"/>
      <c r="BQ5" s="221"/>
      <c r="BR5" s="221"/>
      <c r="BZ5" s="225"/>
      <c r="EL5" s="224"/>
    </row>
    <row r="6" spans="1:142" ht="16.899999999999999" customHeight="1" x14ac:dyDescent="0.3">
      <c r="A6" s="31">
        <v>7</v>
      </c>
      <c r="B6" s="36" t="s">
        <v>1638</v>
      </c>
      <c r="C6" s="36" t="s">
        <v>1639</v>
      </c>
      <c r="D6" s="36" t="s">
        <v>75</v>
      </c>
      <c r="E6" s="31">
        <v>5</v>
      </c>
      <c r="F6" s="31">
        <v>5</v>
      </c>
      <c r="G6" s="36" t="s">
        <v>1</v>
      </c>
      <c r="H6" s="36" t="s">
        <v>23</v>
      </c>
      <c r="I6" s="36" t="s">
        <v>146</v>
      </c>
      <c r="J6" s="36" t="s">
        <v>8</v>
      </c>
      <c r="K6" s="36" t="s">
        <v>137</v>
      </c>
      <c r="L6" s="108">
        <v>0.29089999999999999</v>
      </c>
      <c r="M6" s="108">
        <v>0</v>
      </c>
      <c r="N6" s="31" t="s">
        <v>144</v>
      </c>
      <c r="O6" s="109">
        <v>0</v>
      </c>
      <c r="P6" s="109"/>
      <c r="Q6" s="112"/>
      <c r="R6" s="112">
        <v>0</v>
      </c>
      <c r="S6" s="113" t="s">
        <v>864</v>
      </c>
      <c r="T6" s="114" t="s">
        <v>2359</v>
      </c>
      <c r="U6" s="216" t="s">
        <v>1369</v>
      </c>
      <c r="V6" s="103">
        <v>10</v>
      </c>
      <c r="W6" s="31">
        <v>2010</v>
      </c>
      <c r="X6" s="65" t="s">
        <v>147</v>
      </c>
      <c r="Y6" s="65" t="s">
        <v>2363</v>
      </c>
      <c r="Z6" s="36"/>
      <c r="AA6" s="32" t="s">
        <v>1485</v>
      </c>
      <c r="AB6" s="32">
        <v>10</v>
      </c>
      <c r="AC6" s="32">
        <v>10</v>
      </c>
      <c r="AD6" s="218" t="s">
        <v>3353</v>
      </c>
      <c r="AE6" s="31"/>
      <c r="AF6" s="31"/>
      <c r="AG6" s="31"/>
      <c r="AH6" s="31"/>
      <c r="AI6" s="31"/>
      <c r="AJ6" s="31"/>
      <c r="AK6" s="31"/>
      <c r="AL6" s="31"/>
      <c r="AM6" s="115"/>
      <c r="AN6" s="31"/>
      <c r="AR6" s="220"/>
      <c r="AS6" s="221"/>
      <c r="AT6" s="221"/>
      <c r="BA6" s="222"/>
      <c r="BB6" s="222"/>
      <c r="BC6" s="222"/>
      <c r="BG6" s="221"/>
      <c r="BH6" s="221"/>
      <c r="BP6" s="221"/>
      <c r="BQ6" s="221"/>
      <c r="BR6" s="221"/>
      <c r="BZ6" s="223"/>
      <c r="EL6" s="224"/>
    </row>
    <row r="7" spans="1:142" ht="16.899999999999999" customHeight="1" x14ac:dyDescent="0.3">
      <c r="A7" s="31">
        <v>8</v>
      </c>
      <c r="B7" s="36" t="s">
        <v>1640</v>
      </c>
      <c r="C7" s="36" t="s">
        <v>1641</v>
      </c>
      <c r="D7" s="36" t="s">
        <v>75</v>
      </c>
      <c r="E7" s="31">
        <v>5</v>
      </c>
      <c r="F7" s="31">
        <v>5</v>
      </c>
      <c r="G7" s="36" t="s">
        <v>1</v>
      </c>
      <c r="H7" s="36" t="s">
        <v>23</v>
      </c>
      <c r="I7" s="36" t="s">
        <v>146</v>
      </c>
      <c r="J7" s="36" t="s">
        <v>7</v>
      </c>
      <c r="K7" s="36" t="s">
        <v>137</v>
      </c>
      <c r="L7" s="108">
        <v>0.15409999999999999</v>
      </c>
      <c r="M7" s="108">
        <v>0</v>
      </c>
      <c r="N7" s="31" t="s">
        <v>144</v>
      </c>
      <c r="O7" s="109">
        <v>800</v>
      </c>
      <c r="P7" s="109"/>
      <c r="Q7" s="112"/>
      <c r="R7" s="112">
        <v>800</v>
      </c>
      <c r="S7" s="113" t="s">
        <v>864</v>
      </c>
      <c r="T7" s="114" t="s">
        <v>2361</v>
      </c>
      <c r="U7" s="216" t="s">
        <v>1362</v>
      </c>
      <c r="V7" s="103">
        <v>10</v>
      </c>
      <c r="W7" s="31">
        <v>2010</v>
      </c>
      <c r="X7" s="65" t="s">
        <v>148</v>
      </c>
      <c r="Y7" s="65" t="s">
        <v>2364</v>
      </c>
      <c r="Z7" s="36"/>
      <c r="AA7" s="32" t="s">
        <v>1486</v>
      </c>
      <c r="AB7" s="32">
        <v>10</v>
      </c>
      <c r="AC7" s="32">
        <v>10</v>
      </c>
      <c r="AD7" s="218" t="s">
        <v>3353</v>
      </c>
      <c r="AE7" s="31"/>
      <c r="AF7" s="31"/>
      <c r="AG7" s="31"/>
      <c r="AH7" s="31"/>
      <c r="AI7" s="31"/>
      <c r="AJ7" s="31"/>
      <c r="AK7" s="31"/>
      <c r="AL7" s="31"/>
      <c r="AM7" s="115"/>
      <c r="AN7" s="31"/>
      <c r="AR7" s="220"/>
      <c r="AS7" s="221"/>
      <c r="AT7" s="221"/>
      <c r="BA7" s="222"/>
      <c r="BB7" s="222"/>
      <c r="BC7" s="222"/>
      <c r="BG7" s="221"/>
      <c r="BH7" s="221"/>
      <c r="BP7" s="221"/>
      <c r="BQ7" s="221"/>
      <c r="BR7" s="221"/>
      <c r="BZ7" s="225"/>
      <c r="EL7" s="224"/>
    </row>
    <row r="8" spans="1:142" ht="16.899999999999999" customHeight="1" x14ac:dyDescent="0.3">
      <c r="A8" s="31">
        <v>11</v>
      </c>
      <c r="B8" s="36" t="s">
        <v>150</v>
      </c>
      <c r="C8" s="36" t="s">
        <v>151</v>
      </c>
      <c r="D8" s="36" t="s">
        <v>78</v>
      </c>
      <c r="E8" s="31">
        <v>5</v>
      </c>
      <c r="F8" s="31">
        <v>2</v>
      </c>
      <c r="G8" s="36" t="s">
        <v>1</v>
      </c>
      <c r="H8" s="36" t="s">
        <v>23</v>
      </c>
      <c r="I8" s="36" t="s">
        <v>152</v>
      </c>
      <c r="J8" s="36" t="s">
        <v>8</v>
      </c>
      <c r="K8" s="36" t="s">
        <v>137</v>
      </c>
      <c r="L8" s="108">
        <v>3.5548172757475086E-2</v>
      </c>
      <c r="M8" s="108">
        <v>0</v>
      </c>
      <c r="N8" s="31" t="s">
        <v>144</v>
      </c>
      <c r="O8" s="109" t="s">
        <v>2365</v>
      </c>
      <c r="P8" s="109"/>
      <c r="Q8" s="112"/>
      <c r="R8" s="112">
        <v>100</v>
      </c>
      <c r="S8" s="113" t="s">
        <v>864</v>
      </c>
      <c r="T8" s="114" t="s">
        <v>2359</v>
      </c>
      <c r="U8" s="216" t="s">
        <v>1365</v>
      </c>
      <c r="V8" s="103">
        <v>10</v>
      </c>
      <c r="W8" s="31">
        <v>2018</v>
      </c>
      <c r="X8" s="65" t="s">
        <v>142</v>
      </c>
      <c r="Y8" s="65" t="s">
        <v>153</v>
      </c>
      <c r="Z8" s="36"/>
      <c r="AA8" s="32" t="s">
        <v>1487</v>
      </c>
      <c r="AB8" s="32">
        <v>10</v>
      </c>
      <c r="AC8" s="32">
        <v>10</v>
      </c>
      <c r="AD8" s="218" t="s">
        <v>3353</v>
      </c>
      <c r="AE8" s="31"/>
      <c r="AF8" s="31"/>
      <c r="AG8" s="31"/>
      <c r="AH8" s="31"/>
      <c r="AI8" s="31"/>
      <c r="AJ8" s="31"/>
      <c r="AK8" s="31"/>
      <c r="AL8" s="31"/>
      <c r="AM8" s="115"/>
      <c r="AN8" s="31"/>
      <c r="AR8" s="220"/>
      <c r="AT8" s="221"/>
      <c r="BA8" s="222"/>
      <c r="BB8" s="222"/>
      <c r="BC8" s="222"/>
      <c r="BG8" s="221"/>
      <c r="BH8" s="221"/>
      <c r="BP8" s="221"/>
      <c r="BQ8" s="221"/>
      <c r="BR8" s="221"/>
      <c r="BZ8" s="223"/>
      <c r="EL8" s="224"/>
    </row>
    <row r="9" spans="1:142" ht="16.899999999999999" customHeight="1" x14ac:dyDescent="0.3">
      <c r="A9" s="31">
        <v>14</v>
      </c>
      <c r="B9" s="36" t="s">
        <v>1642</v>
      </c>
      <c r="C9" s="172" t="s">
        <v>1643</v>
      </c>
      <c r="D9" s="36" t="s">
        <v>86</v>
      </c>
      <c r="E9" s="31">
        <v>5</v>
      </c>
      <c r="F9" s="31">
        <v>4</v>
      </c>
      <c r="G9" s="36" t="s">
        <v>1</v>
      </c>
      <c r="H9" s="36" t="s">
        <v>22</v>
      </c>
      <c r="I9" s="36" t="s">
        <v>86</v>
      </c>
      <c r="J9" s="36" t="s">
        <v>154</v>
      </c>
      <c r="K9" s="36" t="s">
        <v>155</v>
      </c>
      <c r="L9" s="114">
        <v>95</v>
      </c>
      <c r="M9" s="114">
        <v>74</v>
      </c>
      <c r="N9" s="31" t="s">
        <v>138</v>
      </c>
      <c r="O9" s="105" t="s">
        <v>2366</v>
      </c>
      <c r="P9" s="109">
        <v>97.5</v>
      </c>
      <c r="Q9" s="112">
        <v>498.05</v>
      </c>
      <c r="R9" s="112">
        <v>358.05</v>
      </c>
      <c r="S9" s="113" t="s">
        <v>1291</v>
      </c>
      <c r="T9" s="114" t="s">
        <v>2361</v>
      </c>
      <c r="U9" s="216" t="s">
        <v>157</v>
      </c>
      <c r="V9" s="103">
        <v>5</v>
      </c>
      <c r="W9" s="31">
        <v>2013</v>
      </c>
      <c r="X9" s="61" t="s">
        <v>2231</v>
      </c>
      <c r="Y9" s="66" t="s">
        <v>2367</v>
      </c>
      <c r="Z9" s="36"/>
      <c r="AA9" s="32" t="s">
        <v>1488</v>
      </c>
      <c r="AB9" s="32">
        <v>5</v>
      </c>
      <c r="AC9" s="32">
        <v>12</v>
      </c>
      <c r="AD9" s="277" t="s">
        <v>3354</v>
      </c>
      <c r="AE9" s="31"/>
      <c r="AF9" s="31"/>
      <c r="AG9" s="31"/>
      <c r="AH9" s="31"/>
      <c r="AI9" s="31"/>
      <c r="AJ9" s="31"/>
      <c r="AK9" s="31"/>
      <c r="AL9" s="31"/>
      <c r="AM9" s="115"/>
      <c r="AN9" s="31"/>
      <c r="AR9" s="220"/>
      <c r="AS9" s="221"/>
      <c r="AT9" s="221"/>
      <c r="BA9" s="222"/>
      <c r="BB9" s="222"/>
      <c r="BC9" s="222"/>
      <c r="BG9" s="221"/>
      <c r="BH9" s="221"/>
      <c r="BP9" s="221"/>
      <c r="BQ9" s="221"/>
      <c r="BR9" s="221"/>
      <c r="BZ9" s="225"/>
      <c r="EL9" s="224"/>
    </row>
    <row r="10" spans="1:142" ht="16.899999999999999" customHeight="1" x14ac:dyDescent="0.3">
      <c r="A10" s="31">
        <v>15</v>
      </c>
      <c r="B10" s="36" t="s">
        <v>1644</v>
      </c>
      <c r="C10" s="36" t="s">
        <v>1645</v>
      </c>
      <c r="D10" s="36" t="s">
        <v>86</v>
      </c>
      <c r="E10" s="31">
        <v>5</v>
      </c>
      <c r="F10" s="31">
        <v>4</v>
      </c>
      <c r="G10" s="36" t="s">
        <v>1</v>
      </c>
      <c r="H10" s="36" t="s">
        <v>22</v>
      </c>
      <c r="I10" s="36" t="s">
        <v>86</v>
      </c>
      <c r="J10" s="36" t="s">
        <v>154</v>
      </c>
      <c r="K10" s="36" t="s">
        <v>155</v>
      </c>
      <c r="L10" s="114">
        <v>109</v>
      </c>
      <c r="M10" s="114">
        <v>74</v>
      </c>
      <c r="N10" s="31" t="s">
        <v>138</v>
      </c>
      <c r="O10" s="105" t="s">
        <v>2366</v>
      </c>
      <c r="P10" s="109">
        <v>97.5</v>
      </c>
      <c r="Q10" s="112">
        <v>648.04999999999995</v>
      </c>
      <c r="R10" s="112">
        <v>508.05</v>
      </c>
      <c r="S10" s="113" t="s">
        <v>1291</v>
      </c>
      <c r="T10" s="114" t="s">
        <v>2361</v>
      </c>
      <c r="U10" s="216" t="s">
        <v>157</v>
      </c>
      <c r="V10" s="103">
        <v>5</v>
      </c>
      <c r="W10" s="31">
        <v>2013</v>
      </c>
      <c r="X10" s="61" t="s">
        <v>2231</v>
      </c>
      <c r="Y10" s="66" t="s">
        <v>2367</v>
      </c>
      <c r="Z10" s="36"/>
      <c r="AA10" s="32" t="s">
        <v>1488</v>
      </c>
      <c r="AB10" s="32">
        <v>5</v>
      </c>
      <c r="AC10" s="32">
        <v>12</v>
      </c>
      <c r="AD10" s="277" t="s">
        <v>3354</v>
      </c>
      <c r="AE10" s="31"/>
      <c r="AF10" s="31"/>
      <c r="AG10" s="31"/>
      <c r="AH10" s="31"/>
      <c r="AI10" s="31"/>
      <c r="AJ10" s="31"/>
      <c r="AK10" s="31"/>
      <c r="AL10" s="31"/>
      <c r="AM10" s="115"/>
      <c r="AN10" s="31"/>
      <c r="AR10" s="220"/>
      <c r="AT10" s="221"/>
      <c r="BA10" s="222"/>
      <c r="BB10" s="222"/>
      <c r="BC10" s="222"/>
      <c r="BG10" s="221"/>
      <c r="BH10" s="221"/>
      <c r="BP10" s="221"/>
      <c r="BQ10" s="221"/>
      <c r="BR10" s="221"/>
      <c r="BZ10" s="225"/>
      <c r="EL10" s="224"/>
    </row>
    <row r="11" spans="1:142" ht="16.899999999999999" customHeight="1" x14ac:dyDescent="0.3">
      <c r="A11" s="31">
        <v>16</v>
      </c>
      <c r="B11" s="36" t="s">
        <v>158</v>
      </c>
      <c r="C11" s="36" t="s">
        <v>159</v>
      </c>
      <c r="D11" s="36" t="s">
        <v>86</v>
      </c>
      <c r="E11" s="31">
        <v>5</v>
      </c>
      <c r="F11" s="31">
        <v>4</v>
      </c>
      <c r="G11" s="36" t="s">
        <v>3</v>
      </c>
      <c r="H11" s="36" t="s">
        <v>22</v>
      </c>
      <c r="I11" s="36" t="s">
        <v>86</v>
      </c>
      <c r="J11" s="36" t="s">
        <v>160</v>
      </c>
      <c r="K11" s="36" t="s">
        <v>155</v>
      </c>
      <c r="L11" s="114">
        <v>83</v>
      </c>
      <c r="M11" s="114">
        <v>60</v>
      </c>
      <c r="N11" s="31" t="s">
        <v>138</v>
      </c>
      <c r="O11" s="105" t="s">
        <v>2366</v>
      </c>
      <c r="P11" s="109">
        <v>240</v>
      </c>
      <c r="Q11" s="112">
        <v>478</v>
      </c>
      <c r="R11" s="112">
        <v>-5.6</v>
      </c>
      <c r="S11" s="113" t="s">
        <v>1291</v>
      </c>
      <c r="T11" s="114" t="s">
        <v>2361</v>
      </c>
      <c r="U11" s="216" t="s">
        <v>162</v>
      </c>
      <c r="V11" s="103">
        <v>4</v>
      </c>
      <c r="W11" s="31">
        <v>2013</v>
      </c>
      <c r="X11" s="61" t="s">
        <v>2231</v>
      </c>
      <c r="Y11" s="66" t="s">
        <v>2367</v>
      </c>
      <c r="Z11" s="36"/>
      <c r="AA11" s="32" t="s">
        <v>1489</v>
      </c>
      <c r="AB11" s="32">
        <v>4</v>
      </c>
      <c r="AC11" s="32">
        <v>11</v>
      </c>
      <c r="AD11" s="277" t="s">
        <v>3354</v>
      </c>
      <c r="AE11" s="31"/>
      <c r="AF11" s="31"/>
      <c r="AG11" s="31"/>
      <c r="AH11" s="31"/>
      <c r="AI11" s="31"/>
      <c r="AJ11" s="31"/>
      <c r="AK11" s="31"/>
      <c r="AL11" s="31"/>
      <c r="AM11" s="115"/>
      <c r="AN11" s="31"/>
      <c r="AR11" s="220"/>
      <c r="AT11" s="221"/>
      <c r="BA11" s="222"/>
      <c r="BB11" s="222"/>
      <c r="BC11" s="222"/>
      <c r="BG11" s="221"/>
      <c r="BH11" s="221"/>
      <c r="BP11" s="221"/>
      <c r="BQ11" s="221"/>
      <c r="BR11" s="221"/>
      <c r="BZ11" s="225"/>
      <c r="EL11" s="224"/>
    </row>
    <row r="12" spans="1:142" ht="16.899999999999999" customHeight="1" x14ac:dyDescent="0.3">
      <c r="A12" s="31">
        <v>18</v>
      </c>
      <c r="B12" s="36" t="s">
        <v>1646</v>
      </c>
      <c r="C12" s="36" t="s">
        <v>1647</v>
      </c>
      <c r="D12" s="36" t="s">
        <v>75</v>
      </c>
      <c r="E12" s="31">
        <v>5</v>
      </c>
      <c r="F12" s="31">
        <v>5</v>
      </c>
      <c r="G12" s="36" t="s">
        <v>1</v>
      </c>
      <c r="H12" s="36" t="s">
        <v>23</v>
      </c>
      <c r="I12" s="36" t="s">
        <v>18</v>
      </c>
      <c r="J12" s="36" t="s">
        <v>8</v>
      </c>
      <c r="K12" s="36" t="s">
        <v>137</v>
      </c>
      <c r="L12" s="108">
        <v>0.31019999999999998</v>
      </c>
      <c r="M12" s="108">
        <v>0</v>
      </c>
      <c r="N12" s="31" t="s">
        <v>144</v>
      </c>
      <c r="O12" s="109">
        <v>4113</v>
      </c>
      <c r="P12" s="109">
        <v>2894</v>
      </c>
      <c r="Q12" s="112">
        <v>4113</v>
      </c>
      <c r="R12" s="112">
        <v>1219</v>
      </c>
      <c r="S12" s="113" t="s">
        <v>864</v>
      </c>
      <c r="T12" s="114" t="s">
        <v>2359</v>
      </c>
      <c r="U12" s="216" t="s">
        <v>1367</v>
      </c>
      <c r="V12" s="103">
        <v>12</v>
      </c>
      <c r="W12" s="31">
        <v>2010</v>
      </c>
      <c r="X12" s="65" t="s">
        <v>163</v>
      </c>
      <c r="Y12" s="65" t="s">
        <v>2368</v>
      </c>
      <c r="Z12" s="36"/>
      <c r="AA12" s="32" t="s">
        <v>1490</v>
      </c>
      <c r="AB12" s="32">
        <v>12</v>
      </c>
      <c r="AC12" s="32">
        <v>12</v>
      </c>
      <c r="AD12" s="218" t="s">
        <v>3353</v>
      </c>
      <c r="AE12" s="31"/>
      <c r="AF12" s="31"/>
      <c r="AG12" s="31"/>
      <c r="AH12" s="31"/>
      <c r="AI12" s="31"/>
      <c r="AJ12" s="31"/>
      <c r="AK12" s="31"/>
      <c r="AL12" s="31"/>
      <c r="AM12" s="115"/>
      <c r="AN12" s="31"/>
      <c r="AR12" s="220"/>
      <c r="AS12" s="221"/>
      <c r="AT12" s="221"/>
      <c r="BA12" s="222"/>
      <c r="BB12" s="222"/>
      <c r="BC12" s="222"/>
      <c r="BG12" s="221"/>
      <c r="BH12" s="221"/>
      <c r="BP12" s="221"/>
      <c r="BQ12" s="221"/>
      <c r="BR12" s="221"/>
      <c r="BZ12" s="223"/>
      <c r="EL12" s="224"/>
    </row>
    <row r="13" spans="1:142" ht="16.899999999999999" customHeight="1" x14ac:dyDescent="0.3">
      <c r="A13" s="31">
        <v>19</v>
      </c>
      <c r="B13" s="36" t="s">
        <v>1648</v>
      </c>
      <c r="C13" s="36" t="s">
        <v>1649</v>
      </c>
      <c r="D13" s="36" t="s">
        <v>75</v>
      </c>
      <c r="E13" s="31">
        <v>5</v>
      </c>
      <c r="F13" s="31">
        <v>5</v>
      </c>
      <c r="G13" s="36" t="s">
        <v>1</v>
      </c>
      <c r="H13" s="36" t="s">
        <v>23</v>
      </c>
      <c r="I13" s="36" t="s">
        <v>18</v>
      </c>
      <c r="J13" s="36" t="s">
        <v>7</v>
      </c>
      <c r="K13" s="36" t="s">
        <v>137</v>
      </c>
      <c r="L13" s="108">
        <v>6.4799999999999996E-2</v>
      </c>
      <c r="M13" s="108">
        <v>0</v>
      </c>
      <c r="N13" s="31" t="s">
        <v>144</v>
      </c>
      <c r="O13" s="109">
        <v>275</v>
      </c>
      <c r="P13" s="109"/>
      <c r="Q13" s="112"/>
      <c r="R13" s="112">
        <v>275</v>
      </c>
      <c r="S13" s="113" t="s">
        <v>864</v>
      </c>
      <c r="T13" s="114" t="s">
        <v>2361</v>
      </c>
      <c r="U13" s="216" t="s">
        <v>1360</v>
      </c>
      <c r="V13" s="103">
        <v>12</v>
      </c>
      <c r="W13" s="31">
        <v>2010</v>
      </c>
      <c r="X13" s="65" t="s">
        <v>147</v>
      </c>
      <c r="Y13" s="65" t="s">
        <v>2369</v>
      </c>
      <c r="Z13" s="36"/>
      <c r="AA13" s="32" t="s">
        <v>1491</v>
      </c>
      <c r="AB13" s="32">
        <v>12</v>
      </c>
      <c r="AC13" s="32">
        <v>12</v>
      </c>
      <c r="AD13" s="218" t="s">
        <v>3353</v>
      </c>
      <c r="AE13" s="31"/>
      <c r="AF13" s="31"/>
      <c r="AG13" s="31"/>
      <c r="AH13" s="31"/>
      <c r="AI13" s="31"/>
      <c r="AJ13" s="31"/>
      <c r="AK13" s="31"/>
      <c r="AL13" s="31"/>
      <c r="AM13" s="115"/>
      <c r="AN13" s="31"/>
      <c r="AR13" s="220"/>
      <c r="AS13" s="221"/>
      <c r="AT13" s="221"/>
      <c r="BA13" s="222"/>
      <c r="BB13" s="222"/>
      <c r="BC13" s="222"/>
      <c r="BG13" s="221"/>
      <c r="BH13" s="221"/>
      <c r="BP13" s="221"/>
      <c r="BQ13" s="221"/>
      <c r="BR13" s="221"/>
      <c r="BZ13" s="225"/>
      <c r="EL13" s="224"/>
    </row>
    <row r="14" spans="1:142" ht="16.899999999999999" customHeight="1" x14ac:dyDescent="0.3">
      <c r="A14" s="31">
        <v>23</v>
      </c>
      <c r="B14" s="36" t="s">
        <v>165</v>
      </c>
      <c r="C14" s="36" t="s">
        <v>1650</v>
      </c>
      <c r="D14" s="36" t="s">
        <v>75</v>
      </c>
      <c r="E14" s="31">
        <v>5</v>
      </c>
      <c r="F14" s="31">
        <v>0</v>
      </c>
      <c r="G14" s="36" t="s">
        <v>0</v>
      </c>
      <c r="H14" s="36" t="s">
        <v>166</v>
      </c>
      <c r="I14" s="36" t="s">
        <v>167</v>
      </c>
      <c r="J14" s="36" t="s">
        <v>149</v>
      </c>
      <c r="K14" s="36" t="s">
        <v>137</v>
      </c>
      <c r="L14" s="108">
        <v>0.40769230769230769</v>
      </c>
      <c r="M14" s="108">
        <v>0</v>
      </c>
      <c r="N14" s="31" t="s">
        <v>138</v>
      </c>
      <c r="O14" s="109" t="s">
        <v>2370</v>
      </c>
      <c r="P14" s="109">
        <v>3330</v>
      </c>
      <c r="Q14" s="112">
        <v>4508</v>
      </c>
      <c r="R14" s="112">
        <v>1178</v>
      </c>
      <c r="S14" s="113" t="s">
        <v>864</v>
      </c>
      <c r="T14" s="114" t="s">
        <v>2371</v>
      </c>
      <c r="U14" s="216" t="s">
        <v>1443</v>
      </c>
      <c r="V14" s="106">
        <v>15</v>
      </c>
      <c r="W14" s="31">
        <v>2015</v>
      </c>
      <c r="X14" s="65" t="s">
        <v>168</v>
      </c>
      <c r="Y14" s="65" t="s">
        <v>169</v>
      </c>
      <c r="Z14" s="36"/>
      <c r="AA14" s="32" t="s">
        <v>3300</v>
      </c>
      <c r="AB14" s="32">
        <v>15</v>
      </c>
      <c r="AC14" s="32">
        <v>15</v>
      </c>
      <c r="AD14" s="115" t="s">
        <v>3351</v>
      </c>
      <c r="AE14" s="31"/>
      <c r="AF14" s="31"/>
      <c r="AG14" s="31"/>
      <c r="AH14" s="31"/>
      <c r="AI14" s="31"/>
      <c r="AJ14" s="31"/>
      <c r="AK14" s="31"/>
      <c r="AL14" s="103"/>
      <c r="AM14" s="115"/>
      <c r="AN14" s="31"/>
      <c r="AR14" s="220"/>
      <c r="AS14" s="221"/>
      <c r="AT14" s="221"/>
      <c r="BA14" s="222"/>
      <c r="BB14" s="222"/>
      <c r="BC14" s="222"/>
      <c r="BG14" s="221"/>
      <c r="BH14" s="221"/>
      <c r="BP14" s="221"/>
      <c r="BQ14" s="221"/>
      <c r="BR14" s="221"/>
      <c r="BZ14" s="225"/>
      <c r="EL14" s="224"/>
    </row>
    <row r="15" spans="1:142" ht="16.899999999999999" customHeight="1" x14ac:dyDescent="0.3">
      <c r="A15" s="31">
        <v>24</v>
      </c>
      <c r="B15" s="36" t="s">
        <v>1651</v>
      </c>
      <c r="C15" s="36" t="s">
        <v>1652</v>
      </c>
      <c r="D15" s="36" t="s">
        <v>75</v>
      </c>
      <c r="E15" s="31">
        <v>5</v>
      </c>
      <c r="F15" s="31">
        <v>5</v>
      </c>
      <c r="G15" s="36" t="s">
        <v>1</v>
      </c>
      <c r="H15" s="36" t="s">
        <v>23</v>
      </c>
      <c r="I15" s="36" t="s">
        <v>20</v>
      </c>
      <c r="J15" s="36" t="s">
        <v>8</v>
      </c>
      <c r="K15" s="36" t="s">
        <v>137</v>
      </c>
      <c r="L15" s="108">
        <v>0.1225</v>
      </c>
      <c r="M15" s="108">
        <v>0</v>
      </c>
      <c r="N15" s="31" t="s">
        <v>144</v>
      </c>
      <c r="O15" s="109">
        <v>800</v>
      </c>
      <c r="P15" s="109"/>
      <c r="Q15" s="112">
        <v>800</v>
      </c>
      <c r="R15" s="112">
        <v>800</v>
      </c>
      <c r="S15" s="113" t="s">
        <v>864</v>
      </c>
      <c r="T15" s="114" t="s">
        <v>2359</v>
      </c>
      <c r="U15" s="216" t="s">
        <v>1368</v>
      </c>
      <c r="V15" s="103">
        <v>22</v>
      </c>
      <c r="W15" s="31">
        <v>2013</v>
      </c>
      <c r="X15" s="65" t="s">
        <v>170</v>
      </c>
      <c r="Y15" s="65" t="s">
        <v>2372</v>
      </c>
      <c r="Z15" s="36"/>
      <c r="AA15" s="32" t="s">
        <v>1492</v>
      </c>
      <c r="AB15" s="32">
        <v>22</v>
      </c>
      <c r="AC15" s="32">
        <v>22</v>
      </c>
      <c r="AD15" s="218" t="s">
        <v>3353</v>
      </c>
      <c r="AE15" s="31"/>
      <c r="AF15" s="31"/>
      <c r="AG15" s="31"/>
      <c r="AH15" s="31"/>
      <c r="AI15" s="31"/>
      <c r="AJ15" s="31"/>
      <c r="AK15" s="31"/>
      <c r="AL15" s="31"/>
      <c r="AM15" s="115"/>
      <c r="AN15" s="31"/>
      <c r="AR15" s="220"/>
      <c r="AS15" s="221"/>
      <c r="AT15" s="221"/>
      <c r="BA15" s="222"/>
      <c r="BB15" s="222"/>
      <c r="BC15" s="222"/>
      <c r="BG15" s="221"/>
      <c r="BH15" s="221"/>
      <c r="BP15" s="221"/>
      <c r="BQ15" s="221"/>
      <c r="BR15" s="221"/>
      <c r="BZ15" s="225"/>
      <c r="EL15" s="224"/>
    </row>
    <row r="16" spans="1:142" ht="16.899999999999999" customHeight="1" x14ac:dyDescent="0.3">
      <c r="A16" s="31">
        <v>25</v>
      </c>
      <c r="B16" s="36" t="s">
        <v>1653</v>
      </c>
      <c r="C16" s="36" t="s">
        <v>1654</v>
      </c>
      <c r="D16" s="36" t="s">
        <v>75</v>
      </c>
      <c r="E16" s="31">
        <v>5</v>
      </c>
      <c r="F16" s="31">
        <v>5</v>
      </c>
      <c r="G16" s="36" t="s">
        <v>1</v>
      </c>
      <c r="H16" s="36" t="s">
        <v>23</v>
      </c>
      <c r="I16" s="36" t="s">
        <v>20</v>
      </c>
      <c r="J16" s="36" t="s">
        <v>7</v>
      </c>
      <c r="K16" s="36" t="s">
        <v>137</v>
      </c>
      <c r="L16" s="108">
        <v>0.1106</v>
      </c>
      <c r="M16" s="108">
        <v>0</v>
      </c>
      <c r="N16" s="31" t="s">
        <v>144</v>
      </c>
      <c r="O16" s="109">
        <v>800</v>
      </c>
      <c r="P16" s="109"/>
      <c r="Q16" s="112">
        <v>800</v>
      </c>
      <c r="R16" s="112">
        <v>800</v>
      </c>
      <c r="S16" s="113" t="s">
        <v>864</v>
      </c>
      <c r="T16" s="114" t="s">
        <v>2361</v>
      </c>
      <c r="U16" s="216" t="s">
        <v>1361</v>
      </c>
      <c r="V16" s="103">
        <v>22</v>
      </c>
      <c r="W16" s="31">
        <v>2013</v>
      </c>
      <c r="X16" s="65" t="s">
        <v>170</v>
      </c>
      <c r="Y16" s="65" t="s">
        <v>2373</v>
      </c>
      <c r="Z16" s="36"/>
      <c r="AA16" s="32" t="s">
        <v>1493</v>
      </c>
      <c r="AB16" s="32">
        <v>22</v>
      </c>
      <c r="AC16" s="32">
        <v>22</v>
      </c>
      <c r="AD16" s="218" t="s">
        <v>3353</v>
      </c>
      <c r="AE16" s="31"/>
      <c r="AF16" s="31"/>
      <c r="AG16" s="31"/>
      <c r="AH16" s="31"/>
      <c r="AI16" s="31"/>
      <c r="AJ16" s="31"/>
      <c r="AK16" s="31"/>
      <c r="AL16" s="31"/>
      <c r="AM16" s="115"/>
      <c r="AN16" s="31"/>
      <c r="AR16" s="220"/>
      <c r="AS16" s="221"/>
      <c r="AT16" s="221"/>
      <c r="BA16" s="222"/>
      <c r="BB16" s="222"/>
      <c r="BC16" s="222"/>
      <c r="BG16" s="221"/>
      <c r="BH16" s="221"/>
      <c r="BP16" s="221"/>
      <c r="BQ16" s="221"/>
      <c r="BR16" s="221"/>
      <c r="EL16" s="224"/>
    </row>
    <row r="17" spans="1:142" ht="16.899999999999999" customHeight="1" x14ac:dyDescent="0.3">
      <c r="A17" s="31">
        <v>26</v>
      </c>
      <c r="B17" s="36" t="s">
        <v>171</v>
      </c>
      <c r="C17" s="36" t="s">
        <v>1655</v>
      </c>
      <c r="D17" s="36" t="s">
        <v>172</v>
      </c>
      <c r="E17" s="31">
        <v>5</v>
      </c>
      <c r="F17" s="31">
        <v>4</v>
      </c>
      <c r="G17" s="36" t="s">
        <v>0</v>
      </c>
      <c r="H17" s="36" t="s">
        <v>23</v>
      </c>
      <c r="I17" s="36" t="s">
        <v>15</v>
      </c>
      <c r="J17" s="36" t="s">
        <v>8</v>
      </c>
      <c r="K17" s="36" t="s">
        <v>137</v>
      </c>
      <c r="L17" s="108">
        <v>0.70099999999999996</v>
      </c>
      <c r="M17" s="108">
        <v>0</v>
      </c>
      <c r="N17" s="31" t="s">
        <v>144</v>
      </c>
      <c r="O17" s="109">
        <v>2000</v>
      </c>
      <c r="P17" s="109">
        <v>0</v>
      </c>
      <c r="Q17" s="112">
        <v>1999</v>
      </c>
      <c r="R17" s="112">
        <v>1999</v>
      </c>
      <c r="S17" s="113" t="s">
        <v>864</v>
      </c>
      <c r="T17" s="114" t="s">
        <v>2374</v>
      </c>
      <c r="U17" s="216" t="s">
        <v>2375</v>
      </c>
      <c r="V17" s="103">
        <v>17</v>
      </c>
      <c r="W17" s="31">
        <v>2013</v>
      </c>
      <c r="X17" s="65" t="s">
        <v>173</v>
      </c>
      <c r="Y17" s="65" t="s">
        <v>2376</v>
      </c>
      <c r="Z17" s="36"/>
      <c r="AA17" s="32" t="s">
        <v>3381</v>
      </c>
      <c r="AB17" s="32">
        <v>17</v>
      </c>
      <c r="AC17" s="32">
        <v>17</v>
      </c>
      <c r="AD17" s="115" t="s">
        <v>3351</v>
      </c>
      <c r="AE17" s="31"/>
      <c r="AF17" s="31"/>
      <c r="AG17" s="31"/>
      <c r="AH17" s="31"/>
      <c r="AI17" s="31"/>
      <c r="AJ17" s="31"/>
      <c r="AK17" s="31"/>
      <c r="AL17" s="31"/>
      <c r="AM17" s="115"/>
      <c r="AN17" s="31"/>
      <c r="AR17" s="220"/>
      <c r="AS17" s="221"/>
      <c r="AT17" s="221"/>
      <c r="BA17" s="222"/>
      <c r="BB17" s="222"/>
      <c r="BC17" s="222"/>
      <c r="BG17" s="221"/>
      <c r="BH17" s="221"/>
      <c r="BP17" s="221"/>
      <c r="BQ17" s="221"/>
      <c r="BR17" s="221"/>
      <c r="BZ17" s="225"/>
      <c r="EL17" s="224"/>
    </row>
    <row r="18" spans="1:142" ht="16.899999999999999" customHeight="1" x14ac:dyDescent="0.3">
      <c r="A18" s="31">
        <v>28</v>
      </c>
      <c r="B18" s="36" t="s">
        <v>1656</v>
      </c>
      <c r="C18" s="36" t="s">
        <v>1657</v>
      </c>
      <c r="D18" s="36" t="s">
        <v>93</v>
      </c>
      <c r="E18" s="31">
        <v>5</v>
      </c>
      <c r="F18" s="31">
        <v>4</v>
      </c>
      <c r="G18" s="36" t="s">
        <v>0</v>
      </c>
      <c r="H18" s="36" t="s">
        <v>105</v>
      </c>
      <c r="I18" s="36" t="s">
        <v>174</v>
      </c>
      <c r="J18" s="36" t="s">
        <v>149</v>
      </c>
      <c r="K18" s="36" t="s">
        <v>137</v>
      </c>
      <c r="L18" s="108">
        <v>0.44</v>
      </c>
      <c r="M18" s="108">
        <v>0</v>
      </c>
      <c r="N18" s="31" t="s">
        <v>138</v>
      </c>
      <c r="O18" s="109" t="s">
        <v>2377</v>
      </c>
      <c r="P18" s="109"/>
      <c r="Q18" s="112"/>
      <c r="R18" s="112">
        <v>0</v>
      </c>
      <c r="S18" s="113" t="s">
        <v>864</v>
      </c>
      <c r="T18" s="114" t="s">
        <v>2361</v>
      </c>
      <c r="U18" s="216" t="s">
        <v>2378</v>
      </c>
      <c r="V18" s="103">
        <v>4</v>
      </c>
      <c r="W18" s="31">
        <v>2013</v>
      </c>
      <c r="X18" s="65" t="s">
        <v>175</v>
      </c>
      <c r="Y18" s="65" t="s">
        <v>176</v>
      </c>
      <c r="Z18" s="36"/>
      <c r="AA18" s="32" t="s">
        <v>3285</v>
      </c>
      <c r="AB18" s="32">
        <v>4</v>
      </c>
      <c r="AC18" s="32">
        <v>4</v>
      </c>
      <c r="AD18" s="115" t="s">
        <v>3351</v>
      </c>
      <c r="AE18" s="31"/>
      <c r="AF18" s="31"/>
      <c r="AG18" s="31"/>
      <c r="AH18" s="31"/>
      <c r="AI18" s="31"/>
      <c r="AJ18" s="31"/>
      <c r="AK18" s="31"/>
      <c r="AL18" s="31"/>
      <c r="AM18" s="115"/>
      <c r="AN18" s="31"/>
      <c r="AR18" s="220"/>
      <c r="AS18" s="221"/>
      <c r="AT18" s="221"/>
      <c r="BA18" s="222"/>
      <c r="BB18" s="222"/>
      <c r="BC18" s="222"/>
      <c r="BG18" s="221"/>
      <c r="BH18" s="221"/>
      <c r="BP18" s="221"/>
      <c r="BQ18" s="221"/>
      <c r="BR18" s="221"/>
      <c r="BZ18" s="225"/>
      <c r="EL18" s="224"/>
    </row>
    <row r="19" spans="1:142" ht="16.899999999999999" customHeight="1" x14ac:dyDescent="0.3">
      <c r="A19" s="31">
        <v>29</v>
      </c>
      <c r="B19" s="36" t="s">
        <v>1658</v>
      </c>
      <c r="C19" s="36" t="s">
        <v>1659</v>
      </c>
      <c r="D19" s="36" t="s">
        <v>76</v>
      </c>
      <c r="E19" s="31">
        <v>5</v>
      </c>
      <c r="F19" s="31">
        <v>4</v>
      </c>
      <c r="G19" s="36" t="s">
        <v>0</v>
      </c>
      <c r="H19" s="36" t="s">
        <v>105</v>
      </c>
      <c r="I19" s="36" t="s">
        <v>177</v>
      </c>
      <c r="J19" s="36" t="s">
        <v>149</v>
      </c>
      <c r="K19" s="36" t="s">
        <v>137</v>
      </c>
      <c r="L19" s="108">
        <v>0.28000000000000003</v>
      </c>
      <c r="M19" s="108">
        <v>0</v>
      </c>
      <c r="N19" s="31" t="s">
        <v>138</v>
      </c>
      <c r="O19" s="109" t="s">
        <v>2377</v>
      </c>
      <c r="P19" s="109"/>
      <c r="Q19" s="112"/>
      <c r="R19" s="112">
        <v>0</v>
      </c>
      <c r="S19" s="113" t="s">
        <v>864</v>
      </c>
      <c r="T19" s="114" t="s">
        <v>2361</v>
      </c>
      <c r="U19" s="216" t="s">
        <v>1424</v>
      </c>
      <c r="V19" s="103">
        <v>4</v>
      </c>
      <c r="W19" s="31">
        <v>2013</v>
      </c>
      <c r="X19" s="65" t="s">
        <v>175</v>
      </c>
      <c r="Y19" s="65" t="s">
        <v>176</v>
      </c>
      <c r="Z19" s="36"/>
      <c r="AA19" s="32" t="s">
        <v>3286</v>
      </c>
      <c r="AB19" s="32">
        <v>4</v>
      </c>
      <c r="AC19" s="32">
        <v>4</v>
      </c>
      <c r="AD19" s="115" t="s">
        <v>3351</v>
      </c>
      <c r="AE19" s="31"/>
      <c r="AF19" s="31"/>
      <c r="AG19" s="31"/>
      <c r="AH19" s="31"/>
      <c r="AI19" s="31"/>
      <c r="AJ19" s="31"/>
      <c r="AK19" s="31"/>
      <c r="AL19" s="31"/>
      <c r="AM19" s="115"/>
      <c r="AN19" s="31"/>
      <c r="AR19" s="220"/>
      <c r="AS19" s="221"/>
      <c r="AT19" s="221"/>
      <c r="BA19" s="222"/>
      <c r="BB19" s="222"/>
      <c r="BC19" s="222"/>
      <c r="BG19" s="221"/>
      <c r="BH19" s="221"/>
      <c r="BP19" s="221"/>
      <c r="BQ19" s="221"/>
      <c r="BR19" s="221"/>
      <c r="BZ19" s="223"/>
      <c r="EL19" s="224"/>
    </row>
    <row r="20" spans="1:142" ht="16.899999999999999" customHeight="1" x14ac:dyDescent="0.3">
      <c r="A20" s="31">
        <v>30</v>
      </c>
      <c r="B20" s="36" t="s">
        <v>178</v>
      </c>
      <c r="C20" s="36" t="s">
        <v>1660</v>
      </c>
      <c r="D20" s="36" t="s">
        <v>76</v>
      </c>
      <c r="E20" s="31">
        <v>5</v>
      </c>
      <c r="F20" s="31">
        <v>3</v>
      </c>
      <c r="G20" s="36" t="s">
        <v>1</v>
      </c>
      <c r="H20" s="36" t="s">
        <v>23</v>
      </c>
      <c r="I20" s="36" t="s">
        <v>20</v>
      </c>
      <c r="J20" s="36" t="s">
        <v>8</v>
      </c>
      <c r="K20" s="36" t="s">
        <v>137</v>
      </c>
      <c r="L20" s="108">
        <v>4.2999999999999997E-2</v>
      </c>
      <c r="M20" s="108">
        <v>0</v>
      </c>
      <c r="N20" s="31" t="s">
        <v>144</v>
      </c>
      <c r="O20" s="109" t="s">
        <v>2355</v>
      </c>
      <c r="P20" s="109"/>
      <c r="Q20" s="112"/>
      <c r="R20" s="112"/>
      <c r="S20" s="113" t="s">
        <v>864</v>
      </c>
      <c r="T20" s="114" t="s">
        <v>2357</v>
      </c>
      <c r="U20" s="216" t="s">
        <v>2358</v>
      </c>
      <c r="V20" s="103">
        <v>22</v>
      </c>
      <c r="W20" s="31">
        <v>2013</v>
      </c>
      <c r="X20" s="65" t="s">
        <v>2232</v>
      </c>
      <c r="Y20" s="65" t="s">
        <v>179</v>
      </c>
      <c r="Z20" s="36"/>
      <c r="AA20" s="32" t="s">
        <v>1482</v>
      </c>
      <c r="AB20" s="32">
        <v>22</v>
      </c>
      <c r="AC20" s="32">
        <v>22</v>
      </c>
      <c r="AD20" s="218" t="s">
        <v>3353</v>
      </c>
      <c r="AE20" s="31"/>
      <c r="AF20" s="31"/>
      <c r="AG20" s="31"/>
      <c r="AH20" s="31"/>
      <c r="AI20" s="31"/>
      <c r="AJ20" s="31"/>
      <c r="AK20" s="31"/>
      <c r="AL20" s="31"/>
      <c r="AM20" s="115"/>
      <c r="AN20" s="31"/>
      <c r="AR20" s="220"/>
      <c r="AS20" s="221"/>
      <c r="AT20" s="221"/>
      <c r="BA20" s="222"/>
      <c r="BB20" s="222"/>
      <c r="BC20" s="222"/>
      <c r="BG20" s="221"/>
      <c r="BH20" s="221"/>
      <c r="BP20" s="221"/>
      <c r="BQ20" s="221"/>
      <c r="BR20" s="221"/>
      <c r="BZ20" s="225"/>
      <c r="EL20" s="224"/>
    </row>
    <row r="21" spans="1:142" ht="16.899999999999999" customHeight="1" x14ac:dyDescent="0.3">
      <c r="A21" s="31">
        <v>33</v>
      </c>
      <c r="B21" s="36" t="s">
        <v>180</v>
      </c>
      <c r="C21" s="36" t="s">
        <v>1661</v>
      </c>
      <c r="D21" s="36" t="s">
        <v>76</v>
      </c>
      <c r="E21" s="31">
        <v>5</v>
      </c>
      <c r="F21" s="31">
        <v>5</v>
      </c>
      <c r="G21" s="36" t="s">
        <v>1</v>
      </c>
      <c r="H21" s="36" t="s">
        <v>23</v>
      </c>
      <c r="I21" s="36" t="s">
        <v>113</v>
      </c>
      <c r="J21" s="36" t="s">
        <v>7</v>
      </c>
      <c r="K21" s="36" t="s">
        <v>137</v>
      </c>
      <c r="L21" s="108">
        <v>2.1999999999999999E-2</v>
      </c>
      <c r="M21" s="108">
        <v>0</v>
      </c>
      <c r="N21" s="31" t="s">
        <v>144</v>
      </c>
      <c r="O21" s="109" t="s">
        <v>2355</v>
      </c>
      <c r="P21" s="109"/>
      <c r="Q21" s="112"/>
      <c r="R21" s="112"/>
      <c r="S21" s="113" t="s">
        <v>864</v>
      </c>
      <c r="T21" s="114" t="s">
        <v>2361</v>
      </c>
      <c r="U21" s="216" t="s">
        <v>1374</v>
      </c>
      <c r="V21" s="103">
        <v>12</v>
      </c>
      <c r="W21" s="31">
        <v>2013</v>
      </c>
      <c r="X21" s="65" t="s">
        <v>142</v>
      </c>
      <c r="Y21" s="65" t="s">
        <v>181</v>
      </c>
      <c r="Z21" s="36"/>
      <c r="AA21" s="32" t="s">
        <v>1495</v>
      </c>
      <c r="AB21" s="32">
        <v>12</v>
      </c>
      <c r="AC21" s="32">
        <v>12</v>
      </c>
      <c r="AD21" s="218" t="s">
        <v>3353</v>
      </c>
      <c r="AE21" s="31"/>
      <c r="AF21" s="31"/>
      <c r="AG21" s="31"/>
      <c r="AH21" s="31"/>
      <c r="AI21" s="31"/>
      <c r="AJ21" s="31"/>
      <c r="AK21" s="31"/>
      <c r="AL21" s="31"/>
      <c r="AM21" s="115"/>
      <c r="AN21" s="31"/>
      <c r="AR21" s="220"/>
      <c r="AS21" s="221"/>
      <c r="AT21" s="221"/>
      <c r="BA21" s="222"/>
      <c r="BB21" s="222"/>
      <c r="BC21" s="222"/>
      <c r="BG21" s="221"/>
      <c r="BH21" s="221"/>
      <c r="BP21" s="221"/>
      <c r="BQ21" s="221"/>
      <c r="BR21" s="221"/>
      <c r="BZ21" s="225"/>
      <c r="EL21" s="224"/>
    </row>
    <row r="22" spans="1:142" ht="16.899999999999999" customHeight="1" x14ac:dyDescent="0.3">
      <c r="A22" s="31">
        <v>34</v>
      </c>
      <c r="B22" s="36" t="s">
        <v>182</v>
      </c>
      <c r="C22" s="36" t="s">
        <v>183</v>
      </c>
      <c r="D22" s="36" t="s">
        <v>76</v>
      </c>
      <c r="E22" s="31">
        <v>5</v>
      </c>
      <c r="F22" s="31">
        <v>3</v>
      </c>
      <c r="G22" s="36" t="s">
        <v>1</v>
      </c>
      <c r="H22" s="36" t="s">
        <v>23</v>
      </c>
      <c r="I22" s="36" t="s">
        <v>15</v>
      </c>
      <c r="J22" s="36" t="s">
        <v>8</v>
      </c>
      <c r="K22" s="36" t="s">
        <v>137</v>
      </c>
      <c r="L22" s="108">
        <v>0.05</v>
      </c>
      <c r="M22" s="108">
        <v>0</v>
      </c>
      <c r="N22" s="31" t="s">
        <v>138</v>
      </c>
      <c r="O22" s="109" t="s">
        <v>2355</v>
      </c>
      <c r="P22" s="109"/>
      <c r="Q22" s="112"/>
      <c r="R22" s="112"/>
      <c r="S22" s="113" t="s">
        <v>864</v>
      </c>
      <c r="T22" s="114" t="s">
        <v>2359</v>
      </c>
      <c r="U22" s="216" t="s">
        <v>1368</v>
      </c>
      <c r="V22" s="103">
        <v>10</v>
      </c>
      <c r="W22" s="31">
        <v>2013</v>
      </c>
      <c r="X22" s="65" t="s">
        <v>142</v>
      </c>
      <c r="Y22" s="65" t="s">
        <v>184</v>
      </c>
      <c r="Z22" s="36"/>
      <c r="AA22" s="32" t="s">
        <v>1492</v>
      </c>
      <c r="AB22" s="32">
        <v>10</v>
      </c>
      <c r="AC22" s="32">
        <v>10</v>
      </c>
      <c r="AD22" s="218" t="s">
        <v>3353</v>
      </c>
      <c r="AE22" s="31"/>
      <c r="AF22" s="31"/>
      <c r="AG22" s="31"/>
      <c r="AH22" s="31"/>
      <c r="AI22" s="31"/>
      <c r="AJ22" s="31"/>
      <c r="AK22" s="31"/>
      <c r="AL22" s="31"/>
      <c r="AM22" s="115"/>
      <c r="AN22" s="31"/>
      <c r="AR22" s="220"/>
      <c r="AS22" s="221"/>
      <c r="AT22" s="221"/>
      <c r="BA22" s="222"/>
      <c r="BB22" s="222"/>
      <c r="BC22" s="222"/>
      <c r="BG22" s="221"/>
      <c r="BH22" s="221"/>
      <c r="BP22" s="221"/>
      <c r="BQ22" s="221"/>
      <c r="BR22" s="221"/>
      <c r="BZ22" s="225"/>
      <c r="EL22" s="224"/>
    </row>
    <row r="23" spans="1:142" ht="16.899999999999999" customHeight="1" x14ac:dyDescent="0.3">
      <c r="A23" s="31">
        <v>35</v>
      </c>
      <c r="B23" s="36" t="s">
        <v>1662</v>
      </c>
      <c r="C23" s="36" t="s">
        <v>1663</v>
      </c>
      <c r="D23" s="36" t="s">
        <v>75</v>
      </c>
      <c r="E23" s="31">
        <v>5</v>
      </c>
      <c r="F23" s="31">
        <v>5</v>
      </c>
      <c r="G23" s="36" t="s">
        <v>1</v>
      </c>
      <c r="H23" s="36" t="s">
        <v>23</v>
      </c>
      <c r="I23" s="36" t="s">
        <v>146</v>
      </c>
      <c r="J23" s="36" t="s">
        <v>7</v>
      </c>
      <c r="K23" s="36" t="s">
        <v>137</v>
      </c>
      <c r="L23" s="108">
        <v>0.39</v>
      </c>
      <c r="M23" s="108">
        <v>0</v>
      </c>
      <c r="N23" s="31" t="s">
        <v>144</v>
      </c>
      <c r="O23" s="109">
        <v>8325</v>
      </c>
      <c r="P23" s="109">
        <v>4500</v>
      </c>
      <c r="Q23" s="112">
        <v>8325</v>
      </c>
      <c r="R23" s="112">
        <v>3825</v>
      </c>
      <c r="S23" s="113" t="s">
        <v>864</v>
      </c>
      <c r="T23" s="114" t="s">
        <v>2361</v>
      </c>
      <c r="U23" s="216" t="s">
        <v>1362</v>
      </c>
      <c r="V23" s="103">
        <v>10</v>
      </c>
      <c r="W23" s="31">
        <v>2013</v>
      </c>
      <c r="X23" s="65" t="s">
        <v>185</v>
      </c>
      <c r="Y23" s="65" t="s">
        <v>2379</v>
      </c>
      <c r="Z23" s="36"/>
      <c r="AA23" s="32" t="s">
        <v>1486</v>
      </c>
      <c r="AB23" s="32">
        <v>10</v>
      </c>
      <c r="AC23" s="32">
        <v>10</v>
      </c>
      <c r="AD23" s="218" t="s">
        <v>3353</v>
      </c>
      <c r="AE23" s="31"/>
      <c r="AF23" s="31"/>
      <c r="AG23" s="31"/>
      <c r="AH23" s="31"/>
      <c r="AI23" s="31"/>
      <c r="AJ23" s="31"/>
      <c r="AK23" s="31"/>
      <c r="AL23" s="31"/>
      <c r="AM23" s="115"/>
      <c r="AN23" s="31"/>
      <c r="AR23" s="220"/>
      <c r="AS23" s="221"/>
      <c r="AT23" s="221"/>
      <c r="BA23" s="222"/>
      <c r="BB23" s="222"/>
      <c r="BC23" s="222"/>
      <c r="BG23" s="221"/>
      <c r="BH23" s="221"/>
      <c r="BP23" s="221"/>
      <c r="BQ23" s="221"/>
      <c r="BR23" s="221"/>
      <c r="BZ23" s="225"/>
      <c r="EL23" s="224"/>
    </row>
    <row r="24" spans="1:142" ht="16.899999999999999" customHeight="1" x14ac:dyDescent="0.3">
      <c r="A24" s="31">
        <v>36</v>
      </c>
      <c r="B24" s="36" t="s">
        <v>1664</v>
      </c>
      <c r="C24" s="36" t="s">
        <v>1665</v>
      </c>
      <c r="D24" s="36" t="s">
        <v>75</v>
      </c>
      <c r="E24" s="31">
        <v>5</v>
      </c>
      <c r="F24" s="31">
        <v>5</v>
      </c>
      <c r="G24" s="36" t="s">
        <v>1</v>
      </c>
      <c r="H24" s="36" t="s">
        <v>23</v>
      </c>
      <c r="I24" s="36" t="s">
        <v>15</v>
      </c>
      <c r="J24" s="36" t="s">
        <v>8</v>
      </c>
      <c r="K24" s="36" t="s">
        <v>137</v>
      </c>
      <c r="L24" s="108">
        <v>0.25</v>
      </c>
      <c r="M24" s="108">
        <v>0</v>
      </c>
      <c r="N24" s="31" t="s">
        <v>144</v>
      </c>
      <c r="O24" s="109">
        <v>4830</v>
      </c>
      <c r="P24" s="109">
        <v>3000</v>
      </c>
      <c r="Q24" s="112">
        <v>4830</v>
      </c>
      <c r="R24" s="112">
        <v>1830</v>
      </c>
      <c r="S24" s="113" t="s">
        <v>864</v>
      </c>
      <c r="T24" s="114" t="s">
        <v>2359</v>
      </c>
      <c r="U24" s="216" t="s">
        <v>1370</v>
      </c>
      <c r="V24" s="103">
        <v>10</v>
      </c>
      <c r="W24" s="31">
        <v>2013</v>
      </c>
      <c r="X24" s="65" t="s">
        <v>145</v>
      </c>
      <c r="Y24" s="65" t="s">
        <v>2380</v>
      </c>
      <c r="Z24" s="36"/>
      <c r="AA24" s="32" t="s">
        <v>1496</v>
      </c>
      <c r="AB24" s="32">
        <v>10</v>
      </c>
      <c r="AC24" s="32">
        <v>10</v>
      </c>
      <c r="AD24" s="218" t="s">
        <v>3353</v>
      </c>
      <c r="AE24" s="31"/>
      <c r="AF24" s="31"/>
      <c r="AG24" s="31"/>
      <c r="AH24" s="31"/>
      <c r="AI24" s="31"/>
      <c r="AJ24" s="31"/>
      <c r="AK24" s="31"/>
      <c r="AL24" s="31"/>
      <c r="AM24" s="115"/>
      <c r="AN24" s="31"/>
      <c r="AR24" s="220"/>
      <c r="AS24" s="221"/>
      <c r="AT24" s="221"/>
      <c r="BA24" s="222"/>
      <c r="BB24" s="222"/>
      <c r="BC24" s="222"/>
      <c r="BG24" s="221"/>
      <c r="BH24" s="221"/>
      <c r="BJ24" s="226"/>
      <c r="BM24" s="226"/>
      <c r="BP24" s="221"/>
      <c r="BQ24" s="221"/>
      <c r="BR24" s="221"/>
      <c r="BZ24" s="225"/>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L24" s="224"/>
    </row>
    <row r="25" spans="1:142" ht="16.899999999999999" customHeight="1" x14ac:dyDescent="0.3">
      <c r="A25" s="31">
        <v>37</v>
      </c>
      <c r="B25" s="36" t="s">
        <v>1666</v>
      </c>
      <c r="C25" s="36" t="s">
        <v>1667</v>
      </c>
      <c r="D25" s="36" t="s">
        <v>75</v>
      </c>
      <c r="E25" s="31">
        <v>5</v>
      </c>
      <c r="F25" s="31">
        <v>5</v>
      </c>
      <c r="G25" s="36" t="s">
        <v>1</v>
      </c>
      <c r="H25" s="36" t="s">
        <v>23</v>
      </c>
      <c r="I25" s="36" t="s">
        <v>15</v>
      </c>
      <c r="J25" s="36" t="s">
        <v>7</v>
      </c>
      <c r="K25" s="36" t="s">
        <v>137</v>
      </c>
      <c r="L25" s="108">
        <v>0.24</v>
      </c>
      <c r="M25" s="108">
        <v>0</v>
      </c>
      <c r="N25" s="31" t="s">
        <v>144</v>
      </c>
      <c r="O25" s="109">
        <v>7400</v>
      </c>
      <c r="P25" s="109">
        <v>4000</v>
      </c>
      <c r="Q25" s="112">
        <v>7400</v>
      </c>
      <c r="R25" s="112">
        <v>3400</v>
      </c>
      <c r="S25" s="113" t="s">
        <v>864</v>
      </c>
      <c r="T25" s="114" t="s">
        <v>2361</v>
      </c>
      <c r="U25" s="216" t="s">
        <v>1363</v>
      </c>
      <c r="V25" s="103">
        <v>10</v>
      </c>
      <c r="W25" s="31">
        <v>2013</v>
      </c>
      <c r="X25" s="65" t="s">
        <v>186</v>
      </c>
      <c r="Y25" s="65" t="s">
        <v>2381</v>
      </c>
      <c r="Z25" s="36"/>
      <c r="AA25" s="32" t="s">
        <v>1497</v>
      </c>
      <c r="AB25" s="32">
        <v>10</v>
      </c>
      <c r="AC25" s="32">
        <v>10</v>
      </c>
      <c r="AD25" s="218" t="s">
        <v>3353</v>
      </c>
      <c r="AE25" s="31"/>
      <c r="AF25" s="31"/>
      <c r="AG25" s="31"/>
      <c r="AH25" s="31"/>
      <c r="AI25" s="31"/>
      <c r="AJ25" s="31"/>
      <c r="AK25" s="31"/>
      <c r="AL25" s="31"/>
      <c r="AM25" s="115"/>
      <c r="AN25" s="31"/>
      <c r="AR25" s="220"/>
      <c r="AS25" s="221"/>
      <c r="AT25" s="221"/>
      <c r="BA25" s="222"/>
      <c r="BB25" s="222"/>
      <c r="BC25" s="222"/>
      <c r="BG25" s="221"/>
      <c r="BH25" s="221"/>
      <c r="BP25" s="221"/>
      <c r="BQ25" s="221"/>
      <c r="BR25" s="221"/>
      <c r="BZ25" s="223"/>
      <c r="EL25" s="224"/>
    </row>
    <row r="26" spans="1:142" ht="16.899999999999999" customHeight="1" x14ac:dyDescent="0.3">
      <c r="A26" s="31">
        <v>38</v>
      </c>
      <c r="B26" s="36" t="s">
        <v>1668</v>
      </c>
      <c r="C26" s="36" t="s">
        <v>1669</v>
      </c>
      <c r="D26" s="36" t="s">
        <v>75</v>
      </c>
      <c r="E26" s="31">
        <v>5</v>
      </c>
      <c r="F26" s="31">
        <v>5</v>
      </c>
      <c r="G26" s="36" t="s">
        <v>1</v>
      </c>
      <c r="H26" s="36" t="s">
        <v>23</v>
      </c>
      <c r="I26" s="36" t="s">
        <v>21</v>
      </c>
      <c r="J26" s="36" t="s">
        <v>8</v>
      </c>
      <c r="K26" s="36" t="s">
        <v>137</v>
      </c>
      <c r="L26" s="108">
        <v>0.43</v>
      </c>
      <c r="M26" s="108">
        <v>0</v>
      </c>
      <c r="N26" s="31" t="s">
        <v>144</v>
      </c>
      <c r="O26" s="109">
        <v>10500</v>
      </c>
      <c r="P26" s="109">
        <v>10500</v>
      </c>
      <c r="Q26" s="112">
        <v>10500</v>
      </c>
      <c r="R26" s="112">
        <v>0</v>
      </c>
      <c r="S26" s="113" t="s">
        <v>864</v>
      </c>
      <c r="T26" s="114" t="s">
        <v>2359</v>
      </c>
      <c r="U26" s="216" t="s">
        <v>1371</v>
      </c>
      <c r="V26" s="103">
        <v>10</v>
      </c>
      <c r="W26" s="31">
        <v>2013</v>
      </c>
      <c r="X26" s="65" t="s">
        <v>186</v>
      </c>
      <c r="Y26" s="65" t="s">
        <v>2382</v>
      </c>
      <c r="Z26" s="36"/>
      <c r="AA26" s="32" t="s">
        <v>1483</v>
      </c>
      <c r="AB26" s="32">
        <v>10</v>
      </c>
      <c r="AC26" s="32">
        <v>10</v>
      </c>
      <c r="AD26" s="218" t="s">
        <v>3353</v>
      </c>
      <c r="AE26" s="31"/>
      <c r="AF26" s="31"/>
      <c r="AG26" s="31"/>
      <c r="AH26" s="31"/>
      <c r="AI26" s="31"/>
      <c r="AJ26" s="31"/>
      <c r="AK26" s="31"/>
      <c r="AL26" s="31"/>
      <c r="AM26" s="115"/>
      <c r="AN26" s="31"/>
      <c r="AR26" s="220"/>
      <c r="AS26" s="221"/>
      <c r="AT26" s="221"/>
      <c r="BA26" s="222"/>
      <c r="BB26" s="222"/>
      <c r="BC26" s="222"/>
      <c r="BG26" s="221"/>
      <c r="BH26" s="221"/>
      <c r="BP26" s="221"/>
      <c r="BQ26" s="221"/>
      <c r="BR26" s="221"/>
      <c r="BZ26" s="225"/>
      <c r="EL26" s="224"/>
    </row>
    <row r="27" spans="1:142" ht="16.899999999999999" customHeight="1" x14ac:dyDescent="0.3">
      <c r="A27" s="31">
        <v>39</v>
      </c>
      <c r="B27" s="36" t="s">
        <v>1670</v>
      </c>
      <c r="C27" s="36" t="s">
        <v>1671</v>
      </c>
      <c r="D27" s="36" t="s">
        <v>75</v>
      </c>
      <c r="E27" s="31">
        <v>5</v>
      </c>
      <c r="F27" s="31">
        <v>5</v>
      </c>
      <c r="G27" s="36" t="s">
        <v>1</v>
      </c>
      <c r="H27" s="36" t="s">
        <v>23</v>
      </c>
      <c r="I27" s="36" t="s">
        <v>21</v>
      </c>
      <c r="J27" s="36" t="s">
        <v>7</v>
      </c>
      <c r="K27" s="36" t="s">
        <v>137</v>
      </c>
      <c r="L27" s="108">
        <v>0.56999999999999995</v>
      </c>
      <c r="M27" s="108">
        <v>0</v>
      </c>
      <c r="N27" s="31" t="s">
        <v>144</v>
      </c>
      <c r="O27" s="109">
        <v>10000</v>
      </c>
      <c r="P27" s="109">
        <v>10000</v>
      </c>
      <c r="Q27" s="112">
        <v>10000</v>
      </c>
      <c r="R27" s="112">
        <v>0</v>
      </c>
      <c r="S27" s="113" t="s">
        <v>864</v>
      </c>
      <c r="T27" s="114" t="s">
        <v>2361</v>
      </c>
      <c r="U27" s="216" t="s">
        <v>1364</v>
      </c>
      <c r="V27" s="103">
        <v>10</v>
      </c>
      <c r="W27" s="31">
        <v>2013</v>
      </c>
      <c r="X27" s="65" t="s">
        <v>186</v>
      </c>
      <c r="Y27" s="65" t="s">
        <v>2383</v>
      </c>
      <c r="Z27" s="36"/>
      <c r="AA27" s="32" t="s">
        <v>1484</v>
      </c>
      <c r="AB27" s="32">
        <v>10</v>
      </c>
      <c r="AC27" s="32">
        <v>10</v>
      </c>
      <c r="AD27" s="218" t="s">
        <v>3353</v>
      </c>
      <c r="AE27" s="31"/>
      <c r="AF27" s="31"/>
      <c r="AG27" s="31"/>
      <c r="AH27" s="31"/>
      <c r="AI27" s="31"/>
      <c r="AJ27" s="31"/>
      <c r="AK27" s="31"/>
      <c r="AL27" s="31"/>
      <c r="AM27" s="115"/>
      <c r="AN27" s="31"/>
      <c r="AR27" s="220"/>
      <c r="AS27" s="221"/>
      <c r="AT27" s="221"/>
      <c r="BA27" s="222"/>
      <c r="BB27" s="222"/>
      <c r="BC27" s="222"/>
      <c r="BG27" s="221"/>
      <c r="BH27" s="221"/>
      <c r="BP27" s="221"/>
      <c r="BQ27" s="221"/>
      <c r="BR27" s="221"/>
      <c r="BZ27" s="225"/>
      <c r="EL27" s="224"/>
    </row>
    <row r="28" spans="1:142" ht="16.899999999999999" customHeight="1" x14ac:dyDescent="0.3">
      <c r="A28" s="31">
        <v>41</v>
      </c>
      <c r="B28" s="36" t="s">
        <v>187</v>
      </c>
      <c r="C28" s="36" t="s">
        <v>188</v>
      </c>
      <c r="D28" s="36" t="s">
        <v>76</v>
      </c>
      <c r="E28" s="31">
        <v>5</v>
      </c>
      <c r="F28" s="31">
        <v>3</v>
      </c>
      <c r="G28" s="36" t="s">
        <v>1</v>
      </c>
      <c r="H28" s="36" t="s">
        <v>23</v>
      </c>
      <c r="I28" s="36" t="s">
        <v>143</v>
      </c>
      <c r="J28" s="36" t="s">
        <v>8</v>
      </c>
      <c r="K28" s="36" t="s">
        <v>137</v>
      </c>
      <c r="L28" s="108">
        <v>0.26</v>
      </c>
      <c r="M28" s="108">
        <v>0</v>
      </c>
      <c r="N28" s="31" t="s">
        <v>138</v>
      </c>
      <c r="O28" s="109" t="s">
        <v>2355</v>
      </c>
      <c r="P28" s="109"/>
      <c r="Q28" s="112"/>
      <c r="R28" s="112"/>
      <c r="S28" s="113" t="s">
        <v>864</v>
      </c>
      <c r="T28" s="114" t="s">
        <v>2359</v>
      </c>
      <c r="U28" s="216" t="s">
        <v>1366</v>
      </c>
      <c r="V28" s="103">
        <v>10</v>
      </c>
      <c r="W28" s="31">
        <v>2013</v>
      </c>
      <c r="X28" s="65" t="s">
        <v>142</v>
      </c>
      <c r="Y28" s="65" t="s">
        <v>2384</v>
      </c>
      <c r="Z28" s="36"/>
      <c r="AA28" s="32" t="s">
        <v>3382</v>
      </c>
      <c r="AB28" s="32">
        <v>10</v>
      </c>
      <c r="AC28" s="32">
        <v>10</v>
      </c>
      <c r="AD28" s="218" t="s">
        <v>3353</v>
      </c>
      <c r="AE28" s="31"/>
      <c r="AF28" s="31"/>
      <c r="AG28" s="31"/>
      <c r="AH28" s="31"/>
      <c r="AI28" s="31"/>
      <c r="AJ28" s="31"/>
      <c r="AK28" s="31"/>
      <c r="AL28" s="31"/>
      <c r="AM28" s="115"/>
      <c r="AN28" s="31"/>
      <c r="AR28" s="220"/>
      <c r="AT28" s="221"/>
      <c r="BA28" s="222"/>
      <c r="BB28" s="222"/>
      <c r="BC28" s="222"/>
      <c r="BG28" s="221"/>
      <c r="BH28" s="221"/>
      <c r="BP28" s="221"/>
      <c r="BQ28" s="221"/>
      <c r="BR28" s="221"/>
      <c r="BZ28" s="223"/>
      <c r="EL28" s="224"/>
    </row>
    <row r="29" spans="1:142" ht="16.899999999999999" customHeight="1" x14ac:dyDescent="0.3">
      <c r="A29" s="31">
        <v>42</v>
      </c>
      <c r="B29" s="36" t="s">
        <v>189</v>
      </c>
      <c r="C29" s="36" t="s">
        <v>1672</v>
      </c>
      <c r="D29" s="36" t="s">
        <v>78</v>
      </c>
      <c r="E29" s="31">
        <v>5</v>
      </c>
      <c r="F29" s="31">
        <v>4</v>
      </c>
      <c r="G29" s="36" t="s">
        <v>0</v>
      </c>
      <c r="H29" s="36" t="s">
        <v>23</v>
      </c>
      <c r="I29" s="36" t="s">
        <v>10</v>
      </c>
      <c r="J29" s="36" t="s">
        <v>7</v>
      </c>
      <c r="K29" s="36" t="s">
        <v>137</v>
      </c>
      <c r="L29" s="108">
        <v>0.2</v>
      </c>
      <c r="M29" s="108">
        <v>0</v>
      </c>
      <c r="N29" s="31" t="s">
        <v>138</v>
      </c>
      <c r="O29" s="109" t="s">
        <v>2365</v>
      </c>
      <c r="P29" s="109"/>
      <c r="Q29" s="112"/>
      <c r="R29" s="112">
        <v>1</v>
      </c>
      <c r="S29" s="113" t="s">
        <v>864</v>
      </c>
      <c r="T29" s="114" t="s">
        <v>2361</v>
      </c>
      <c r="U29" s="216" t="s">
        <v>2385</v>
      </c>
      <c r="V29" s="103">
        <v>9</v>
      </c>
      <c r="W29" s="31">
        <v>2013</v>
      </c>
      <c r="X29" s="65" t="s">
        <v>190</v>
      </c>
      <c r="Y29" s="65" t="s">
        <v>191</v>
      </c>
      <c r="Z29" s="36"/>
      <c r="AA29" s="32" t="s">
        <v>3253</v>
      </c>
      <c r="AB29" s="32">
        <v>9</v>
      </c>
      <c r="AC29" s="32">
        <v>9</v>
      </c>
      <c r="AD29" s="115" t="s">
        <v>3351</v>
      </c>
      <c r="AE29" s="31"/>
      <c r="AF29" s="31"/>
      <c r="AG29" s="31"/>
      <c r="AH29" s="31"/>
      <c r="AI29" s="31"/>
      <c r="AJ29" s="31"/>
      <c r="AK29" s="31"/>
      <c r="AL29" s="31"/>
      <c r="AM29" s="115"/>
      <c r="AN29" s="31"/>
      <c r="AR29" s="220"/>
      <c r="AT29" s="221"/>
      <c r="BA29" s="222"/>
      <c r="BB29" s="222"/>
      <c r="BC29" s="222"/>
      <c r="BG29" s="221"/>
      <c r="BH29" s="221"/>
      <c r="BP29" s="221"/>
      <c r="BQ29" s="221"/>
      <c r="BR29" s="221"/>
      <c r="BZ29" s="223"/>
      <c r="EL29" s="224"/>
    </row>
    <row r="30" spans="1:142" ht="16.899999999999999" customHeight="1" x14ac:dyDescent="0.3">
      <c r="A30" s="31">
        <v>44</v>
      </c>
      <c r="B30" s="36" t="s">
        <v>192</v>
      </c>
      <c r="C30" s="36" t="s">
        <v>1673</v>
      </c>
      <c r="D30" s="36" t="s">
        <v>172</v>
      </c>
      <c r="E30" s="31">
        <v>5</v>
      </c>
      <c r="F30" s="31">
        <v>4</v>
      </c>
      <c r="G30" s="36" t="s">
        <v>0</v>
      </c>
      <c r="H30" s="36" t="s">
        <v>23</v>
      </c>
      <c r="I30" s="36" t="s">
        <v>10</v>
      </c>
      <c r="J30" s="36" t="s">
        <v>7</v>
      </c>
      <c r="K30" s="36" t="s">
        <v>193</v>
      </c>
      <c r="L30" s="108">
        <v>0.75</v>
      </c>
      <c r="M30" s="108">
        <v>0.71</v>
      </c>
      <c r="N30" s="31" t="s">
        <v>144</v>
      </c>
      <c r="O30" s="109" t="s">
        <v>2365</v>
      </c>
      <c r="P30" s="109"/>
      <c r="Q30" s="112"/>
      <c r="R30" s="112">
        <v>15</v>
      </c>
      <c r="S30" s="113" t="s">
        <v>864</v>
      </c>
      <c r="T30" s="114" t="s">
        <v>2361</v>
      </c>
      <c r="U30" s="216" t="s">
        <v>2385</v>
      </c>
      <c r="V30" s="103">
        <v>9</v>
      </c>
      <c r="W30" s="31">
        <v>2014</v>
      </c>
      <c r="X30" s="65" t="s">
        <v>194</v>
      </c>
      <c r="Y30" s="65" t="s">
        <v>2386</v>
      </c>
      <c r="Z30" s="36"/>
      <c r="AA30" s="32" t="s">
        <v>3253</v>
      </c>
      <c r="AB30" s="32">
        <v>9</v>
      </c>
      <c r="AC30" s="32">
        <v>9</v>
      </c>
      <c r="AD30" s="115" t="s">
        <v>3351</v>
      </c>
      <c r="AE30" s="31"/>
      <c r="AF30" s="31"/>
      <c r="AG30" s="31"/>
      <c r="AH30" s="31"/>
      <c r="AI30" s="31"/>
      <c r="AJ30" s="31"/>
      <c r="AK30" s="31"/>
      <c r="AL30" s="31"/>
      <c r="AM30" s="115"/>
      <c r="AN30" s="31"/>
      <c r="AR30" s="220"/>
      <c r="AT30" s="221"/>
      <c r="BA30" s="222"/>
      <c r="BB30" s="222"/>
      <c r="BC30" s="222"/>
      <c r="BG30" s="221"/>
      <c r="BH30" s="221"/>
      <c r="BP30" s="221"/>
      <c r="BQ30" s="221"/>
      <c r="BR30" s="221"/>
      <c r="BZ30" s="223"/>
      <c r="EL30" s="224"/>
    </row>
    <row r="31" spans="1:142" ht="16.899999999999999" customHeight="1" x14ac:dyDescent="0.3">
      <c r="A31" s="31">
        <v>45</v>
      </c>
      <c r="B31" s="36" t="s">
        <v>195</v>
      </c>
      <c r="C31" s="36" t="s">
        <v>1674</v>
      </c>
      <c r="D31" s="36" t="s">
        <v>78</v>
      </c>
      <c r="E31" s="31">
        <v>5</v>
      </c>
      <c r="F31" s="31">
        <v>4</v>
      </c>
      <c r="G31" s="36" t="s">
        <v>0</v>
      </c>
      <c r="H31" s="36" t="s">
        <v>23</v>
      </c>
      <c r="I31" s="36" t="s">
        <v>10</v>
      </c>
      <c r="J31" s="36" t="s">
        <v>7</v>
      </c>
      <c r="K31" s="36" t="s">
        <v>137</v>
      </c>
      <c r="L31" s="108">
        <v>2.9000000000000001E-2</v>
      </c>
      <c r="M31" s="108">
        <v>0</v>
      </c>
      <c r="N31" s="31" t="s">
        <v>138</v>
      </c>
      <c r="O31" s="109" t="s">
        <v>2365</v>
      </c>
      <c r="P31" s="109"/>
      <c r="Q31" s="112"/>
      <c r="R31" s="112">
        <v>9</v>
      </c>
      <c r="S31" s="113" t="s">
        <v>864</v>
      </c>
      <c r="T31" s="114" t="s">
        <v>2361</v>
      </c>
      <c r="U31" s="216" t="s">
        <v>2385</v>
      </c>
      <c r="V31" s="103">
        <v>9</v>
      </c>
      <c r="W31" s="31">
        <v>2014</v>
      </c>
      <c r="X31" s="65" t="s">
        <v>194</v>
      </c>
      <c r="Y31" s="65" t="s">
        <v>2386</v>
      </c>
      <c r="Z31" s="36"/>
      <c r="AA31" s="32" t="s">
        <v>3253</v>
      </c>
      <c r="AB31" s="32">
        <v>9</v>
      </c>
      <c r="AC31" s="32">
        <v>9</v>
      </c>
      <c r="AD31" s="115" t="s">
        <v>3351</v>
      </c>
      <c r="AE31" s="31"/>
      <c r="AF31" s="31"/>
      <c r="AG31" s="31"/>
      <c r="AH31" s="31"/>
      <c r="AI31" s="31"/>
      <c r="AJ31" s="31"/>
      <c r="AK31" s="31"/>
      <c r="AL31" s="31"/>
      <c r="AM31" s="115"/>
      <c r="AN31" s="31"/>
      <c r="AR31" s="220"/>
      <c r="AS31" s="221"/>
      <c r="AT31" s="221"/>
      <c r="BA31" s="222"/>
      <c r="BB31" s="222"/>
      <c r="BC31" s="222"/>
      <c r="BG31" s="221"/>
      <c r="BH31" s="221"/>
      <c r="BP31" s="221"/>
      <c r="BQ31" s="221"/>
      <c r="BR31" s="221"/>
      <c r="EL31" s="224"/>
    </row>
    <row r="32" spans="1:142" ht="16.899999999999999" customHeight="1" x14ac:dyDescent="0.3">
      <c r="A32" s="31">
        <v>46</v>
      </c>
      <c r="B32" s="36" t="s">
        <v>196</v>
      </c>
      <c r="C32" s="36" t="s">
        <v>1675</v>
      </c>
      <c r="D32" s="36" t="s">
        <v>172</v>
      </c>
      <c r="E32" s="31">
        <v>5</v>
      </c>
      <c r="F32" s="31">
        <v>4</v>
      </c>
      <c r="G32" s="36" t="s">
        <v>0</v>
      </c>
      <c r="H32" s="36" t="s">
        <v>23</v>
      </c>
      <c r="I32" s="36" t="s">
        <v>15</v>
      </c>
      <c r="J32" s="36" t="s">
        <v>8</v>
      </c>
      <c r="K32" s="36" t="s">
        <v>137</v>
      </c>
      <c r="L32" s="108">
        <v>0.7</v>
      </c>
      <c r="M32" s="108">
        <v>0</v>
      </c>
      <c r="N32" s="31" t="s">
        <v>144</v>
      </c>
      <c r="O32" s="109">
        <v>2000</v>
      </c>
      <c r="P32" s="109">
        <v>1199</v>
      </c>
      <c r="Q32" s="112">
        <v>1999</v>
      </c>
      <c r="R32" s="112">
        <v>800</v>
      </c>
      <c r="S32" s="113" t="s">
        <v>864</v>
      </c>
      <c r="T32" s="114" t="s">
        <v>2374</v>
      </c>
      <c r="U32" s="216" t="s">
        <v>2375</v>
      </c>
      <c r="V32" s="103">
        <v>17</v>
      </c>
      <c r="W32" s="31">
        <v>2010</v>
      </c>
      <c r="X32" s="65" t="s">
        <v>197</v>
      </c>
      <c r="Y32" s="65" t="s">
        <v>2387</v>
      </c>
      <c r="Z32" s="36"/>
      <c r="AA32" s="32" t="s">
        <v>3381</v>
      </c>
      <c r="AB32" s="32">
        <v>17</v>
      </c>
      <c r="AC32" s="32">
        <v>17</v>
      </c>
      <c r="AD32" s="115" t="s">
        <v>3351</v>
      </c>
      <c r="AE32" s="31"/>
      <c r="AF32" s="31"/>
      <c r="AG32" s="31"/>
      <c r="AH32" s="31"/>
      <c r="AI32" s="31"/>
      <c r="AJ32" s="31"/>
      <c r="AK32" s="31"/>
      <c r="AL32" s="31"/>
      <c r="AM32" s="115"/>
      <c r="AN32" s="31"/>
      <c r="AR32" s="220"/>
      <c r="AS32" s="221"/>
      <c r="AT32" s="221"/>
      <c r="BA32" s="222"/>
      <c r="BB32" s="222"/>
      <c r="BC32" s="222"/>
      <c r="BG32" s="221"/>
      <c r="BH32" s="221"/>
      <c r="BP32" s="221"/>
      <c r="BQ32" s="221"/>
      <c r="BR32" s="221"/>
      <c r="EL32" s="224"/>
    </row>
    <row r="33" spans="1:142" ht="16.899999999999999" customHeight="1" x14ac:dyDescent="0.3">
      <c r="A33" s="31">
        <v>47</v>
      </c>
      <c r="B33" s="36" t="s">
        <v>198</v>
      </c>
      <c r="C33" s="36" t="s">
        <v>1676</v>
      </c>
      <c r="D33" s="36" t="s">
        <v>172</v>
      </c>
      <c r="E33" s="31">
        <v>5</v>
      </c>
      <c r="F33" s="31">
        <v>4</v>
      </c>
      <c r="G33" s="36" t="s">
        <v>0</v>
      </c>
      <c r="H33" s="36" t="s">
        <v>23</v>
      </c>
      <c r="I33" s="36" t="s">
        <v>15</v>
      </c>
      <c r="J33" s="36" t="s">
        <v>7</v>
      </c>
      <c r="K33" s="36" t="s">
        <v>137</v>
      </c>
      <c r="L33" s="108">
        <v>0.2</v>
      </c>
      <c r="M33" s="108">
        <v>0</v>
      </c>
      <c r="N33" s="31" t="s">
        <v>144</v>
      </c>
      <c r="O33" s="109">
        <v>2000</v>
      </c>
      <c r="P33" s="109">
        <v>1449</v>
      </c>
      <c r="Q33" s="112">
        <v>1999</v>
      </c>
      <c r="R33" s="112">
        <v>550</v>
      </c>
      <c r="S33" s="113" t="s">
        <v>864</v>
      </c>
      <c r="T33" s="114" t="s">
        <v>2361</v>
      </c>
      <c r="U33" s="216" t="s">
        <v>2388</v>
      </c>
      <c r="V33" s="103">
        <v>17</v>
      </c>
      <c r="W33" s="31">
        <v>2010</v>
      </c>
      <c r="X33" s="65" t="s">
        <v>197</v>
      </c>
      <c r="Y33" s="65" t="s">
        <v>2389</v>
      </c>
      <c r="Z33" s="36"/>
      <c r="AA33" s="32" t="s">
        <v>3383</v>
      </c>
      <c r="AB33" s="32">
        <v>17</v>
      </c>
      <c r="AC33" s="32">
        <v>17</v>
      </c>
      <c r="AD33" s="115" t="s">
        <v>3351</v>
      </c>
      <c r="AE33" s="31"/>
      <c r="AF33" s="31"/>
      <c r="AG33" s="31"/>
      <c r="AH33" s="31"/>
      <c r="AI33" s="31"/>
      <c r="AJ33" s="31"/>
      <c r="AK33" s="31"/>
      <c r="AL33" s="31"/>
      <c r="AM33" s="115"/>
      <c r="AN33" s="31"/>
      <c r="AR33" s="220"/>
      <c r="AT33" s="221"/>
      <c r="BA33" s="222"/>
      <c r="BB33" s="222"/>
      <c r="BC33" s="222"/>
      <c r="BG33" s="221"/>
      <c r="BH33" s="221"/>
      <c r="BP33" s="221"/>
      <c r="BQ33" s="221"/>
      <c r="BR33" s="221"/>
      <c r="BZ33" s="225"/>
      <c r="EL33" s="224"/>
    </row>
    <row r="34" spans="1:142" ht="16.899999999999999" customHeight="1" x14ac:dyDescent="0.3">
      <c r="A34" s="31">
        <v>49</v>
      </c>
      <c r="B34" s="36" t="s">
        <v>1677</v>
      </c>
      <c r="C34" s="36" t="s">
        <v>199</v>
      </c>
      <c r="D34" s="36" t="s">
        <v>172</v>
      </c>
      <c r="E34" s="31">
        <v>5</v>
      </c>
      <c r="F34" s="31">
        <v>4</v>
      </c>
      <c r="G34" s="36" t="s">
        <v>1</v>
      </c>
      <c r="H34" s="36" t="s">
        <v>23</v>
      </c>
      <c r="I34" s="36" t="s">
        <v>18</v>
      </c>
      <c r="J34" s="36" t="s">
        <v>8</v>
      </c>
      <c r="K34" s="36" t="s">
        <v>137</v>
      </c>
      <c r="L34" s="108">
        <v>0.3</v>
      </c>
      <c r="M34" s="108">
        <v>0</v>
      </c>
      <c r="N34" s="31" t="s">
        <v>144</v>
      </c>
      <c r="O34" s="109"/>
      <c r="P34" s="109"/>
      <c r="Q34" s="112"/>
      <c r="R34" s="112">
        <v>750</v>
      </c>
      <c r="S34" s="113" t="s">
        <v>864</v>
      </c>
      <c r="T34" s="114" t="s">
        <v>2359</v>
      </c>
      <c r="U34" s="216" t="s">
        <v>1367</v>
      </c>
      <c r="V34" s="103">
        <v>12</v>
      </c>
      <c r="W34" s="31">
        <v>2010</v>
      </c>
      <c r="X34" s="65" t="s">
        <v>142</v>
      </c>
      <c r="Y34" s="65" t="s">
        <v>200</v>
      </c>
      <c r="Z34" s="36"/>
      <c r="AA34" s="32" t="s">
        <v>1490</v>
      </c>
      <c r="AB34" s="32">
        <v>12</v>
      </c>
      <c r="AC34" s="32">
        <v>12</v>
      </c>
      <c r="AD34" s="218" t="s">
        <v>3353</v>
      </c>
      <c r="AE34" s="31"/>
      <c r="AF34" s="31"/>
      <c r="AG34" s="31"/>
      <c r="AH34" s="31"/>
      <c r="AI34" s="31"/>
      <c r="AJ34" s="31"/>
      <c r="AK34" s="31"/>
      <c r="AL34" s="31"/>
      <c r="AM34" s="115"/>
      <c r="AN34" s="31"/>
      <c r="AR34" s="220"/>
      <c r="AT34" s="221"/>
      <c r="BA34" s="222"/>
      <c r="BB34" s="222"/>
      <c r="BC34" s="222"/>
      <c r="BG34" s="221"/>
      <c r="BH34" s="221"/>
      <c r="BP34" s="221"/>
      <c r="BQ34" s="221"/>
      <c r="BR34" s="221"/>
      <c r="EL34" s="224"/>
    </row>
    <row r="35" spans="1:142" ht="16.899999999999999" customHeight="1" x14ac:dyDescent="0.3">
      <c r="A35" s="31">
        <v>50</v>
      </c>
      <c r="B35" s="36" t="s">
        <v>201</v>
      </c>
      <c r="C35" s="36" t="s">
        <v>202</v>
      </c>
      <c r="D35" s="36" t="s">
        <v>172</v>
      </c>
      <c r="E35" s="31">
        <v>5</v>
      </c>
      <c r="F35" s="31">
        <v>4</v>
      </c>
      <c r="G35" s="36" t="s">
        <v>1</v>
      </c>
      <c r="H35" s="36" t="s">
        <v>23</v>
      </c>
      <c r="I35" s="36" t="s">
        <v>143</v>
      </c>
      <c r="J35" s="36" t="s">
        <v>8</v>
      </c>
      <c r="K35" s="36" t="s">
        <v>137</v>
      </c>
      <c r="L35" s="108">
        <v>0.37</v>
      </c>
      <c r="M35" s="108">
        <v>0</v>
      </c>
      <c r="N35" s="31" t="s">
        <v>144</v>
      </c>
      <c r="O35" s="109"/>
      <c r="P35" s="109"/>
      <c r="Q35" s="112"/>
      <c r="R35" s="112">
        <v>1750</v>
      </c>
      <c r="S35" s="113" t="s">
        <v>864</v>
      </c>
      <c r="T35" s="114" t="s">
        <v>2359</v>
      </c>
      <c r="U35" s="216" t="s">
        <v>1366</v>
      </c>
      <c r="V35" s="103">
        <v>10</v>
      </c>
      <c r="W35" s="31">
        <v>2010</v>
      </c>
      <c r="X35" s="65" t="s">
        <v>142</v>
      </c>
      <c r="Y35" s="65" t="s">
        <v>200</v>
      </c>
      <c r="Z35" s="36"/>
      <c r="AA35" s="32" t="s">
        <v>3382</v>
      </c>
      <c r="AB35" s="32">
        <v>10</v>
      </c>
      <c r="AC35" s="32">
        <v>10</v>
      </c>
      <c r="AD35" s="218" t="s">
        <v>3353</v>
      </c>
      <c r="AE35" s="31"/>
      <c r="AF35" s="31"/>
      <c r="AG35" s="31"/>
      <c r="AH35" s="31"/>
      <c r="AI35" s="31"/>
      <c r="AJ35" s="31"/>
      <c r="AK35" s="31"/>
      <c r="AL35" s="31"/>
      <c r="AM35" s="115"/>
      <c r="AN35" s="31"/>
      <c r="AR35" s="220"/>
      <c r="AS35" s="221"/>
      <c r="AT35" s="221"/>
      <c r="BA35" s="222"/>
      <c r="BB35" s="222"/>
      <c r="BC35" s="222"/>
      <c r="BG35" s="221"/>
      <c r="BH35" s="221"/>
      <c r="BP35" s="221"/>
      <c r="BQ35" s="221"/>
      <c r="BR35" s="221"/>
      <c r="EL35" s="224"/>
    </row>
    <row r="36" spans="1:142" ht="16.899999999999999" customHeight="1" x14ac:dyDescent="0.3">
      <c r="A36" s="31">
        <v>51</v>
      </c>
      <c r="B36" s="36" t="s">
        <v>203</v>
      </c>
      <c r="C36" s="36" t="s">
        <v>204</v>
      </c>
      <c r="D36" s="36" t="s">
        <v>172</v>
      </c>
      <c r="E36" s="31">
        <v>5</v>
      </c>
      <c r="F36" s="31">
        <v>4</v>
      </c>
      <c r="G36" s="36" t="s">
        <v>1</v>
      </c>
      <c r="H36" s="36" t="s">
        <v>23</v>
      </c>
      <c r="I36" s="36" t="s">
        <v>146</v>
      </c>
      <c r="J36" s="36" t="s">
        <v>8</v>
      </c>
      <c r="K36" s="36" t="s">
        <v>137</v>
      </c>
      <c r="L36" s="108">
        <v>0.3</v>
      </c>
      <c r="M36" s="108">
        <v>0</v>
      </c>
      <c r="N36" s="31" t="s">
        <v>144</v>
      </c>
      <c r="O36" s="109"/>
      <c r="P36" s="109"/>
      <c r="Q36" s="112"/>
      <c r="R36" s="112">
        <v>1000</v>
      </c>
      <c r="S36" s="113" t="s">
        <v>864</v>
      </c>
      <c r="T36" s="114" t="s">
        <v>2359</v>
      </c>
      <c r="U36" s="216" t="s">
        <v>1369</v>
      </c>
      <c r="V36" s="103">
        <v>10</v>
      </c>
      <c r="W36" s="31">
        <v>2010</v>
      </c>
      <c r="X36" s="65" t="s">
        <v>142</v>
      </c>
      <c r="Y36" s="65" t="s">
        <v>200</v>
      </c>
      <c r="Z36" s="36"/>
      <c r="AA36" s="32" t="s">
        <v>1485</v>
      </c>
      <c r="AB36" s="32">
        <v>10</v>
      </c>
      <c r="AC36" s="32">
        <v>10</v>
      </c>
      <c r="AD36" s="218" t="s">
        <v>3353</v>
      </c>
      <c r="AE36" s="31"/>
      <c r="AF36" s="31"/>
      <c r="AG36" s="31"/>
      <c r="AH36" s="31"/>
      <c r="AI36" s="31"/>
      <c r="AJ36" s="31"/>
      <c r="AK36" s="31"/>
      <c r="AL36" s="31"/>
      <c r="AM36" s="115"/>
      <c r="AN36" s="31"/>
      <c r="AR36" s="220"/>
      <c r="AS36" s="221"/>
      <c r="AT36" s="221"/>
      <c r="BA36" s="222"/>
      <c r="BB36" s="222"/>
      <c r="BC36" s="222"/>
      <c r="BG36" s="221"/>
      <c r="BH36" s="221"/>
      <c r="BP36" s="221"/>
      <c r="BQ36" s="221"/>
      <c r="BR36" s="221"/>
      <c r="BZ36" s="223"/>
      <c r="EL36" s="224"/>
    </row>
    <row r="37" spans="1:142" ht="16.899999999999999" customHeight="1" x14ac:dyDescent="0.3">
      <c r="A37" s="31">
        <v>52</v>
      </c>
      <c r="B37" s="36" t="s">
        <v>205</v>
      </c>
      <c r="C37" s="36" t="s">
        <v>206</v>
      </c>
      <c r="D37" s="36" t="s">
        <v>172</v>
      </c>
      <c r="E37" s="31">
        <v>5</v>
      </c>
      <c r="F37" s="31">
        <v>4</v>
      </c>
      <c r="G37" s="36" t="s">
        <v>1</v>
      </c>
      <c r="H37" s="36" t="s">
        <v>23</v>
      </c>
      <c r="I37" s="36" t="s">
        <v>15</v>
      </c>
      <c r="J37" s="36" t="s">
        <v>8</v>
      </c>
      <c r="K37" s="36" t="s">
        <v>137</v>
      </c>
      <c r="L37" s="108">
        <v>0.39</v>
      </c>
      <c r="M37" s="108">
        <v>0</v>
      </c>
      <c r="N37" s="31" t="s">
        <v>144</v>
      </c>
      <c r="O37" s="109"/>
      <c r="P37" s="109"/>
      <c r="Q37" s="112"/>
      <c r="R37" s="112">
        <v>1700</v>
      </c>
      <c r="S37" s="113" t="s">
        <v>864</v>
      </c>
      <c r="T37" s="114" t="s">
        <v>2359</v>
      </c>
      <c r="U37" s="216" t="s">
        <v>1370</v>
      </c>
      <c r="V37" s="103">
        <v>10</v>
      </c>
      <c r="W37" s="31">
        <v>2010</v>
      </c>
      <c r="X37" s="65" t="s">
        <v>142</v>
      </c>
      <c r="Y37" s="65" t="s">
        <v>200</v>
      </c>
      <c r="Z37" s="36"/>
      <c r="AA37" s="32" t="s">
        <v>1496</v>
      </c>
      <c r="AB37" s="32">
        <v>10</v>
      </c>
      <c r="AC37" s="32">
        <v>10</v>
      </c>
      <c r="AD37" s="218" t="s">
        <v>3353</v>
      </c>
      <c r="AE37" s="31"/>
      <c r="AF37" s="31"/>
      <c r="AG37" s="31"/>
      <c r="AH37" s="31"/>
      <c r="AI37" s="31"/>
      <c r="AJ37" s="31"/>
      <c r="AK37" s="31"/>
      <c r="AL37" s="31"/>
      <c r="AM37" s="115"/>
      <c r="AN37" s="31"/>
      <c r="AR37" s="220"/>
      <c r="AS37" s="221"/>
      <c r="AT37" s="221"/>
      <c r="BA37" s="222"/>
      <c r="BB37" s="222"/>
      <c r="BC37" s="222"/>
      <c r="BG37" s="221"/>
      <c r="BH37" s="221"/>
      <c r="BP37" s="221"/>
      <c r="BQ37" s="221"/>
      <c r="BR37" s="221"/>
      <c r="BZ37" s="225"/>
      <c r="EL37" s="224"/>
    </row>
    <row r="38" spans="1:142" ht="16.899999999999999" customHeight="1" x14ac:dyDescent="0.3">
      <c r="A38" s="31">
        <v>54</v>
      </c>
      <c r="B38" s="36" t="s">
        <v>1678</v>
      </c>
      <c r="C38" s="36" t="s">
        <v>1679</v>
      </c>
      <c r="D38" s="36" t="s">
        <v>78</v>
      </c>
      <c r="E38" s="31">
        <v>5</v>
      </c>
      <c r="F38" s="31">
        <v>5</v>
      </c>
      <c r="G38" s="36" t="s">
        <v>0</v>
      </c>
      <c r="H38" s="36" t="s">
        <v>23</v>
      </c>
      <c r="I38" s="36" t="s">
        <v>10</v>
      </c>
      <c r="J38" s="36" t="s">
        <v>7</v>
      </c>
      <c r="K38" s="36" t="s">
        <v>137</v>
      </c>
      <c r="L38" s="107">
        <v>2.3E-3</v>
      </c>
      <c r="M38" s="108">
        <v>0</v>
      </c>
      <c r="N38" s="31" t="s">
        <v>138</v>
      </c>
      <c r="O38" s="109" t="s">
        <v>2365</v>
      </c>
      <c r="P38" s="109"/>
      <c r="Q38" s="112"/>
      <c r="R38" s="112">
        <v>10</v>
      </c>
      <c r="S38" s="113" t="s">
        <v>864</v>
      </c>
      <c r="T38" s="114" t="s">
        <v>2361</v>
      </c>
      <c r="U38" s="216" t="s">
        <v>2385</v>
      </c>
      <c r="V38" s="103">
        <v>9</v>
      </c>
      <c r="W38" s="31">
        <v>2010</v>
      </c>
      <c r="X38" s="65" t="s">
        <v>194</v>
      </c>
      <c r="Y38" s="65" t="s">
        <v>2386</v>
      </c>
      <c r="Z38" s="36"/>
      <c r="AA38" s="32" t="s">
        <v>3253</v>
      </c>
      <c r="AB38" s="32">
        <v>9</v>
      </c>
      <c r="AC38" s="32">
        <v>9</v>
      </c>
      <c r="AD38" s="115" t="s">
        <v>3351</v>
      </c>
      <c r="AE38" s="31"/>
      <c r="AF38" s="31"/>
      <c r="AG38" s="31"/>
      <c r="AH38" s="31"/>
      <c r="AI38" s="31"/>
      <c r="AJ38" s="31"/>
      <c r="AK38" s="31"/>
      <c r="AL38" s="31"/>
      <c r="AM38" s="115"/>
      <c r="AN38" s="31"/>
      <c r="AR38" s="220"/>
      <c r="AT38" s="221"/>
      <c r="BA38" s="222"/>
      <c r="BB38" s="222"/>
      <c r="BC38" s="222"/>
      <c r="BG38" s="221"/>
      <c r="BH38" s="221"/>
      <c r="BP38" s="221"/>
      <c r="BQ38" s="221"/>
      <c r="BR38" s="221"/>
      <c r="EL38" s="224"/>
    </row>
    <row r="39" spans="1:142" ht="16.899999999999999" customHeight="1" x14ac:dyDescent="0.3">
      <c r="A39" s="31">
        <v>55</v>
      </c>
      <c r="B39" s="36" t="s">
        <v>208</v>
      </c>
      <c r="C39" s="36" t="s">
        <v>209</v>
      </c>
      <c r="D39" s="36" t="s">
        <v>172</v>
      </c>
      <c r="E39" s="31">
        <v>5</v>
      </c>
      <c r="F39" s="31">
        <v>3</v>
      </c>
      <c r="G39" s="36" t="s">
        <v>1</v>
      </c>
      <c r="H39" s="36" t="s">
        <v>23</v>
      </c>
      <c r="I39" s="36" t="s">
        <v>18</v>
      </c>
      <c r="J39" s="36" t="s">
        <v>8</v>
      </c>
      <c r="K39" s="36" t="s">
        <v>137</v>
      </c>
      <c r="L39" s="108">
        <v>0.31</v>
      </c>
      <c r="M39" s="108">
        <v>0</v>
      </c>
      <c r="N39" s="31" t="s">
        <v>138</v>
      </c>
      <c r="O39" s="109">
        <v>500</v>
      </c>
      <c r="P39" s="109"/>
      <c r="Q39" s="112"/>
      <c r="R39" s="112">
        <v>500</v>
      </c>
      <c r="S39" s="113" t="s">
        <v>864</v>
      </c>
      <c r="T39" s="114" t="s">
        <v>2359</v>
      </c>
      <c r="U39" s="216" t="s">
        <v>1367</v>
      </c>
      <c r="V39" s="103">
        <v>12</v>
      </c>
      <c r="W39" s="31">
        <v>2010</v>
      </c>
      <c r="X39" s="65" t="s">
        <v>142</v>
      </c>
      <c r="Y39" s="65" t="s">
        <v>2390</v>
      </c>
      <c r="Z39" s="36"/>
      <c r="AA39" s="32" t="s">
        <v>1490</v>
      </c>
      <c r="AB39" s="32">
        <v>12</v>
      </c>
      <c r="AC39" s="32">
        <v>12</v>
      </c>
      <c r="AD39" s="218" t="s">
        <v>3353</v>
      </c>
      <c r="AE39" s="31"/>
      <c r="AF39" s="31"/>
      <c r="AG39" s="31"/>
      <c r="AH39" s="31"/>
      <c r="AI39" s="31"/>
      <c r="AJ39" s="31"/>
      <c r="AK39" s="31"/>
      <c r="AL39" s="31"/>
      <c r="AM39" s="115"/>
      <c r="AN39" s="31"/>
      <c r="AR39" s="220"/>
      <c r="AT39" s="221"/>
      <c r="BA39" s="222"/>
      <c r="BB39" s="222"/>
      <c r="BC39" s="222"/>
      <c r="BG39" s="221"/>
      <c r="BH39" s="221"/>
      <c r="BP39" s="221"/>
      <c r="BQ39" s="221"/>
      <c r="BR39" s="221"/>
      <c r="EL39" s="224"/>
    </row>
    <row r="40" spans="1:142" ht="16.899999999999999" customHeight="1" x14ac:dyDescent="0.3">
      <c r="A40" s="31">
        <v>56</v>
      </c>
      <c r="B40" s="36" t="s">
        <v>210</v>
      </c>
      <c r="C40" s="36" t="s">
        <v>211</v>
      </c>
      <c r="D40" s="36" t="s">
        <v>172</v>
      </c>
      <c r="E40" s="31">
        <v>5</v>
      </c>
      <c r="F40" s="31">
        <v>3</v>
      </c>
      <c r="G40" s="36" t="s">
        <v>1</v>
      </c>
      <c r="H40" s="36" t="s">
        <v>23</v>
      </c>
      <c r="I40" s="36" t="s">
        <v>15</v>
      </c>
      <c r="J40" s="36" t="s">
        <v>8</v>
      </c>
      <c r="K40" s="36" t="s">
        <v>137</v>
      </c>
      <c r="L40" s="108">
        <v>0.34</v>
      </c>
      <c r="M40" s="108">
        <v>0</v>
      </c>
      <c r="N40" s="31" t="s">
        <v>144</v>
      </c>
      <c r="O40" s="109">
        <v>3000</v>
      </c>
      <c r="P40" s="109"/>
      <c r="Q40" s="112"/>
      <c r="R40" s="112">
        <v>3000</v>
      </c>
      <c r="S40" s="113" t="s">
        <v>864</v>
      </c>
      <c r="T40" s="114" t="s">
        <v>2359</v>
      </c>
      <c r="U40" s="216" t="s">
        <v>1370</v>
      </c>
      <c r="V40" s="103">
        <v>10</v>
      </c>
      <c r="W40" s="31">
        <v>2010</v>
      </c>
      <c r="X40" s="65" t="s">
        <v>142</v>
      </c>
      <c r="Y40" s="65" t="s">
        <v>2391</v>
      </c>
      <c r="Z40" s="36"/>
      <c r="AA40" s="32" t="s">
        <v>1496</v>
      </c>
      <c r="AB40" s="32">
        <v>10</v>
      </c>
      <c r="AC40" s="32">
        <v>10</v>
      </c>
      <c r="AD40" s="218" t="s">
        <v>3353</v>
      </c>
      <c r="AE40" s="31"/>
      <c r="AF40" s="31"/>
      <c r="AG40" s="31"/>
      <c r="AH40" s="31"/>
      <c r="AI40" s="31"/>
      <c r="AJ40" s="31"/>
      <c r="AK40" s="31"/>
      <c r="AL40" s="31"/>
      <c r="AM40" s="115"/>
      <c r="AN40" s="31"/>
      <c r="AR40" s="220"/>
      <c r="AS40" s="221"/>
      <c r="AT40" s="221"/>
      <c r="BA40" s="222"/>
      <c r="BC40" s="222"/>
      <c r="BG40" s="221"/>
      <c r="BR40" s="221"/>
      <c r="EL40" s="224"/>
    </row>
    <row r="41" spans="1:142" ht="16.899999999999999" customHeight="1" x14ac:dyDescent="0.3">
      <c r="A41" s="31">
        <v>57</v>
      </c>
      <c r="B41" s="36" t="s">
        <v>212</v>
      </c>
      <c r="C41" s="36" t="s">
        <v>1680</v>
      </c>
      <c r="D41" s="36" t="s">
        <v>172</v>
      </c>
      <c r="E41" s="31">
        <v>5</v>
      </c>
      <c r="F41" s="31">
        <v>2</v>
      </c>
      <c r="G41" s="36" t="s">
        <v>1</v>
      </c>
      <c r="H41" s="36" t="s">
        <v>23</v>
      </c>
      <c r="I41" s="36" t="s">
        <v>213</v>
      </c>
      <c r="J41" s="36" t="s">
        <v>8</v>
      </c>
      <c r="K41" s="36" t="s">
        <v>137</v>
      </c>
      <c r="L41" s="108">
        <v>0.31</v>
      </c>
      <c r="M41" s="108">
        <v>0</v>
      </c>
      <c r="N41" s="31" t="s">
        <v>144</v>
      </c>
      <c r="O41" s="109" t="s">
        <v>2365</v>
      </c>
      <c r="P41" s="109"/>
      <c r="Q41" s="112"/>
      <c r="R41" s="112">
        <v>760</v>
      </c>
      <c r="S41" s="113" t="s">
        <v>864</v>
      </c>
      <c r="T41" s="114" t="s">
        <v>2359</v>
      </c>
      <c r="U41" s="216" t="s">
        <v>1373</v>
      </c>
      <c r="V41" s="103">
        <v>22</v>
      </c>
      <c r="W41" s="31">
        <v>2016</v>
      </c>
      <c r="X41" s="65" t="s">
        <v>142</v>
      </c>
      <c r="Y41" s="65" t="s">
        <v>214</v>
      </c>
      <c r="Z41" s="36"/>
      <c r="AA41" s="32" t="s">
        <v>1498</v>
      </c>
      <c r="AB41" s="32">
        <v>22</v>
      </c>
      <c r="AC41" s="32">
        <v>22</v>
      </c>
      <c r="AD41" s="218" t="s">
        <v>3353</v>
      </c>
      <c r="AE41" s="31"/>
      <c r="AF41" s="31"/>
      <c r="AG41" s="31"/>
      <c r="AH41" s="31"/>
      <c r="AI41" s="31"/>
      <c r="AJ41" s="31"/>
      <c r="AK41" s="31"/>
      <c r="AL41" s="31"/>
      <c r="AM41" s="115"/>
      <c r="AN41" s="31"/>
      <c r="AR41" s="220"/>
      <c r="AT41" s="221"/>
      <c r="BA41" s="222"/>
      <c r="BB41" s="222"/>
      <c r="BC41" s="222"/>
      <c r="BG41" s="221"/>
      <c r="BH41" s="221"/>
      <c r="BP41" s="221"/>
      <c r="BQ41" s="221"/>
      <c r="BR41" s="221"/>
      <c r="EL41" s="224"/>
    </row>
    <row r="42" spans="1:142" ht="16.899999999999999" customHeight="1" x14ac:dyDescent="0.3">
      <c r="A42" s="31">
        <v>58</v>
      </c>
      <c r="B42" s="36" t="s">
        <v>215</v>
      </c>
      <c r="C42" s="36" t="s">
        <v>216</v>
      </c>
      <c r="D42" s="36" t="s">
        <v>75</v>
      </c>
      <c r="E42" s="31">
        <v>5</v>
      </c>
      <c r="F42" s="31">
        <v>2</v>
      </c>
      <c r="G42" s="36" t="s">
        <v>0</v>
      </c>
      <c r="H42" s="36" t="s">
        <v>23</v>
      </c>
      <c r="I42" s="36" t="s">
        <v>10</v>
      </c>
      <c r="J42" s="36" t="s">
        <v>7</v>
      </c>
      <c r="K42" s="36" t="s">
        <v>137</v>
      </c>
      <c r="L42" s="108">
        <v>0.2</v>
      </c>
      <c r="M42" s="108">
        <v>0</v>
      </c>
      <c r="N42" s="31" t="s">
        <v>144</v>
      </c>
      <c r="O42" s="109" t="s">
        <v>2365</v>
      </c>
      <c r="P42" s="109"/>
      <c r="Q42" s="112"/>
      <c r="R42" s="112">
        <v>55</v>
      </c>
      <c r="S42" s="113" t="s">
        <v>864</v>
      </c>
      <c r="T42" s="114" t="s">
        <v>2361</v>
      </c>
      <c r="U42" s="216" t="s">
        <v>2385</v>
      </c>
      <c r="V42" s="103">
        <v>9</v>
      </c>
      <c r="W42" s="31">
        <v>2015</v>
      </c>
      <c r="X42" s="65" t="s">
        <v>217</v>
      </c>
      <c r="Y42" s="65" t="s">
        <v>2392</v>
      </c>
      <c r="Z42" s="36"/>
      <c r="AA42" s="32" t="s">
        <v>3253</v>
      </c>
      <c r="AB42" s="32">
        <v>9</v>
      </c>
      <c r="AC42" s="32">
        <v>9</v>
      </c>
      <c r="AD42" s="115" t="s">
        <v>3351</v>
      </c>
      <c r="AE42" s="31"/>
      <c r="AF42" s="31"/>
      <c r="AG42" s="31"/>
      <c r="AH42" s="31"/>
      <c r="AI42" s="31"/>
      <c r="AJ42" s="31"/>
      <c r="AK42" s="31"/>
      <c r="AL42" s="31"/>
      <c r="AM42" s="115"/>
      <c r="AN42" s="31"/>
      <c r="AR42" s="220"/>
      <c r="AS42" s="221"/>
      <c r="AT42" s="221"/>
      <c r="BA42" s="222"/>
      <c r="BB42" s="222"/>
      <c r="BC42" s="222"/>
      <c r="BG42" s="221"/>
      <c r="BH42" s="221"/>
      <c r="BP42" s="221"/>
      <c r="BQ42" s="221"/>
      <c r="BR42" s="221"/>
      <c r="EL42" s="224"/>
    </row>
    <row r="43" spans="1:142" ht="16.899999999999999" customHeight="1" x14ac:dyDescent="0.3">
      <c r="A43" s="31">
        <v>60</v>
      </c>
      <c r="B43" s="36" t="s">
        <v>1681</v>
      </c>
      <c r="C43" s="36" t="s">
        <v>1682</v>
      </c>
      <c r="D43" s="36" t="s">
        <v>75</v>
      </c>
      <c r="E43" s="31">
        <v>5</v>
      </c>
      <c r="F43" s="31">
        <v>5</v>
      </c>
      <c r="G43" s="36" t="s">
        <v>1</v>
      </c>
      <c r="H43" s="36" t="s">
        <v>23</v>
      </c>
      <c r="I43" s="36" t="s">
        <v>21</v>
      </c>
      <c r="J43" s="36" t="s">
        <v>8</v>
      </c>
      <c r="K43" s="36" t="s">
        <v>137</v>
      </c>
      <c r="L43" s="108">
        <v>0.3458</v>
      </c>
      <c r="M43" s="108">
        <v>0</v>
      </c>
      <c r="N43" s="31" t="s">
        <v>144</v>
      </c>
      <c r="O43" s="109">
        <v>10568</v>
      </c>
      <c r="P43" s="109">
        <v>6836</v>
      </c>
      <c r="Q43" s="112">
        <v>10568</v>
      </c>
      <c r="R43" s="112">
        <v>3732</v>
      </c>
      <c r="S43" s="113" t="s">
        <v>864</v>
      </c>
      <c r="T43" s="114" t="s">
        <v>2359</v>
      </c>
      <c r="U43" s="216" t="s">
        <v>1371</v>
      </c>
      <c r="V43" s="103">
        <v>10</v>
      </c>
      <c r="W43" s="31">
        <v>2010</v>
      </c>
      <c r="X43" s="65" t="s">
        <v>148</v>
      </c>
      <c r="Y43" s="65" t="s">
        <v>2393</v>
      </c>
      <c r="Z43" s="36"/>
      <c r="AA43" s="32" t="s">
        <v>1483</v>
      </c>
      <c r="AB43" s="32">
        <v>10</v>
      </c>
      <c r="AC43" s="32">
        <v>10</v>
      </c>
      <c r="AD43" s="218" t="s">
        <v>3353</v>
      </c>
      <c r="AE43" s="31"/>
      <c r="AF43" s="31"/>
      <c r="AG43" s="31"/>
      <c r="AH43" s="31"/>
      <c r="AI43" s="31"/>
      <c r="AJ43" s="31"/>
      <c r="AK43" s="31"/>
      <c r="AL43" s="31"/>
      <c r="AM43" s="115"/>
      <c r="AN43" s="31"/>
      <c r="AR43" s="220"/>
      <c r="AS43" s="221"/>
      <c r="AT43" s="221"/>
      <c r="BA43" s="222"/>
      <c r="BB43" s="222"/>
      <c r="BC43" s="222"/>
      <c r="BG43" s="221"/>
      <c r="BH43" s="221"/>
      <c r="BP43" s="221"/>
      <c r="BQ43" s="221"/>
      <c r="BR43" s="221"/>
      <c r="EL43" s="224"/>
    </row>
    <row r="44" spans="1:142" ht="16.899999999999999" customHeight="1" x14ac:dyDescent="0.3">
      <c r="A44" s="31">
        <v>61</v>
      </c>
      <c r="B44" s="36" t="s">
        <v>1683</v>
      </c>
      <c r="C44" s="36" t="s">
        <v>1684</v>
      </c>
      <c r="D44" s="36" t="s">
        <v>75</v>
      </c>
      <c r="E44" s="31">
        <v>5</v>
      </c>
      <c r="F44" s="31">
        <v>5</v>
      </c>
      <c r="G44" s="36" t="s">
        <v>1</v>
      </c>
      <c r="H44" s="36" t="s">
        <v>23</v>
      </c>
      <c r="I44" s="36" t="s">
        <v>21</v>
      </c>
      <c r="J44" s="36" t="s">
        <v>7</v>
      </c>
      <c r="K44" s="36" t="s">
        <v>137</v>
      </c>
      <c r="L44" s="108">
        <v>0.51160000000000005</v>
      </c>
      <c r="M44" s="108">
        <v>0</v>
      </c>
      <c r="N44" s="31" t="s">
        <v>144</v>
      </c>
      <c r="O44" s="109">
        <v>5890</v>
      </c>
      <c r="P44" s="109">
        <v>3400</v>
      </c>
      <c r="Q44" s="112">
        <v>5890</v>
      </c>
      <c r="R44" s="112">
        <v>2490</v>
      </c>
      <c r="S44" s="113" t="s">
        <v>864</v>
      </c>
      <c r="T44" s="114" t="s">
        <v>2361</v>
      </c>
      <c r="U44" s="216" t="s">
        <v>1364</v>
      </c>
      <c r="V44" s="103">
        <v>10</v>
      </c>
      <c r="W44" s="31">
        <v>2010</v>
      </c>
      <c r="X44" s="65" t="s">
        <v>148</v>
      </c>
      <c r="Y44" s="65" t="s">
        <v>2394</v>
      </c>
      <c r="Z44" s="36"/>
      <c r="AA44" s="32" t="s">
        <v>1484</v>
      </c>
      <c r="AB44" s="32">
        <v>10</v>
      </c>
      <c r="AC44" s="32">
        <v>10</v>
      </c>
      <c r="AD44" s="218" t="s">
        <v>3353</v>
      </c>
      <c r="AE44" s="31"/>
      <c r="AF44" s="31"/>
      <c r="AG44" s="31"/>
      <c r="AH44" s="31"/>
      <c r="AI44" s="31"/>
      <c r="AJ44" s="31"/>
      <c r="AK44" s="31"/>
      <c r="AL44" s="31"/>
      <c r="AM44" s="115"/>
      <c r="AN44" s="31"/>
      <c r="AR44" s="220"/>
      <c r="AS44" s="221"/>
      <c r="AT44" s="221"/>
      <c r="BA44" s="222"/>
      <c r="BB44" s="222"/>
      <c r="BC44" s="222"/>
      <c r="BG44" s="221"/>
      <c r="BH44" s="221"/>
      <c r="BP44" s="221"/>
      <c r="BQ44" s="221"/>
      <c r="BR44" s="221"/>
      <c r="EL44" s="224"/>
    </row>
    <row r="45" spans="1:142" ht="16.899999999999999" customHeight="1" x14ac:dyDescent="0.3">
      <c r="A45" s="31">
        <v>65</v>
      </c>
      <c r="B45" s="36" t="s">
        <v>220</v>
      </c>
      <c r="C45" s="36" t="s">
        <v>221</v>
      </c>
      <c r="D45" s="36" t="s">
        <v>76</v>
      </c>
      <c r="E45" s="31">
        <v>5</v>
      </c>
      <c r="F45" s="31">
        <v>4</v>
      </c>
      <c r="G45" s="36" t="s">
        <v>0</v>
      </c>
      <c r="H45" s="36" t="s">
        <v>105</v>
      </c>
      <c r="I45" s="36" t="s">
        <v>222</v>
      </c>
      <c r="J45" s="36" t="s">
        <v>149</v>
      </c>
      <c r="K45" s="36" t="s">
        <v>137</v>
      </c>
      <c r="L45" s="108">
        <v>0.72</v>
      </c>
      <c r="M45" s="108">
        <v>0</v>
      </c>
      <c r="N45" s="31" t="s">
        <v>144</v>
      </c>
      <c r="O45" s="109" t="s">
        <v>2365</v>
      </c>
      <c r="P45" s="109"/>
      <c r="Q45" s="112"/>
      <c r="R45" s="112">
        <v>0</v>
      </c>
      <c r="S45" s="113" t="s">
        <v>864</v>
      </c>
      <c r="T45" s="114" t="s">
        <v>2361</v>
      </c>
      <c r="U45" s="216" t="s">
        <v>1423</v>
      </c>
      <c r="V45" s="103">
        <v>5</v>
      </c>
      <c r="W45" s="31">
        <v>2011</v>
      </c>
      <c r="X45" s="65" t="s">
        <v>223</v>
      </c>
      <c r="Y45" s="65" t="s">
        <v>224</v>
      </c>
      <c r="Z45" s="36"/>
      <c r="AA45" s="32" t="s">
        <v>3284</v>
      </c>
      <c r="AB45" s="32">
        <v>5</v>
      </c>
      <c r="AC45" s="32">
        <v>5</v>
      </c>
      <c r="AD45" s="115" t="s">
        <v>3351</v>
      </c>
      <c r="AE45" s="31"/>
      <c r="AF45" s="31"/>
      <c r="AG45" s="31"/>
      <c r="AH45" s="31"/>
      <c r="AI45" s="31"/>
      <c r="AJ45" s="31"/>
      <c r="AK45" s="31"/>
      <c r="AL45" s="31"/>
      <c r="AM45" s="115"/>
      <c r="AN45" s="31"/>
      <c r="AR45" s="220"/>
      <c r="AS45" s="221"/>
      <c r="AT45" s="221"/>
      <c r="BA45" s="222"/>
      <c r="BB45" s="222"/>
      <c r="BC45" s="222"/>
      <c r="BG45" s="221"/>
      <c r="BH45" s="221"/>
      <c r="BP45" s="221"/>
      <c r="BQ45" s="221"/>
      <c r="BR45" s="221"/>
      <c r="EL45" s="224"/>
    </row>
    <row r="46" spans="1:142" ht="16.899999999999999" customHeight="1" x14ac:dyDescent="0.3">
      <c r="A46" s="31">
        <v>69</v>
      </c>
      <c r="B46" s="36" t="s">
        <v>1685</v>
      </c>
      <c r="C46" s="36" t="s">
        <v>1686</v>
      </c>
      <c r="D46" s="36" t="s">
        <v>75</v>
      </c>
      <c r="E46" s="31">
        <v>5</v>
      </c>
      <c r="F46" s="31">
        <v>3</v>
      </c>
      <c r="G46" s="36" t="s">
        <v>0</v>
      </c>
      <c r="H46" s="36" t="s">
        <v>5</v>
      </c>
      <c r="I46" s="36" t="s">
        <v>227</v>
      </c>
      <c r="J46" s="36" t="s">
        <v>228</v>
      </c>
      <c r="K46" s="36" t="s">
        <v>137</v>
      </c>
      <c r="L46" s="108">
        <v>0.875</v>
      </c>
      <c r="M46" s="108">
        <v>0</v>
      </c>
      <c r="N46" s="31" t="s">
        <v>138</v>
      </c>
      <c r="O46" s="109" t="s">
        <v>2395</v>
      </c>
      <c r="P46" s="109">
        <v>6545</v>
      </c>
      <c r="Q46" s="112">
        <v>9230</v>
      </c>
      <c r="R46" s="112">
        <v>2685</v>
      </c>
      <c r="S46" s="113" t="s">
        <v>2396</v>
      </c>
      <c r="T46" s="114" t="s">
        <v>2361</v>
      </c>
      <c r="U46" s="216" t="s">
        <v>3367</v>
      </c>
      <c r="V46" s="103">
        <v>19</v>
      </c>
      <c r="W46" s="31">
        <v>2013</v>
      </c>
      <c r="X46" s="62" t="s">
        <v>229</v>
      </c>
      <c r="Y46" s="65" t="s">
        <v>2397</v>
      </c>
      <c r="Z46" s="36"/>
      <c r="AA46" s="32" t="s">
        <v>3217</v>
      </c>
      <c r="AB46" s="32">
        <v>19</v>
      </c>
      <c r="AC46" s="32">
        <v>19</v>
      </c>
      <c r="AD46" s="115" t="s">
        <v>3351</v>
      </c>
      <c r="AE46" s="31"/>
      <c r="AF46" s="31"/>
      <c r="AG46" s="31"/>
      <c r="AH46" s="31"/>
      <c r="AI46" s="31"/>
      <c r="AJ46" s="31"/>
      <c r="AK46" s="31"/>
      <c r="AL46" s="31"/>
      <c r="AM46" s="115"/>
      <c r="AN46" s="31"/>
      <c r="AR46" s="220"/>
      <c r="AS46" s="221"/>
      <c r="AT46" s="221"/>
      <c r="BA46" s="222"/>
      <c r="BB46" s="222"/>
      <c r="BC46" s="222"/>
      <c r="BG46" s="221"/>
      <c r="BH46" s="221"/>
      <c r="BP46" s="221"/>
      <c r="BQ46" s="221"/>
      <c r="BR46" s="221"/>
      <c r="BZ46" s="225"/>
      <c r="EL46" s="224"/>
    </row>
    <row r="47" spans="1:142" ht="16.899999999999999" customHeight="1" x14ac:dyDescent="0.3">
      <c r="A47" s="31">
        <v>70</v>
      </c>
      <c r="B47" s="36" t="s">
        <v>1687</v>
      </c>
      <c r="C47" s="36" t="s">
        <v>1688</v>
      </c>
      <c r="D47" s="36" t="s">
        <v>75</v>
      </c>
      <c r="E47" s="31">
        <v>5</v>
      </c>
      <c r="F47" s="31">
        <v>3</v>
      </c>
      <c r="G47" s="36" t="s">
        <v>1</v>
      </c>
      <c r="H47" s="36" t="s">
        <v>5</v>
      </c>
      <c r="I47" s="36" t="s">
        <v>227</v>
      </c>
      <c r="J47" s="36" t="s">
        <v>228</v>
      </c>
      <c r="K47" s="36" t="s">
        <v>137</v>
      </c>
      <c r="L47" s="108">
        <v>0.875</v>
      </c>
      <c r="M47" s="108">
        <v>0</v>
      </c>
      <c r="N47" s="31" t="s">
        <v>138</v>
      </c>
      <c r="O47" s="109" t="s">
        <v>2395</v>
      </c>
      <c r="P47" s="109">
        <v>4.3633333333333333</v>
      </c>
      <c r="Q47" s="112">
        <v>6.1533333333333333</v>
      </c>
      <c r="R47" s="112">
        <v>1.79</v>
      </c>
      <c r="S47" s="113" t="s">
        <v>2398</v>
      </c>
      <c r="T47" s="114" t="s">
        <v>2399</v>
      </c>
      <c r="U47" s="216" t="s">
        <v>1331</v>
      </c>
      <c r="V47" s="103">
        <v>15</v>
      </c>
      <c r="W47" s="31">
        <v>2013</v>
      </c>
      <c r="X47" s="62" t="s">
        <v>230</v>
      </c>
      <c r="Y47" s="65" t="s">
        <v>2397</v>
      </c>
      <c r="Z47" s="36"/>
      <c r="AA47" s="32" t="s">
        <v>1499</v>
      </c>
      <c r="AB47" s="32">
        <v>15</v>
      </c>
      <c r="AC47" s="32">
        <v>15</v>
      </c>
      <c r="AD47" s="218" t="s">
        <v>3353</v>
      </c>
      <c r="AE47" s="31"/>
      <c r="AF47" s="31"/>
      <c r="AG47" s="31"/>
      <c r="AH47" s="31"/>
      <c r="AI47" s="31"/>
      <c r="AJ47" s="31"/>
      <c r="AK47" s="31"/>
      <c r="AL47" s="31"/>
      <c r="AM47" s="115"/>
      <c r="AN47" s="31"/>
      <c r="AR47" s="220"/>
      <c r="AS47" s="221"/>
      <c r="AT47" s="221"/>
      <c r="BA47" s="222"/>
      <c r="BB47" s="222"/>
      <c r="BC47" s="222"/>
      <c r="BG47" s="221"/>
      <c r="BH47" s="221"/>
      <c r="BP47" s="221"/>
      <c r="BQ47" s="221"/>
      <c r="BR47" s="221"/>
      <c r="BZ47" s="225"/>
      <c r="EL47" s="224"/>
    </row>
    <row r="48" spans="1:142" ht="16.899999999999999" customHeight="1" x14ac:dyDescent="0.3">
      <c r="A48" s="31">
        <v>71</v>
      </c>
      <c r="B48" s="36" t="s">
        <v>1689</v>
      </c>
      <c r="C48" s="36" t="s">
        <v>1690</v>
      </c>
      <c r="D48" s="36" t="s">
        <v>75</v>
      </c>
      <c r="E48" s="31">
        <v>5</v>
      </c>
      <c r="F48" s="31">
        <v>1</v>
      </c>
      <c r="G48" s="36" t="s">
        <v>0</v>
      </c>
      <c r="H48" s="36" t="s">
        <v>5</v>
      </c>
      <c r="I48" s="36" t="s">
        <v>227</v>
      </c>
      <c r="J48" s="36" t="s">
        <v>228</v>
      </c>
      <c r="K48" s="36" t="s">
        <v>137</v>
      </c>
      <c r="L48" s="107">
        <v>-1.0529999999999999</v>
      </c>
      <c r="M48" s="108">
        <v>0</v>
      </c>
      <c r="N48" s="31" t="s">
        <v>138</v>
      </c>
      <c r="O48" s="109" t="s">
        <v>2400</v>
      </c>
      <c r="P48" s="110">
        <v>2600</v>
      </c>
      <c r="Q48" s="111">
        <v>8100</v>
      </c>
      <c r="R48" s="112">
        <v>5500</v>
      </c>
      <c r="S48" s="113" t="s">
        <v>2401</v>
      </c>
      <c r="T48" s="114" t="s">
        <v>2356</v>
      </c>
      <c r="U48" s="216" t="s">
        <v>1452</v>
      </c>
      <c r="V48" s="103">
        <v>17</v>
      </c>
      <c r="W48" s="31">
        <v>2017</v>
      </c>
      <c r="X48" s="62" t="s">
        <v>231</v>
      </c>
      <c r="Y48" s="65" t="s">
        <v>2402</v>
      </c>
      <c r="Z48" s="36"/>
      <c r="AA48" s="32" t="s">
        <v>3306</v>
      </c>
      <c r="AB48" s="32">
        <v>17</v>
      </c>
      <c r="AC48" s="32">
        <v>17</v>
      </c>
      <c r="AD48" s="115" t="s">
        <v>3351</v>
      </c>
      <c r="AE48" s="31"/>
      <c r="AF48" s="31"/>
      <c r="AG48" s="31"/>
      <c r="AH48" s="31"/>
      <c r="AI48" s="31"/>
      <c r="AJ48" s="31"/>
      <c r="AK48" s="31"/>
      <c r="AL48" s="31"/>
      <c r="AM48" s="115"/>
      <c r="AN48" s="31"/>
      <c r="AR48" s="220"/>
      <c r="AT48" s="221"/>
      <c r="BA48" s="222"/>
      <c r="BB48" s="222"/>
      <c r="BC48" s="222"/>
      <c r="BG48" s="221"/>
      <c r="BH48" s="221"/>
      <c r="BP48" s="221"/>
      <c r="BQ48" s="221"/>
      <c r="BR48" s="221"/>
      <c r="EL48" s="224"/>
    </row>
    <row r="49" spans="1:142" ht="16.899999999999999" customHeight="1" x14ac:dyDescent="0.25">
      <c r="A49" s="31">
        <v>72</v>
      </c>
      <c r="B49" s="36" t="s">
        <v>1691</v>
      </c>
      <c r="C49" s="36" t="s">
        <v>1692</v>
      </c>
      <c r="D49" s="36" t="s">
        <v>75</v>
      </c>
      <c r="E49" s="31">
        <v>5</v>
      </c>
      <c r="F49" s="31">
        <v>1</v>
      </c>
      <c r="G49" s="36" t="s">
        <v>1</v>
      </c>
      <c r="H49" s="36" t="s">
        <v>5</v>
      </c>
      <c r="I49" s="36" t="s">
        <v>227</v>
      </c>
      <c r="J49" s="36" t="s">
        <v>228</v>
      </c>
      <c r="K49" s="36" t="s">
        <v>137</v>
      </c>
      <c r="L49" s="108">
        <v>-0.44240000000000002</v>
      </c>
      <c r="M49" s="108">
        <v>0</v>
      </c>
      <c r="N49" s="31" t="s">
        <v>138</v>
      </c>
      <c r="O49" s="109" t="s">
        <v>2403</v>
      </c>
      <c r="P49" s="110">
        <v>9300</v>
      </c>
      <c r="Q49" s="111">
        <v>19000</v>
      </c>
      <c r="R49" s="112">
        <v>1.6166666666666667</v>
      </c>
      <c r="S49" s="113" t="s">
        <v>2404</v>
      </c>
      <c r="T49" s="114" t="s">
        <v>2356</v>
      </c>
      <c r="U49" s="216" t="s">
        <v>1458</v>
      </c>
      <c r="V49" s="103">
        <v>15</v>
      </c>
      <c r="W49" s="31">
        <v>2020</v>
      </c>
      <c r="X49" s="62" t="s">
        <v>231</v>
      </c>
      <c r="Y49" s="65" t="s">
        <v>2405</v>
      </c>
      <c r="Z49" s="36"/>
      <c r="AA49" s="32" t="s">
        <v>1500</v>
      </c>
      <c r="AB49" s="32">
        <v>15</v>
      </c>
      <c r="AC49" s="32">
        <v>15</v>
      </c>
      <c r="AD49" s="218" t="s">
        <v>3353</v>
      </c>
      <c r="AE49" s="31"/>
      <c r="AF49" s="31"/>
      <c r="AG49" s="31"/>
      <c r="AH49" s="31"/>
      <c r="AI49" s="31"/>
      <c r="AJ49" s="31"/>
      <c r="AK49" s="31"/>
      <c r="AL49" s="31"/>
      <c r="AM49" s="115"/>
      <c r="AN49" s="31"/>
      <c r="AR49" s="220"/>
      <c r="AS49" s="221"/>
      <c r="AT49" s="221"/>
      <c r="BA49" s="222"/>
      <c r="BB49" s="222"/>
      <c r="BC49" s="222"/>
      <c r="BG49" s="221"/>
      <c r="BH49" s="221"/>
      <c r="BP49" s="221"/>
      <c r="BQ49" s="221"/>
      <c r="BR49" s="221"/>
      <c r="EL49" s="224"/>
    </row>
    <row r="50" spans="1:142" ht="16.899999999999999" customHeight="1" x14ac:dyDescent="0.3">
      <c r="A50" s="31">
        <v>76</v>
      </c>
      <c r="B50" s="36" t="s">
        <v>234</v>
      </c>
      <c r="C50" s="36" t="s">
        <v>1693</v>
      </c>
      <c r="D50" s="36" t="s">
        <v>77</v>
      </c>
      <c r="E50" s="31">
        <v>5</v>
      </c>
      <c r="F50" s="31">
        <v>3</v>
      </c>
      <c r="G50" s="36" t="s">
        <v>0</v>
      </c>
      <c r="H50" s="36" t="s">
        <v>5</v>
      </c>
      <c r="I50" s="36" t="s">
        <v>227</v>
      </c>
      <c r="J50" s="36" t="s">
        <v>149</v>
      </c>
      <c r="K50" s="36" t="s">
        <v>137</v>
      </c>
      <c r="L50" s="108">
        <v>0.06</v>
      </c>
      <c r="M50" s="108">
        <v>0</v>
      </c>
      <c r="N50" s="31" t="s">
        <v>138</v>
      </c>
      <c r="O50" s="109">
        <v>10</v>
      </c>
      <c r="P50" s="109"/>
      <c r="Q50" s="112"/>
      <c r="R50" s="112">
        <v>10</v>
      </c>
      <c r="S50" s="113" t="s">
        <v>864</v>
      </c>
      <c r="T50" s="114" t="s">
        <v>2361</v>
      </c>
      <c r="U50" s="216" t="s">
        <v>2406</v>
      </c>
      <c r="V50" s="103">
        <v>16</v>
      </c>
      <c r="W50" s="31">
        <v>2010</v>
      </c>
      <c r="X50" s="1" t="s">
        <v>235</v>
      </c>
      <c r="Y50" s="65" t="s">
        <v>236</v>
      </c>
      <c r="Z50" s="36"/>
      <c r="AA50" s="32" t="s">
        <v>3330</v>
      </c>
      <c r="AB50" s="32">
        <v>16</v>
      </c>
      <c r="AC50" s="32">
        <v>16</v>
      </c>
      <c r="AD50" s="115" t="s">
        <v>3351</v>
      </c>
      <c r="AE50" s="31"/>
      <c r="AF50" s="31"/>
      <c r="AG50" s="31"/>
      <c r="AH50" s="31"/>
      <c r="AI50" s="31"/>
      <c r="AJ50" s="31"/>
      <c r="AK50" s="31"/>
      <c r="AL50" s="31"/>
      <c r="AM50" s="115"/>
      <c r="AN50" s="31"/>
      <c r="AR50" s="220"/>
      <c r="AS50" s="221"/>
      <c r="AT50" s="221"/>
      <c r="BA50" s="222"/>
      <c r="BB50" s="222"/>
      <c r="BC50" s="222"/>
      <c r="BG50" s="221"/>
      <c r="BH50" s="221"/>
      <c r="BP50" s="221"/>
      <c r="BQ50" s="221"/>
      <c r="BR50" s="221"/>
      <c r="EL50" s="224"/>
    </row>
    <row r="51" spans="1:142" ht="16.899999999999999" customHeight="1" x14ac:dyDescent="0.25">
      <c r="A51" s="31">
        <v>80</v>
      </c>
      <c r="B51" s="36" t="s">
        <v>1694</v>
      </c>
      <c r="C51" s="36" t="s">
        <v>237</v>
      </c>
      <c r="D51" s="36" t="s">
        <v>75</v>
      </c>
      <c r="E51" s="31">
        <v>5</v>
      </c>
      <c r="F51" s="31">
        <v>3</v>
      </c>
      <c r="G51" s="36" t="s">
        <v>0</v>
      </c>
      <c r="H51" s="36" t="s">
        <v>104</v>
      </c>
      <c r="I51" s="36" t="s">
        <v>238</v>
      </c>
      <c r="J51" s="36" t="s">
        <v>228</v>
      </c>
      <c r="K51" s="36" t="s">
        <v>2407</v>
      </c>
      <c r="L51" s="108">
        <v>0.1</v>
      </c>
      <c r="M51" s="108">
        <v>0</v>
      </c>
      <c r="N51" s="31" t="s">
        <v>138</v>
      </c>
      <c r="O51" s="109" t="s">
        <v>2408</v>
      </c>
      <c r="P51" s="109">
        <v>15</v>
      </c>
      <c r="Q51" s="112">
        <v>30</v>
      </c>
      <c r="R51" s="112">
        <v>15</v>
      </c>
      <c r="S51" s="113" t="s">
        <v>2409</v>
      </c>
      <c r="T51" s="114" t="s">
        <v>2361</v>
      </c>
      <c r="U51" s="216" t="s">
        <v>2410</v>
      </c>
      <c r="V51" s="116">
        <v>0.25</v>
      </c>
      <c r="W51" s="31">
        <v>2013</v>
      </c>
      <c r="X51" s="65" t="s">
        <v>2233</v>
      </c>
      <c r="Y51" s="65" t="s">
        <v>2411</v>
      </c>
      <c r="Z51" s="36"/>
      <c r="AA51" s="32" t="s">
        <v>3214</v>
      </c>
      <c r="AB51" s="32">
        <v>0.25</v>
      </c>
      <c r="AC51" s="32">
        <v>0.25</v>
      </c>
      <c r="AD51" s="115" t="s">
        <v>3351</v>
      </c>
      <c r="AE51" s="31"/>
      <c r="AF51" s="31"/>
      <c r="AG51" s="31"/>
      <c r="AH51" s="31"/>
      <c r="AI51" s="31"/>
      <c r="AJ51" s="31"/>
      <c r="AK51" s="31"/>
      <c r="AL51" s="31"/>
      <c r="AM51" s="115"/>
      <c r="AN51" s="31"/>
      <c r="AR51" s="220"/>
      <c r="AS51" s="221"/>
      <c r="AT51" s="221"/>
      <c r="BA51" s="222"/>
      <c r="BB51" s="222"/>
      <c r="BC51" s="222"/>
      <c r="BG51" s="221"/>
      <c r="BH51" s="221"/>
      <c r="BP51" s="221"/>
      <c r="BQ51" s="221"/>
      <c r="BR51" s="221"/>
      <c r="EL51" s="224"/>
    </row>
    <row r="52" spans="1:142" ht="16.899999999999999" customHeight="1" x14ac:dyDescent="0.25">
      <c r="A52" s="31">
        <v>81</v>
      </c>
      <c r="B52" s="36" t="s">
        <v>239</v>
      </c>
      <c r="C52" s="36" t="s">
        <v>240</v>
      </c>
      <c r="D52" s="36" t="s">
        <v>83</v>
      </c>
      <c r="E52" s="31">
        <v>5</v>
      </c>
      <c r="F52" s="31">
        <v>3</v>
      </c>
      <c r="G52" s="36" t="s">
        <v>1</v>
      </c>
      <c r="H52" s="36" t="s">
        <v>104</v>
      </c>
      <c r="I52" s="36" t="s">
        <v>104</v>
      </c>
      <c r="J52" s="36" t="s">
        <v>228</v>
      </c>
      <c r="K52" s="36" t="s">
        <v>2412</v>
      </c>
      <c r="L52" s="108">
        <v>2.6675443566360816E-2</v>
      </c>
      <c r="M52" s="108">
        <v>0</v>
      </c>
      <c r="N52" s="31" t="s">
        <v>144</v>
      </c>
      <c r="O52" s="109" t="s">
        <v>2413</v>
      </c>
      <c r="P52" s="109"/>
      <c r="Q52" s="112"/>
      <c r="R52" s="112">
        <v>0.11</v>
      </c>
      <c r="S52" s="113" t="s">
        <v>2414</v>
      </c>
      <c r="T52" s="114" t="s">
        <v>2361</v>
      </c>
      <c r="U52" s="216" t="s">
        <v>1466</v>
      </c>
      <c r="V52" s="116">
        <v>6</v>
      </c>
      <c r="W52" s="31">
        <v>2013</v>
      </c>
      <c r="X52" s="65" t="s">
        <v>241</v>
      </c>
      <c r="Y52" s="65" t="s">
        <v>2415</v>
      </c>
      <c r="Z52" s="36"/>
      <c r="AA52" s="32" t="s">
        <v>1502</v>
      </c>
      <c r="AB52" s="32">
        <v>6</v>
      </c>
      <c r="AC52" s="32">
        <v>6</v>
      </c>
      <c r="AD52" s="218" t="s">
        <v>3353</v>
      </c>
      <c r="AE52" s="31"/>
      <c r="AF52" s="31"/>
      <c r="AG52" s="31"/>
      <c r="AH52" s="31"/>
      <c r="AI52" s="31"/>
      <c r="AJ52" s="31"/>
      <c r="AK52" s="31"/>
      <c r="AL52" s="31"/>
      <c r="AM52" s="115"/>
      <c r="AN52" s="31"/>
      <c r="AR52" s="220"/>
      <c r="AS52" s="221"/>
      <c r="AT52" s="221"/>
      <c r="BA52" s="222"/>
      <c r="BB52" s="222"/>
      <c r="BC52" s="222"/>
      <c r="BG52" s="221"/>
      <c r="BH52" s="221"/>
      <c r="BP52" s="221"/>
      <c r="BQ52" s="221"/>
      <c r="BR52" s="221"/>
      <c r="EL52" s="224"/>
    </row>
    <row r="53" spans="1:142" ht="16.899999999999999" customHeight="1" x14ac:dyDescent="0.3">
      <c r="A53" s="103">
        <v>85</v>
      </c>
      <c r="B53" s="76" t="s">
        <v>243</v>
      </c>
      <c r="C53" s="36" t="s">
        <v>244</v>
      </c>
      <c r="D53" s="76" t="s">
        <v>83</v>
      </c>
      <c r="E53" s="103">
        <v>5</v>
      </c>
      <c r="F53" s="103">
        <v>5</v>
      </c>
      <c r="G53" s="76" t="s">
        <v>0</v>
      </c>
      <c r="H53" s="76" t="s">
        <v>104</v>
      </c>
      <c r="I53" s="76" t="s">
        <v>219</v>
      </c>
      <c r="J53" s="76" t="s">
        <v>245</v>
      </c>
      <c r="K53" s="117" t="s">
        <v>246</v>
      </c>
      <c r="L53" s="117">
        <v>8</v>
      </c>
      <c r="M53" s="117">
        <v>4</v>
      </c>
      <c r="N53" s="103" t="s">
        <v>138</v>
      </c>
      <c r="O53" s="109" t="s">
        <v>2416</v>
      </c>
      <c r="P53" s="109"/>
      <c r="Q53" s="112">
        <v>518</v>
      </c>
      <c r="R53" s="112">
        <v>518</v>
      </c>
      <c r="S53" s="113" t="s">
        <v>2417</v>
      </c>
      <c r="T53" s="114" t="s">
        <v>2418</v>
      </c>
      <c r="U53" s="216" t="s">
        <v>1306</v>
      </c>
      <c r="V53" s="116">
        <v>20</v>
      </c>
      <c r="W53" s="103">
        <v>2010</v>
      </c>
      <c r="X53" s="63" t="s">
        <v>247</v>
      </c>
      <c r="Y53" s="63" t="s">
        <v>2419</v>
      </c>
      <c r="Z53" s="76"/>
      <c r="AA53" s="32" t="s">
        <v>3206</v>
      </c>
      <c r="AB53" s="32">
        <v>20</v>
      </c>
      <c r="AC53" s="32">
        <v>20</v>
      </c>
      <c r="AD53" s="115" t="s">
        <v>3351</v>
      </c>
      <c r="AE53" s="103"/>
      <c r="AF53" s="31"/>
      <c r="AG53" s="31"/>
      <c r="AH53" s="31"/>
      <c r="AI53" s="103"/>
      <c r="AJ53" s="103"/>
      <c r="AK53" s="103"/>
      <c r="AL53" s="31"/>
      <c r="AM53" s="115"/>
      <c r="AN53" s="31"/>
      <c r="AR53" s="220"/>
      <c r="AT53" s="221"/>
      <c r="BA53" s="222"/>
      <c r="BB53" s="222"/>
      <c r="BC53" s="222"/>
      <c r="BG53" s="221"/>
      <c r="BH53" s="221"/>
      <c r="BP53" s="221"/>
      <c r="BQ53" s="221"/>
      <c r="BR53" s="221"/>
      <c r="BZ53" s="223"/>
      <c r="EL53" s="224"/>
    </row>
    <row r="54" spans="1:142" ht="16.899999999999999" customHeight="1" x14ac:dyDescent="0.3">
      <c r="A54" s="31">
        <v>86</v>
      </c>
      <c r="B54" s="36" t="s">
        <v>248</v>
      </c>
      <c r="C54" s="76" t="s">
        <v>1695</v>
      </c>
      <c r="D54" s="36" t="s">
        <v>83</v>
      </c>
      <c r="E54" s="103">
        <v>5</v>
      </c>
      <c r="F54" s="31">
        <v>5</v>
      </c>
      <c r="G54" s="36" t="s">
        <v>1</v>
      </c>
      <c r="H54" s="36" t="s">
        <v>104</v>
      </c>
      <c r="I54" s="36" t="s">
        <v>219</v>
      </c>
      <c r="J54" s="36" t="s">
        <v>245</v>
      </c>
      <c r="K54" s="118" t="s">
        <v>246</v>
      </c>
      <c r="L54" s="117">
        <v>8</v>
      </c>
      <c r="M54" s="117">
        <v>4</v>
      </c>
      <c r="N54" s="31" t="s">
        <v>138</v>
      </c>
      <c r="O54" s="109" t="s">
        <v>2420</v>
      </c>
      <c r="P54" s="109"/>
      <c r="Q54" s="112"/>
      <c r="R54" s="112">
        <v>0.32</v>
      </c>
      <c r="S54" s="113" t="s">
        <v>1089</v>
      </c>
      <c r="T54" s="114" t="s">
        <v>2421</v>
      </c>
      <c r="U54" s="216" t="s">
        <v>1321</v>
      </c>
      <c r="V54" s="116">
        <v>20</v>
      </c>
      <c r="W54" s="31">
        <v>2010</v>
      </c>
      <c r="X54" s="65" t="s">
        <v>249</v>
      </c>
      <c r="Y54" s="65" t="s">
        <v>2422</v>
      </c>
      <c r="Z54" s="36"/>
      <c r="AA54" s="32" t="s">
        <v>1503</v>
      </c>
      <c r="AB54" s="32">
        <v>20</v>
      </c>
      <c r="AC54" s="32">
        <v>20</v>
      </c>
      <c r="AD54" s="218" t="s">
        <v>3353</v>
      </c>
      <c r="AE54" s="31"/>
      <c r="AF54" s="31"/>
      <c r="AG54" s="31"/>
      <c r="AH54" s="31"/>
      <c r="AI54" s="103"/>
      <c r="AJ54" s="31"/>
      <c r="AK54" s="31"/>
      <c r="AL54" s="31"/>
      <c r="AM54" s="115"/>
      <c r="AN54" s="31"/>
      <c r="AR54" s="220"/>
      <c r="AS54" s="221"/>
      <c r="AT54" s="221"/>
      <c r="BA54" s="222"/>
      <c r="BB54" s="222"/>
      <c r="BC54" s="222"/>
      <c r="BG54" s="221"/>
      <c r="BH54" s="221"/>
      <c r="BP54" s="221"/>
      <c r="BQ54" s="221"/>
      <c r="BR54" s="221"/>
      <c r="EL54" s="224"/>
    </row>
    <row r="55" spans="1:142" ht="16.899999999999999" customHeight="1" x14ac:dyDescent="0.3">
      <c r="A55" s="31">
        <v>87</v>
      </c>
      <c r="B55" s="36" t="s">
        <v>250</v>
      </c>
      <c r="C55" s="36" t="s">
        <v>1696</v>
      </c>
      <c r="D55" s="36" t="s">
        <v>76</v>
      </c>
      <c r="E55" s="31">
        <v>5</v>
      </c>
      <c r="F55" s="31">
        <v>3</v>
      </c>
      <c r="G55" s="36" t="s">
        <v>0</v>
      </c>
      <c r="H55" s="36" t="s">
        <v>5</v>
      </c>
      <c r="I55" s="36" t="s">
        <v>104</v>
      </c>
      <c r="J55" s="36" t="s">
        <v>251</v>
      </c>
      <c r="K55" s="36" t="s">
        <v>137</v>
      </c>
      <c r="L55" s="108">
        <v>0.46</v>
      </c>
      <c r="M55" s="108">
        <v>0</v>
      </c>
      <c r="N55" s="31" t="s">
        <v>138</v>
      </c>
      <c r="O55" s="109">
        <v>-0.65</v>
      </c>
      <c r="P55" s="109">
        <v>6000</v>
      </c>
      <c r="Q55" s="112">
        <v>3000</v>
      </c>
      <c r="R55" s="112">
        <v>-3000</v>
      </c>
      <c r="S55" s="113" t="s">
        <v>2423</v>
      </c>
      <c r="T55" s="114" t="s">
        <v>2361</v>
      </c>
      <c r="U55" s="216" t="s">
        <v>2424</v>
      </c>
      <c r="V55" s="116">
        <v>17</v>
      </c>
      <c r="W55" s="31">
        <v>2013</v>
      </c>
      <c r="X55" s="65" t="s">
        <v>252</v>
      </c>
      <c r="Y55" s="65" t="s">
        <v>2425</v>
      </c>
      <c r="Z55" s="36"/>
      <c r="AA55" s="32" t="s">
        <v>3208</v>
      </c>
      <c r="AB55" s="32">
        <v>17</v>
      </c>
      <c r="AC55" s="32">
        <v>17</v>
      </c>
      <c r="AD55" s="115" t="s">
        <v>3351</v>
      </c>
      <c r="AE55" s="31"/>
      <c r="AF55" s="31"/>
      <c r="AG55" s="31"/>
      <c r="AH55" s="31"/>
      <c r="AI55" s="31"/>
      <c r="AJ55" s="31"/>
      <c r="AK55" s="31"/>
      <c r="AL55" s="31"/>
      <c r="AM55" s="115"/>
      <c r="AN55" s="31"/>
      <c r="AR55" s="220"/>
      <c r="AS55" s="221"/>
      <c r="AT55" s="221"/>
      <c r="BA55" s="222"/>
      <c r="BB55" s="222"/>
      <c r="BC55" s="222"/>
      <c r="BG55" s="221"/>
      <c r="BH55" s="221"/>
      <c r="BP55" s="221"/>
      <c r="BQ55" s="221"/>
      <c r="BR55" s="221"/>
      <c r="EL55" s="224"/>
    </row>
    <row r="56" spans="1:142" ht="16.899999999999999" customHeight="1" x14ac:dyDescent="0.3">
      <c r="A56" s="31">
        <v>91</v>
      </c>
      <c r="B56" s="36" t="s">
        <v>254</v>
      </c>
      <c r="C56" s="36" t="s">
        <v>1697</v>
      </c>
      <c r="D56" s="36" t="s">
        <v>83</v>
      </c>
      <c r="E56" s="31">
        <v>5</v>
      </c>
      <c r="F56" s="31">
        <v>3</v>
      </c>
      <c r="G56" s="36" t="s">
        <v>0</v>
      </c>
      <c r="H56" s="36" t="s">
        <v>104</v>
      </c>
      <c r="I56" s="36" t="s">
        <v>219</v>
      </c>
      <c r="J56" s="36" t="s">
        <v>9</v>
      </c>
      <c r="K56" s="36" t="s">
        <v>137</v>
      </c>
      <c r="L56" s="108">
        <v>0.05</v>
      </c>
      <c r="M56" s="108">
        <v>0</v>
      </c>
      <c r="N56" s="31" t="s">
        <v>138</v>
      </c>
      <c r="O56" s="109" t="s">
        <v>2426</v>
      </c>
      <c r="P56" s="109"/>
      <c r="Q56" s="112"/>
      <c r="R56" s="112">
        <v>638.22</v>
      </c>
      <c r="S56" s="113" t="s">
        <v>2427</v>
      </c>
      <c r="T56" s="114" t="s">
        <v>2418</v>
      </c>
      <c r="U56" s="216" t="s">
        <v>3368</v>
      </c>
      <c r="V56" s="103">
        <v>20</v>
      </c>
      <c r="W56" s="31">
        <v>2010</v>
      </c>
      <c r="X56" s="65" t="s">
        <v>255</v>
      </c>
      <c r="Y56" s="65" t="s">
        <v>2428</v>
      </c>
      <c r="Z56" s="36"/>
      <c r="AA56" s="32" t="s">
        <v>3209</v>
      </c>
      <c r="AB56" s="32">
        <v>20</v>
      </c>
      <c r="AC56" s="32">
        <v>20</v>
      </c>
      <c r="AD56" s="115" t="s">
        <v>3351</v>
      </c>
      <c r="AE56" s="31"/>
      <c r="AF56" s="31"/>
      <c r="AG56" s="31"/>
      <c r="AH56" s="31"/>
      <c r="AI56" s="31"/>
      <c r="AJ56" s="31"/>
      <c r="AK56" s="31"/>
      <c r="AL56" s="31"/>
      <c r="AM56" s="115"/>
      <c r="AN56" s="31"/>
      <c r="AR56" s="220"/>
      <c r="AS56" s="221"/>
      <c r="AT56" s="221"/>
      <c r="BA56" s="222"/>
      <c r="BB56" s="222"/>
      <c r="BC56" s="222"/>
      <c r="BG56" s="221"/>
      <c r="BH56" s="221"/>
      <c r="BP56" s="221"/>
      <c r="BQ56" s="221"/>
      <c r="BR56" s="221"/>
      <c r="EL56" s="224"/>
    </row>
    <row r="57" spans="1:142" ht="16.899999999999999" customHeight="1" x14ac:dyDescent="0.3">
      <c r="A57" s="31">
        <v>92</v>
      </c>
      <c r="B57" s="36" t="s">
        <v>256</v>
      </c>
      <c r="C57" s="36" t="s">
        <v>257</v>
      </c>
      <c r="D57" s="36" t="s">
        <v>83</v>
      </c>
      <c r="E57" s="103">
        <v>5</v>
      </c>
      <c r="F57" s="31">
        <v>5</v>
      </c>
      <c r="G57" s="36" t="s">
        <v>1</v>
      </c>
      <c r="H57" s="36" t="s">
        <v>104</v>
      </c>
      <c r="I57" s="36" t="s">
        <v>219</v>
      </c>
      <c r="J57" s="36" t="s">
        <v>9</v>
      </c>
      <c r="K57" s="36" t="s">
        <v>137</v>
      </c>
      <c r="L57" s="108">
        <v>0.1</v>
      </c>
      <c r="M57" s="108">
        <v>0</v>
      </c>
      <c r="N57" s="31" t="s">
        <v>138</v>
      </c>
      <c r="O57" s="109" t="s">
        <v>2429</v>
      </c>
      <c r="P57" s="109"/>
      <c r="Q57" s="112"/>
      <c r="R57" s="112">
        <v>0.33</v>
      </c>
      <c r="S57" s="113" t="s">
        <v>1089</v>
      </c>
      <c r="T57" s="114" t="s">
        <v>2430</v>
      </c>
      <c r="U57" s="216" t="s">
        <v>1456</v>
      </c>
      <c r="V57" s="116">
        <v>20</v>
      </c>
      <c r="W57" s="31">
        <v>2010</v>
      </c>
      <c r="X57" s="65" t="s">
        <v>258</v>
      </c>
      <c r="Y57" s="65" t="s">
        <v>2431</v>
      </c>
      <c r="Z57" s="36"/>
      <c r="AA57" s="32" t="s">
        <v>1505</v>
      </c>
      <c r="AB57" s="32">
        <v>20</v>
      </c>
      <c r="AC57" s="32">
        <v>20</v>
      </c>
      <c r="AD57" s="218" t="s">
        <v>3353</v>
      </c>
      <c r="AE57" s="31"/>
      <c r="AF57" s="31"/>
      <c r="AG57" s="31"/>
      <c r="AH57" s="31"/>
      <c r="AI57" s="31"/>
      <c r="AJ57" s="31"/>
      <c r="AK57" s="31"/>
      <c r="AL57" s="31"/>
      <c r="AM57" s="115"/>
      <c r="AN57" s="31"/>
      <c r="AR57" s="220"/>
      <c r="AS57" s="221"/>
      <c r="AT57" s="221"/>
      <c r="BA57" s="222"/>
      <c r="BB57" s="222"/>
      <c r="BC57" s="222"/>
      <c r="BG57" s="221"/>
      <c r="BH57" s="221"/>
      <c r="BP57" s="221"/>
      <c r="BQ57" s="221"/>
      <c r="BR57" s="221"/>
      <c r="BZ57" s="225"/>
      <c r="EL57" s="224"/>
    </row>
    <row r="58" spans="1:142" ht="16.899999999999999" customHeight="1" x14ac:dyDescent="0.3">
      <c r="A58" s="31">
        <v>93</v>
      </c>
      <c r="B58" s="36" t="s">
        <v>259</v>
      </c>
      <c r="C58" s="36" t="s">
        <v>260</v>
      </c>
      <c r="D58" s="36" t="s">
        <v>89</v>
      </c>
      <c r="E58" s="31">
        <v>4</v>
      </c>
      <c r="F58" s="31">
        <v>4</v>
      </c>
      <c r="G58" s="36" t="s">
        <v>1</v>
      </c>
      <c r="H58" s="36" t="s">
        <v>166</v>
      </c>
      <c r="I58" s="36" t="s">
        <v>227</v>
      </c>
      <c r="J58" s="36" t="s">
        <v>149</v>
      </c>
      <c r="K58" s="36" t="s">
        <v>137</v>
      </c>
      <c r="L58" s="108">
        <v>0.1</v>
      </c>
      <c r="M58" s="108">
        <v>0</v>
      </c>
      <c r="N58" s="31" t="s">
        <v>138</v>
      </c>
      <c r="O58" s="109">
        <v>3000</v>
      </c>
      <c r="P58" s="109"/>
      <c r="Q58" s="112"/>
      <c r="R58" s="112">
        <v>0.2</v>
      </c>
      <c r="S58" s="113" t="s">
        <v>1089</v>
      </c>
      <c r="T58" s="114" t="s">
        <v>2361</v>
      </c>
      <c r="U58" s="216" t="s">
        <v>2432</v>
      </c>
      <c r="V58" s="103">
        <v>15</v>
      </c>
      <c r="W58" s="31">
        <v>2010</v>
      </c>
      <c r="X58" s="65" t="s">
        <v>261</v>
      </c>
      <c r="Y58" s="65" t="s">
        <v>2433</v>
      </c>
      <c r="Z58" s="36"/>
      <c r="AA58" s="32" t="s">
        <v>1506</v>
      </c>
      <c r="AB58" s="32">
        <v>15</v>
      </c>
      <c r="AC58" s="32">
        <v>15</v>
      </c>
      <c r="AD58" s="218" t="s">
        <v>3353</v>
      </c>
      <c r="AE58" s="31"/>
      <c r="AF58" s="31"/>
      <c r="AG58" s="31"/>
      <c r="AH58" s="31"/>
      <c r="AI58" s="31"/>
      <c r="AJ58" s="31"/>
      <c r="AK58" s="31"/>
      <c r="AL58" s="31"/>
      <c r="AM58" s="115"/>
      <c r="AN58" s="31"/>
      <c r="AR58" s="220"/>
      <c r="AS58" s="221"/>
      <c r="AT58" s="221"/>
      <c r="BA58" s="222"/>
      <c r="BB58" s="222"/>
      <c r="BC58" s="222"/>
      <c r="BG58" s="221"/>
      <c r="BH58" s="221"/>
      <c r="BP58" s="221"/>
      <c r="BQ58" s="221"/>
      <c r="BR58" s="221"/>
      <c r="EL58" s="224"/>
    </row>
    <row r="59" spans="1:142" ht="16.899999999999999" customHeight="1" x14ac:dyDescent="0.3">
      <c r="A59" s="31">
        <v>94</v>
      </c>
      <c r="B59" s="36" t="s">
        <v>262</v>
      </c>
      <c r="C59" s="36" t="s">
        <v>1698</v>
      </c>
      <c r="D59" s="36" t="s">
        <v>75</v>
      </c>
      <c r="E59" s="31">
        <v>3</v>
      </c>
      <c r="F59" s="31">
        <v>4</v>
      </c>
      <c r="G59" s="36" t="s">
        <v>1</v>
      </c>
      <c r="H59" s="36" t="s">
        <v>5</v>
      </c>
      <c r="I59" s="36" t="s">
        <v>227</v>
      </c>
      <c r="J59" s="36" t="s">
        <v>228</v>
      </c>
      <c r="K59" s="36" t="s">
        <v>137</v>
      </c>
      <c r="L59" s="108">
        <v>0.05</v>
      </c>
      <c r="M59" s="108">
        <v>0</v>
      </c>
      <c r="N59" s="31" t="s">
        <v>138</v>
      </c>
      <c r="O59" s="109" t="s">
        <v>2434</v>
      </c>
      <c r="P59" s="109"/>
      <c r="Q59" s="112"/>
      <c r="R59" s="112">
        <v>9600</v>
      </c>
      <c r="S59" s="113" t="s">
        <v>2435</v>
      </c>
      <c r="T59" s="114" t="s">
        <v>2399</v>
      </c>
      <c r="U59" s="216" t="s">
        <v>1455</v>
      </c>
      <c r="V59" s="103">
        <v>15</v>
      </c>
      <c r="W59" s="31">
        <v>2013</v>
      </c>
      <c r="X59" s="1" t="s">
        <v>263</v>
      </c>
      <c r="Y59" s="65" t="s">
        <v>2436</v>
      </c>
      <c r="Z59" s="36"/>
      <c r="AA59" s="32" t="s">
        <v>1504</v>
      </c>
      <c r="AB59" s="32">
        <v>15</v>
      </c>
      <c r="AC59" s="32">
        <v>15</v>
      </c>
      <c r="AD59" s="218" t="s">
        <v>3353</v>
      </c>
      <c r="AE59" s="31"/>
      <c r="AF59" s="31"/>
      <c r="AG59" s="31"/>
      <c r="AH59" s="31"/>
      <c r="AI59" s="31"/>
      <c r="AJ59" s="31"/>
      <c r="AK59" s="31"/>
      <c r="AL59" s="31"/>
      <c r="AM59" s="115"/>
      <c r="AN59" s="31"/>
      <c r="AR59" s="220"/>
      <c r="AS59" s="221"/>
      <c r="AT59" s="221"/>
      <c r="BA59" s="222"/>
      <c r="BB59" s="222"/>
      <c r="BC59" s="222"/>
      <c r="BG59" s="221"/>
      <c r="BH59" s="221"/>
      <c r="BP59" s="221"/>
      <c r="BQ59" s="221"/>
      <c r="BR59" s="221"/>
      <c r="EL59" s="224"/>
    </row>
    <row r="60" spans="1:142" ht="16.899999999999999" customHeight="1" x14ac:dyDescent="0.3">
      <c r="A60" s="31">
        <v>95</v>
      </c>
      <c r="B60" s="36" t="s">
        <v>1699</v>
      </c>
      <c r="C60" s="36" t="s">
        <v>1700</v>
      </c>
      <c r="D60" s="36" t="s">
        <v>75</v>
      </c>
      <c r="E60" s="31">
        <v>5</v>
      </c>
      <c r="F60" s="31">
        <v>4</v>
      </c>
      <c r="G60" s="36" t="s">
        <v>0</v>
      </c>
      <c r="H60" s="36" t="s">
        <v>5</v>
      </c>
      <c r="I60" s="36" t="s">
        <v>227</v>
      </c>
      <c r="J60" s="36" t="s">
        <v>264</v>
      </c>
      <c r="K60" s="36" t="s">
        <v>265</v>
      </c>
      <c r="L60" s="153">
        <v>10.8</v>
      </c>
      <c r="M60" s="153">
        <v>9.8000000000000007</v>
      </c>
      <c r="N60" s="31" t="s">
        <v>138</v>
      </c>
      <c r="O60" s="109" t="s">
        <v>2437</v>
      </c>
      <c r="P60" s="109">
        <v>574.9</v>
      </c>
      <c r="Q60" s="112">
        <v>707.5</v>
      </c>
      <c r="R60" s="112">
        <v>132.60000000000002</v>
      </c>
      <c r="S60" s="113" t="s">
        <v>2438</v>
      </c>
      <c r="T60" s="114" t="s">
        <v>2361</v>
      </c>
      <c r="U60" s="216" t="s">
        <v>2439</v>
      </c>
      <c r="V60" s="103">
        <v>10</v>
      </c>
      <c r="W60" s="31">
        <v>2010</v>
      </c>
      <c r="X60" s="65" t="s">
        <v>266</v>
      </c>
      <c r="Y60" s="65" t="s">
        <v>2440</v>
      </c>
      <c r="Z60" s="36"/>
      <c r="AA60" s="32" t="s">
        <v>3328</v>
      </c>
      <c r="AB60" s="32">
        <v>10</v>
      </c>
      <c r="AC60" s="32">
        <v>10</v>
      </c>
      <c r="AD60" s="115" t="s">
        <v>3351</v>
      </c>
      <c r="AE60" s="31"/>
      <c r="AF60" s="31"/>
      <c r="AG60" s="31"/>
      <c r="AH60" s="31"/>
      <c r="AI60" s="31"/>
      <c r="AJ60" s="31"/>
      <c r="AK60" s="31"/>
      <c r="AL60" s="31"/>
      <c r="AM60" s="115"/>
      <c r="AN60" s="31"/>
      <c r="AR60" s="220"/>
      <c r="AS60" s="221"/>
      <c r="AT60" s="221"/>
      <c r="BA60" s="222"/>
      <c r="BB60" s="222"/>
      <c r="BC60" s="222"/>
      <c r="BG60" s="221"/>
      <c r="BH60" s="221"/>
      <c r="BP60" s="221"/>
      <c r="BQ60" s="221"/>
      <c r="BR60" s="221"/>
      <c r="EL60" s="224"/>
    </row>
    <row r="61" spans="1:142" ht="16.899999999999999" customHeight="1" x14ac:dyDescent="0.3">
      <c r="A61" s="31">
        <v>96</v>
      </c>
      <c r="B61" s="36" t="s">
        <v>1701</v>
      </c>
      <c r="C61" s="36" t="s">
        <v>267</v>
      </c>
      <c r="D61" s="36" t="s">
        <v>75</v>
      </c>
      <c r="E61" s="31">
        <v>5</v>
      </c>
      <c r="F61" s="31">
        <v>2</v>
      </c>
      <c r="G61" s="36" t="s">
        <v>0</v>
      </c>
      <c r="H61" s="36" t="s">
        <v>5</v>
      </c>
      <c r="I61" s="36" t="s">
        <v>227</v>
      </c>
      <c r="J61" s="36" t="s">
        <v>264</v>
      </c>
      <c r="K61" s="36" t="s">
        <v>265</v>
      </c>
      <c r="L61" s="153">
        <v>13</v>
      </c>
      <c r="M61" s="153">
        <v>9.8000000000000007</v>
      </c>
      <c r="N61" s="31" t="s">
        <v>138</v>
      </c>
      <c r="O61" s="109" t="s">
        <v>2441</v>
      </c>
      <c r="P61" s="109">
        <v>385</v>
      </c>
      <c r="Q61" s="112">
        <v>724</v>
      </c>
      <c r="R61" s="112">
        <v>339</v>
      </c>
      <c r="S61" s="113" t="s">
        <v>864</v>
      </c>
      <c r="T61" s="114" t="s">
        <v>2361</v>
      </c>
      <c r="U61" s="216" t="s">
        <v>2439</v>
      </c>
      <c r="V61" s="103">
        <v>10</v>
      </c>
      <c r="W61" s="31">
        <v>2016</v>
      </c>
      <c r="X61" s="65" t="s">
        <v>2234</v>
      </c>
      <c r="Y61" s="65"/>
      <c r="Z61" s="36"/>
      <c r="AA61" s="32" t="s">
        <v>3328</v>
      </c>
      <c r="AB61" s="32">
        <v>10</v>
      </c>
      <c r="AC61" s="32">
        <v>10</v>
      </c>
      <c r="AD61" s="115" t="s">
        <v>3351</v>
      </c>
      <c r="AE61" s="31"/>
      <c r="AF61" s="31"/>
      <c r="AG61" s="31"/>
      <c r="AH61" s="31"/>
      <c r="AI61" s="31"/>
      <c r="AJ61" s="31"/>
      <c r="AK61" s="31"/>
      <c r="AL61" s="31"/>
      <c r="AM61" s="115"/>
      <c r="AN61" s="31"/>
      <c r="AR61" s="220"/>
      <c r="AS61" s="221"/>
      <c r="AT61" s="221"/>
      <c r="BA61" s="222"/>
      <c r="BB61" s="222"/>
      <c r="BC61" s="222"/>
      <c r="BG61" s="221"/>
      <c r="BH61" s="221"/>
      <c r="BP61" s="221"/>
      <c r="BQ61" s="221"/>
      <c r="BR61" s="221"/>
      <c r="EL61" s="224"/>
    </row>
    <row r="62" spans="1:142" ht="16.899999999999999" customHeight="1" x14ac:dyDescent="0.3">
      <c r="A62" s="31">
        <v>97</v>
      </c>
      <c r="B62" s="36" t="s">
        <v>268</v>
      </c>
      <c r="C62" s="36" t="s">
        <v>1702</v>
      </c>
      <c r="D62" s="36" t="s">
        <v>75</v>
      </c>
      <c r="E62" s="31">
        <v>4</v>
      </c>
      <c r="F62" s="31">
        <v>0</v>
      </c>
      <c r="G62" s="36" t="s">
        <v>0</v>
      </c>
      <c r="H62" s="36" t="s">
        <v>5</v>
      </c>
      <c r="I62" s="36" t="s">
        <v>227</v>
      </c>
      <c r="J62" s="36" t="s">
        <v>228</v>
      </c>
      <c r="K62" s="36" t="s">
        <v>269</v>
      </c>
      <c r="L62" s="114">
        <v>24</v>
      </c>
      <c r="M62" s="114">
        <v>12.225033</v>
      </c>
      <c r="N62" s="31" t="s">
        <v>138</v>
      </c>
      <c r="O62" s="227" t="s">
        <v>270</v>
      </c>
      <c r="P62" s="109">
        <v>4680</v>
      </c>
      <c r="Q62" s="112">
        <v>7322.4</v>
      </c>
      <c r="R62" s="112">
        <v>2642.3999999999996</v>
      </c>
      <c r="S62" s="113" t="s">
        <v>2442</v>
      </c>
      <c r="T62" s="114" t="s">
        <v>2361</v>
      </c>
      <c r="U62" s="216" t="s">
        <v>2443</v>
      </c>
      <c r="V62" s="103">
        <v>17</v>
      </c>
      <c r="W62" s="31">
        <v>2016</v>
      </c>
      <c r="X62" s="65" t="s">
        <v>271</v>
      </c>
      <c r="Y62" s="65" t="s">
        <v>2444</v>
      </c>
      <c r="Z62" s="36"/>
      <c r="AA62" s="32" t="s">
        <v>3302</v>
      </c>
      <c r="AB62" s="32">
        <v>17</v>
      </c>
      <c r="AC62" s="32">
        <v>17</v>
      </c>
      <c r="AD62" s="115" t="s">
        <v>3351</v>
      </c>
      <c r="AE62" s="31"/>
      <c r="AF62" s="31"/>
      <c r="AG62" s="31"/>
      <c r="AH62" s="31"/>
      <c r="AI62" s="31"/>
      <c r="AJ62" s="31"/>
      <c r="AK62" s="31"/>
      <c r="AL62" s="31"/>
      <c r="AM62" s="115"/>
      <c r="AN62" s="31"/>
      <c r="AR62" s="220"/>
      <c r="AT62" s="221"/>
      <c r="BA62" s="222"/>
      <c r="BB62" s="222"/>
      <c r="BC62" s="222"/>
      <c r="BG62" s="221"/>
      <c r="BH62" s="221"/>
      <c r="BP62" s="221"/>
      <c r="BQ62" s="221"/>
      <c r="BR62" s="221"/>
      <c r="BZ62" s="225"/>
      <c r="EL62" s="224"/>
    </row>
    <row r="63" spans="1:142" ht="16.899999999999999" customHeight="1" x14ac:dyDescent="0.3">
      <c r="A63" s="31">
        <v>99</v>
      </c>
      <c r="B63" s="36" t="s">
        <v>273</v>
      </c>
      <c r="C63" s="36" t="s">
        <v>1703</v>
      </c>
      <c r="D63" s="36" t="s">
        <v>207</v>
      </c>
      <c r="E63" s="31">
        <v>5</v>
      </c>
      <c r="F63" s="31">
        <v>3</v>
      </c>
      <c r="G63" s="36" t="s">
        <v>0</v>
      </c>
      <c r="H63" s="36" t="s">
        <v>5</v>
      </c>
      <c r="I63" s="36" t="s">
        <v>233</v>
      </c>
      <c r="J63" s="36" t="s">
        <v>274</v>
      </c>
      <c r="K63" s="36" t="s">
        <v>137</v>
      </c>
      <c r="L63" s="108">
        <v>0.2475</v>
      </c>
      <c r="M63" s="108">
        <v>0</v>
      </c>
      <c r="N63" s="31" t="s">
        <v>138</v>
      </c>
      <c r="O63" s="109">
        <v>692</v>
      </c>
      <c r="P63" s="109"/>
      <c r="Q63" s="112"/>
      <c r="R63" s="112">
        <v>692</v>
      </c>
      <c r="S63" s="113" t="s">
        <v>2442</v>
      </c>
      <c r="T63" s="114" t="s">
        <v>2361</v>
      </c>
      <c r="U63" s="216" t="s">
        <v>2445</v>
      </c>
      <c r="V63" s="103">
        <v>17</v>
      </c>
      <c r="W63" s="31">
        <v>2010</v>
      </c>
      <c r="X63" s="65" t="s">
        <v>275</v>
      </c>
      <c r="Y63" s="65" t="s">
        <v>2446</v>
      </c>
      <c r="Z63" s="36"/>
      <c r="AA63" s="32" t="s">
        <v>3210</v>
      </c>
      <c r="AB63" s="32">
        <v>17</v>
      </c>
      <c r="AC63" s="32">
        <v>17</v>
      </c>
      <c r="AD63" s="115" t="s">
        <v>3351</v>
      </c>
      <c r="AE63" s="31"/>
      <c r="AF63" s="31"/>
      <c r="AG63" s="31"/>
      <c r="AH63" s="31"/>
      <c r="AI63" s="31"/>
      <c r="AJ63" s="31"/>
      <c r="AK63" s="31"/>
      <c r="AL63" s="31"/>
      <c r="AM63" s="115"/>
      <c r="AN63" s="31"/>
      <c r="AR63" s="220"/>
      <c r="AT63" s="221"/>
      <c r="BA63" s="222"/>
      <c r="BB63" s="222"/>
      <c r="BC63" s="222"/>
      <c r="BG63" s="221"/>
      <c r="BH63" s="221"/>
      <c r="BP63" s="221"/>
      <c r="BQ63" s="221"/>
      <c r="BR63" s="221"/>
      <c r="BZ63" s="223"/>
      <c r="EL63" s="224"/>
    </row>
    <row r="64" spans="1:142" ht="16.899999999999999" customHeight="1" x14ac:dyDescent="0.3">
      <c r="A64" s="31">
        <v>100</v>
      </c>
      <c r="B64" s="36" t="s">
        <v>276</v>
      </c>
      <c r="C64" s="36" t="s">
        <v>1704</v>
      </c>
      <c r="D64" s="36" t="s">
        <v>207</v>
      </c>
      <c r="E64" s="31" t="s">
        <v>218</v>
      </c>
      <c r="F64" s="31">
        <v>3</v>
      </c>
      <c r="G64" s="36" t="s">
        <v>0</v>
      </c>
      <c r="H64" s="36" t="s">
        <v>5</v>
      </c>
      <c r="I64" s="36" t="s">
        <v>233</v>
      </c>
      <c r="J64" s="36" t="s">
        <v>277</v>
      </c>
      <c r="K64" s="36" t="s">
        <v>137</v>
      </c>
      <c r="L64" s="108">
        <v>0.2475</v>
      </c>
      <c r="M64" s="108">
        <v>0</v>
      </c>
      <c r="N64" s="31" t="s">
        <v>138</v>
      </c>
      <c r="O64" s="109">
        <v>392</v>
      </c>
      <c r="P64" s="109"/>
      <c r="Q64" s="112">
        <v>392</v>
      </c>
      <c r="R64" s="112">
        <v>392</v>
      </c>
      <c r="S64" s="113" t="s">
        <v>1202</v>
      </c>
      <c r="T64" s="114" t="s">
        <v>2361</v>
      </c>
      <c r="U64" s="216" t="s">
        <v>2447</v>
      </c>
      <c r="V64" s="103">
        <v>17</v>
      </c>
      <c r="W64" s="31">
        <v>2011</v>
      </c>
      <c r="X64" s="65" t="s">
        <v>278</v>
      </c>
      <c r="Y64" s="65" t="s">
        <v>2448</v>
      </c>
      <c r="Z64" s="36"/>
      <c r="AA64" s="32" t="s">
        <v>3211</v>
      </c>
      <c r="AB64" s="32">
        <v>17</v>
      </c>
      <c r="AC64" s="32">
        <v>17</v>
      </c>
      <c r="AD64" s="115" t="s">
        <v>3351</v>
      </c>
      <c r="AE64" s="31"/>
      <c r="AF64" s="31"/>
      <c r="AG64" s="31"/>
      <c r="AH64" s="31"/>
      <c r="AI64" s="31"/>
      <c r="AJ64" s="31"/>
      <c r="AK64" s="31"/>
      <c r="AL64" s="31"/>
      <c r="AM64" s="115"/>
      <c r="AN64" s="31"/>
      <c r="AR64" s="220"/>
      <c r="AS64" s="221"/>
      <c r="AT64" s="221"/>
      <c r="BA64" s="222"/>
      <c r="BB64" s="222"/>
      <c r="BC64" s="222"/>
      <c r="BG64" s="221"/>
      <c r="BH64" s="221"/>
      <c r="BM64" s="226"/>
      <c r="BP64" s="221"/>
      <c r="BQ64" s="221"/>
      <c r="BR64" s="221"/>
      <c r="EB64" s="226"/>
      <c r="EC64" s="226"/>
      <c r="ED64" s="226"/>
      <c r="EE64" s="226"/>
      <c r="EF64" s="226"/>
      <c r="EG64" s="226"/>
      <c r="EH64" s="226"/>
      <c r="EI64" s="226"/>
      <c r="EL64" s="224"/>
    </row>
    <row r="65" spans="1:142" ht="16.899999999999999" customHeight="1" x14ac:dyDescent="0.3">
      <c r="A65" s="31">
        <v>102</v>
      </c>
      <c r="B65" s="36" t="s">
        <v>1705</v>
      </c>
      <c r="C65" s="36" t="s">
        <v>279</v>
      </c>
      <c r="D65" s="36" t="s">
        <v>83</v>
      </c>
      <c r="E65" s="31">
        <v>5</v>
      </c>
      <c r="F65" s="31">
        <v>4</v>
      </c>
      <c r="G65" s="36" t="s">
        <v>0</v>
      </c>
      <c r="H65" s="36" t="s">
        <v>26</v>
      </c>
      <c r="I65" s="36" t="s">
        <v>238</v>
      </c>
      <c r="J65" s="36" t="s">
        <v>228</v>
      </c>
      <c r="K65" s="36" t="s">
        <v>2407</v>
      </c>
      <c r="L65" s="108">
        <v>0.51</v>
      </c>
      <c r="M65" s="108">
        <v>0</v>
      </c>
      <c r="N65" s="31" t="s">
        <v>144</v>
      </c>
      <c r="O65" s="109">
        <v>296</v>
      </c>
      <c r="P65" s="109"/>
      <c r="Q65" s="112"/>
      <c r="R65" s="112">
        <v>296</v>
      </c>
      <c r="S65" s="113" t="s">
        <v>864</v>
      </c>
      <c r="T65" s="114" t="s">
        <v>2361</v>
      </c>
      <c r="U65" s="216" t="s">
        <v>2410</v>
      </c>
      <c r="V65" s="103">
        <v>20</v>
      </c>
      <c r="W65" s="31">
        <v>2010</v>
      </c>
      <c r="X65" s="65" t="s">
        <v>280</v>
      </c>
      <c r="Y65" s="65" t="s">
        <v>2449</v>
      </c>
      <c r="Z65" s="36"/>
      <c r="AA65" s="32" t="s">
        <v>3214</v>
      </c>
      <c r="AB65" s="32">
        <v>20</v>
      </c>
      <c r="AC65" s="32">
        <v>20</v>
      </c>
      <c r="AD65" s="115" t="s">
        <v>3351</v>
      </c>
      <c r="AE65" s="31"/>
      <c r="AF65" s="31"/>
      <c r="AG65" s="31"/>
      <c r="AH65" s="31"/>
      <c r="AI65" s="31"/>
      <c r="AJ65" s="31"/>
      <c r="AK65" s="31"/>
      <c r="AL65" s="31"/>
      <c r="AM65" s="115"/>
      <c r="AN65" s="31"/>
      <c r="AR65" s="220"/>
      <c r="AT65" s="221"/>
      <c r="BA65" s="222"/>
      <c r="BB65" s="222"/>
      <c r="BC65" s="222"/>
      <c r="BG65" s="221"/>
      <c r="BH65" s="221"/>
      <c r="BP65" s="221"/>
      <c r="BQ65" s="221"/>
      <c r="BR65" s="221"/>
      <c r="BZ65" s="223"/>
      <c r="EL65" s="224"/>
    </row>
    <row r="66" spans="1:142" ht="16.899999999999999" customHeight="1" x14ac:dyDescent="0.3">
      <c r="A66" s="31">
        <v>104</v>
      </c>
      <c r="B66" s="36" t="s">
        <v>281</v>
      </c>
      <c r="C66" s="36" t="s">
        <v>1706</v>
      </c>
      <c r="D66" s="36" t="s">
        <v>87</v>
      </c>
      <c r="E66" s="31">
        <v>5</v>
      </c>
      <c r="F66" s="31">
        <v>4</v>
      </c>
      <c r="G66" s="36" t="s">
        <v>1</v>
      </c>
      <c r="H66" s="36" t="s">
        <v>166</v>
      </c>
      <c r="I66" s="36" t="s">
        <v>227</v>
      </c>
      <c r="J66" s="36" t="s">
        <v>149</v>
      </c>
      <c r="K66" s="36" t="s">
        <v>137</v>
      </c>
      <c r="L66" s="108">
        <v>0.253</v>
      </c>
      <c r="M66" s="108">
        <v>0</v>
      </c>
      <c r="N66" s="31" t="s">
        <v>138</v>
      </c>
      <c r="O66" s="109" t="s">
        <v>2450</v>
      </c>
      <c r="P66" s="109"/>
      <c r="Q66" s="112"/>
      <c r="R66" s="112">
        <v>6.6666666666666666E-2</v>
      </c>
      <c r="S66" s="113" t="s">
        <v>1089</v>
      </c>
      <c r="T66" s="114" t="s">
        <v>2361</v>
      </c>
      <c r="U66" s="216" t="s">
        <v>2432</v>
      </c>
      <c r="V66" s="103">
        <v>15</v>
      </c>
      <c r="W66" s="31">
        <v>2010</v>
      </c>
      <c r="X66" s="65" t="s">
        <v>2235</v>
      </c>
      <c r="Y66" s="65" t="s">
        <v>191</v>
      </c>
      <c r="Z66" s="36"/>
      <c r="AA66" s="32" t="s">
        <v>1506</v>
      </c>
      <c r="AB66" s="32">
        <v>15</v>
      </c>
      <c r="AC66" s="32">
        <v>15</v>
      </c>
      <c r="AD66" s="218" t="s">
        <v>3353</v>
      </c>
      <c r="AE66" s="31"/>
      <c r="AF66" s="31"/>
      <c r="AG66" s="31"/>
      <c r="AH66" s="31"/>
      <c r="AI66" s="31"/>
      <c r="AJ66" s="31"/>
      <c r="AK66" s="31"/>
      <c r="AL66" s="31"/>
      <c r="AM66" s="115"/>
      <c r="AN66" s="31"/>
      <c r="AR66" s="220"/>
      <c r="AS66" s="221"/>
      <c r="AT66" s="221"/>
      <c r="BA66" s="222"/>
      <c r="BB66" s="222"/>
      <c r="BC66" s="222"/>
      <c r="BG66" s="221"/>
      <c r="BH66" s="221"/>
      <c r="BP66" s="221"/>
      <c r="BQ66" s="221"/>
      <c r="BR66" s="221"/>
      <c r="EL66" s="224"/>
    </row>
    <row r="67" spans="1:142" ht="16.899999999999999" customHeight="1" x14ac:dyDescent="0.25">
      <c r="A67" s="31">
        <v>105</v>
      </c>
      <c r="B67" s="36" t="s">
        <v>1707</v>
      </c>
      <c r="C67" s="36" t="s">
        <v>1708</v>
      </c>
      <c r="D67" s="36" t="s">
        <v>80</v>
      </c>
      <c r="E67" s="31">
        <v>5</v>
      </c>
      <c r="F67" s="31">
        <v>4</v>
      </c>
      <c r="G67" s="36" t="s">
        <v>1</v>
      </c>
      <c r="H67" s="36" t="s">
        <v>104</v>
      </c>
      <c r="I67" s="36" t="s">
        <v>104</v>
      </c>
      <c r="J67" s="36" t="s">
        <v>149</v>
      </c>
      <c r="K67" s="36" t="s">
        <v>137</v>
      </c>
      <c r="L67" s="108">
        <v>0.16</v>
      </c>
      <c r="M67" s="108">
        <v>0</v>
      </c>
      <c r="N67" s="31" t="s">
        <v>138</v>
      </c>
      <c r="O67" s="147" t="s">
        <v>2451</v>
      </c>
      <c r="P67" s="109">
        <v>0</v>
      </c>
      <c r="Q67" s="228">
        <v>0.3</v>
      </c>
      <c r="R67" s="228">
        <v>0.3</v>
      </c>
      <c r="S67" s="113" t="s">
        <v>1089</v>
      </c>
      <c r="T67" s="114" t="s">
        <v>2430</v>
      </c>
      <c r="U67" s="216" t="s">
        <v>1318</v>
      </c>
      <c r="V67" s="116">
        <v>5</v>
      </c>
      <c r="W67" s="31">
        <v>2011</v>
      </c>
      <c r="X67" s="65" t="s">
        <v>2236</v>
      </c>
      <c r="Y67" s="65"/>
      <c r="Z67" s="36"/>
      <c r="AA67" s="32" t="s">
        <v>1507</v>
      </c>
      <c r="AB67" s="32">
        <v>5</v>
      </c>
      <c r="AC67" s="32">
        <v>5</v>
      </c>
      <c r="AD67" s="218" t="s">
        <v>3353</v>
      </c>
      <c r="AE67" s="31"/>
      <c r="AF67" s="31"/>
      <c r="AG67" s="31"/>
      <c r="AH67" s="31"/>
      <c r="AI67" s="31"/>
      <c r="AJ67" s="31"/>
      <c r="AK67" s="31"/>
      <c r="AL67" s="31"/>
      <c r="AM67" s="115"/>
      <c r="AN67" s="31"/>
      <c r="AR67" s="220"/>
      <c r="AS67" s="221"/>
      <c r="AT67" s="221"/>
      <c r="BA67" s="222"/>
      <c r="BB67" s="222"/>
      <c r="BC67" s="222"/>
      <c r="BG67" s="221"/>
      <c r="BH67" s="221"/>
      <c r="BM67" s="226"/>
      <c r="BP67" s="221"/>
      <c r="BQ67" s="221"/>
      <c r="BR67" s="221"/>
      <c r="BZ67" s="225"/>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L67" s="224"/>
    </row>
    <row r="68" spans="1:142" ht="16.899999999999999" customHeight="1" x14ac:dyDescent="0.3">
      <c r="A68" s="31">
        <v>109</v>
      </c>
      <c r="B68" s="36" t="s">
        <v>285</v>
      </c>
      <c r="C68" s="36" t="s">
        <v>286</v>
      </c>
      <c r="D68" s="36" t="s">
        <v>83</v>
      </c>
      <c r="E68" s="31">
        <v>4</v>
      </c>
      <c r="F68" s="31">
        <v>4</v>
      </c>
      <c r="G68" s="36" t="s">
        <v>1</v>
      </c>
      <c r="H68" s="36" t="s">
        <v>26</v>
      </c>
      <c r="I68" s="36" t="s">
        <v>238</v>
      </c>
      <c r="J68" s="36" t="s">
        <v>287</v>
      </c>
      <c r="K68" s="36" t="s">
        <v>2407</v>
      </c>
      <c r="L68" s="108">
        <v>0.14000000000000001</v>
      </c>
      <c r="M68" s="108">
        <v>0</v>
      </c>
      <c r="N68" s="31" t="s">
        <v>144</v>
      </c>
      <c r="O68" s="109">
        <v>15</v>
      </c>
      <c r="P68" s="109"/>
      <c r="Q68" s="112"/>
      <c r="R68" s="112">
        <v>15</v>
      </c>
      <c r="S68" s="113" t="s">
        <v>2452</v>
      </c>
      <c r="T68" s="114" t="s">
        <v>2361</v>
      </c>
      <c r="U68" s="216" t="s">
        <v>1317</v>
      </c>
      <c r="V68" s="103">
        <v>20</v>
      </c>
      <c r="W68" s="31">
        <v>2010</v>
      </c>
      <c r="X68" s="65" t="s">
        <v>242</v>
      </c>
      <c r="Y68" s="65" t="s">
        <v>191</v>
      </c>
      <c r="Z68" s="36"/>
      <c r="AA68" s="32" t="s">
        <v>1508</v>
      </c>
      <c r="AB68" s="32">
        <v>20</v>
      </c>
      <c r="AC68" s="32">
        <v>20</v>
      </c>
      <c r="AD68" s="218" t="s">
        <v>3353</v>
      </c>
      <c r="AE68" s="31"/>
      <c r="AF68" s="31"/>
      <c r="AG68" s="31"/>
      <c r="AH68" s="31"/>
      <c r="AI68" s="31"/>
      <c r="AJ68" s="31"/>
      <c r="AK68" s="31"/>
      <c r="AL68" s="31"/>
      <c r="AM68" s="115"/>
      <c r="AN68" s="31"/>
      <c r="AR68" s="220"/>
      <c r="AS68" s="221"/>
      <c r="AT68" s="221"/>
      <c r="BA68" s="222"/>
      <c r="BB68" s="222"/>
      <c r="BC68" s="222"/>
      <c r="BG68" s="221"/>
      <c r="BH68" s="221"/>
      <c r="BP68" s="221"/>
      <c r="BQ68" s="221"/>
      <c r="BR68" s="221"/>
      <c r="BZ68" s="223"/>
      <c r="CI68" s="226"/>
      <c r="CJ68" s="226"/>
      <c r="CK68" s="226"/>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EL68" s="224"/>
    </row>
    <row r="69" spans="1:142" ht="16.899999999999999" customHeight="1" x14ac:dyDescent="0.3">
      <c r="A69" s="31">
        <v>110</v>
      </c>
      <c r="B69" s="36" t="s">
        <v>288</v>
      </c>
      <c r="C69" s="36" t="s">
        <v>1709</v>
      </c>
      <c r="D69" s="36" t="s">
        <v>83</v>
      </c>
      <c r="E69" s="31">
        <v>5</v>
      </c>
      <c r="F69" s="31">
        <v>3</v>
      </c>
      <c r="G69" s="36" t="s">
        <v>0</v>
      </c>
      <c r="H69" s="36" t="s">
        <v>391</v>
      </c>
      <c r="I69" s="36" t="s">
        <v>11</v>
      </c>
      <c r="J69" s="36" t="s">
        <v>289</v>
      </c>
      <c r="K69" s="36" t="s">
        <v>137</v>
      </c>
      <c r="L69" s="108">
        <v>0.216</v>
      </c>
      <c r="M69" s="108">
        <v>0</v>
      </c>
      <c r="N69" s="31" t="s">
        <v>144</v>
      </c>
      <c r="O69" s="109" t="s">
        <v>2453</v>
      </c>
      <c r="P69" s="109" t="s">
        <v>2454</v>
      </c>
      <c r="Q69" s="112"/>
      <c r="R69" s="229">
        <v>59</v>
      </c>
      <c r="S69" s="113" t="s">
        <v>864</v>
      </c>
      <c r="T69" s="114" t="s">
        <v>2361</v>
      </c>
      <c r="U69" s="216" t="s">
        <v>2410</v>
      </c>
      <c r="V69" s="103">
        <v>20</v>
      </c>
      <c r="W69" s="31">
        <v>2010</v>
      </c>
      <c r="X69" s="65" t="s">
        <v>290</v>
      </c>
      <c r="Y69" s="65" t="s">
        <v>2455</v>
      </c>
      <c r="Z69" s="36"/>
      <c r="AA69" s="32" t="s">
        <v>3214</v>
      </c>
      <c r="AB69" s="32">
        <v>20</v>
      </c>
      <c r="AC69" s="32">
        <v>20</v>
      </c>
      <c r="AD69" s="115" t="s">
        <v>3351</v>
      </c>
      <c r="AE69" s="31"/>
      <c r="AF69" s="31"/>
      <c r="AG69" s="31"/>
      <c r="AH69" s="31"/>
      <c r="AI69" s="31"/>
      <c r="AJ69" s="31"/>
      <c r="AK69" s="31"/>
      <c r="AL69" s="31"/>
      <c r="AM69" s="115"/>
      <c r="AN69" s="31"/>
      <c r="AR69" s="220"/>
      <c r="AS69" s="221"/>
      <c r="AT69" s="221"/>
      <c r="BA69" s="222"/>
      <c r="BB69" s="222"/>
      <c r="BC69" s="222"/>
      <c r="BG69" s="221"/>
      <c r="BH69" s="221"/>
      <c r="BP69" s="221"/>
      <c r="BQ69" s="221"/>
      <c r="BR69" s="221"/>
      <c r="EL69" s="224"/>
    </row>
    <row r="70" spans="1:142" ht="16.899999999999999" customHeight="1" x14ac:dyDescent="0.25">
      <c r="A70" s="31">
        <v>111</v>
      </c>
      <c r="B70" s="36" t="s">
        <v>1710</v>
      </c>
      <c r="C70" s="36" t="s">
        <v>1711</v>
      </c>
      <c r="D70" s="36" t="s">
        <v>83</v>
      </c>
      <c r="E70" s="31">
        <v>4</v>
      </c>
      <c r="F70" s="31">
        <v>5</v>
      </c>
      <c r="G70" s="36" t="s">
        <v>1</v>
      </c>
      <c r="H70" s="36" t="s">
        <v>391</v>
      </c>
      <c r="I70" s="36" t="s">
        <v>11</v>
      </c>
      <c r="J70" s="36" t="s">
        <v>289</v>
      </c>
      <c r="K70" s="36" t="s">
        <v>137</v>
      </c>
      <c r="L70" s="108">
        <v>0.6</v>
      </c>
      <c r="M70" s="108">
        <v>0</v>
      </c>
      <c r="N70" s="31" t="s">
        <v>144</v>
      </c>
      <c r="O70" s="109">
        <v>75</v>
      </c>
      <c r="P70" s="109"/>
      <c r="Q70" s="112"/>
      <c r="R70" s="112">
        <v>0.05</v>
      </c>
      <c r="S70" s="113" t="s">
        <v>2452</v>
      </c>
      <c r="T70" s="114" t="s">
        <v>2361</v>
      </c>
      <c r="U70" s="216" t="s">
        <v>1328</v>
      </c>
      <c r="V70" s="103">
        <v>20</v>
      </c>
      <c r="W70" s="31">
        <v>2010</v>
      </c>
      <c r="X70" s="65" t="s">
        <v>2237</v>
      </c>
      <c r="Y70" s="65" t="s">
        <v>2456</v>
      </c>
      <c r="Z70" s="36"/>
      <c r="AA70" s="32" t="s">
        <v>1509</v>
      </c>
      <c r="AB70" s="32">
        <v>20</v>
      </c>
      <c r="AC70" s="32">
        <v>20</v>
      </c>
      <c r="AD70" s="218" t="s">
        <v>3353</v>
      </c>
      <c r="AE70" s="31"/>
      <c r="AF70" s="31"/>
      <c r="AG70" s="31"/>
      <c r="AH70" s="31"/>
      <c r="AI70" s="31"/>
      <c r="AJ70" s="31"/>
      <c r="AK70" s="31"/>
      <c r="AL70" s="31"/>
      <c r="AM70" s="115"/>
      <c r="AN70" s="31"/>
      <c r="AR70" s="220"/>
      <c r="AS70" s="221"/>
      <c r="AT70" s="221"/>
      <c r="BA70" s="222"/>
      <c r="BB70" s="222"/>
      <c r="BC70" s="222"/>
      <c r="BG70" s="221"/>
      <c r="BH70" s="221"/>
      <c r="BP70" s="221"/>
      <c r="BQ70" s="221"/>
      <c r="BR70" s="221"/>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EL70" s="224"/>
    </row>
    <row r="71" spans="1:142" ht="16.899999999999999" customHeight="1" x14ac:dyDescent="0.3">
      <c r="A71" s="31">
        <v>112</v>
      </c>
      <c r="B71" s="36" t="s">
        <v>1712</v>
      </c>
      <c r="C71" s="36" t="s">
        <v>1713</v>
      </c>
      <c r="D71" s="36" t="s">
        <v>75</v>
      </c>
      <c r="E71" s="31">
        <v>5</v>
      </c>
      <c r="F71" s="31">
        <v>4</v>
      </c>
      <c r="G71" s="36" t="s">
        <v>0</v>
      </c>
      <c r="H71" s="36" t="s">
        <v>4</v>
      </c>
      <c r="I71" s="36" t="s">
        <v>2457</v>
      </c>
      <c r="J71" s="36" t="s">
        <v>149</v>
      </c>
      <c r="K71" s="36" t="s">
        <v>137</v>
      </c>
      <c r="L71" s="108">
        <v>0.11</v>
      </c>
      <c r="M71" s="108">
        <v>0</v>
      </c>
      <c r="N71" s="31" t="s">
        <v>138</v>
      </c>
      <c r="O71" s="109" t="s">
        <v>2458</v>
      </c>
      <c r="P71" s="109"/>
      <c r="Q71" s="112"/>
      <c r="R71" s="112">
        <v>840</v>
      </c>
      <c r="S71" s="113" t="s">
        <v>2459</v>
      </c>
      <c r="T71" s="114" t="s">
        <v>2359</v>
      </c>
      <c r="U71" s="216" t="s">
        <v>2460</v>
      </c>
      <c r="V71" s="103">
        <v>23</v>
      </c>
      <c r="W71" s="31">
        <v>2011</v>
      </c>
      <c r="X71" s="65" t="s">
        <v>291</v>
      </c>
      <c r="Y71" s="65"/>
      <c r="Z71" s="36"/>
      <c r="AA71" s="32" t="s">
        <v>3228</v>
      </c>
      <c r="AB71" s="32">
        <v>23</v>
      </c>
      <c r="AC71" s="32">
        <v>23</v>
      </c>
      <c r="AD71" s="115" t="s">
        <v>3351</v>
      </c>
      <c r="AE71" s="31"/>
      <c r="AF71" s="31"/>
      <c r="AG71" s="31"/>
      <c r="AH71" s="31"/>
      <c r="AI71" s="31"/>
      <c r="AJ71" s="31"/>
      <c r="AK71" s="31"/>
      <c r="AL71" s="31"/>
      <c r="AM71" s="115"/>
      <c r="AN71" s="31"/>
      <c r="AR71" s="220"/>
      <c r="AS71" s="221"/>
      <c r="AT71" s="221"/>
      <c r="BA71" s="222"/>
      <c r="BB71" s="222"/>
      <c r="BC71" s="222"/>
      <c r="BG71" s="221"/>
      <c r="BH71" s="221"/>
      <c r="BP71" s="221"/>
      <c r="BQ71" s="221"/>
      <c r="BR71" s="221"/>
      <c r="BZ71" s="225"/>
      <c r="EL71" s="224"/>
    </row>
    <row r="72" spans="1:142" ht="16.899999999999999" customHeight="1" x14ac:dyDescent="0.3">
      <c r="A72" s="31">
        <v>114</v>
      </c>
      <c r="B72" s="36" t="s">
        <v>1714</v>
      </c>
      <c r="C72" s="36" t="s">
        <v>1715</v>
      </c>
      <c r="D72" s="36" t="s">
        <v>88</v>
      </c>
      <c r="E72" s="31">
        <v>4</v>
      </c>
      <c r="F72" s="31">
        <v>3</v>
      </c>
      <c r="G72" s="36" t="s">
        <v>0</v>
      </c>
      <c r="H72" s="36" t="s">
        <v>5</v>
      </c>
      <c r="I72" s="36" t="s">
        <v>227</v>
      </c>
      <c r="J72" s="36" t="s">
        <v>149</v>
      </c>
      <c r="K72" s="36" t="s">
        <v>137</v>
      </c>
      <c r="L72" s="230">
        <v>0.06</v>
      </c>
      <c r="M72" s="108">
        <v>0</v>
      </c>
      <c r="N72" s="31" t="s">
        <v>138</v>
      </c>
      <c r="O72" s="109">
        <v>273.44</v>
      </c>
      <c r="P72" s="109">
        <v>6545</v>
      </c>
      <c r="Q72" s="112">
        <v>6818.44</v>
      </c>
      <c r="R72" s="112">
        <v>273.4399999999996</v>
      </c>
      <c r="S72" s="113" t="s">
        <v>2461</v>
      </c>
      <c r="T72" s="114" t="s">
        <v>2361</v>
      </c>
      <c r="U72" s="216" t="s">
        <v>2462</v>
      </c>
      <c r="V72" s="106">
        <v>16</v>
      </c>
      <c r="W72" s="31">
        <v>2013</v>
      </c>
      <c r="X72" s="65" t="s">
        <v>292</v>
      </c>
      <c r="Y72" s="65" t="s">
        <v>2463</v>
      </c>
      <c r="Z72" s="36"/>
      <c r="AA72" s="32" t="s">
        <v>3384</v>
      </c>
      <c r="AB72" s="32">
        <v>16</v>
      </c>
      <c r="AC72" s="32">
        <v>16</v>
      </c>
      <c r="AD72" s="115" t="s">
        <v>3351</v>
      </c>
      <c r="AE72" s="31"/>
      <c r="AF72" s="31"/>
      <c r="AG72" s="31"/>
      <c r="AH72" s="31"/>
      <c r="AI72" s="31"/>
      <c r="AJ72" s="31"/>
      <c r="AK72" s="31"/>
      <c r="AL72" s="31"/>
      <c r="AM72" s="115"/>
      <c r="AN72" s="31"/>
      <c r="AR72" s="220"/>
      <c r="AS72" s="221"/>
      <c r="AT72" s="221"/>
      <c r="BA72" s="222"/>
      <c r="BB72" s="222"/>
      <c r="BC72" s="222"/>
      <c r="BG72" s="221"/>
      <c r="BH72" s="221"/>
      <c r="BP72" s="221"/>
      <c r="BQ72" s="221"/>
      <c r="BR72" s="221"/>
      <c r="BZ72" s="223"/>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EL72" s="224"/>
    </row>
    <row r="73" spans="1:142" ht="16.899999999999999" customHeight="1" x14ac:dyDescent="0.3">
      <c r="A73" s="31">
        <v>115</v>
      </c>
      <c r="B73" s="36" t="s">
        <v>1716</v>
      </c>
      <c r="C73" s="36" t="s">
        <v>1717</v>
      </c>
      <c r="D73" s="36" t="s">
        <v>88</v>
      </c>
      <c r="E73" s="31">
        <v>5</v>
      </c>
      <c r="F73" s="31">
        <v>3</v>
      </c>
      <c r="G73" s="36" t="s">
        <v>1</v>
      </c>
      <c r="H73" s="36" t="s">
        <v>5</v>
      </c>
      <c r="I73" s="36" t="s">
        <v>227</v>
      </c>
      <c r="J73" s="36" t="s">
        <v>149</v>
      </c>
      <c r="K73" s="36" t="s">
        <v>374</v>
      </c>
      <c r="L73" s="153">
        <v>3.71</v>
      </c>
      <c r="M73" s="153">
        <v>3.03</v>
      </c>
      <c r="N73" s="31" t="s">
        <v>138</v>
      </c>
      <c r="O73" s="109">
        <v>918.74999999999989</v>
      </c>
      <c r="P73" s="109"/>
      <c r="Q73" s="112"/>
      <c r="R73" s="112">
        <v>3.2812499999999996</v>
      </c>
      <c r="S73" s="113" t="s">
        <v>2404</v>
      </c>
      <c r="T73" s="114" t="s">
        <v>2361</v>
      </c>
      <c r="U73" s="216" t="s">
        <v>1333</v>
      </c>
      <c r="V73" s="106">
        <v>15</v>
      </c>
      <c r="W73" s="31">
        <v>2013</v>
      </c>
      <c r="X73" s="65" t="s">
        <v>293</v>
      </c>
      <c r="Y73" s="65" t="s">
        <v>2464</v>
      </c>
      <c r="Z73" s="36"/>
      <c r="AA73" s="32" t="s">
        <v>1510</v>
      </c>
      <c r="AB73" s="32">
        <v>15</v>
      </c>
      <c r="AC73" s="32">
        <v>15</v>
      </c>
      <c r="AD73" s="218" t="s">
        <v>3353</v>
      </c>
      <c r="AE73" s="31"/>
      <c r="AF73" s="31"/>
      <c r="AG73" s="31"/>
      <c r="AH73" s="31"/>
      <c r="AI73" s="31"/>
      <c r="AJ73" s="31"/>
      <c r="AK73" s="31"/>
      <c r="AL73" s="31"/>
      <c r="AM73" s="115"/>
      <c r="AN73" s="31"/>
      <c r="AR73" s="220"/>
      <c r="AS73" s="221"/>
      <c r="AT73" s="221"/>
      <c r="BA73" s="222"/>
      <c r="BB73" s="222"/>
      <c r="BC73" s="222"/>
      <c r="BG73" s="221"/>
      <c r="BH73" s="221"/>
      <c r="BP73" s="221"/>
      <c r="BQ73" s="221"/>
      <c r="BR73" s="221"/>
      <c r="EL73" s="224"/>
    </row>
    <row r="74" spans="1:142" ht="16.899999999999999" customHeight="1" x14ac:dyDescent="0.3">
      <c r="A74" s="31">
        <v>118</v>
      </c>
      <c r="B74" s="36" t="s">
        <v>294</v>
      </c>
      <c r="C74" s="36" t="s">
        <v>295</v>
      </c>
      <c r="D74" s="36" t="s">
        <v>75</v>
      </c>
      <c r="E74" s="31">
        <v>5</v>
      </c>
      <c r="F74" s="31">
        <v>4</v>
      </c>
      <c r="G74" s="36" t="s">
        <v>0</v>
      </c>
      <c r="H74" s="36" t="s">
        <v>105</v>
      </c>
      <c r="I74" s="36" t="s">
        <v>296</v>
      </c>
      <c r="J74" s="36" t="s">
        <v>149</v>
      </c>
      <c r="K74" s="36" t="s">
        <v>297</v>
      </c>
      <c r="L74" s="114">
        <v>272</v>
      </c>
      <c r="M74" s="114">
        <v>100</v>
      </c>
      <c r="N74" s="31" t="s">
        <v>144</v>
      </c>
      <c r="O74" s="109">
        <v>86</v>
      </c>
      <c r="P74" s="109"/>
      <c r="Q74" s="112">
        <v>86</v>
      </c>
      <c r="R74" s="112">
        <v>86</v>
      </c>
      <c r="S74" s="113" t="s">
        <v>864</v>
      </c>
      <c r="T74" s="114" t="s">
        <v>2361</v>
      </c>
      <c r="U74" s="216" t="s">
        <v>2465</v>
      </c>
      <c r="V74" s="116">
        <v>14</v>
      </c>
      <c r="W74" s="31">
        <v>2010</v>
      </c>
      <c r="X74" s="65" t="s">
        <v>298</v>
      </c>
      <c r="Y74" s="65" t="s">
        <v>2466</v>
      </c>
      <c r="Z74" s="36"/>
      <c r="AA74" s="32" t="s">
        <v>3272</v>
      </c>
      <c r="AB74" s="32">
        <v>14</v>
      </c>
      <c r="AC74" s="32">
        <v>14</v>
      </c>
      <c r="AD74" s="115" t="s">
        <v>3351</v>
      </c>
      <c r="AE74" s="31"/>
      <c r="AF74" s="31"/>
      <c r="AG74" s="31"/>
      <c r="AH74" s="31"/>
      <c r="AI74" s="31"/>
      <c r="AJ74" s="31"/>
      <c r="AK74" s="31"/>
      <c r="AL74" s="31"/>
      <c r="AM74" s="115"/>
      <c r="AN74" s="31"/>
      <c r="AR74" s="220"/>
      <c r="AS74" s="221"/>
      <c r="AT74" s="221"/>
      <c r="BA74" s="222"/>
      <c r="BB74" s="222"/>
      <c r="BC74" s="222"/>
      <c r="BG74" s="221"/>
      <c r="BR74" s="221"/>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6"/>
      <c r="DG74" s="226"/>
      <c r="DH74" s="226"/>
      <c r="DI74" s="226"/>
      <c r="EL74" s="224"/>
    </row>
    <row r="75" spans="1:142" ht="16.899999999999999" customHeight="1" x14ac:dyDescent="0.25">
      <c r="A75" s="31">
        <v>119</v>
      </c>
      <c r="B75" s="36" t="s">
        <v>299</v>
      </c>
      <c r="C75" s="36" t="s">
        <v>1718</v>
      </c>
      <c r="D75" s="36" t="s">
        <v>83</v>
      </c>
      <c r="E75" s="31">
        <v>5</v>
      </c>
      <c r="F75" s="31">
        <v>4</v>
      </c>
      <c r="G75" s="36" t="s">
        <v>0</v>
      </c>
      <c r="H75" s="36" t="s">
        <v>104</v>
      </c>
      <c r="I75" s="36" t="s">
        <v>219</v>
      </c>
      <c r="J75" s="36" t="s">
        <v>300</v>
      </c>
      <c r="K75" s="36" t="s">
        <v>137</v>
      </c>
      <c r="L75" s="108">
        <v>0.2</v>
      </c>
      <c r="M75" s="108">
        <v>0</v>
      </c>
      <c r="N75" s="31" t="s">
        <v>138</v>
      </c>
      <c r="O75" s="109" t="s">
        <v>2467</v>
      </c>
      <c r="P75" s="109"/>
      <c r="Q75" s="112">
        <v>910</v>
      </c>
      <c r="R75" s="112">
        <v>910</v>
      </c>
      <c r="S75" s="113" t="s">
        <v>2417</v>
      </c>
      <c r="T75" s="114" t="s">
        <v>2418</v>
      </c>
      <c r="U75" s="216" t="s">
        <v>1307</v>
      </c>
      <c r="V75" s="116">
        <v>20</v>
      </c>
      <c r="W75" s="31">
        <v>2010</v>
      </c>
      <c r="X75" s="65" t="s">
        <v>301</v>
      </c>
      <c r="Y75" s="65" t="s">
        <v>2468</v>
      </c>
      <c r="Z75" s="36"/>
      <c r="AA75" s="32" t="s">
        <v>3207</v>
      </c>
      <c r="AB75" s="32">
        <v>20</v>
      </c>
      <c r="AC75" s="32">
        <v>20</v>
      </c>
      <c r="AD75" s="115" t="s">
        <v>3351</v>
      </c>
      <c r="AE75" s="31"/>
      <c r="AF75" s="31"/>
      <c r="AG75" s="31"/>
      <c r="AH75" s="31"/>
      <c r="AI75" s="31"/>
      <c r="AJ75" s="31"/>
      <c r="AK75" s="31"/>
      <c r="AL75" s="31"/>
      <c r="AM75" s="115"/>
      <c r="AN75" s="31"/>
      <c r="AR75" s="220"/>
      <c r="AS75" s="221"/>
      <c r="AT75" s="221"/>
      <c r="BA75" s="222"/>
      <c r="BB75" s="222"/>
      <c r="BC75" s="222"/>
      <c r="BG75" s="221"/>
      <c r="BH75" s="221"/>
      <c r="BM75" s="226"/>
      <c r="BP75" s="221"/>
      <c r="BQ75" s="221"/>
      <c r="BR75" s="221"/>
      <c r="BZ75" s="223"/>
      <c r="DJ75" s="226"/>
      <c r="DK75" s="226"/>
      <c r="DL75" s="226"/>
      <c r="DM75" s="226"/>
      <c r="DN75" s="226"/>
      <c r="DO75" s="226"/>
      <c r="DP75" s="226"/>
      <c r="DQ75" s="226"/>
      <c r="DR75" s="226"/>
      <c r="DS75" s="226"/>
      <c r="DT75" s="226"/>
      <c r="DU75" s="226"/>
      <c r="DV75" s="226"/>
      <c r="DW75" s="226"/>
      <c r="DX75" s="226"/>
      <c r="DY75" s="226"/>
      <c r="DZ75" s="226"/>
      <c r="EA75" s="226"/>
      <c r="EB75" s="226"/>
      <c r="EC75" s="226"/>
      <c r="ED75" s="226"/>
      <c r="EE75" s="226"/>
      <c r="EF75" s="226"/>
      <c r="EG75" s="226"/>
      <c r="EH75" s="226"/>
      <c r="EI75" s="226"/>
      <c r="EL75" s="224"/>
    </row>
    <row r="76" spans="1:142" ht="16.899999999999999" customHeight="1" x14ac:dyDescent="0.3">
      <c r="A76" s="31">
        <v>120</v>
      </c>
      <c r="B76" s="36" t="s">
        <v>302</v>
      </c>
      <c r="C76" s="36" t="s">
        <v>1719</v>
      </c>
      <c r="D76" s="36" t="s">
        <v>83</v>
      </c>
      <c r="E76" s="31">
        <v>5</v>
      </c>
      <c r="F76" s="31">
        <v>4</v>
      </c>
      <c r="G76" s="36" t="s">
        <v>1</v>
      </c>
      <c r="H76" s="36" t="s">
        <v>104</v>
      </c>
      <c r="I76" s="36" t="s">
        <v>219</v>
      </c>
      <c r="J76" s="36" t="s">
        <v>300</v>
      </c>
      <c r="K76" s="36" t="s">
        <v>137</v>
      </c>
      <c r="L76" s="108">
        <v>0.4</v>
      </c>
      <c r="M76" s="108">
        <v>0</v>
      </c>
      <c r="N76" s="31" t="s">
        <v>138</v>
      </c>
      <c r="O76" s="109">
        <v>0.88000000000000012</v>
      </c>
      <c r="P76" s="109"/>
      <c r="Q76" s="112">
        <v>0.88000000000000012</v>
      </c>
      <c r="R76" s="112">
        <v>0.88000000000000012</v>
      </c>
      <c r="S76" s="113" t="s">
        <v>1089</v>
      </c>
      <c r="T76" s="114" t="s">
        <v>2421</v>
      </c>
      <c r="U76" s="216" t="s">
        <v>1319</v>
      </c>
      <c r="V76" s="116">
        <v>20</v>
      </c>
      <c r="W76" s="31">
        <v>2010</v>
      </c>
      <c r="X76" s="65" t="s">
        <v>303</v>
      </c>
      <c r="Y76" s="65" t="s">
        <v>2469</v>
      </c>
      <c r="Z76" s="36"/>
      <c r="AA76" s="32" t="s">
        <v>1512</v>
      </c>
      <c r="AB76" s="32">
        <v>20</v>
      </c>
      <c r="AC76" s="32">
        <v>20</v>
      </c>
      <c r="AD76" s="218" t="s">
        <v>3353</v>
      </c>
      <c r="AE76" s="31"/>
      <c r="AF76" s="31"/>
      <c r="AG76" s="31"/>
      <c r="AH76" s="31"/>
      <c r="AI76" s="31"/>
      <c r="AJ76" s="31"/>
      <c r="AK76" s="31"/>
      <c r="AL76" s="31"/>
      <c r="AM76" s="115"/>
      <c r="AN76" s="31"/>
      <c r="AR76" s="220"/>
      <c r="AS76" s="221"/>
      <c r="AT76" s="221"/>
      <c r="BA76" s="222"/>
      <c r="BB76" s="222"/>
      <c r="BC76" s="222"/>
      <c r="BG76" s="221"/>
      <c r="BH76" s="221"/>
      <c r="BM76" s="226"/>
      <c r="BP76" s="221"/>
      <c r="BQ76" s="221"/>
      <c r="BR76" s="221"/>
      <c r="EG76" s="226"/>
      <c r="EH76" s="226"/>
      <c r="EI76" s="226"/>
      <c r="EL76" s="224"/>
    </row>
    <row r="77" spans="1:142" ht="16.899999999999999" customHeight="1" x14ac:dyDescent="0.3">
      <c r="A77" s="31">
        <v>121</v>
      </c>
      <c r="B77" s="36" t="s">
        <v>304</v>
      </c>
      <c r="C77" s="36" t="s">
        <v>1720</v>
      </c>
      <c r="D77" s="36" t="s">
        <v>77</v>
      </c>
      <c r="E77" s="31">
        <v>5</v>
      </c>
      <c r="F77" s="31">
        <v>4</v>
      </c>
      <c r="G77" s="36" t="s">
        <v>0</v>
      </c>
      <c r="H77" s="36" t="s">
        <v>4</v>
      </c>
      <c r="I77" s="36" t="s">
        <v>283</v>
      </c>
      <c r="J77" s="36" t="s">
        <v>149</v>
      </c>
      <c r="K77" s="36" t="s">
        <v>137</v>
      </c>
      <c r="L77" s="108">
        <v>0.05</v>
      </c>
      <c r="M77" s="108">
        <v>0</v>
      </c>
      <c r="N77" s="31" t="s">
        <v>138</v>
      </c>
      <c r="O77" s="109" t="s">
        <v>2470</v>
      </c>
      <c r="P77" s="109"/>
      <c r="Q77" s="112">
        <v>300</v>
      </c>
      <c r="R77" s="112">
        <v>300</v>
      </c>
      <c r="S77" s="113" t="s">
        <v>1202</v>
      </c>
      <c r="T77" s="114" t="s">
        <v>2471</v>
      </c>
      <c r="U77" s="216" t="s">
        <v>1305</v>
      </c>
      <c r="V77" s="116">
        <v>1</v>
      </c>
      <c r="W77" s="31">
        <v>2010</v>
      </c>
      <c r="X77" s="65" t="s">
        <v>305</v>
      </c>
      <c r="Y77" s="65" t="s">
        <v>2472</v>
      </c>
      <c r="Z77" s="36"/>
      <c r="AA77" s="32" t="s">
        <v>3204</v>
      </c>
      <c r="AB77" s="32">
        <v>1</v>
      </c>
      <c r="AC77" s="32">
        <v>1</v>
      </c>
      <c r="AD77" s="115" t="s">
        <v>3351</v>
      </c>
      <c r="AE77" s="31"/>
      <c r="AF77" s="31"/>
      <c r="AG77" s="31"/>
      <c r="AH77" s="31"/>
      <c r="AI77" s="31"/>
      <c r="AJ77" s="31"/>
      <c r="AK77" s="31"/>
      <c r="AL77" s="31"/>
      <c r="AM77" s="115"/>
      <c r="AN77" s="31"/>
      <c r="AR77" s="220"/>
      <c r="AT77" s="221"/>
      <c r="BA77" s="222"/>
      <c r="BB77" s="222"/>
      <c r="BC77" s="222"/>
      <c r="BG77" s="221"/>
      <c r="BH77" s="221"/>
      <c r="BR77" s="221"/>
      <c r="BZ77" s="223"/>
      <c r="EL77" s="224"/>
    </row>
    <row r="78" spans="1:142" ht="16.899999999999999" customHeight="1" x14ac:dyDescent="0.3">
      <c r="A78" s="31">
        <v>122</v>
      </c>
      <c r="B78" s="36" t="s">
        <v>306</v>
      </c>
      <c r="C78" s="36" t="s">
        <v>1721</v>
      </c>
      <c r="D78" s="36" t="s">
        <v>80</v>
      </c>
      <c r="E78" s="31">
        <v>5</v>
      </c>
      <c r="F78" s="31">
        <v>3</v>
      </c>
      <c r="G78" s="36" t="s">
        <v>0</v>
      </c>
      <c r="H78" s="36" t="s">
        <v>104</v>
      </c>
      <c r="I78" s="36" t="s">
        <v>307</v>
      </c>
      <c r="J78" s="36" t="s">
        <v>308</v>
      </c>
      <c r="K78" s="36" t="s">
        <v>137</v>
      </c>
      <c r="L78" s="108">
        <v>0.10472222222222222</v>
      </c>
      <c r="M78" s="108">
        <v>0</v>
      </c>
      <c r="N78" s="31" t="s">
        <v>138</v>
      </c>
      <c r="O78" s="109" t="s">
        <v>2473</v>
      </c>
      <c r="P78" s="109">
        <v>0</v>
      </c>
      <c r="Q78" s="112">
        <v>370</v>
      </c>
      <c r="R78" s="112">
        <v>370</v>
      </c>
      <c r="S78" s="113" t="s">
        <v>1202</v>
      </c>
      <c r="T78" s="114" t="s">
        <v>2418</v>
      </c>
      <c r="U78" s="216" t="s">
        <v>1477</v>
      </c>
      <c r="V78" s="106">
        <v>35</v>
      </c>
      <c r="W78" s="31">
        <v>2013</v>
      </c>
      <c r="X78" s="65" t="s">
        <v>309</v>
      </c>
      <c r="Y78" s="65" t="s">
        <v>2474</v>
      </c>
      <c r="Z78" s="36"/>
      <c r="AA78" s="32" t="s">
        <v>3313</v>
      </c>
      <c r="AB78" s="32">
        <v>35</v>
      </c>
      <c r="AC78" s="32">
        <v>35</v>
      </c>
      <c r="AD78" s="115" t="s">
        <v>3351</v>
      </c>
      <c r="AE78" s="31"/>
      <c r="AF78" s="31"/>
      <c r="AG78" s="31"/>
      <c r="AH78" s="31"/>
      <c r="AI78" s="31"/>
      <c r="AJ78" s="31"/>
      <c r="AK78" s="31"/>
      <c r="AL78" s="31"/>
      <c r="AM78" s="115"/>
      <c r="AN78" s="31"/>
      <c r="AR78" s="220"/>
      <c r="AT78" s="221"/>
      <c r="BA78" s="222"/>
      <c r="BB78" s="222"/>
      <c r="BC78" s="222"/>
      <c r="BG78" s="221"/>
      <c r="BH78" s="221"/>
      <c r="BR78" s="221"/>
      <c r="BZ78" s="223"/>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EL78" s="224"/>
    </row>
    <row r="79" spans="1:142" ht="16.899999999999999" customHeight="1" x14ac:dyDescent="0.3">
      <c r="A79" s="31">
        <v>123</v>
      </c>
      <c r="B79" s="36" t="s">
        <v>310</v>
      </c>
      <c r="C79" s="36" t="s">
        <v>1722</v>
      </c>
      <c r="D79" s="36" t="s">
        <v>80</v>
      </c>
      <c r="E79" s="31">
        <v>5</v>
      </c>
      <c r="F79" s="31">
        <v>3</v>
      </c>
      <c r="G79" s="36" t="s">
        <v>1</v>
      </c>
      <c r="H79" s="36" t="s">
        <v>104</v>
      </c>
      <c r="I79" s="36" t="s">
        <v>307</v>
      </c>
      <c r="J79" s="36" t="s">
        <v>308</v>
      </c>
      <c r="K79" s="36" t="s">
        <v>137</v>
      </c>
      <c r="L79" s="108">
        <v>0.10472222222222222</v>
      </c>
      <c r="M79" s="108">
        <v>0</v>
      </c>
      <c r="N79" s="31" t="s">
        <v>138</v>
      </c>
      <c r="O79" s="109">
        <v>368</v>
      </c>
      <c r="P79" s="109"/>
      <c r="Q79" s="112"/>
      <c r="R79" s="112">
        <v>0.24533333333333332</v>
      </c>
      <c r="S79" s="113" t="s">
        <v>2475</v>
      </c>
      <c r="T79" s="114" t="s">
        <v>2430</v>
      </c>
      <c r="U79" s="216" t="s">
        <v>1318</v>
      </c>
      <c r="V79" s="106">
        <v>35</v>
      </c>
      <c r="W79" s="31">
        <v>2013</v>
      </c>
      <c r="X79" s="65" t="s">
        <v>309</v>
      </c>
      <c r="Y79" s="65" t="s">
        <v>311</v>
      </c>
      <c r="Z79" s="36"/>
      <c r="AA79" s="32" t="s">
        <v>1507</v>
      </c>
      <c r="AB79" s="32">
        <v>35</v>
      </c>
      <c r="AC79" s="32">
        <v>35</v>
      </c>
      <c r="AD79" s="218" t="s">
        <v>3353</v>
      </c>
      <c r="AE79" s="31"/>
      <c r="AF79" s="31"/>
      <c r="AG79" s="31"/>
      <c r="AH79" s="31"/>
      <c r="AI79" s="31"/>
      <c r="AJ79" s="31"/>
      <c r="AK79" s="31"/>
      <c r="AL79" s="31"/>
      <c r="AM79" s="115"/>
      <c r="AN79" s="31"/>
      <c r="AR79" s="220"/>
      <c r="AS79" s="221"/>
      <c r="AT79" s="221"/>
      <c r="BA79" s="222"/>
      <c r="BB79" s="222"/>
      <c r="BC79" s="222"/>
      <c r="BG79" s="221"/>
      <c r="BH79" s="221"/>
      <c r="BP79" s="221"/>
      <c r="BQ79" s="221"/>
      <c r="BR79" s="221"/>
      <c r="EL79" s="224"/>
    </row>
    <row r="80" spans="1:142" ht="16.899999999999999" customHeight="1" x14ac:dyDescent="0.3">
      <c r="A80" s="31">
        <v>124</v>
      </c>
      <c r="B80" s="36" t="s">
        <v>312</v>
      </c>
      <c r="C80" s="36" t="s">
        <v>1723</v>
      </c>
      <c r="D80" s="36" t="s">
        <v>80</v>
      </c>
      <c r="E80" s="31">
        <v>5</v>
      </c>
      <c r="F80" s="31">
        <v>4</v>
      </c>
      <c r="G80" s="36" t="s">
        <v>0</v>
      </c>
      <c r="H80" s="36" t="s">
        <v>104</v>
      </c>
      <c r="I80" s="36" t="s">
        <v>307</v>
      </c>
      <c r="J80" s="36" t="s">
        <v>308</v>
      </c>
      <c r="K80" s="36" t="s">
        <v>137</v>
      </c>
      <c r="L80" s="108">
        <v>3.7500000000000006E-2</v>
      </c>
      <c r="M80" s="108">
        <v>0</v>
      </c>
      <c r="N80" s="31" t="s">
        <v>138</v>
      </c>
      <c r="O80" s="109" t="s">
        <v>2476</v>
      </c>
      <c r="P80" s="109"/>
      <c r="Q80" s="112"/>
      <c r="R80" s="112">
        <v>50</v>
      </c>
      <c r="S80" s="113" t="s">
        <v>1202</v>
      </c>
      <c r="T80" s="114" t="s">
        <v>2418</v>
      </c>
      <c r="U80" s="216" t="s">
        <v>1463</v>
      </c>
      <c r="V80" s="106">
        <v>35</v>
      </c>
      <c r="W80" s="31">
        <v>2010</v>
      </c>
      <c r="X80" s="65" t="s">
        <v>313</v>
      </c>
      <c r="Y80" s="65" t="s">
        <v>2477</v>
      </c>
      <c r="Z80" s="36"/>
      <c r="AA80" s="32" t="s">
        <v>3308</v>
      </c>
      <c r="AB80" s="32">
        <v>35</v>
      </c>
      <c r="AC80" s="32">
        <v>35</v>
      </c>
      <c r="AD80" s="115" t="s">
        <v>3351</v>
      </c>
      <c r="AE80" s="31"/>
      <c r="AF80" s="31"/>
      <c r="AG80" s="31"/>
      <c r="AH80" s="31"/>
      <c r="AI80" s="31"/>
      <c r="AJ80" s="31"/>
      <c r="AK80" s="31"/>
      <c r="AL80" s="31"/>
      <c r="AM80" s="115"/>
      <c r="AN80" s="31"/>
      <c r="AR80" s="220"/>
      <c r="AS80" s="221"/>
      <c r="AT80" s="221"/>
      <c r="BA80" s="222"/>
      <c r="BB80" s="222"/>
      <c r="BC80" s="222"/>
      <c r="BG80" s="221"/>
      <c r="BH80" s="221"/>
      <c r="BP80" s="221"/>
      <c r="BQ80" s="221"/>
      <c r="BR80" s="221"/>
      <c r="EL80" s="224"/>
    </row>
    <row r="81" spans="1:142" ht="16.899999999999999" customHeight="1" x14ac:dyDescent="0.3">
      <c r="A81" s="31">
        <v>125</v>
      </c>
      <c r="B81" s="36" t="s">
        <v>314</v>
      </c>
      <c r="C81" s="36" t="s">
        <v>315</v>
      </c>
      <c r="D81" s="36" t="s">
        <v>207</v>
      </c>
      <c r="E81" s="31">
        <v>3</v>
      </c>
      <c r="F81" s="31">
        <v>4</v>
      </c>
      <c r="G81" s="36" t="s">
        <v>0</v>
      </c>
      <c r="H81" s="36" t="s">
        <v>4</v>
      </c>
      <c r="I81" s="36" t="s">
        <v>316</v>
      </c>
      <c r="J81" s="36" t="s">
        <v>149</v>
      </c>
      <c r="K81" s="36" t="s">
        <v>137</v>
      </c>
      <c r="L81" s="108">
        <v>0.05</v>
      </c>
      <c r="M81" s="108">
        <v>0</v>
      </c>
      <c r="N81" s="31" t="s">
        <v>138</v>
      </c>
      <c r="O81" s="109">
        <v>-100</v>
      </c>
      <c r="P81" s="109"/>
      <c r="Q81" s="112"/>
      <c r="R81" s="112">
        <v>-100</v>
      </c>
      <c r="S81" s="113" t="s">
        <v>1202</v>
      </c>
      <c r="T81" s="114" t="s">
        <v>2471</v>
      </c>
      <c r="U81" s="216" t="s">
        <v>2478</v>
      </c>
      <c r="V81" s="116">
        <v>18</v>
      </c>
      <c r="W81" s="31">
        <v>2010</v>
      </c>
      <c r="X81" s="65" t="s">
        <v>317</v>
      </c>
      <c r="Y81" s="65" t="s">
        <v>253</v>
      </c>
      <c r="Z81" s="36"/>
      <c r="AA81" s="32" t="s">
        <v>3203</v>
      </c>
      <c r="AB81" s="32">
        <v>18</v>
      </c>
      <c r="AC81" s="32">
        <v>18</v>
      </c>
      <c r="AD81" s="115" t="s">
        <v>3351</v>
      </c>
      <c r="AE81" s="31"/>
      <c r="AF81" s="31"/>
      <c r="AG81" s="31"/>
      <c r="AH81" s="31"/>
      <c r="AI81" s="31"/>
      <c r="AJ81" s="31"/>
      <c r="AK81" s="31"/>
      <c r="AL81" s="31"/>
      <c r="AM81" s="115"/>
      <c r="AN81" s="31"/>
      <c r="AR81" s="220"/>
      <c r="AS81" s="221"/>
      <c r="AT81" s="221"/>
      <c r="BA81" s="222"/>
      <c r="BB81" s="222"/>
      <c r="BC81" s="222"/>
      <c r="BG81" s="221"/>
      <c r="BH81" s="221"/>
      <c r="BP81" s="221"/>
      <c r="BQ81" s="221"/>
      <c r="BR81" s="221"/>
      <c r="BZ81" s="225"/>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EL81" s="224"/>
    </row>
    <row r="82" spans="1:142" ht="16.899999999999999" customHeight="1" x14ac:dyDescent="0.3">
      <c r="A82" s="31">
        <v>126</v>
      </c>
      <c r="B82" s="36" t="s">
        <v>318</v>
      </c>
      <c r="C82" s="36" t="s">
        <v>319</v>
      </c>
      <c r="D82" s="36" t="s">
        <v>207</v>
      </c>
      <c r="E82" s="31">
        <v>3</v>
      </c>
      <c r="F82" s="31">
        <v>4</v>
      </c>
      <c r="G82" s="36" t="s">
        <v>1</v>
      </c>
      <c r="H82" s="36" t="s">
        <v>4</v>
      </c>
      <c r="I82" s="36" t="s">
        <v>316</v>
      </c>
      <c r="J82" s="36" t="s">
        <v>149</v>
      </c>
      <c r="K82" s="36" t="s">
        <v>137</v>
      </c>
      <c r="L82" s="108">
        <v>0.05</v>
      </c>
      <c r="M82" s="108">
        <v>0</v>
      </c>
      <c r="N82" s="31" t="s">
        <v>138</v>
      </c>
      <c r="O82" s="146" t="s">
        <v>2479</v>
      </c>
      <c r="P82" s="146"/>
      <c r="Q82" s="112">
        <v>-0.08</v>
      </c>
      <c r="R82" s="112">
        <v>-0.08</v>
      </c>
      <c r="S82" s="113" t="s">
        <v>1089</v>
      </c>
      <c r="T82" s="114" t="s">
        <v>2480</v>
      </c>
      <c r="U82" s="216" t="s">
        <v>1322</v>
      </c>
      <c r="V82" s="106">
        <v>15</v>
      </c>
      <c r="W82" s="31">
        <v>2010</v>
      </c>
      <c r="X82" s="65" t="s">
        <v>320</v>
      </c>
      <c r="Y82" s="65" t="s">
        <v>2481</v>
      </c>
      <c r="Z82" s="36"/>
      <c r="AA82" s="32" t="s">
        <v>1513</v>
      </c>
      <c r="AB82" s="32">
        <v>15</v>
      </c>
      <c r="AC82" s="32">
        <v>15</v>
      </c>
      <c r="AD82" s="218" t="s">
        <v>3353</v>
      </c>
      <c r="AE82" s="31"/>
      <c r="AF82" s="31"/>
      <c r="AG82" s="31"/>
      <c r="AH82" s="31"/>
      <c r="AI82" s="31"/>
      <c r="AJ82" s="31"/>
      <c r="AK82" s="31"/>
      <c r="AL82" s="31"/>
      <c r="AM82" s="115"/>
      <c r="AN82" s="31"/>
      <c r="AR82" s="220"/>
      <c r="AS82" s="221"/>
      <c r="AT82" s="221"/>
      <c r="BA82" s="222"/>
      <c r="BB82" s="222"/>
      <c r="BC82" s="222"/>
      <c r="BG82" s="221"/>
      <c r="BH82" s="221"/>
      <c r="BP82" s="221"/>
      <c r="BQ82" s="221"/>
      <c r="BR82" s="221"/>
      <c r="EL82" s="224"/>
    </row>
    <row r="83" spans="1:142" ht="16.899999999999999" customHeight="1" x14ac:dyDescent="0.3">
      <c r="A83" s="31">
        <v>127</v>
      </c>
      <c r="B83" s="36" t="s">
        <v>321</v>
      </c>
      <c r="C83" s="36" t="s">
        <v>322</v>
      </c>
      <c r="D83" s="36" t="s">
        <v>83</v>
      </c>
      <c r="E83" s="31">
        <v>5</v>
      </c>
      <c r="F83" s="31">
        <v>3</v>
      </c>
      <c r="G83" s="36" t="s">
        <v>0</v>
      </c>
      <c r="H83" s="36" t="s">
        <v>104</v>
      </c>
      <c r="I83" s="36" t="s">
        <v>219</v>
      </c>
      <c r="J83" s="36" t="s">
        <v>323</v>
      </c>
      <c r="K83" s="36" t="s">
        <v>137</v>
      </c>
      <c r="L83" s="108">
        <v>0.1</v>
      </c>
      <c r="M83" s="108">
        <v>0</v>
      </c>
      <c r="N83" s="31" t="s">
        <v>138</v>
      </c>
      <c r="O83" s="109" t="s">
        <v>2426</v>
      </c>
      <c r="P83" s="109">
        <v>0</v>
      </c>
      <c r="Q83" s="112">
        <v>638.22</v>
      </c>
      <c r="R83" s="112">
        <v>638.22</v>
      </c>
      <c r="S83" s="113" t="s">
        <v>2427</v>
      </c>
      <c r="T83" s="114" t="s">
        <v>2418</v>
      </c>
      <c r="U83" s="216" t="s">
        <v>1308</v>
      </c>
      <c r="V83" s="116">
        <v>20</v>
      </c>
      <c r="W83" s="31">
        <v>2010</v>
      </c>
      <c r="X83" s="65" t="s">
        <v>2238</v>
      </c>
      <c r="Y83" s="65" t="s">
        <v>2482</v>
      </c>
      <c r="Z83" s="36"/>
      <c r="AA83" s="32" t="s">
        <v>3385</v>
      </c>
      <c r="AB83" s="32">
        <v>20</v>
      </c>
      <c r="AC83" s="32">
        <v>20</v>
      </c>
      <c r="AD83" s="115" t="s">
        <v>3351</v>
      </c>
      <c r="AE83" s="31"/>
      <c r="AF83" s="31"/>
      <c r="AG83" s="31"/>
      <c r="AH83" s="31"/>
      <c r="AI83" s="31"/>
      <c r="AJ83" s="31"/>
      <c r="AK83" s="31"/>
      <c r="AL83" s="31"/>
      <c r="AM83" s="115"/>
      <c r="AN83" s="31"/>
      <c r="AR83" s="220"/>
      <c r="AS83" s="221"/>
      <c r="AT83" s="221"/>
      <c r="BA83" s="222"/>
      <c r="BB83" s="222"/>
      <c r="BC83" s="222"/>
      <c r="BG83" s="221"/>
      <c r="BH83" s="221"/>
      <c r="BP83" s="221"/>
      <c r="BQ83" s="221"/>
      <c r="BR83" s="221"/>
      <c r="BZ83" s="223"/>
      <c r="EL83" s="224"/>
    </row>
    <row r="84" spans="1:142" ht="16.899999999999999" customHeight="1" x14ac:dyDescent="0.3">
      <c r="A84" s="31">
        <v>128</v>
      </c>
      <c r="B84" s="36" t="s">
        <v>324</v>
      </c>
      <c r="C84" s="36" t="s">
        <v>325</v>
      </c>
      <c r="D84" s="36" t="s">
        <v>83</v>
      </c>
      <c r="E84" s="31">
        <v>5</v>
      </c>
      <c r="F84" s="31">
        <v>3</v>
      </c>
      <c r="G84" s="36" t="s">
        <v>1</v>
      </c>
      <c r="H84" s="36" t="s">
        <v>104</v>
      </c>
      <c r="I84" s="36" t="s">
        <v>219</v>
      </c>
      <c r="J84" s="36" t="s">
        <v>323</v>
      </c>
      <c r="K84" s="36" t="s">
        <v>137</v>
      </c>
      <c r="L84" s="108">
        <v>0.2</v>
      </c>
      <c r="M84" s="108">
        <v>0</v>
      </c>
      <c r="N84" s="31" t="s">
        <v>138</v>
      </c>
      <c r="O84" s="109" t="s">
        <v>2483</v>
      </c>
      <c r="P84" s="109"/>
      <c r="Q84" s="112"/>
      <c r="R84" s="112">
        <v>0.40500000000000003</v>
      </c>
      <c r="S84" s="113" t="s">
        <v>1089</v>
      </c>
      <c r="T84" s="114" t="s">
        <v>2430</v>
      </c>
      <c r="U84" s="216" t="s">
        <v>1320</v>
      </c>
      <c r="V84" s="116">
        <v>20</v>
      </c>
      <c r="W84" s="31">
        <v>2010</v>
      </c>
      <c r="X84" s="65" t="s">
        <v>326</v>
      </c>
      <c r="Y84" s="65" t="s">
        <v>2484</v>
      </c>
      <c r="Z84" s="36"/>
      <c r="AA84" s="32" t="s">
        <v>1514</v>
      </c>
      <c r="AB84" s="32">
        <v>20</v>
      </c>
      <c r="AC84" s="32">
        <v>20</v>
      </c>
      <c r="AD84" s="218" t="s">
        <v>3353</v>
      </c>
      <c r="AE84" s="31"/>
      <c r="AF84" s="31"/>
      <c r="AG84" s="31"/>
      <c r="AH84" s="31"/>
      <c r="AI84" s="31"/>
      <c r="AJ84" s="31"/>
      <c r="AK84" s="31"/>
      <c r="AL84" s="31"/>
      <c r="AM84" s="115"/>
      <c r="AN84" s="31"/>
      <c r="AR84" s="220"/>
      <c r="AS84" s="221"/>
      <c r="AT84" s="221"/>
      <c r="BA84" s="222"/>
      <c r="BB84" s="222"/>
      <c r="BC84" s="222"/>
      <c r="BG84" s="221"/>
      <c r="BH84" s="221"/>
      <c r="BP84" s="221"/>
      <c r="BQ84" s="221"/>
      <c r="BR84" s="221"/>
      <c r="BZ84" s="223"/>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EL84" s="224"/>
    </row>
    <row r="85" spans="1:142" ht="16.899999999999999" customHeight="1" x14ac:dyDescent="0.3">
      <c r="A85" s="31">
        <v>129</v>
      </c>
      <c r="B85" s="36" t="s">
        <v>327</v>
      </c>
      <c r="C85" s="36" t="s">
        <v>1724</v>
      </c>
      <c r="D85" s="36" t="s">
        <v>76</v>
      </c>
      <c r="E85" s="31">
        <v>5</v>
      </c>
      <c r="F85" s="31">
        <v>3</v>
      </c>
      <c r="G85" s="36" t="s">
        <v>0</v>
      </c>
      <c r="H85" s="36" t="s">
        <v>5</v>
      </c>
      <c r="I85" s="36" t="s">
        <v>328</v>
      </c>
      <c r="J85" s="36" t="s">
        <v>149</v>
      </c>
      <c r="K85" s="36" t="s">
        <v>137</v>
      </c>
      <c r="L85" s="108">
        <v>0.1</v>
      </c>
      <c r="M85" s="108">
        <v>0</v>
      </c>
      <c r="N85" s="31" t="s">
        <v>138</v>
      </c>
      <c r="O85" s="109" t="s">
        <v>2365</v>
      </c>
      <c r="P85" s="109"/>
      <c r="Q85" s="112"/>
      <c r="R85" s="112">
        <v>780</v>
      </c>
      <c r="S85" s="113" t="s">
        <v>1202</v>
      </c>
      <c r="T85" s="114" t="s">
        <v>2361</v>
      </c>
      <c r="U85" s="216" t="s">
        <v>2485</v>
      </c>
      <c r="V85" s="116">
        <v>16</v>
      </c>
      <c r="W85" s="31">
        <v>2013</v>
      </c>
      <c r="X85" s="65" t="s">
        <v>329</v>
      </c>
      <c r="Y85" s="65" t="s">
        <v>2486</v>
      </c>
      <c r="Z85" s="36"/>
      <c r="AA85" s="32" t="s">
        <v>3386</v>
      </c>
      <c r="AB85" s="32">
        <v>16</v>
      </c>
      <c r="AC85" s="32">
        <v>16</v>
      </c>
      <c r="AD85" s="115" t="s">
        <v>3351</v>
      </c>
      <c r="AE85" s="31"/>
      <c r="AF85" s="31"/>
      <c r="AG85" s="31"/>
      <c r="AH85" s="31"/>
      <c r="AI85" s="31"/>
      <c r="AJ85" s="31"/>
      <c r="AK85" s="31"/>
      <c r="AL85" s="31"/>
      <c r="AM85" s="115"/>
      <c r="AN85" s="31"/>
      <c r="AR85" s="220"/>
      <c r="AS85" s="221"/>
      <c r="AT85" s="221"/>
      <c r="BA85" s="222"/>
      <c r="BB85" s="222"/>
      <c r="BC85" s="222"/>
      <c r="BG85" s="221"/>
      <c r="BH85" s="221"/>
      <c r="BM85" s="226"/>
      <c r="BP85" s="221"/>
      <c r="BQ85" s="221"/>
      <c r="BR85" s="221"/>
      <c r="BZ85" s="223"/>
      <c r="EB85" s="226"/>
      <c r="EC85" s="226"/>
      <c r="ED85" s="226"/>
      <c r="EE85" s="226"/>
      <c r="EF85" s="226"/>
      <c r="EG85" s="226"/>
      <c r="EH85" s="226"/>
      <c r="EI85" s="226"/>
      <c r="EL85" s="224"/>
    </row>
    <row r="86" spans="1:142" ht="16.899999999999999" customHeight="1" x14ac:dyDescent="0.25">
      <c r="A86" s="31">
        <v>132</v>
      </c>
      <c r="B86" s="36" t="s">
        <v>331</v>
      </c>
      <c r="C86" s="36" t="s">
        <v>332</v>
      </c>
      <c r="D86" s="36" t="s">
        <v>75</v>
      </c>
      <c r="E86" s="31">
        <v>5</v>
      </c>
      <c r="F86" s="31">
        <v>2</v>
      </c>
      <c r="G86" s="36" t="s">
        <v>0</v>
      </c>
      <c r="H86" s="36" t="s">
        <v>4</v>
      </c>
      <c r="I86" s="36" t="s">
        <v>167</v>
      </c>
      <c r="J86" s="36" t="s">
        <v>333</v>
      </c>
      <c r="K86" s="36" t="s">
        <v>137</v>
      </c>
      <c r="L86" s="108">
        <v>0.23</v>
      </c>
      <c r="M86" s="108">
        <v>0</v>
      </c>
      <c r="N86" s="31" t="s">
        <v>138</v>
      </c>
      <c r="O86" s="109" t="s">
        <v>2487</v>
      </c>
      <c r="P86" s="109">
        <v>3300</v>
      </c>
      <c r="Q86" s="112">
        <v>6300</v>
      </c>
      <c r="R86" s="112">
        <v>3000</v>
      </c>
      <c r="S86" s="113" t="s">
        <v>2488</v>
      </c>
      <c r="T86" s="114" t="s">
        <v>2361</v>
      </c>
      <c r="U86" s="216" t="s">
        <v>1435</v>
      </c>
      <c r="V86" s="116">
        <v>18</v>
      </c>
      <c r="W86" s="31">
        <v>2014</v>
      </c>
      <c r="X86" s="65" t="s">
        <v>2239</v>
      </c>
      <c r="Y86" s="65" t="s">
        <v>2489</v>
      </c>
      <c r="Z86" s="36"/>
      <c r="AA86" s="32" t="s">
        <v>3296</v>
      </c>
      <c r="AB86" s="32">
        <v>18</v>
      </c>
      <c r="AC86" s="32">
        <v>18</v>
      </c>
      <c r="AD86" s="115" t="s">
        <v>3351</v>
      </c>
      <c r="AE86" s="31"/>
      <c r="AF86" s="31"/>
      <c r="AG86" s="31"/>
      <c r="AH86" s="31"/>
      <c r="AI86" s="31"/>
      <c r="AJ86" s="31"/>
      <c r="AK86" s="31"/>
      <c r="AL86" s="31"/>
      <c r="AM86" s="115"/>
      <c r="AN86" s="31"/>
      <c r="AR86" s="220"/>
      <c r="AS86" s="221"/>
      <c r="AT86" s="221"/>
      <c r="BA86" s="222"/>
      <c r="BB86" s="222"/>
      <c r="BC86" s="222"/>
      <c r="BG86" s="221"/>
      <c r="BH86" s="221"/>
      <c r="BP86" s="221"/>
      <c r="BQ86" s="221"/>
      <c r="BR86" s="221"/>
      <c r="BZ86" s="223"/>
      <c r="CO86" s="226"/>
      <c r="CP86" s="226"/>
      <c r="CQ86" s="226"/>
      <c r="CR86" s="226"/>
      <c r="CS86" s="226"/>
      <c r="CT86" s="226"/>
      <c r="CU86" s="226"/>
      <c r="CV86" s="226"/>
      <c r="CW86" s="226"/>
      <c r="CX86" s="226"/>
      <c r="CY86" s="226"/>
      <c r="CZ86" s="226"/>
      <c r="DA86" s="226"/>
      <c r="DB86" s="226"/>
      <c r="DC86" s="226"/>
      <c r="DD86" s="226"/>
      <c r="DE86" s="226"/>
      <c r="DF86" s="226"/>
      <c r="DG86" s="226"/>
      <c r="DH86" s="226"/>
      <c r="DI86" s="226"/>
      <c r="EL86" s="224"/>
    </row>
    <row r="87" spans="1:142" ht="16.899999999999999" customHeight="1" x14ac:dyDescent="0.25">
      <c r="A87" s="31">
        <v>133</v>
      </c>
      <c r="B87" s="62" t="s">
        <v>334</v>
      </c>
      <c r="C87" s="36" t="s">
        <v>335</v>
      </c>
      <c r="D87" s="36" t="s">
        <v>75</v>
      </c>
      <c r="E87" s="31">
        <v>5</v>
      </c>
      <c r="F87" s="31">
        <v>2</v>
      </c>
      <c r="G87" s="36" t="s">
        <v>0</v>
      </c>
      <c r="H87" s="36" t="s">
        <v>330</v>
      </c>
      <c r="I87" s="62" t="s">
        <v>167</v>
      </c>
      <c r="J87" s="36" t="s">
        <v>336</v>
      </c>
      <c r="K87" s="36" t="s">
        <v>337</v>
      </c>
      <c r="L87" s="114">
        <v>1000</v>
      </c>
      <c r="M87" s="114">
        <v>2700</v>
      </c>
      <c r="N87" s="31" t="s">
        <v>144</v>
      </c>
      <c r="O87" s="119" t="s">
        <v>2490</v>
      </c>
      <c r="P87" s="109"/>
      <c r="Q87" s="231">
        <v>677</v>
      </c>
      <c r="R87" s="112">
        <v>677</v>
      </c>
      <c r="S87" s="113" t="s">
        <v>2491</v>
      </c>
      <c r="T87" s="114" t="s">
        <v>2361</v>
      </c>
      <c r="U87" s="216" t="s">
        <v>2492</v>
      </c>
      <c r="V87" s="116">
        <v>13</v>
      </c>
      <c r="W87" s="31">
        <v>2018</v>
      </c>
      <c r="X87" s="65" t="s">
        <v>338</v>
      </c>
      <c r="Y87" s="65" t="s">
        <v>2493</v>
      </c>
      <c r="Z87" s="36"/>
      <c r="AA87" s="32" t="s">
        <v>3261</v>
      </c>
      <c r="AB87" s="32">
        <v>13</v>
      </c>
      <c r="AC87" s="32">
        <v>13</v>
      </c>
      <c r="AD87" s="115" t="s">
        <v>3351</v>
      </c>
      <c r="AE87" s="31"/>
      <c r="AF87" s="31"/>
      <c r="AG87" s="31"/>
      <c r="AH87" s="31"/>
      <c r="AI87" s="31"/>
      <c r="AJ87" s="31"/>
      <c r="AK87" s="31"/>
      <c r="AL87" s="31"/>
      <c r="AM87" s="115"/>
      <c r="AN87" s="31"/>
      <c r="AR87" s="220"/>
      <c r="AS87" s="221"/>
      <c r="AT87" s="221"/>
      <c r="BA87" s="222"/>
      <c r="BB87" s="222"/>
      <c r="BC87" s="222"/>
      <c r="BG87" s="221"/>
      <c r="BH87" s="221"/>
      <c r="BP87" s="221"/>
      <c r="BQ87" s="221"/>
      <c r="BR87" s="221"/>
      <c r="BZ87" s="223"/>
      <c r="EL87" s="224"/>
    </row>
    <row r="88" spans="1:142" ht="16.899999999999999" customHeight="1" x14ac:dyDescent="0.25">
      <c r="A88" s="31">
        <v>134</v>
      </c>
      <c r="B88" s="62" t="s">
        <v>339</v>
      </c>
      <c r="C88" s="36" t="s">
        <v>340</v>
      </c>
      <c r="D88" s="36" t="s">
        <v>75</v>
      </c>
      <c r="E88" s="31">
        <v>4</v>
      </c>
      <c r="F88" s="31">
        <v>2</v>
      </c>
      <c r="G88" s="36" t="s">
        <v>1</v>
      </c>
      <c r="H88" s="36" t="s">
        <v>330</v>
      </c>
      <c r="I88" s="62" t="s">
        <v>167</v>
      </c>
      <c r="J88" s="36" t="s">
        <v>341</v>
      </c>
      <c r="K88" s="36" t="s">
        <v>342</v>
      </c>
      <c r="L88" s="114">
        <v>138723.40425531915</v>
      </c>
      <c r="M88" s="114">
        <v>374553.19148936169</v>
      </c>
      <c r="N88" s="31" t="s">
        <v>144</v>
      </c>
      <c r="O88" s="119" t="s">
        <v>2494</v>
      </c>
      <c r="P88" s="109"/>
      <c r="Q88" s="228">
        <v>0.94</v>
      </c>
      <c r="R88" s="112">
        <v>0.94</v>
      </c>
      <c r="S88" s="113" t="s">
        <v>1089</v>
      </c>
      <c r="T88" s="114" t="s">
        <v>2361</v>
      </c>
      <c r="U88" s="216" t="s">
        <v>1378</v>
      </c>
      <c r="V88" s="116">
        <v>13</v>
      </c>
      <c r="W88" s="31">
        <v>2018</v>
      </c>
      <c r="X88" s="65" t="s">
        <v>338</v>
      </c>
      <c r="Y88" s="65" t="s">
        <v>343</v>
      </c>
      <c r="Z88" s="36"/>
      <c r="AA88" s="32" t="s">
        <v>1515</v>
      </c>
      <c r="AB88" s="32">
        <v>13</v>
      </c>
      <c r="AC88" s="32">
        <v>13</v>
      </c>
      <c r="AD88" s="218" t="s">
        <v>3353</v>
      </c>
      <c r="AE88" s="31"/>
      <c r="AF88" s="31"/>
      <c r="AG88" s="31"/>
      <c r="AH88" s="31"/>
      <c r="AI88" s="31"/>
      <c r="AJ88" s="31"/>
      <c r="AK88" s="31"/>
      <c r="AL88" s="31"/>
      <c r="AM88" s="115"/>
      <c r="AN88" s="31"/>
      <c r="AR88" s="220"/>
      <c r="AS88" s="221"/>
      <c r="AT88" s="221"/>
      <c r="BA88" s="222"/>
      <c r="BB88" s="222"/>
      <c r="BC88" s="222"/>
      <c r="BG88" s="221"/>
      <c r="BH88" s="221"/>
      <c r="BM88" s="226"/>
      <c r="BP88" s="221"/>
      <c r="BQ88" s="221"/>
      <c r="BR88" s="221"/>
      <c r="BZ88" s="223"/>
      <c r="EG88" s="226"/>
      <c r="EH88" s="226"/>
      <c r="EI88" s="226"/>
      <c r="EL88" s="224"/>
    </row>
    <row r="89" spans="1:142" ht="16.899999999999999" customHeight="1" x14ac:dyDescent="0.3">
      <c r="A89" s="31">
        <v>135</v>
      </c>
      <c r="B89" s="36" t="s">
        <v>344</v>
      </c>
      <c r="C89" s="36" t="s">
        <v>345</v>
      </c>
      <c r="D89" s="36" t="s">
        <v>76</v>
      </c>
      <c r="E89" s="31">
        <v>5</v>
      </c>
      <c r="F89" s="31">
        <v>3</v>
      </c>
      <c r="G89" s="36" t="s">
        <v>0</v>
      </c>
      <c r="H89" s="36" t="s">
        <v>4</v>
      </c>
      <c r="I89" s="36" t="s">
        <v>104</v>
      </c>
      <c r="J89" s="36" t="s">
        <v>149</v>
      </c>
      <c r="K89" s="36" t="s">
        <v>137</v>
      </c>
      <c r="L89" s="108">
        <v>6.8125000000000005E-2</v>
      </c>
      <c r="M89" s="108">
        <v>0</v>
      </c>
      <c r="N89" s="31" t="s">
        <v>138</v>
      </c>
      <c r="O89" s="109">
        <v>1838</v>
      </c>
      <c r="P89" s="109">
        <v>463</v>
      </c>
      <c r="Q89" s="112">
        <v>1375</v>
      </c>
      <c r="R89" s="112">
        <v>912</v>
      </c>
      <c r="S89" s="113" t="s">
        <v>2495</v>
      </c>
      <c r="T89" s="114" t="s">
        <v>2471</v>
      </c>
      <c r="U89" s="216" t="s">
        <v>2478</v>
      </c>
      <c r="V89" s="116">
        <v>18</v>
      </c>
      <c r="W89" s="31">
        <v>2013</v>
      </c>
      <c r="X89" s="65" t="s">
        <v>346</v>
      </c>
      <c r="Y89" s="65" t="s">
        <v>2496</v>
      </c>
      <c r="Z89" s="36"/>
      <c r="AA89" s="32" t="s">
        <v>3203</v>
      </c>
      <c r="AB89" s="32">
        <v>18</v>
      </c>
      <c r="AC89" s="32">
        <v>18</v>
      </c>
      <c r="AD89" s="115" t="s">
        <v>3351</v>
      </c>
      <c r="AE89" s="31"/>
      <c r="AF89" s="31"/>
      <c r="AG89" s="31"/>
      <c r="AH89" s="31"/>
      <c r="AI89" s="31"/>
      <c r="AJ89" s="31"/>
      <c r="AK89" s="31"/>
      <c r="AL89" s="31"/>
      <c r="AM89" s="115"/>
      <c r="AN89" s="31"/>
      <c r="AR89" s="220"/>
      <c r="AS89" s="221"/>
      <c r="AT89" s="221"/>
      <c r="BA89" s="222"/>
      <c r="BB89" s="222"/>
      <c r="BC89" s="222"/>
      <c r="BG89" s="221"/>
      <c r="BH89" s="221"/>
      <c r="BP89" s="221"/>
      <c r="BQ89" s="221"/>
      <c r="BR89" s="221"/>
      <c r="BZ89" s="223"/>
      <c r="EL89" s="224"/>
    </row>
    <row r="90" spans="1:142" ht="16.899999999999999" customHeight="1" x14ac:dyDescent="0.3">
      <c r="A90" s="31">
        <v>138</v>
      </c>
      <c r="B90" s="36" t="s">
        <v>348</v>
      </c>
      <c r="C90" s="36" t="s">
        <v>1725</v>
      </c>
      <c r="D90" s="36" t="s">
        <v>75</v>
      </c>
      <c r="E90" s="31">
        <v>5</v>
      </c>
      <c r="F90" s="31">
        <v>4</v>
      </c>
      <c r="G90" s="36" t="s">
        <v>1</v>
      </c>
      <c r="H90" s="36" t="s">
        <v>5</v>
      </c>
      <c r="I90" s="36" t="s">
        <v>227</v>
      </c>
      <c r="J90" s="36" t="s">
        <v>349</v>
      </c>
      <c r="K90" s="36" t="s">
        <v>137</v>
      </c>
      <c r="L90" s="108">
        <v>0.25</v>
      </c>
      <c r="M90" s="108">
        <v>0</v>
      </c>
      <c r="N90" s="31" t="s">
        <v>138</v>
      </c>
      <c r="O90" s="109" t="s">
        <v>2497</v>
      </c>
      <c r="P90" s="109">
        <v>0.16666666666666666</v>
      </c>
      <c r="Q90" s="112">
        <v>0.5</v>
      </c>
      <c r="R90" s="112">
        <v>0.33333333333333337</v>
      </c>
      <c r="S90" s="113" t="s">
        <v>1089</v>
      </c>
      <c r="T90" s="114" t="s">
        <v>2498</v>
      </c>
      <c r="U90" s="216" t="s">
        <v>1330</v>
      </c>
      <c r="V90" s="116">
        <v>15</v>
      </c>
      <c r="W90" s="31">
        <v>2013</v>
      </c>
      <c r="X90" s="65" t="s">
        <v>350</v>
      </c>
      <c r="Y90" s="65" t="s">
        <v>351</v>
      </c>
      <c r="Z90" s="36"/>
      <c r="AA90" s="32" t="s">
        <v>1516</v>
      </c>
      <c r="AB90" s="32">
        <v>15</v>
      </c>
      <c r="AC90" s="32">
        <v>15</v>
      </c>
      <c r="AD90" s="218" t="s">
        <v>3353</v>
      </c>
      <c r="AE90" s="31"/>
      <c r="AF90" s="31"/>
      <c r="AG90" s="31"/>
      <c r="AH90" s="31"/>
      <c r="AI90" s="31"/>
      <c r="AJ90" s="31"/>
      <c r="AK90" s="31"/>
      <c r="AL90" s="31"/>
      <c r="AM90" s="115"/>
      <c r="AN90" s="31"/>
      <c r="AR90" s="220"/>
      <c r="AS90" s="221"/>
      <c r="AT90" s="221"/>
      <c r="BA90" s="222"/>
      <c r="BB90" s="222"/>
      <c r="BC90" s="222"/>
      <c r="BG90" s="221"/>
      <c r="BH90" s="221"/>
      <c r="BP90" s="221"/>
      <c r="BQ90" s="221"/>
      <c r="BR90" s="221"/>
      <c r="BZ90" s="223"/>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EL90" s="224"/>
    </row>
    <row r="91" spans="1:142" ht="16.899999999999999" customHeight="1" x14ac:dyDescent="0.3">
      <c r="A91" s="31">
        <v>139</v>
      </c>
      <c r="B91" s="36" t="s">
        <v>352</v>
      </c>
      <c r="C91" s="36" t="s">
        <v>1726</v>
      </c>
      <c r="D91" s="36" t="s">
        <v>75</v>
      </c>
      <c r="E91" s="31">
        <v>5</v>
      </c>
      <c r="F91" s="31">
        <v>4</v>
      </c>
      <c r="G91" s="36" t="s">
        <v>0</v>
      </c>
      <c r="H91" s="36" t="s">
        <v>5</v>
      </c>
      <c r="I91" s="36" t="s">
        <v>227</v>
      </c>
      <c r="J91" s="36" t="s">
        <v>349</v>
      </c>
      <c r="K91" s="36" t="s">
        <v>137</v>
      </c>
      <c r="L91" s="108">
        <v>0.25</v>
      </c>
      <c r="M91" s="108">
        <v>0</v>
      </c>
      <c r="N91" s="31" t="s">
        <v>138</v>
      </c>
      <c r="O91" s="109" t="s">
        <v>2499</v>
      </c>
      <c r="P91" s="109"/>
      <c r="Q91" s="112"/>
      <c r="R91" s="112">
        <v>720</v>
      </c>
      <c r="S91" s="113" t="s">
        <v>2500</v>
      </c>
      <c r="T91" s="114" t="s">
        <v>2361</v>
      </c>
      <c r="U91" s="216" t="s">
        <v>3369</v>
      </c>
      <c r="V91" s="116">
        <v>16</v>
      </c>
      <c r="W91" s="31">
        <v>2013</v>
      </c>
      <c r="X91" s="65" t="s">
        <v>350</v>
      </c>
      <c r="Y91" s="65" t="s">
        <v>351</v>
      </c>
      <c r="Z91" s="36"/>
      <c r="AA91" s="32" t="s">
        <v>3216</v>
      </c>
      <c r="AB91" s="32">
        <v>16</v>
      </c>
      <c r="AC91" s="32">
        <v>16</v>
      </c>
      <c r="AD91" s="115" t="s">
        <v>3351</v>
      </c>
      <c r="AE91" s="31"/>
      <c r="AF91" s="31"/>
      <c r="AG91" s="31"/>
      <c r="AH91" s="31"/>
      <c r="AI91" s="31"/>
      <c r="AJ91" s="31"/>
      <c r="AK91" s="31"/>
      <c r="AL91" s="31"/>
      <c r="AM91" s="115"/>
      <c r="AN91" s="31"/>
      <c r="AR91" s="220"/>
      <c r="AS91" s="221"/>
      <c r="AT91" s="221"/>
      <c r="BA91" s="222"/>
      <c r="BB91" s="222"/>
      <c r="BC91" s="222"/>
      <c r="BG91" s="221"/>
      <c r="BH91" s="221"/>
      <c r="BP91" s="221"/>
      <c r="BQ91" s="221"/>
      <c r="BR91" s="221"/>
      <c r="BZ91" s="223"/>
      <c r="EL91" s="224"/>
    </row>
    <row r="92" spans="1:142" ht="16.899999999999999" customHeight="1" x14ac:dyDescent="0.3">
      <c r="A92" s="31">
        <v>140</v>
      </c>
      <c r="B92" s="36" t="s">
        <v>1727</v>
      </c>
      <c r="C92" s="36" t="s">
        <v>1728</v>
      </c>
      <c r="D92" s="36" t="s">
        <v>75</v>
      </c>
      <c r="E92" s="31">
        <v>5</v>
      </c>
      <c r="F92" s="31">
        <v>4</v>
      </c>
      <c r="G92" s="36" t="s">
        <v>1</v>
      </c>
      <c r="H92" s="36" t="s">
        <v>5</v>
      </c>
      <c r="I92" s="36" t="s">
        <v>75</v>
      </c>
      <c r="J92" s="36" t="s">
        <v>353</v>
      </c>
      <c r="K92" s="36" t="s">
        <v>137</v>
      </c>
      <c r="L92" s="108">
        <v>0.2</v>
      </c>
      <c r="M92" s="108">
        <v>0</v>
      </c>
      <c r="N92" s="31" t="s">
        <v>138</v>
      </c>
      <c r="O92" s="109" t="s">
        <v>2501</v>
      </c>
      <c r="P92" s="109"/>
      <c r="Q92" s="112"/>
      <c r="R92" s="112">
        <v>-1</v>
      </c>
      <c r="S92" s="113" t="s">
        <v>2502</v>
      </c>
      <c r="T92" s="114" t="s">
        <v>2421</v>
      </c>
      <c r="U92" s="216" t="s">
        <v>1457</v>
      </c>
      <c r="V92" s="116">
        <v>15</v>
      </c>
      <c r="W92" s="31">
        <v>2011</v>
      </c>
      <c r="X92" s="65" t="s">
        <v>354</v>
      </c>
      <c r="Y92" s="65" t="s">
        <v>2503</v>
      </c>
      <c r="Z92" s="36"/>
      <c r="AA92" s="32" t="s">
        <v>1517</v>
      </c>
      <c r="AB92" s="32">
        <v>15</v>
      </c>
      <c r="AC92" s="32">
        <v>15</v>
      </c>
      <c r="AD92" s="218" t="s">
        <v>3353</v>
      </c>
      <c r="AE92" s="31"/>
      <c r="AF92" s="31"/>
      <c r="AG92" s="31"/>
      <c r="AH92" s="31"/>
      <c r="AI92" s="31"/>
      <c r="AJ92" s="31"/>
      <c r="AK92" s="31"/>
      <c r="AL92" s="31"/>
      <c r="AM92" s="115"/>
      <c r="AN92" s="31"/>
      <c r="AR92" s="220"/>
      <c r="AS92" s="221"/>
      <c r="AT92" s="221"/>
      <c r="BA92" s="222"/>
      <c r="BB92" s="222"/>
      <c r="BC92" s="222"/>
      <c r="BG92" s="221"/>
      <c r="BH92" s="221"/>
      <c r="BM92" s="226"/>
      <c r="BP92" s="221"/>
      <c r="BQ92" s="221"/>
      <c r="BR92" s="221"/>
      <c r="BZ92" s="225"/>
      <c r="CJ92" s="226"/>
      <c r="CK92" s="226"/>
      <c r="CL92" s="226"/>
      <c r="CM92" s="226"/>
      <c r="CN92" s="226"/>
      <c r="CO92" s="226"/>
      <c r="CP92" s="226"/>
      <c r="CQ92" s="226"/>
      <c r="CR92" s="226"/>
      <c r="CS92" s="226"/>
      <c r="CT92" s="226"/>
      <c r="CU92" s="226"/>
      <c r="CV92" s="226"/>
      <c r="CW92" s="226"/>
      <c r="CX92" s="226"/>
      <c r="CY92" s="226"/>
      <c r="CZ92" s="226"/>
      <c r="DA92" s="226"/>
      <c r="DB92" s="226"/>
      <c r="DC92" s="226"/>
      <c r="DD92" s="226"/>
      <c r="DE92" s="226"/>
      <c r="DF92" s="226"/>
      <c r="DG92" s="226"/>
      <c r="DH92" s="226"/>
      <c r="DI92" s="226"/>
      <c r="EG92" s="226"/>
      <c r="EH92" s="226"/>
      <c r="EI92" s="226"/>
      <c r="EL92" s="224"/>
    </row>
    <row r="93" spans="1:142" ht="16.899999999999999" customHeight="1" x14ac:dyDescent="0.3">
      <c r="A93" s="31">
        <v>141</v>
      </c>
      <c r="B93" s="36" t="s">
        <v>1729</v>
      </c>
      <c r="C93" s="36" t="s">
        <v>1730</v>
      </c>
      <c r="D93" s="36" t="s">
        <v>207</v>
      </c>
      <c r="E93" s="31">
        <v>5</v>
      </c>
      <c r="F93" s="31">
        <v>4</v>
      </c>
      <c r="G93" s="36" t="s">
        <v>1</v>
      </c>
      <c r="H93" s="36" t="s">
        <v>26</v>
      </c>
      <c r="I93" s="36" t="s">
        <v>355</v>
      </c>
      <c r="J93" s="62" t="s">
        <v>149</v>
      </c>
      <c r="K93" s="36" t="s">
        <v>137</v>
      </c>
      <c r="L93" s="108">
        <v>0.2</v>
      </c>
      <c r="M93" s="108">
        <v>0</v>
      </c>
      <c r="N93" s="31" t="s">
        <v>138</v>
      </c>
      <c r="O93" s="109" t="s">
        <v>2504</v>
      </c>
      <c r="P93" s="109"/>
      <c r="Q93" s="112">
        <v>0.17</v>
      </c>
      <c r="R93" s="112">
        <v>0.17</v>
      </c>
      <c r="S93" s="113" t="s">
        <v>1089</v>
      </c>
      <c r="T93" s="114" t="s">
        <v>2430</v>
      </c>
      <c r="U93" s="216" t="s">
        <v>1318</v>
      </c>
      <c r="V93" s="116">
        <v>15</v>
      </c>
      <c r="W93" s="31">
        <v>2012</v>
      </c>
      <c r="X93" s="65" t="s">
        <v>2240</v>
      </c>
      <c r="Y93" s="65"/>
      <c r="Z93" s="36"/>
      <c r="AA93" s="32" t="s">
        <v>1507</v>
      </c>
      <c r="AB93" s="32">
        <v>15</v>
      </c>
      <c r="AC93" s="32">
        <v>15</v>
      </c>
      <c r="AD93" s="218" t="s">
        <v>3353</v>
      </c>
      <c r="AE93" s="31"/>
      <c r="AF93" s="31"/>
      <c r="AG93" s="31"/>
      <c r="AH93" s="31"/>
      <c r="AI93" s="31"/>
      <c r="AJ93" s="31"/>
      <c r="AK93" s="31"/>
      <c r="AL93" s="31"/>
      <c r="AM93" s="115"/>
      <c r="AN93" s="31"/>
      <c r="AR93" s="220"/>
      <c r="AS93" s="221"/>
      <c r="AT93" s="221"/>
      <c r="BA93" s="222"/>
      <c r="BB93" s="222"/>
      <c r="BC93" s="222"/>
      <c r="BG93" s="221"/>
      <c r="BH93" s="221"/>
      <c r="BP93" s="221"/>
      <c r="BQ93" s="221"/>
      <c r="BR93" s="221"/>
      <c r="BZ93" s="223"/>
      <c r="CI93" s="226"/>
      <c r="CJ93" s="226"/>
      <c r="CK93" s="226"/>
      <c r="CL93" s="226"/>
      <c r="CM93" s="226"/>
      <c r="CN93" s="226"/>
      <c r="CO93" s="226"/>
      <c r="CP93" s="226"/>
      <c r="CQ93" s="226"/>
      <c r="CR93" s="226"/>
      <c r="CS93" s="226"/>
      <c r="CT93" s="226"/>
      <c r="CU93" s="226"/>
      <c r="CV93" s="226"/>
      <c r="CW93" s="226"/>
      <c r="CX93" s="226"/>
      <c r="CY93" s="226"/>
      <c r="CZ93" s="226"/>
      <c r="DA93" s="226"/>
      <c r="DB93" s="226"/>
      <c r="DC93" s="226"/>
      <c r="DD93" s="226"/>
      <c r="DE93" s="226"/>
      <c r="DF93" s="226"/>
      <c r="DG93" s="226"/>
      <c r="DH93" s="226"/>
      <c r="DI93" s="226"/>
      <c r="EL93" s="224"/>
    </row>
    <row r="94" spans="1:142" ht="16.899999999999999" customHeight="1" x14ac:dyDescent="0.3">
      <c r="A94" s="31">
        <v>142</v>
      </c>
      <c r="B94" s="36" t="s">
        <v>356</v>
      </c>
      <c r="C94" s="36" t="s">
        <v>1731</v>
      </c>
      <c r="D94" s="36" t="s">
        <v>75</v>
      </c>
      <c r="E94" s="31">
        <v>5</v>
      </c>
      <c r="F94" s="31">
        <v>2</v>
      </c>
      <c r="G94" s="36" t="s">
        <v>1</v>
      </c>
      <c r="H94" s="36" t="s">
        <v>166</v>
      </c>
      <c r="I94" s="36" t="s">
        <v>219</v>
      </c>
      <c r="J94" s="36" t="s">
        <v>9</v>
      </c>
      <c r="K94" s="36" t="s">
        <v>137</v>
      </c>
      <c r="L94" s="108">
        <v>0.1</v>
      </c>
      <c r="M94" s="108">
        <v>0</v>
      </c>
      <c r="N94" s="31" t="s">
        <v>138</v>
      </c>
      <c r="O94" s="109" t="s">
        <v>2505</v>
      </c>
      <c r="P94" s="128"/>
      <c r="Q94" s="231"/>
      <c r="R94" s="112">
        <v>1</v>
      </c>
      <c r="S94" s="113" t="s">
        <v>1089</v>
      </c>
      <c r="T94" s="114" t="s">
        <v>2430</v>
      </c>
      <c r="U94" s="216" t="s">
        <v>1093</v>
      </c>
      <c r="V94" s="116">
        <v>20</v>
      </c>
      <c r="W94" s="31">
        <v>2015</v>
      </c>
      <c r="X94" s="65" t="s">
        <v>2241</v>
      </c>
      <c r="Y94" s="65" t="s">
        <v>2506</v>
      </c>
      <c r="Z94" s="36"/>
      <c r="AA94" s="32" t="s">
        <v>1518</v>
      </c>
      <c r="AB94" s="32">
        <v>20</v>
      </c>
      <c r="AC94" s="32">
        <v>20</v>
      </c>
      <c r="AD94" s="218" t="s">
        <v>3353</v>
      </c>
      <c r="AE94" s="31"/>
      <c r="AF94" s="31"/>
      <c r="AG94" s="31"/>
      <c r="AH94" s="31"/>
      <c r="AI94" s="31"/>
      <c r="AJ94" s="31"/>
      <c r="AK94" s="31"/>
      <c r="AL94" s="31"/>
      <c r="AM94" s="115"/>
      <c r="AN94" s="31"/>
      <c r="AR94" s="220"/>
      <c r="AS94" s="221"/>
      <c r="AT94" s="221"/>
      <c r="BA94" s="222"/>
      <c r="BB94" s="222"/>
      <c r="BC94" s="222"/>
      <c r="BG94" s="221"/>
      <c r="BH94" s="221"/>
      <c r="BP94" s="221"/>
      <c r="BQ94" s="221"/>
      <c r="BR94" s="221"/>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EL94" s="224"/>
    </row>
    <row r="95" spans="1:142" ht="16.899999999999999" customHeight="1" x14ac:dyDescent="0.3">
      <c r="A95" s="31">
        <v>143</v>
      </c>
      <c r="B95" s="36" t="s">
        <v>1732</v>
      </c>
      <c r="C95" s="36" t="s">
        <v>357</v>
      </c>
      <c r="D95" s="36" t="s">
        <v>207</v>
      </c>
      <c r="E95" s="31">
        <v>5</v>
      </c>
      <c r="F95" s="31">
        <v>4</v>
      </c>
      <c r="G95" s="36" t="s">
        <v>1</v>
      </c>
      <c r="H95" s="36" t="s">
        <v>104</v>
      </c>
      <c r="I95" s="36" t="s">
        <v>75</v>
      </c>
      <c r="J95" s="36" t="s">
        <v>358</v>
      </c>
      <c r="K95" s="36" t="s">
        <v>137</v>
      </c>
      <c r="L95" s="108" t="s">
        <v>359</v>
      </c>
      <c r="M95" s="108">
        <v>0</v>
      </c>
      <c r="N95" s="31" t="s">
        <v>138</v>
      </c>
      <c r="O95" s="146" t="s">
        <v>2507</v>
      </c>
      <c r="P95" s="146"/>
      <c r="Q95" s="228">
        <v>0.08</v>
      </c>
      <c r="R95" s="112">
        <v>8.249999999999999E-2</v>
      </c>
      <c r="S95" s="113" t="s">
        <v>1089</v>
      </c>
      <c r="T95" s="114" t="s">
        <v>2430</v>
      </c>
      <c r="U95" s="216" t="s">
        <v>1334</v>
      </c>
      <c r="V95" s="116">
        <v>15</v>
      </c>
      <c r="W95" s="31">
        <v>2013</v>
      </c>
      <c r="X95" s="65" t="s">
        <v>360</v>
      </c>
      <c r="Y95" s="65" t="s">
        <v>2508</v>
      </c>
      <c r="Z95" s="36"/>
      <c r="AA95" s="32" t="s">
        <v>1519</v>
      </c>
      <c r="AB95" s="32">
        <v>15</v>
      </c>
      <c r="AC95" s="32">
        <v>15</v>
      </c>
      <c r="AD95" s="218" t="s">
        <v>3353</v>
      </c>
      <c r="AE95" s="31"/>
      <c r="AF95" s="31"/>
      <c r="AG95" s="31"/>
      <c r="AH95" s="31"/>
      <c r="AI95" s="31"/>
      <c r="AJ95" s="31"/>
      <c r="AK95" s="31"/>
      <c r="AL95" s="31"/>
      <c r="AM95" s="115"/>
      <c r="AN95" s="31"/>
      <c r="AR95" s="220"/>
      <c r="AS95" s="221"/>
      <c r="AT95" s="221"/>
      <c r="BA95" s="222"/>
      <c r="BB95" s="222"/>
      <c r="BC95" s="222"/>
      <c r="BG95" s="221"/>
      <c r="BH95" s="221"/>
      <c r="BP95" s="221"/>
      <c r="BQ95" s="221"/>
      <c r="BR95" s="221"/>
      <c r="EL95" s="224"/>
    </row>
    <row r="96" spans="1:142" ht="16.899999999999999" customHeight="1" x14ac:dyDescent="0.25">
      <c r="A96" s="31">
        <v>144</v>
      </c>
      <c r="B96" s="36" t="s">
        <v>361</v>
      </c>
      <c r="C96" s="36" t="s">
        <v>362</v>
      </c>
      <c r="D96" s="36" t="s">
        <v>75</v>
      </c>
      <c r="E96" s="31">
        <v>5</v>
      </c>
      <c r="F96" s="31">
        <v>4</v>
      </c>
      <c r="G96" s="36" t="s">
        <v>0</v>
      </c>
      <c r="H96" s="36" t="s">
        <v>166</v>
      </c>
      <c r="I96" s="36" t="s">
        <v>167</v>
      </c>
      <c r="J96" s="36" t="s">
        <v>363</v>
      </c>
      <c r="K96" s="36" t="s">
        <v>137</v>
      </c>
      <c r="L96" s="108">
        <v>0.34303571428571428</v>
      </c>
      <c r="M96" s="108">
        <v>0</v>
      </c>
      <c r="N96" s="31" t="s">
        <v>138</v>
      </c>
      <c r="O96" s="109" t="s">
        <v>2509</v>
      </c>
      <c r="P96" s="109">
        <v>4680</v>
      </c>
      <c r="Q96" s="112">
        <v>7560</v>
      </c>
      <c r="R96" s="112">
        <v>2880</v>
      </c>
      <c r="S96" s="113" t="s">
        <v>2510</v>
      </c>
      <c r="T96" s="114" t="s">
        <v>2361</v>
      </c>
      <c r="U96" s="216" t="s">
        <v>1451</v>
      </c>
      <c r="V96" s="116">
        <v>18</v>
      </c>
      <c r="W96" s="31">
        <v>2013</v>
      </c>
      <c r="X96" s="65" t="s">
        <v>364</v>
      </c>
      <c r="Y96" s="143" t="s">
        <v>2511</v>
      </c>
      <c r="Z96" s="36"/>
      <c r="AA96" s="32" t="s">
        <v>3305</v>
      </c>
      <c r="AB96" s="32">
        <v>18</v>
      </c>
      <c r="AC96" s="32">
        <v>18</v>
      </c>
      <c r="AD96" s="115" t="s">
        <v>3351</v>
      </c>
      <c r="AE96" s="31"/>
      <c r="AF96" s="31"/>
      <c r="AG96" s="31"/>
      <c r="AH96" s="31"/>
      <c r="AI96" s="31"/>
      <c r="AJ96" s="31"/>
      <c r="AK96" s="31"/>
      <c r="AL96" s="31"/>
      <c r="AM96" s="115"/>
      <c r="AN96" s="31"/>
      <c r="AR96" s="220"/>
      <c r="AS96" s="221"/>
      <c r="AT96" s="221"/>
      <c r="BA96" s="222"/>
      <c r="BB96" s="222"/>
      <c r="BC96" s="222"/>
      <c r="BG96" s="221"/>
      <c r="BH96" s="221"/>
      <c r="BP96" s="221"/>
      <c r="BQ96" s="221"/>
      <c r="BR96" s="221"/>
      <c r="EL96" s="224"/>
    </row>
    <row r="97" spans="1:142" ht="16.899999999999999" customHeight="1" x14ac:dyDescent="0.3">
      <c r="A97" s="31">
        <v>146</v>
      </c>
      <c r="B97" s="36" t="s">
        <v>365</v>
      </c>
      <c r="C97" s="36" t="s">
        <v>366</v>
      </c>
      <c r="D97" s="36" t="s">
        <v>75</v>
      </c>
      <c r="E97" s="31">
        <v>5</v>
      </c>
      <c r="F97" s="31">
        <v>4</v>
      </c>
      <c r="G97" s="36" t="s">
        <v>1</v>
      </c>
      <c r="H97" s="36" t="s">
        <v>166</v>
      </c>
      <c r="I97" s="36" t="s">
        <v>167</v>
      </c>
      <c r="J97" s="36" t="s">
        <v>363</v>
      </c>
      <c r="K97" s="36" t="s">
        <v>137</v>
      </c>
      <c r="L97" s="108">
        <v>0.34303571428571428</v>
      </c>
      <c r="M97" s="108">
        <v>0</v>
      </c>
      <c r="N97" s="31" t="s">
        <v>138</v>
      </c>
      <c r="O97" s="109" t="s">
        <v>2512</v>
      </c>
      <c r="P97" s="109">
        <v>8.65</v>
      </c>
      <c r="Q97" s="112">
        <v>11.154166666666669</v>
      </c>
      <c r="R97" s="112">
        <v>2.5041666666666682</v>
      </c>
      <c r="S97" s="113" t="s">
        <v>2513</v>
      </c>
      <c r="T97" s="114" t="s">
        <v>2361</v>
      </c>
      <c r="U97" s="216" t="s">
        <v>1459</v>
      </c>
      <c r="V97" s="116">
        <v>15</v>
      </c>
      <c r="W97" s="31">
        <v>2013</v>
      </c>
      <c r="X97" s="65" t="s">
        <v>367</v>
      </c>
      <c r="Y97" s="143" t="s">
        <v>2514</v>
      </c>
      <c r="Z97" s="36"/>
      <c r="AA97" s="32" t="s">
        <v>1520</v>
      </c>
      <c r="AB97" s="32">
        <v>15</v>
      </c>
      <c r="AC97" s="32">
        <v>15</v>
      </c>
      <c r="AD97" s="218" t="s">
        <v>3353</v>
      </c>
      <c r="AE97" s="31"/>
      <c r="AF97" s="31"/>
      <c r="AG97" s="31"/>
      <c r="AH97" s="31"/>
      <c r="AI97" s="31"/>
      <c r="AJ97" s="31"/>
      <c r="AK97" s="31"/>
      <c r="AL97" s="31"/>
      <c r="AM97" s="115"/>
      <c r="AN97" s="31"/>
      <c r="AR97" s="220"/>
      <c r="AS97" s="221"/>
      <c r="AT97" s="221"/>
      <c r="BA97" s="222"/>
      <c r="BB97" s="222"/>
      <c r="BC97" s="222"/>
      <c r="BG97" s="221"/>
      <c r="BH97" s="221"/>
      <c r="BJ97" s="226"/>
      <c r="BP97" s="221"/>
      <c r="BQ97" s="221"/>
      <c r="BR97" s="221"/>
      <c r="EL97" s="224"/>
    </row>
    <row r="98" spans="1:142" ht="16.899999999999999" customHeight="1" x14ac:dyDescent="0.3">
      <c r="A98" s="31">
        <v>147</v>
      </c>
      <c r="B98" s="36" t="s">
        <v>368</v>
      </c>
      <c r="C98" s="36" t="s">
        <v>1733</v>
      </c>
      <c r="D98" s="36" t="s">
        <v>225</v>
      </c>
      <c r="E98" s="31" t="s">
        <v>218</v>
      </c>
      <c r="F98" s="31">
        <v>1</v>
      </c>
      <c r="G98" s="36" t="s">
        <v>0</v>
      </c>
      <c r="H98" s="36" t="s">
        <v>166</v>
      </c>
      <c r="I98" s="36" t="s">
        <v>167</v>
      </c>
      <c r="J98" s="36"/>
      <c r="K98" s="36" t="s">
        <v>137</v>
      </c>
      <c r="L98" s="108">
        <v>0.3</v>
      </c>
      <c r="M98" s="108">
        <v>0</v>
      </c>
      <c r="N98" s="31" t="s">
        <v>138</v>
      </c>
      <c r="O98" s="109" t="s">
        <v>2515</v>
      </c>
      <c r="P98" s="109"/>
      <c r="Q98" s="112"/>
      <c r="R98" s="112"/>
      <c r="S98" s="113" t="s">
        <v>864</v>
      </c>
      <c r="T98" s="114" t="s">
        <v>2361</v>
      </c>
      <c r="U98" s="216" t="s">
        <v>2516</v>
      </c>
      <c r="V98" s="116">
        <v>18</v>
      </c>
      <c r="W98" s="31">
        <v>2017</v>
      </c>
      <c r="X98" s="65" t="s">
        <v>369</v>
      </c>
      <c r="Y98" s="65"/>
      <c r="Z98" s="36"/>
      <c r="AA98" s="32" t="s">
        <v>3212</v>
      </c>
      <c r="AB98" s="32">
        <v>18</v>
      </c>
      <c r="AC98" s="32">
        <v>25</v>
      </c>
      <c r="AD98" s="115" t="s">
        <v>3351</v>
      </c>
      <c r="AE98" s="31"/>
      <c r="AF98" s="31"/>
      <c r="AG98" s="31"/>
      <c r="AH98" s="31"/>
      <c r="AI98" s="31"/>
      <c r="AJ98" s="31"/>
      <c r="AK98" s="31"/>
      <c r="AL98" s="31"/>
      <c r="AM98" s="115"/>
      <c r="AN98" s="31"/>
      <c r="AR98" s="220"/>
      <c r="AS98" s="221"/>
      <c r="AT98" s="221"/>
      <c r="BA98" s="222"/>
      <c r="BB98" s="222"/>
      <c r="BC98" s="222"/>
      <c r="BG98" s="221"/>
      <c r="BH98" s="221"/>
      <c r="BP98" s="221"/>
      <c r="BQ98" s="221"/>
      <c r="BR98" s="221"/>
      <c r="EL98" s="224"/>
    </row>
    <row r="99" spans="1:142" ht="16.899999999999999" customHeight="1" x14ac:dyDescent="0.3">
      <c r="A99" s="31">
        <v>148</v>
      </c>
      <c r="B99" s="36" t="s">
        <v>370</v>
      </c>
      <c r="C99" s="36" t="s">
        <v>1734</v>
      </c>
      <c r="D99" s="36" t="s">
        <v>225</v>
      </c>
      <c r="E99" s="31" t="s">
        <v>218</v>
      </c>
      <c r="F99" s="31">
        <v>1</v>
      </c>
      <c r="G99" s="36" t="s">
        <v>1</v>
      </c>
      <c r="H99" s="36" t="s">
        <v>166</v>
      </c>
      <c r="I99" s="36" t="s">
        <v>167</v>
      </c>
      <c r="J99" s="36"/>
      <c r="K99" s="36" t="s">
        <v>137</v>
      </c>
      <c r="L99" s="108">
        <v>0.3</v>
      </c>
      <c r="M99" s="108">
        <v>0</v>
      </c>
      <c r="N99" s="31" t="s">
        <v>138</v>
      </c>
      <c r="O99" s="109" t="s">
        <v>2515</v>
      </c>
      <c r="P99" s="109"/>
      <c r="Q99" s="112"/>
      <c r="R99" s="112"/>
      <c r="S99" s="113" t="s">
        <v>1089</v>
      </c>
      <c r="T99" s="114" t="s">
        <v>2361</v>
      </c>
      <c r="U99" s="216" t="s">
        <v>1323</v>
      </c>
      <c r="V99" s="116">
        <v>25</v>
      </c>
      <c r="W99" s="31">
        <v>2017</v>
      </c>
      <c r="X99" s="65" t="s">
        <v>369</v>
      </c>
      <c r="Y99" s="65"/>
      <c r="Z99" s="36"/>
      <c r="AA99" s="32" t="s">
        <v>1521</v>
      </c>
      <c r="AB99" s="32">
        <v>25</v>
      </c>
      <c r="AC99" s="32">
        <v>25</v>
      </c>
      <c r="AD99" s="218" t="s">
        <v>3353</v>
      </c>
      <c r="AE99" s="31"/>
      <c r="AF99" s="31"/>
      <c r="AG99" s="31"/>
      <c r="AH99" s="31"/>
      <c r="AI99" s="31"/>
      <c r="AJ99" s="31"/>
      <c r="AK99" s="31"/>
      <c r="AL99" s="31"/>
      <c r="AM99" s="115"/>
      <c r="AN99" s="31"/>
      <c r="AR99" s="220"/>
      <c r="AS99" s="221"/>
      <c r="AT99" s="221"/>
      <c r="BA99" s="222"/>
      <c r="BB99" s="222"/>
      <c r="BC99" s="222"/>
      <c r="BG99" s="221"/>
      <c r="BH99" s="221"/>
      <c r="BP99" s="221"/>
      <c r="BQ99" s="221"/>
      <c r="BR99" s="221"/>
      <c r="BZ99" s="223"/>
      <c r="EL99" s="224"/>
    </row>
    <row r="100" spans="1:142" ht="16.899999999999999" customHeight="1" x14ac:dyDescent="0.3">
      <c r="A100" s="232">
        <v>149</v>
      </c>
      <c r="B100" s="36" t="s">
        <v>371</v>
      </c>
      <c r="C100" s="36" t="s">
        <v>372</v>
      </c>
      <c r="D100" s="36" t="s">
        <v>75</v>
      </c>
      <c r="E100" s="31">
        <v>5</v>
      </c>
      <c r="F100" s="31">
        <v>2</v>
      </c>
      <c r="G100" s="36" t="s">
        <v>1</v>
      </c>
      <c r="H100" s="36" t="s">
        <v>1735</v>
      </c>
      <c r="I100" s="36" t="s">
        <v>75</v>
      </c>
      <c r="J100" s="36" t="s">
        <v>9</v>
      </c>
      <c r="K100" s="36" t="s">
        <v>137</v>
      </c>
      <c r="L100" s="108">
        <v>0.5</v>
      </c>
      <c r="M100" s="108">
        <v>0</v>
      </c>
      <c r="N100" s="31" t="s">
        <v>144</v>
      </c>
      <c r="O100" s="109" t="s">
        <v>2517</v>
      </c>
      <c r="P100" s="109"/>
      <c r="Q100" s="112">
        <v>0.14285714285714285</v>
      </c>
      <c r="R100" s="112">
        <v>0.14285714285714285</v>
      </c>
      <c r="S100" s="113" t="s">
        <v>1089</v>
      </c>
      <c r="T100" s="114" t="s">
        <v>2518</v>
      </c>
      <c r="U100" s="216" t="s">
        <v>1325</v>
      </c>
      <c r="V100" s="116">
        <v>40</v>
      </c>
      <c r="W100" s="31">
        <v>2015</v>
      </c>
      <c r="X100" s="65" t="s">
        <v>373</v>
      </c>
      <c r="Y100" s="65" t="s">
        <v>2519</v>
      </c>
      <c r="Z100" s="36"/>
      <c r="AA100" s="32" t="s">
        <v>1522</v>
      </c>
      <c r="AB100" s="32">
        <v>40</v>
      </c>
      <c r="AC100" s="32">
        <v>40</v>
      </c>
      <c r="AD100" s="218" t="s">
        <v>3353</v>
      </c>
      <c r="AE100" s="31"/>
      <c r="AF100" s="31"/>
      <c r="AG100" s="31"/>
      <c r="AH100" s="31"/>
      <c r="AI100" s="31"/>
      <c r="AJ100" s="31"/>
      <c r="AK100" s="31"/>
      <c r="AL100" s="31"/>
      <c r="AM100" s="115"/>
      <c r="AN100" s="31"/>
      <c r="AR100" s="220"/>
      <c r="AS100" s="221"/>
      <c r="AT100" s="221"/>
      <c r="BA100" s="222"/>
      <c r="BB100" s="222"/>
      <c r="BC100" s="222"/>
      <c r="BG100" s="221"/>
      <c r="BH100" s="221"/>
      <c r="BP100" s="221"/>
      <c r="BQ100" s="221"/>
      <c r="BR100" s="221"/>
      <c r="BZ100" s="223"/>
      <c r="EL100" s="224"/>
    </row>
    <row r="101" spans="1:142" ht="16.899999999999999" customHeight="1" x14ac:dyDescent="0.3">
      <c r="A101" s="31">
        <v>152</v>
      </c>
      <c r="B101" s="36" t="s">
        <v>1736</v>
      </c>
      <c r="C101" s="36" t="s">
        <v>1737</v>
      </c>
      <c r="D101" s="36" t="s">
        <v>82</v>
      </c>
      <c r="E101" s="31">
        <v>5</v>
      </c>
      <c r="F101" s="31">
        <v>3</v>
      </c>
      <c r="G101" s="36" t="s">
        <v>0</v>
      </c>
      <c r="H101" s="36" t="s">
        <v>104</v>
      </c>
      <c r="I101" s="36" t="s">
        <v>375</v>
      </c>
      <c r="J101" s="62" t="s">
        <v>376</v>
      </c>
      <c r="K101" s="36" t="s">
        <v>137</v>
      </c>
      <c r="L101" s="108">
        <v>4.2857142857142858E-2</v>
      </c>
      <c r="M101" s="108">
        <v>0</v>
      </c>
      <c r="N101" s="31" t="s">
        <v>138</v>
      </c>
      <c r="O101" s="109" t="s">
        <v>2520</v>
      </c>
      <c r="P101" s="109">
        <v>152.71199999999996</v>
      </c>
      <c r="Q101" s="112">
        <v>0</v>
      </c>
      <c r="R101" s="112">
        <v>152.71199999999996</v>
      </c>
      <c r="S101" s="113" t="s">
        <v>1202</v>
      </c>
      <c r="T101" s="114" t="s">
        <v>2521</v>
      </c>
      <c r="U101" s="216" t="s">
        <v>2522</v>
      </c>
      <c r="V101" s="116">
        <v>30</v>
      </c>
      <c r="W101" s="31">
        <v>2013</v>
      </c>
      <c r="X101" s="65" t="s">
        <v>377</v>
      </c>
      <c r="Y101" s="65" t="s">
        <v>2523</v>
      </c>
      <c r="Z101" s="36"/>
      <c r="AA101" s="32" t="s">
        <v>3233</v>
      </c>
      <c r="AB101" s="32">
        <v>30</v>
      </c>
      <c r="AC101" s="32">
        <v>30</v>
      </c>
      <c r="AD101" s="115" t="s">
        <v>3351</v>
      </c>
      <c r="AE101" s="31"/>
      <c r="AF101" s="31"/>
      <c r="AG101" s="31"/>
      <c r="AH101" s="31"/>
      <c r="AI101" s="31"/>
      <c r="AJ101" s="31"/>
      <c r="AK101" s="31"/>
      <c r="AL101" s="31"/>
      <c r="AM101" s="115"/>
      <c r="AN101" s="31"/>
      <c r="AR101" s="220"/>
      <c r="AS101" s="221"/>
      <c r="AT101" s="221"/>
      <c r="BA101" s="222"/>
      <c r="BB101" s="222"/>
      <c r="BC101" s="222"/>
      <c r="BG101" s="221"/>
      <c r="BH101" s="221"/>
      <c r="BP101" s="221"/>
      <c r="BQ101" s="221"/>
      <c r="BR101" s="221"/>
      <c r="BZ101" s="225"/>
      <c r="CI101" s="226"/>
      <c r="CJ101" s="226"/>
      <c r="CK101" s="226"/>
      <c r="CL101" s="226"/>
      <c r="CM101" s="226"/>
      <c r="CN101" s="226"/>
      <c r="CO101" s="226"/>
      <c r="CP101" s="226"/>
      <c r="CQ101" s="226"/>
      <c r="CR101" s="226"/>
      <c r="CS101" s="226"/>
      <c r="CT101" s="226"/>
      <c r="CU101" s="226"/>
      <c r="CV101" s="226"/>
      <c r="CW101" s="226"/>
      <c r="CX101" s="226"/>
      <c r="CY101" s="226"/>
      <c r="CZ101" s="226"/>
      <c r="DA101" s="226"/>
      <c r="DB101" s="226"/>
      <c r="DC101" s="226"/>
      <c r="DD101" s="226"/>
      <c r="DE101" s="226"/>
      <c r="DF101" s="226"/>
      <c r="DG101" s="226"/>
      <c r="DH101" s="226"/>
      <c r="DI101" s="226"/>
      <c r="EL101" s="224"/>
    </row>
    <row r="102" spans="1:142" ht="16.899999999999999" customHeight="1" x14ac:dyDescent="0.3">
      <c r="A102" s="31">
        <v>153</v>
      </c>
      <c r="B102" s="36" t="s">
        <v>1738</v>
      </c>
      <c r="C102" s="36" t="s">
        <v>378</v>
      </c>
      <c r="D102" s="36" t="s">
        <v>75</v>
      </c>
      <c r="E102" s="31">
        <v>5</v>
      </c>
      <c r="F102" s="31">
        <v>4</v>
      </c>
      <c r="G102" s="36" t="s">
        <v>379</v>
      </c>
      <c r="H102" s="36" t="s">
        <v>22</v>
      </c>
      <c r="I102" s="36" t="s">
        <v>84</v>
      </c>
      <c r="J102" s="36" t="s">
        <v>149</v>
      </c>
      <c r="K102" s="36" t="s">
        <v>155</v>
      </c>
      <c r="L102" s="114">
        <v>95</v>
      </c>
      <c r="M102" s="114">
        <v>68</v>
      </c>
      <c r="N102" s="31" t="s">
        <v>138</v>
      </c>
      <c r="O102" s="105" t="s">
        <v>2366</v>
      </c>
      <c r="P102" s="109">
        <v>97.5</v>
      </c>
      <c r="Q102" s="112">
        <v>498.05</v>
      </c>
      <c r="R102" s="112">
        <v>358.05</v>
      </c>
      <c r="S102" s="113" t="s">
        <v>1291</v>
      </c>
      <c r="T102" s="114" t="s">
        <v>2361</v>
      </c>
      <c r="U102" s="216" t="s">
        <v>1358</v>
      </c>
      <c r="V102" s="103">
        <v>5</v>
      </c>
      <c r="W102" s="31">
        <v>2013</v>
      </c>
      <c r="X102" s="61" t="s">
        <v>2231</v>
      </c>
      <c r="Y102" s="66" t="s">
        <v>2367</v>
      </c>
      <c r="Z102" s="36"/>
      <c r="AA102" s="32" t="s">
        <v>1523</v>
      </c>
      <c r="AB102" s="32">
        <v>5</v>
      </c>
      <c r="AC102" s="32">
        <v>13</v>
      </c>
      <c r="AD102" s="277" t="s">
        <v>3354</v>
      </c>
      <c r="AE102" s="31"/>
      <c r="AF102" s="31"/>
      <c r="AG102" s="31"/>
      <c r="AH102" s="31"/>
      <c r="AI102" s="31"/>
      <c r="AJ102" s="31"/>
      <c r="AK102" s="31"/>
      <c r="AL102" s="31"/>
      <c r="AM102" s="115"/>
      <c r="AN102" s="31"/>
      <c r="AR102" s="220"/>
      <c r="AS102" s="221"/>
      <c r="AT102" s="221"/>
      <c r="BA102" s="222"/>
      <c r="BB102" s="222"/>
      <c r="BC102" s="222"/>
      <c r="BG102" s="221"/>
      <c r="BH102" s="221"/>
      <c r="BP102" s="221"/>
      <c r="BQ102" s="221"/>
      <c r="BR102" s="221"/>
      <c r="EL102" s="224"/>
    </row>
    <row r="103" spans="1:142" ht="16.899999999999999" customHeight="1" x14ac:dyDescent="0.3">
      <c r="A103" s="31">
        <v>154</v>
      </c>
      <c r="B103" s="36" t="s">
        <v>380</v>
      </c>
      <c r="C103" s="36" t="s">
        <v>381</v>
      </c>
      <c r="D103" s="36" t="s">
        <v>84</v>
      </c>
      <c r="E103" s="31">
        <v>5</v>
      </c>
      <c r="F103" s="31">
        <v>4</v>
      </c>
      <c r="G103" s="36" t="s">
        <v>0</v>
      </c>
      <c r="H103" s="36" t="s">
        <v>22</v>
      </c>
      <c r="I103" s="36" t="s">
        <v>84</v>
      </c>
      <c r="J103" s="36" t="s">
        <v>149</v>
      </c>
      <c r="K103" s="36" t="s">
        <v>155</v>
      </c>
      <c r="L103" s="114">
        <v>76</v>
      </c>
      <c r="M103" s="114">
        <v>26</v>
      </c>
      <c r="N103" s="31" t="s">
        <v>138</v>
      </c>
      <c r="O103" s="105" t="s">
        <v>2366</v>
      </c>
      <c r="P103" s="109">
        <v>2.88</v>
      </c>
      <c r="Q103" s="112">
        <v>25.34</v>
      </c>
      <c r="R103" s="112">
        <v>-28.97</v>
      </c>
      <c r="S103" s="113" t="s">
        <v>2524</v>
      </c>
      <c r="T103" s="114" t="s">
        <v>2361</v>
      </c>
      <c r="U103" s="216" t="s">
        <v>1349</v>
      </c>
      <c r="V103" s="103">
        <v>2</v>
      </c>
      <c r="W103" s="31">
        <v>2013</v>
      </c>
      <c r="X103" s="61" t="s">
        <v>2242</v>
      </c>
      <c r="Y103" s="66" t="s">
        <v>2367</v>
      </c>
      <c r="Z103" s="36"/>
      <c r="AA103" s="32" t="s">
        <v>3250</v>
      </c>
      <c r="AB103" s="32">
        <v>2</v>
      </c>
      <c r="AC103" s="32">
        <v>43</v>
      </c>
      <c r="AD103" s="277" t="s">
        <v>3354</v>
      </c>
      <c r="AE103" s="31"/>
      <c r="AF103" s="31"/>
      <c r="AG103" s="31"/>
      <c r="AH103" s="31"/>
      <c r="AI103" s="31"/>
      <c r="AJ103" s="31"/>
      <c r="AK103" s="31"/>
      <c r="AL103" s="31"/>
      <c r="AM103" s="115"/>
      <c r="AN103" s="31"/>
      <c r="AR103" s="220"/>
      <c r="AS103" s="221"/>
      <c r="AT103" s="221"/>
      <c r="BA103" s="222"/>
      <c r="BB103" s="222"/>
      <c r="BC103" s="222"/>
      <c r="BG103" s="221"/>
      <c r="BH103" s="221"/>
      <c r="BM103" s="226"/>
      <c r="BP103" s="221"/>
      <c r="BQ103" s="221"/>
      <c r="BR103" s="221"/>
      <c r="EG103" s="226"/>
      <c r="EH103" s="226"/>
      <c r="EI103" s="226"/>
      <c r="EL103" s="224"/>
    </row>
    <row r="104" spans="1:142" ht="16.899999999999999" customHeight="1" x14ac:dyDescent="0.25">
      <c r="A104" s="31">
        <v>155</v>
      </c>
      <c r="B104" s="36" t="s">
        <v>382</v>
      </c>
      <c r="C104" s="36" t="s">
        <v>1739</v>
      </c>
      <c r="D104" s="36" t="s">
        <v>207</v>
      </c>
      <c r="E104" s="31">
        <v>5</v>
      </c>
      <c r="F104" s="31">
        <v>3</v>
      </c>
      <c r="G104" s="36" t="s">
        <v>0</v>
      </c>
      <c r="H104" s="36" t="s">
        <v>4</v>
      </c>
      <c r="I104" s="36" t="s">
        <v>383</v>
      </c>
      <c r="J104" s="36" t="s">
        <v>384</v>
      </c>
      <c r="K104" s="36" t="s">
        <v>137</v>
      </c>
      <c r="L104" s="108">
        <v>9.5000000000000001E-2</v>
      </c>
      <c r="M104" s="108">
        <v>0</v>
      </c>
      <c r="N104" s="31" t="s">
        <v>138</v>
      </c>
      <c r="O104" s="109" t="s">
        <v>2525</v>
      </c>
      <c r="P104" s="109">
        <v>3000</v>
      </c>
      <c r="Q104" s="112">
        <v>10000</v>
      </c>
      <c r="R104" s="112">
        <v>7000</v>
      </c>
      <c r="S104" s="113" t="s">
        <v>2526</v>
      </c>
      <c r="T104" s="114" t="s">
        <v>2418</v>
      </c>
      <c r="U104" s="216" t="s">
        <v>1310</v>
      </c>
      <c r="V104" s="116">
        <v>20</v>
      </c>
      <c r="W104" s="31">
        <v>2012</v>
      </c>
      <c r="X104" s="65" t="s">
        <v>385</v>
      </c>
      <c r="Y104" s="65" t="s">
        <v>2527</v>
      </c>
      <c r="Z104" s="36"/>
      <c r="AA104" s="32" t="s">
        <v>3218</v>
      </c>
      <c r="AB104" s="32">
        <v>20</v>
      </c>
      <c r="AC104" s="32">
        <v>80</v>
      </c>
      <c r="AD104" s="115" t="s">
        <v>3351</v>
      </c>
      <c r="AE104" s="31"/>
      <c r="AF104" s="31"/>
      <c r="AG104" s="31"/>
      <c r="AH104" s="31"/>
      <c r="AI104" s="31"/>
      <c r="AJ104" s="31"/>
      <c r="AK104" s="31"/>
      <c r="AL104" s="31"/>
      <c r="AM104" s="115"/>
      <c r="AN104" s="31"/>
      <c r="AR104" s="220"/>
      <c r="AS104" s="221"/>
      <c r="AT104" s="221"/>
      <c r="BA104" s="222"/>
      <c r="BB104" s="222"/>
      <c r="BC104" s="222"/>
      <c r="BG104" s="221"/>
      <c r="BH104" s="221"/>
      <c r="BP104" s="221"/>
      <c r="BQ104" s="221"/>
      <c r="BR104" s="221"/>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EL104" s="224"/>
    </row>
    <row r="105" spans="1:142" ht="16.899999999999999" customHeight="1" x14ac:dyDescent="0.3">
      <c r="A105" s="31">
        <v>156</v>
      </c>
      <c r="B105" s="36" t="s">
        <v>386</v>
      </c>
      <c r="C105" s="36" t="s">
        <v>1740</v>
      </c>
      <c r="D105" s="36" t="s">
        <v>83</v>
      </c>
      <c r="E105" s="31">
        <v>5</v>
      </c>
      <c r="F105" s="31">
        <v>4</v>
      </c>
      <c r="G105" s="36" t="s">
        <v>0</v>
      </c>
      <c r="H105" s="36" t="s">
        <v>104</v>
      </c>
      <c r="I105" s="36" t="s">
        <v>219</v>
      </c>
      <c r="J105" s="36" t="s">
        <v>9</v>
      </c>
      <c r="K105" s="36" t="s">
        <v>387</v>
      </c>
      <c r="L105" s="108">
        <v>0.8</v>
      </c>
      <c r="M105" s="108">
        <v>0.67</v>
      </c>
      <c r="N105" s="31" t="s">
        <v>144</v>
      </c>
      <c r="O105" s="109">
        <v>0</v>
      </c>
      <c r="P105" s="109"/>
      <c r="Q105" s="112"/>
      <c r="R105" s="112">
        <v>0</v>
      </c>
      <c r="S105" s="113" t="s">
        <v>1202</v>
      </c>
      <c r="T105" s="114" t="s">
        <v>2418</v>
      </c>
      <c r="U105" s="216" t="s">
        <v>1310</v>
      </c>
      <c r="V105" s="116">
        <v>20</v>
      </c>
      <c r="W105" s="31">
        <v>2010</v>
      </c>
      <c r="X105" s="65" t="s">
        <v>388</v>
      </c>
      <c r="Y105" s="65" t="s">
        <v>2528</v>
      </c>
      <c r="Z105" s="36"/>
      <c r="AA105" s="32" t="s">
        <v>3218</v>
      </c>
      <c r="AB105" s="32">
        <v>20</v>
      </c>
      <c r="AC105" s="32">
        <v>20</v>
      </c>
      <c r="AD105" s="115" t="s">
        <v>3351</v>
      </c>
      <c r="AE105" s="31"/>
      <c r="AF105" s="31"/>
      <c r="AG105" s="31"/>
      <c r="AH105" s="31"/>
      <c r="AI105" s="31"/>
      <c r="AJ105" s="31"/>
      <c r="AK105" s="31"/>
      <c r="AL105" s="31"/>
      <c r="AM105" s="115"/>
      <c r="AN105" s="31"/>
      <c r="AR105" s="220"/>
      <c r="AS105" s="221"/>
      <c r="AT105" s="221"/>
      <c r="AU105" s="222"/>
      <c r="AV105" s="222"/>
      <c r="AW105" s="222"/>
      <c r="AX105" s="222"/>
      <c r="AY105" s="222"/>
      <c r="AZ105" s="222"/>
      <c r="BA105" s="222"/>
      <c r="BB105" s="222"/>
      <c r="BC105" s="222"/>
      <c r="BG105" s="221"/>
      <c r="BH105" s="221"/>
      <c r="BM105" s="226"/>
      <c r="BP105" s="221"/>
      <c r="BQ105" s="221"/>
      <c r="BR105" s="221"/>
      <c r="BZ105" s="223"/>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L105" s="224"/>
    </row>
    <row r="106" spans="1:142" ht="16.899999999999999" customHeight="1" x14ac:dyDescent="0.3">
      <c r="A106" s="31">
        <v>157</v>
      </c>
      <c r="B106" s="36" t="s">
        <v>389</v>
      </c>
      <c r="C106" s="36" t="s">
        <v>390</v>
      </c>
      <c r="D106" s="36" t="s">
        <v>83</v>
      </c>
      <c r="E106" s="31">
        <v>5</v>
      </c>
      <c r="F106" s="31">
        <v>4</v>
      </c>
      <c r="G106" s="36" t="s">
        <v>1</v>
      </c>
      <c r="H106" s="36" t="s">
        <v>104</v>
      </c>
      <c r="I106" s="36" t="s">
        <v>219</v>
      </c>
      <c r="J106" s="36" t="s">
        <v>9</v>
      </c>
      <c r="K106" s="36" t="s">
        <v>387</v>
      </c>
      <c r="L106" s="108">
        <v>0.8</v>
      </c>
      <c r="M106" s="108">
        <v>0.67</v>
      </c>
      <c r="N106" s="31" t="s">
        <v>144</v>
      </c>
      <c r="O106" s="109">
        <v>0</v>
      </c>
      <c r="P106" s="109"/>
      <c r="Q106" s="112"/>
      <c r="R106" s="112">
        <v>0</v>
      </c>
      <c r="S106" s="113" t="s">
        <v>1089</v>
      </c>
      <c r="T106" s="114" t="s">
        <v>2421</v>
      </c>
      <c r="U106" s="216" t="s">
        <v>1456</v>
      </c>
      <c r="V106" s="116">
        <v>20</v>
      </c>
      <c r="W106" s="31">
        <v>2010</v>
      </c>
      <c r="X106" s="65" t="s">
        <v>388</v>
      </c>
      <c r="Y106" s="65" t="s">
        <v>2528</v>
      </c>
      <c r="Z106" s="36"/>
      <c r="AA106" s="32" t="s">
        <v>1505</v>
      </c>
      <c r="AB106" s="32">
        <v>20</v>
      </c>
      <c r="AC106" s="32">
        <v>20</v>
      </c>
      <c r="AD106" s="218" t="s">
        <v>3353</v>
      </c>
      <c r="AE106" s="31"/>
      <c r="AF106" s="31"/>
      <c r="AG106" s="31"/>
      <c r="AH106" s="31"/>
      <c r="AI106" s="31"/>
      <c r="AJ106" s="31"/>
      <c r="AK106" s="31"/>
      <c r="AL106" s="31"/>
      <c r="AM106" s="115"/>
      <c r="AN106" s="31"/>
      <c r="AR106" s="220"/>
      <c r="AS106" s="221"/>
      <c r="AT106" s="221"/>
      <c r="BA106" s="222"/>
      <c r="BB106" s="222"/>
      <c r="BC106" s="222"/>
      <c r="BG106" s="221"/>
      <c r="BH106" s="221"/>
      <c r="BM106" s="226"/>
      <c r="BP106" s="221"/>
      <c r="BQ106" s="221"/>
      <c r="EG106" s="226"/>
      <c r="EH106" s="226"/>
      <c r="EI106" s="226"/>
      <c r="EL106" s="224"/>
    </row>
    <row r="107" spans="1:142" ht="16.899999999999999" customHeight="1" x14ac:dyDescent="0.3">
      <c r="A107" s="31">
        <v>161</v>
      </c>
      <c r="B107" s="36" t="s">
        <v>392</v>
      </c>
      <c r="C107" s="36" t="s">
        <v>393</v>
      </c>
      <c r="D107" s="36" t="s">
        <v>75</v>
      </c>
      <c r="E107" s="31">
        <v>5</v>
      </c>
      <c r="F107" s="31">
        <v>4</v>
      </c>
      <c r="G107" s="147" t="s">
        <v>0</v>
      </c>
      <c r="H107" s="36" t="s">
        <v>166</v>
      </c>
      <c r="I107" s="36" t="s">
        <v>167</v>
      </c>
      <c r="J107" s="36" t="s">
        <v>394</v>
      </c>
      <c r="K107" s="36" t="s">
        <v>137</v>
      </c>
      <c r="L107" s="108">
        <v>0.4</v>
      </c>
      <c r="M107" s="108">
        <v>0</v>
      </c>
      <c r="N107" s="31" t="s">
        <v>138</v>
      </c>
      <c r="O107" s="109" t="s">
        <v>2529</v>
      </c>
      <c r="P107" s="109">
        <v>4680</v>
      </c>
      <c r="Q107" s="112">
        <v>6084</v>
      </c>
      <c r="R107" s="112">
        <v>1404</v>
      </c>
      <c r="S107" s="113" t="s">
        <v>2530</v>
      </c>
      <c r="T107" s="114" t="s">
        <v>2361</v>
      </c>
      <c r="U107" s="216" t="s">
        <v>3370</v>
      </c>
      <c r="V107" s="116">
        <v>20</v>
      </c>
      <c r="W107" s="31">
        <v>2012</v>
      </c>
      <c r="X107" s="65" t="s">
        <v>395</v>
      </c>
      <c r="Y107" s="65" t="s">
        <v>396</v>
      </c>
      <c r="Z107" s="36"/>
      <c r="AA107" s="32" t="s">
        <v>3215</v>
      </c>
      <c r="AB107" s="32">
        <v>20</v>
      </c>
      <c r="AC107" s="32">
        <v>20</v>
      </c>
      <c r="AD107" s="115" t="s">
        <v>3351</v>
      </c>
      <c r="AE107" s="31"/>
      <c r="AF107" s="31"/>
      <c r="AG107" s="31"/>
      <c r="AH107" s="31"/>
      <c r="AI107" s="31"/>
      <c r="AJ107" s="31"/>
      <c r="AK107" s="31"/>
      <c r="AL107" s="31"/>
      <c r="AM107" s="115"/>
      <c r="AN107" s="31"/>
      <c r="AR107" s="220"/>
      <c r="AS107" s="221"/>
      <c r="AT107" s="221"/>
      <c r="BA107" s="222"/>
      <c r="BB107" s="222"/>
      <c r="BC107" s="222"/>
      <c r="BG107" s="221"/>
      <c r="BH107" s="221"/>
      <c r="BP107" s="221"/>
      <c r="BQ107" s="221"/>
      <c r="BR107" s="221"/>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EL107" s="224"/>
    </row>
    <row r="108" spans="1:142" ht="16.899999999999999" customHeight="1" x14ac:dyDescent="0.3">
      <c r="A108" s="31">
        <v>162</v>
      </c>
      <c r="B108" s="36" t="s">
        <v>397</v>
      </c>
      <c r="C108" s="36" t="s">
        <v>398</v>
      </c>
      <c r="D108" s="36" t="s">
        <v>75</v>
      </c>
      <c r="E108" s="31">
        <v>5</v>
      </c>
      <c r="F108" s="31">
        <v>4</v>
      </c>
      <c r="G108" s="36" t="s">
        <v>1</v>
      </c>
      <c r="H108" s="36" t="s">
        <v>104</v>
      </c>
      <c r="I108" s="36" t="s">
        <v>75</v>
      </c>
      <c r="J108" s="36" t="s">
        <v>2531</v>
      </c>
      <c r="K108" s="36" t="s">
        <v>137</v>
      </c>
      <c r="L108" s="108">
        <v>0.25</v>
      </c>
      <c r="M108" s="108">
        <v>0</v>
      </c>
      <c r="N108" s="31" t="s">
        <v>144</v>
      </c>
      <c r="O108" s="109">
        <v>400</v>
      </c>
      <c r="P108" s="109"/>
      <c r="Q108" s="112"/>
      <c r="R108" s="112">
        <v>0.26666666666666666</v>
      </c>
      <c r="S108" s="113" t="s">
        <v>1089</v>
      </c>
      <c r="T108" s="114" t="s">
        <v>2361</v>
      </c>
      <c r="U108" s="216" t="s">
        <v>1324</v>
      </c>
      <c r="V108" s="116">
        <v>20</v>
      </c>
      <c r="W108" s="31">
        <v>2013</v>
      </c>
      <c r="X108" s="62" t="s">
        <v>2243</v>
      </c>
      <c r="Y108" s="139"/>
      <c r="Z108" s="36"/>
      <c r="AA108" s="32" t="s">
        <v>1524</v>
      </c>
      <c r="AB108" s="32">
        <v>20</v>
      </c>
      <c r="AC108" s="32">
        <v>20</v>
      </c>
      <c r="AD108" s="218" t="s">
        <v>3353</v>
      </c>
      <c r="AE108" s="31"/>
      <c r="AF108" s="31"/>
      <c r="AG108" s="31"/>
      <c r="AH108" s="31"/>
      <c r="AI108" s="31"/>
      <c r="AJ108" s="31"/>
      <c r="AK108" s="31"/>
      <c r="AL108" s="31"/>
      <c r="AM108" s="115"/>
      <c r="AN108" s="31"/>
      <c r="AR108" s="220"/>
      <c r="AS108" s="221"/>
      <c r="AT108" s="221"/>
      <c r="BA108" s="222"/>
      <c r="BB108" s="222"/>
      <c r="BC108" s="222"/>
      <c r="BG108" s="221"/>
      <c r="BH108" s="221"/>
      <c r="BP108" s="221"/>
      <c r="BQ108" s="221"/>
      <c r="BR108" s="221"/>
      <c r="BZ108" s="223"/>
      <c r="CI108" s="226"/>
      <c r="CJ108" s="226"/>
      <c r="CK108" s="226"/>
      <c r="CL108" s="226"/>
      <c r="CM108" s="226"/>
      <c r="CN108" s="226"/>
      <c r="CO108" s="226"/>
      <c r="CP108" s="226"/>
      <c r="CQ108" s="226"/>
      <c r="CR108" s="226"/>
      <c r="CS108" s="226"/>
      <c r="CT108" s="226"/>
      <c r="CU108" s="226"/>
      <c r="CV108" s="226"/>
      <c r="CW108" s="226"/>
      <c r="CX108" s="226"/>
      <c r="CY108" s="226"/>
      <c r="CZ108" s="226"/>
      <c r="DA108" s="226"/>
      <c r="DB108" s="226"/>
      <c r="DC108" s="226"/>
      <c r="DD108" s="226"/>
      <c r="DE108" s="226"/>
      <c r="DF108" s="226"/>
      <c r="DG108" s="226"/>
      <c r="DH108" s="226"/>
      <c r="DI108" s="226"/>
      <c r="EL108" s="224"/>
    </row>
    <row r="109" spans="1:142" ht="16.899999999999999" customHeight="1" x14ac:dyDescent="0.3">
      <c r="A109" s="31">
        <v>168</v>
      </c>
      <c r="B109" s="36" t="s">
        <v>402</v>
      </c>
      <c r="C109" s="36" t="s">
        <v>403</v>
      </c>
      <c r="D109" s="233" t="s">
        <v>75</v>
      </c>
      <c r="E109" s="31">
        <v>5</v>
      </c>
      <c r="F109" s="31">
        <v>3</v>
      </c>
      <c r="G109" s="36" t="s">
        <v>0</v>
      </c>
      <c r="H109" s="36" t="s">
        <v>1735</v>
      </c>
      <c r="I109" s="36" t="s">
        <v>75</v>
      </c>
      <c r="J109" s="36" t="s">
        <v>401</v>
      </c>
      <c r="K109" s="36" t="s">
        <v>137</v>
      </c>
      <c r="L109" s="108">
        <v>0.66</v>
      </c>
      <c r="M109" s="108">
        <v>0</v>
      </c>
      <c r="N109" s="31" t="s">
        <v>144</v>
      </c>
      <c r="O109" s="109" t="s">
        <v>2532</v>
      </c>
      <c r="P109" s="109">
        <v>102.94117647058823</v>
      </c>
      <c r="Q109" s="112">
        <v>116.01470588235294</v>
      </c>
      <c r="R109" s="112">
        <v>23532.352941176479</v>
      </c>
      <c r="S109" s="113" t="s">
        <v>2533</v>
      </c>
      <c r="T109" s="114" t="s">
        <v>2534</v>
      </c>
      <c r="U109" s="216" t="s">
        <v>1309</v>
      </c>
      <c r="V109" s="116">
        <v>30</v>
      </c>
      <c r="W109" s="31">
        <v>2013</v>
      </c>
      <c r="X109" s="65" t="s">
        <v>404</v>
      </c>
      <c r="Y109" s="65" t="s">
        <v>2535</v>
      </c>
      <c r="Z109" s="36"/>
      <c r="AA109" s="32" t="s">
        <v>3213</v>
      </c>
      <c r="AB109" s="32">
        <v>30</v>
      </c>
      <c r="AC109" s="32">
        <v>30</v>
      </c>
      <c r="AD109" s="115" t="s">
        <v>3351</v>
      </c>
      <c r="AE109" s="31"/>
      <c r="AF109" s="31"/>
      <c r="AG109" s="31"/>
      <c r="AH109" s="31"/>
      <c r="AI109" s="31"/>
      <c r="AJ109" s="31"/>
      <c r="AK109" s="31"/>
      <c r="AL109" s="31"/>
      <c r="AM109" s="115"/>
      <c r="AN109" s="31"/>
      <c r="AR109" s="220"/>
      <c r="AS109" s="221"/>
      <c r="AT109" s="221"/>
      <c r="BA109" s="222"/>
      <c r="BB109" s="222"/>
      <c r="BC109" s="222"/>
      <c r="BG109" s="221"/>
      <c r="BH109" s="221"/>
      <c r="BP109" s="221"/>
      <c r="BQ109" s="221"/>
      <c r="BR109" s="221"/>
      <c r="BZ109" s="223"/>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EL109" s="224"/>
    </row>
    <row r="110" spans="1:142" ht="16.899999999999999" customHeight="1" x14ac:dyDescent="0.25">
      <c r="A110" s="31">
        <v>171</v>
      </c>
      <c r="B110" s="36" t="s">
        <v>1741</v>
      </c>
      <c r="C110" s="36" t="s">
        <v>405</v>
      </c>
      <c r="D110" s="36" t="s">
        <v>77</v>
      </c>
      <c r="E110" s="31">
        <v>5</v>
      </c>
      <c r="F110" s="31">
        <v>5</v>
      </c>
      <c r="G110" s="36" t="s">
        <v>1</v>
      </c>
      <c r="H110" s="36" t="s">
        <v>99</v>
      </c>
      <c r="I110" s="36" t="s">
        <v>282</v>
      </c>
      <c r="J110" s="36" t="s">
        <v>406</v>
      </c>
      <c r="K110" s="36" t="s">
        <v>137</v>
      </c>
      <c r="L110" s="108">
        <v>0.13</v>
      </c>
      <c r="M110" s="108">
        <v>0</v>
      </c>
      <c r="N110" s="31" t="s">
        <v>138</v>
      </c>
      <c r="O110" s="147"/>
      <c r="P110" s="109">
        <v>0</v>
      </c>
      <c r="Q110" s="228">
        <v>1.1599999999999999</v>
      </c>
      <c r="R110" s="228">
        <v>1.1599999999999999</v>
      </c>
      <c r="S110" s="113" t="s">
        <v>1089</v>
      </c>
      <c r="T110" s="114" t="s">
        <v>2430</v>
      </c>
      <c r="U110" s="216" t="s">
        <v>1093</v>
      </c>
      <c r="V110" s="116">
        <v>5</v>
      </c>
      <c r="W110" s="31">
        <v>2010</v>
      </c>
      <c r="X110" s="65" t="s">
        <v>407</v>
      </c>
      <c r="Y110" s="65" t="s">
        <v>2536</v>
      </c>
      <c r="Z110" s="36"/>
      <c r="AA110" s="32" t="s">
        <v>1518</v>
      </c>
      <c r="AB110" s="32">
        <v>5</v>
      </c>
      <c r="AC110" s="32">
        <v>5</v>
      </c>
      <c r="AD110" s="218" t="s">
        <v>3353</v>
      </c>
      <c r="AE110" s="31"/>
      <c r="AF110" s="31"/>
      <c r="AG110" s="31"/>
      <c r="AH110" s="31"/>
      <c r="AI110" s="31"/>
      <c r="AJ110" s="31"/>
      <c r="AK110" s="31"/>
      <c r="AL110" s="31"/>
      <c r="AM110" s="115"/>
      <c r="AN110" s="31"/>
      <c r="AR110" s="220"/>
      <c r="AS110" s="221"/>
      <c r="AT110" s="221"/>
      <c r="BA110" s="222"/>
      <c r="BB110" s="222"/>
      <c r="BC110" s="222"/>
      <c r="BG110" s="221"/>
      <c r="BH110" s="221"/>
      <c r="BP110" s="221"/>
      <c r="BQ110" s="221"/>
      <c r="BR110" s="221"/>
      <c r="BZ110" s="225"/>
      <c r="EL110" s="224"/>
    </row>
    <row r="111" spans="1:142" ht="16.899999999999999" customHeight="1" x14ac:dyDescent="0.3">
      <c r="A111" s="31">
        <v>180</v>
      </c>
      <c r="B111" s="36" t="s">
        <v>1742</v>
      </c>
      <c r="C111" s="36" t="s">
        <v>1743</v>
      </c>
      <c r="D111" s="36" t="s">
        <v>84</v>
      </c>
      <c r="E111" s="31">
        <v>5</v>
      </c>
      <c r="F111" s="31">
        <v>5</v>
      </c>
      <c r="G111" s="36" t="s">
        <v>0</v>
      </c>
      <c r="H111" s="36" t="s">
        <v>22</v>
      </c>
      <c r="I111" s="36" t="s">
        <v>84</v>
      </c>
      <c r="J111" s="172" t="s">
        <v>2537</v>
      </c>
      <c r="K111" s="36" t="s">
        <v>155</v>
      </c>
      <c r="L111" s="234">
        <v>55</v>
      </c>
      <c r="M111" s="153">
        <v>15</v>
      </c>
      <c r="N111" s="31" t="s">
        <v>138</v>
      </c>
      <c r="O111" s="155" t="s">
        <v>411</v>
      </c>
      <c r="P111" s="109">
        <v>1.2</v>
      </c>
      <c r="Q111" s="112">
        <v>2.72</v>
      </c>
      <c r="R111" s="112">
        <v>-7.05</v>
      </c>
      <c r="S111" s="113" t="s">
        <v>2524</v>
      </c>
      <c r="T111" s="114" t="s">
        <v>2361</v>
      </c>
      <c r="U111" s="216" t="s">
        <v>2538</v>
      </c>
      <c r="V111" s="103">
        <v>2</v>
      </c>
      <c r="W111" s="31">
        <v>2010</v>
      </c>
      <c r="X111" s="62" t="s">
        <v>2244</v>
      </c>
      <c r="Y111" s="66" t="s">
        <v>2539</v>
      </c>
      <c r="Z111" s="36"/>
      <c r="AA111" s="32" t="s">
        <v>3342</v>
      </c>
      <c r="AB111" s="32">
        <v>2</v>
      </c>
      <c r="AC111" s="32">
        <v>17</v>
      </c>
      <c r="AD111" s="277" t="s">
        <v>3354</v>
      </c>
      <c r="AE111" s="31"/>
      <c r="AF111" s="31"/>
      <c r="AG111" s="31"/>
      <c r="AH111" s="31"/>
      <c r="AI111" s="31"/>
      <c r="AJ111" s="31"/>
      <c r="AK111" s="31"/>
      <c r="AL111" s="31"/>
      <c r="AM111" s="115"/>
      <c r="AN111" s="31"/>
      <c r="AR111" s="220"/>
      <c r="AS111" s="221"/>
      <c r="AT111" s="221"/>
      <c r="BA111" s="222"/>
      <c r="BB111" s="222"/>
      <c r="BC111" s="222"/>
      <c r="BG111" s="221"/>
      <c r="BH111" s="221"/>
      <c r="BP111" s="221"/>
      <c r="BQ111" s="221"/>
      <c r="BR111" s="221"/>
      <c r="BZ111" s="225"/>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EL111" s="224"/>
    </row>
    <row r="112" spans="1:142" ht="16.899999999999999" customHeight="1" x14ac:dyDescent="0.3">
      <c r="A112" s="31">
        <v>181</v>
      </c>
      <c r="B112" s="36" t="s">
        <v>413</v>
      </c>
      <c r="C112" s="36" t="s">
        <v>414</v>
      </c>
      <c r="D112" s="36" t="s">
        <v>80</v>
      </c>
      <c r="E112" s="31">
        <v>5</v>
      </c>
      <c r="F112" s="31">
        <v>4</v>
      </c>
      <c r="G112" s="36" t="s">
        <v>1</v>
      </c>
      <c r="H112" s="36" t="s">
        <v>22</v>
      </c>
      <c r="I112" s="36" t="s">
        <v>415</v>
      </c>
      <c r="J112" s="36" t="s">
        <v>149</v>
      </c>
      <c r="K112" s="36" t="s">
        <v>137</v>
      </c>
      <c r="L112" s="108">
        <v>0.4</v>
      </c>
      <c r="M112" s="108">
        <v>0</v>
      </c>
      <c r="N112" s="31" t="s">
        <v>138</v>
      </c>
      <c r="O112" s="109" t="s">
        <v>2370</v>
      </c>
      <c r="P112" s="109">
        <v>0</v>
      </c>
      <c r="Q112" s="112">
        <v>184.93150684931507</v>
      </c>
      <c r="R112" s="112">
        <v>184.93150684931507</v>
      </c>
      <c r="S112" s="113" t="s">
        <v>2540</v>
      </c>
      <c r="T112" s="114" t="s">
        <v>2361</v>
      </c>
      <c r="U112" s="216" t="s">
        <v>1277</v>
      </c>
      <c r="V112" s="103">
        <v>5</v>
      </c>
      <c r="W112" s="31">
        <v>2013</v>
      </c>
      <c r="X112" s="65" t="s">
        <v>416</v>
      </c>
      <c r="Y112" s="65" t="s">
        <v>2541</v>
      </c>
      <c r="Z112" s="36"/>
      <c r="AA112" s="32" t="s">
        <v>1525</v>
      </c>
      <c r="AB112" s="32">
        <v>5</v>
      </c>
      <c r="AC112" s="32">
        <v>5</v>
      </c>
      <c r="AD112" s="277" t="s">
        <v>3354</v>
      </c>
      <c r="AE112" s="31"/>
      <c r="AF112" s="31"/>
      <c r="AG112" s="31"/>
      <c r="AH112" s="31"/>
      <c r="AI112" s="31"/>
      <c r="AJ112" s="31"/>
      <c r="AK112" s="31"/>
      <c r="AL112" s="31"/>
      <c r="AM112" s="115"/>
      <c r="AN112" s="31"/>
      <c r="AR112" s="220"/>
      <c r="AS112" s="221"/>
      <c r="AT112" s="221"/>
      <c r="BA112" s="222"/>
      <c r="BB112" s="222"/>
      <c r="BC112" s="222"/>
      <c r="BG112" s="221"/>
      <c r="BH112" s="221"/>
      <c r="BM112" s="226"/>
      <c r="BP112" s="221"/>
      <c r="BQ112" s="221"/>
      <c r="BR112" s="221"/>
      <c r="BZ112" s="225"/>
      <c r="DJ112" s="226"/>
      <c r="DK112" s="226"/>
      <c r="DL112" s="226"/>
      <c r="DM112" s="226"/>
      <c r="DN112" s="226"/>
      <c r="DO112" s="226"/>
      <c r="DP112" s="226"/>
      <c r="DQ112" s="226"/>
      <c r="DR112" s="226"/>
      <c r="DS112" s="226"/>
      <c r="DT112" s="226"/>
      <c r="DU112" s="226"/>
      <c r="DV112" s="226"/>
      <c r="DW112" s="226"/>
      <c r="DX112" s="226"/>
      <c r="DY112" s="226"/>
      <c r="DZ112" s="226"/>
      <c r="EA112" s="226"/>
      <c r="EB112" s="226"/>
      <c r="EC112" s="226"/>
      <c r="ED112" s="226"/>
      <c r="EE112" s="226"/>
      <c r="EF112" s="226"/>
      <c r="EG112" s="226"/>
      <c r="EH112" s="226"/>
      <c r="EI112" s="226"/>
      <c r="EL112" s="224"/>
    </row>
    <row r="113" spans="1:142" ht="16.899999999999999" customHeight="1" x14ac:dyDescent="0.3">
      <c r="A113" s="31">
        <v>182</v>
      </c>
      <c r="B113" s="36" t="s">
        <v>417</v>
      </c>
      <c r="C113" s="36" t="s">
        <v>1744</v>
      </c>
      <c r="D113" s="36" t="s">
        <v>75</v>
      </c>
      <c r="E113" s="31">
        <v>5</v>
      </c>
      <c r="F113" s="31">
        <v>4</v>
      </c>
      <c r="G113" s="36" t="s">
        <v>1039</v>
      </c>
      <c r="H113" s="36" t="s">
        <v>22</v>
      </c>
      <c r="I113" s="36" t="s">
        <v>22</v>
      </c>
      <c r="J113" s="36" t="s">
        <v>418</v>
      </c>
      <c r="K113" s="36" t="s">
        <v>137</v>
      </c>
      <c r="L113" s="108">
        <v>0.7</v>
      </c>
      <c r="M113" s="108">
        <v>0</v>
      </c>
      <c r="N113" s="31" t="s">
        <v>138</v>
      </c>
      <c r="O113" s="155" t="s">
        <v>419</v>
      </c>
      <c r="P113" s="109">
        <v>38</v>
      </c>
      <c r="Q113" s="112">
        <v>8</v>
      </c>
      <c r="R113" s="112">
        <v>-30</v>
      </c>
      <c r="S113" s="113" t="s">
        <v>2542</v>
      </c>
      <c r="T113" s="114" t="s">
        <v>2361</v>
      </c>
      <c r="U113" s="216" t="s">
        <v>1346</v>
      </c>
      <c r="V113" s="103">
        <v>3</v>
      </c>
      <c r="W113" s="31">
        <v>2013</v>
      </c>
      <c r="X113" s="65" t="s">
        <v>420</v>
      </c>
      <c r="Y113" s="65" t="s">
        <v>161</v>
      </c>
      <c r="Z113" s="36"/>
      <c r="AA113" s="32" t="s">
        <v>3245</v>
      </c>
      <c r="AB113" s="32">
        <v>3</v>
      </c>
      <c r="AC113" s="32">
        <v>86</v>
      </c>
      <c r="AD113" s="277" t="s">
        <v>28</v>
      </c>
      <c r="AE113" s="31"/>
      <c r="AF113" s="31"/>
      <c r="AG113" s="31"/>
      <c r="AH113" s="31"/>
      <c r="AI113" s="31"/>
      <c r="AJ113" s="31"/>
      <c r="AK113" s="31"/>
      <c r="AL113" s="31"/>
      <c r="AM113" s="115"/>
      <c r="AN113" s="31"/>
      <c r="AR113" s="220"/>
      <c r="AS113" s="221"/>
      <c r="AT113" s="221"/>
      <c r="BA113" s="222"/>
      <c r="BB113" s="222"/>
      <c r="BC113" s="222"/>
      <c r="BG113" s="221"/>
      <c r="BH113" s="221"/>
      <c r="BM113" s="226"/>
      <c r="BP113" s="221"/>
      <c r="BQ113" s="221"/>
      <c r="BR113" s="221"/>
      <c r="BZ113" s="223"/>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L113" s="224"/>
    </row>
    <row r="114" spans="1:142" ht="16.899999999999999" customHeight="1" x14ac:dyDescent="0.3">
      <c r="A114" s="31">
        <v>184</v>
      </c>
      <c r="B114" s="36" t="s">
        <v>1745</v>
      </c>
      <c r="C114" s="36" t="s">
        <v>421</v>
      </c>
      <c r="D114" s="36" t="s">
        <v>84</v>
      </c>
      <c r="E114" s="31">
        <v>5</v>
      </c>
      <c r="F114" s="31">
        <v>5</v>
      </c>
      <c r="G114" s="36" t="s">
        <v>1</v>
      </c>
      <c r="H114" s="36" t="s">
        <v>22</v>
      </c>
      <c r="I114" s="36" t="s">
        <v>84</v>
      </c>
      <c r="J114" s="36" t="s">
        <v>2543</v>
      </c>
      <c r="K114" s="36" t="s">
        <v>155</v>
      </c>
      <c r="L114" s="235">
        <v>53</v>
      </c>
      <c r="M114" s="236">
        <v>9.6</v>
      </c>
      <c r="N114" s="31" t="s">
        <v>138</v>
      </c>
      <c r="O114" s="155" t="s">
        <v>422</v>
      </c>
      <c r="P114" s="109">
        <v>1.2</v>
      </c>
      <c r="Q114" s="112">
        <v>2.72</v>
      </c>
      <c r="R114" s="112">
        <v>-7.05</v>
      </c>
      <c r="S114" s="113" t="s">
        <v>2524</v>
      </c>
      <c r="T114" s="114" t="s">
        <v>2361</v>
      </c>
      <c r="U114" s="216" t="s">
        <v>1348</v>
      </c>
      <c r="V114" s="103">
        <v>0.36</v>
      </c>
      <c r="W114" s="31">
        <v>2010</v>
      </c>
      <c r="X114" s="65" t="s">
        <v>412</v>
      </c>
      <c r="Y114" s="66" t="s">
        <v>2367</v>
      </c>
      <c r="Z114" s="36"/>
      <c r="AA114" s="32" t="s">
        <v>3387</v>
      </c>
      <c r="AB114" s="32">
        <v>0.36</v>
      </c>
      <c r="AC114" s="32">
        <v>2.6</v>
      </c>
      <c r="AD114" s="277" t="s">
        <v>3354</v>
      </c>
      <c r="AE114" s="31"/>
      <c r="AF114" s="31"/>
      <c r="AG114" s="31"/>
      <c r="AH114" s="31"/>
      <c r="AI114" s="31"/>
      <c r="AJ114" s="31"/>
      <c r="AK114" s="31"/>
      <c r="AL114" s="31"/>
      <c r="AM114" s="115"/>
      <c r="AN114" s="31"/>
      <c r="AR114" s="220"/>
      <c r="AS114" s="221"/>
      <c r="AT114" s="221"/>
      <c r="BA114" s="222"/>
      <c r="BB114" s="222"/>
      <c r="BC114" s="222"/>
      <c r="BG114" s="221"/>
      <c r="BH114" s="221"/>
      <c r="BP114" s="221"/>
      <c r="BQ114" s="221"/>
      <c r="BR114" s="221"/>
      <c r="EL114" s="224"/>
    </row>
    <row r="115" spans="1:142" ht="16.899999999999999" customHeight="1" x14ac:dyDescent="0.3">
      <c r="A115" s="31">
        <v>185</v>
      </c>
      <c r="B115" s="36" t="s">
        <v>423</v>
      </c>
      <c r="C115" s="36" t="s">
        <v>424</v>
      </c>
      <c r="D115" s="36" t="s">
        <v>85</v>
      </c>
      <c r="E115" s="31">
        <v>5</v>
      </c>
      <c r="F115" s="31">
        <v>2</v>
      </c>
      <c r="G115" s="36" t="s">
        <v>379</v>
      </c>
      <c r="H115" s="36" t="s">
        <v>22</v>
      </c>
      <c r="I115" s="36" t="s">
        <v>425</v>
      </c>
      <c r="J115" s="36" t="s">
        <v>426</v>
      </c>
      <c r="K115" s="36" t="s">
        <v>137</v>
      </c>
      <c r="L115" s="108">
        <v>0.15</v>
      </c>
      <c r="M115" s="108">
        <v>0</v>
      </c>
      <c r="N115" s="31" t="s">
        <v>138</v>
      </c>
      <c r="O115" s="109">
        <v>31.19</v>
      </c>
      <c r="P115" s="109">
        <v>10.89</v>
      </c>
      <c r="Q115" s="112">
        <v>31.19</v>
      </c>
      <c r="R115" s="112">
        <v>20.3</v>
      </c>
      <c r="S115" s="113" t="s">
        <v>2544</v>
      </c>
      <c r="T115" s="114" t="s">
        <v>2361</v>
      </c>
      <c r="U115" s="216" t="s">
        <v>2545</v>
      </c>
      <c r="V115" s="103">
        <v>5</v>
      </c>
      <c r="W115" s="31">
        <v>2016</v>
      </c>
      <c r="X115" s="65" t="s">
        <v>427</v>
      </c>
      <c r="Y115" s="65" t="s">
        <v>2546</v>
      </c>
      <c r="Z115" s="36"/>
      <c r="AA115" s="32" t="s">
        <v>1534</v>
      </c>
      <c r="AB115" s="32">
        <v>5</v>
      </c>
      <c r="AC115" s="32">
        <v>5</v>
      </c>
      <c r="AD115" s="277" t="s">
        <v>3354</v>
      </c>
      <c r="AE115" s="31"/>
      <c r="AF115" s="31"/>
      <c r="AG115" s="31"/>
      <c r="AH115" s="31"/>
      <c r="AI115" s="31"/>
      <c r="AJ115" s="31"/>
      <c r="AK115" s="31"/>
      <c r="AL115" s="31"/>
      <c r="AM115" s="115"/>
      <c r="AN115" s="31"/>
      <c r="AR115" s="220"/>
      <c r="AS115" s="221"/>
      <c r="AT115" s="221"/>
      <c r="BA115" s="222"/>
      <c r="BB115" s="222"/>
      <c r="BC115" s="222"/>
      <c r="BG115" s="221"/>
      <c r="BH115" s="221"/>
      <c r="BP115" s="221"/>
      <c r="BQ115" s="221"/>
      <c r="BR115" s="221"/>
      <c r="BZ115" s="225"/>
      <c r="CI115" s="226"/>
      <c r="CJ115" s="226"/>
      <c r="CK115" s="226"/>
      <c r="CL115" s="226"/>
      <c r="CM115" s="226"/>
      <c r="CN115" s="226"/>
      <c r="CO115" s="226"/>
      <c r="CP115" s="226"/>
      <c r="CQ115" s="226"/>
      <c r="CR115" s="226"/>
      <c r="CS115" s="226"/>
      <c r="CT115" s="226"/>
      <c r="CU115" s="226"/>
      <c r="CV115" s="226"/>
      <c r="CW115" s="226"/>
      <c r="CX115" s="226"/>
      <c r="CY115" s="226"/>
      <c r="CZ115" s="226"/>
      <c r="DA115" s="226"/>
      <c r="DB115" s="226"/>
      <c r="DC115" s="226"/>
      <c r="DD115" s="226"/>
      <c r="DE115" s="226"/>
      <c r="DF115" s="226"/>
      <c r="DG115" s="226"/>
      <c r="DH115" s="226"/>
      <c r="DI115" s="226"/>
      <c r="EL115" s="224"/>
    </row>
    <row r="116" spans="1:142" ht="16.899999999999999" customHeight="1" x14ac:dyDescent="0.3">
      <c r="A116" s="31">
        <v>188</v>
      </c>
      <c r="B116" s="36" t="s">
        <v>1746</v>
      </c>
      <c r="C116" s="36" t="s">
        <v>1747</v>
      </c>
      <c r="D116" s="36" t="s">
        <v>85</v>
      </c>
      <c r="E116" s="31">
        <v>5</v>
      </c>
      <c r="F116" s="31">
        <v>5</v>
      </c>
      <c r="G116" s="36" t="s">
        <v>1039</v>
      </c>
      <c r="H116" s="36" t="s">
        <v>22</v>
      </c>
      <c r="I116" s="36" t="s">
        <v>425</v>
      </c>
      <c r="J116" s="36" t="s">
        <v>429</v>
      </c>
      <c r="K116" s="36" t="s">
        <v>137</v>
      </c>
      <c r="L116" s="108">
        <v>6.9699999999999998E-2</v>
      </c>
      <c r="M116" s="108">
        <v>0</v>
      </c>
      <c r="N116" s="31" t="s">
        <v>138</v>
      </c>
      <c r="O116" s="109" t="s">
        <v>2547</v>
      </c>
      <c r="P116" s="109">
        <v>7.32</v>
      </c>
      <c r="Q116" s="112">
        <v>7.45</v>
      </c>
      <c r="R116" s="112">
        <v>0.12999999999999989</v>
      </c>
      <c r="S116" s="113" t="s">
        <v>2548</v>
      </c>
      <c r="T116" s="114" t="s">
        <v>2361</v>
      </c>
      <c r="U116" s="216" t="s">
        <v>2549</v>
      </c>
      <c r="V116" s="103">
        <v>5</v>
      </c>
      <c r="W116" s="31">
        <v>2014</v>
      </c>
      <c r="X116" s="65" t="s">
        <v>430</v>
      </c>
      <c r="Y116" s="65" t="s">
        <v>2550</v>
      </c>
      <c r="Z116" s="36"/>
      <c r="AA116" s="32" t="s">
        <v>3246</v>
      </c>
      <c r="AB116" s="32">
        <v>5</v>
      </c>
      <c r="AC116" s="32">
        <v>5</v>
      </c>
      <c r="AD116" s="277" t="s">
        <v>3354</v>
      </c>
      <c r="AE116" s="31"/>
      <c r="AF116" s="31"/>
      <c r="AG116" s="31"/>
      <c r="AH116" s="31"/>
      <c r="AI116" s="31"/>
      <c r="AJ116" s="31"/>
      <c r="AK116" s="31"/>
      <c r="AL116" s="31"/>
      <c r="AM116" s="115"/>
      <c r="AN116" s="31"/>
      <c r="AR116" s="220"/>
      <c r="AS116" s="221"/>
      <c r="AT116" s="221"/>
      <c r="BA116" s="222"/>
      <c r="BB116" s="222"/>
      <c r="BC116" s="222"/>
      <c r="BG116" s="221"/>
      <c r="BH116" s="221"/>
      <c r="BP116" s="221"/>
      <c r="BQ116" s="221"/>
      <c r="BR116" s="221"/>
      <c r="BZ116" s="225"/>
      <c r="EL116" s="224"/>
    </row>
    <row r="117" spans="1:142" ht="16.899999999999999" customHeight="1" x14ac:dyDescent="0.3">
      <c r="A117" s="31">
        <v>190</v>
      </c>
      <c r="B117" s="36" t="s">
        <v>1748</v>
      </c>
      <c r="C117" s="36" t="s">
        <v>1749</v>
      </c>
      <c r="D117" s="36" t="s">
        <v>85</v>
      </c>
      <c r="E117" s="31">
        <v>5</v>
      </c>
      <c r="F117" s="31">
        <v>2</v>
      </c>
      <c r="G117" s="36" t="s">
        <v>379</v>
      </c>
      <c r="H117" s="36" t="s">
        <v>22</v>
      </c>
      <c r="I117" s="36" t="s">
        <v>425</v>
      </c>
      <c r="J117" s="36" t="s">
        <v>426</v>
      </c>
      <c r="K117" s="36" t="s">
        <v>137</v>
      </c>
      <c r="L117" s="108">
        <v>0.05</v>
      </c>
      <c r="M117" s="108">
        <v>0</v>
      </c>
      <c r="N117" s="31" t="s">
        <v>144</v>
      </c>
      <c r="O117" s="109">
        <v>31.19</v>
      </c>
      <c r="P117" s="109">
        <v>10.89</v>
      </c>
      <c r="Q117" s="112">
        <v>31.19</v>
      </c>
      <c r="R117" s="112">
        <v>20.3</v>
      </c>
      <c r="S117" s="113" t="s">
        <v>864</v>
      </c>
      <c r="T117" s="114" t="s">
        <v>2361</v>
      </c>
      <c r="U117" s="216" t="s">
        <v>1350</v>
      </c>
      <c r="V117" s="103">
        <v>23</v>
      </c>
      <c r="W117" s="31">
        <v>2016</v>
      </c>
      <c r="X117" s="65" t="s">
        <v>427</v>
      </c>
      <c r="Y117" s="139" t="s">
        <v>2551</v>
      </c>
      <c r="Z117" s="36"/>
      <c r="AA117" s="32" t="s">
        <v>1526</v>
      </c>
      <c r="AB117" s="32">
        <v>23</v>
      </c>
      <c r="AC117" s="32">
        <v>23</v>
      </c>
      <c r="AD117" s="277" t="s">
        <v>3354</v>
      </c>
      <c r="AE117" s="31"/>
      <c r="AF117" s="31"/>
      <c r="AG117" s="31"/>
      <c r="AH117" s="31"/>
      <c r="AI117" s="31"/>
      <c r="AJ117" s="31"/>
      <c r="AK117" s="31"/>
      <c r="AL117" s="31"/>
      <c r="AM117" s="115"/>
      <c r="AN117" s="31"/>
      <c r="AR117" s="220"/>
      <c r="AS117" s="221"/>
      <c r="AT117" s="221"/>
      <c r="BA117" s="222"/>
      <c r="BB117" s="222"/>
      <c r="BC117" s="222"/>
      <c r="BG117" s="221"/>
      <c r="BH117" s="221"/>
      <c r="BP117" s="221"/>
      <c r="BQ117" s="221"/>
      <c r="BR117" s="221"/>
      <c r="BZ117" s="225"/>
      <c r="EL117" s="224"/>
    </row>
    <row r="118" spans="1:142" ht="16.899999999999999" customHeight="1" x14ac:dyDescent="0.3">
      <c r="A118" s="31">
        <v>193</v>
      </c>
      <c r="B118" s="36" t="s">
        <v>1750</v>
      </c>
      <c r="C118" s="36" t="s">
        <v>1751</v>
      </c>
      <c r="D118" s="36" t="s">
        <v>84</v>
      </c>
      <c r="E118" s="31">
        <v>3</v>
      </c>
      <c r="F118" s="31">
        <v>2</v>
      </c>
      <c r="G118" s="237" t="s">
        <v>73</v>
      </c>
      <c r="H118" s="36" t="s">
        <v>22</v>
      </c>
      <c r="I118" s="36" t="s">
        <v>84</v>
      </c>
      <c r="J118" s="36" t="s">
        <v>431</v>
      </c>
      <c r="K118" s="36" t="s">
        <v>155</v>
      </c>
      <c r="L118" s="114">
        <v>67.5</v>
      </c>
      <c r="M118" s="114">
        <v>56</v>
      </c>
      <c r="N118" s="31" t="s">
        <v>144</v>
      </c>
      <c r="O118" s="109">
        <v>38</v>
      </c>
      <c r="P118" s="109">
        <v>35</v>
      </c>
      <c r="Q118" s="112">
        <v>38</v>
      </c>
      <c r="R118" s="112">
        <v>3</v>
      </c>
      <c r="S118" s="113" t="s">
        <v>2524</v>
      </c>
      <c r="T118" s="114" t="s">
        <v>2361</v>
      </c>
      <c r="U118" s="216" t="s">
        <v>1345</v>
      </c>
      <c r="V118" s="103">
        <v>23</v>
      </c>
      <c r="W118" s="31">
        <v>2016</v>
      </c>
      <c r="X118" s="65" t="s">
        <v>432</v>
      </c>
      <c r="Y118" s="139" t="s">
        <v>2552</v>
      </c>
      <c r="Z118" s="36"/>
      <c r="AA118" s="32" t="s">
        <v>272</v>
      </c>
      <c r="AB118" s="32">
        <v>23</v>
      </c>
      <c r="AC118" s="32">
        <v>23</v>
      </c>
      <c r="AD118" s="277" t="s">
        <v>3354</v>
      </c>
      <c r="AE118" s="31"/>
      <c r="AF118" s="31"/>
      <c r="AG118" s="31"/>
      <c r="AH118" s="31"/>
      <c r="AI118" s="31"/>
      <c r="AJ118" s="31"/>
      <c r="AK118" s="31"/>
      <c r="AL118" s="31"/>
      <c r="AM118" s="115"/>
      <c r="AN118" s="31"/>
      <c r="AR118" s="220"/>
      <c r="AS118" s="221"/>
      <c r="AT118" s="221"/>
      <c r="BA118" s="222"/>
      <c r="BB118" s="222"/>
      <c r="BC118" s="222"/>
      <c r="BG118" s="221"/>
      <c r="BH118" s="221"/>
      <c r="BP118" s="221"/>
      <c r="BQ118" s="221"/>
      <c r="BR118" s="221"/>
      <c r="BZ118" s="225"/>
      <c r="EL118" s="224"/>
    </row>
    <row r="119" spans="1:142" ht="16.899999999999999" customHeight="1" x14ac:dyDescent="0.3">
      <c r="A119" s="31">
        <v>195</v>
      </c>
      <c r="B119" s="36" t="s">
        <v>434</v>
      </c>
      <c r="C119" s="36" t="s">
        <v>1752</v>
      </c>
      <c r="D119" s="36" t="s">
        <v>85</v>
      </c>
      <c r="E119" s="31">
        <v>5</v>
      </c>
      <c r="F119" s="31">
        <v>3</v>
      </c>
      <c r="G119" s="36" t="s">
        <v>71</v>
      </c>
      <c r="H119" s="36" t="s">
        <v>22</v>
      </c>
      <c r="I119" s="36" t="s">
        <v>425</v>
      </c>
      <c r="J119" s="36" t="s">
        <v>435</v>
      </c>
      <c r="K119" s="36" t="s">
        <v>137</v>
      </c>
      <c r="L119" s="108">
        <v>0.15</v>
      </c>
      <c r="M119" s="108">
        <v>0</v>
      </c>
      <c r="N119" s="31" t="s">
        <v>144</v>
      </c>
      <c r="O119" s="109">
        <v>223</v>
      </c>
      <c r="P119" s="109">
        <v>98</v>
      </c>
      <c r="Q119" s="112">
        <v>223</v>
      </c>
      <c r="R119" s="112">
        <v>125</v>
      </c>
      <c r="S119" s="113" t="s">
        <v>2544</v>
      </c>
      <c r="T119" s="114" t="s">
        <v>2361</v>
      </c>
      <c r="U119" s="216" t="s">
        <v>1351</v>
      </c>
      <c r="V119" s="103">
        <v>20</v>
      </c>
      <c r="W119" s="31">
        <v>2013</v>
      </c>
      <c r="X119" s="65" t="s">
        <v>427</v>
      </c>
      <c r="Y119" s="65" t="s">
        <v>2553</v>
      </c>
      <c r="Z119" s="36"/>
      <c r="AA119" s="32" t="s">
        <v>1527</v>
      </c>
      <c r="AB119" s="32">
        <v>20</v>
      </c>
      <c r="AC119" s="32">
        <v>20</v>
      </c>
      <c r="AD119" s="277" t="s">
        <v>3354</v>
      </c>
      <c r="AE119" s="31"/>
      <c r="AF119" s="31"/>
      <c r="AG119" s="31"/>
      <c r="AH119" s="31"/>
      <c r="AI119" s="31"/>
      <c r="AJ119" s="31"/>
      <c r="AK119" s="31"/>
      <c r="AL119" s="31"/>
      <c r="AM119" s="115"/>
      <c r="AN119" s="31"/>
      <c r="AR119" s="220"/>
      <c r="AS119" s="221"/>
      <c r="AT119" s="221"/>
      <c r="BA119" s="222"/>
      <c r="BB119" s="222"/>
      <c r="BC119" s="222"/>
      <c r="BG119" s="221"/>
      <c r="BH119" s="221"/>
      <c r="BM119" s="226"/>
      <c r="BP119" s="221"/>
      <c r="BQ119" s="221"/>
      <c r="BR119" s="221"/>
      <c r="BZ119" s="223"/>
      <c r="DJ119" s="226"/>
      <c r="DK119" s="226"/>
      <c r="DL119" s="226"/>
      <c r="DM119" s="226"/>
      <c r="DN119" s="226"/>
      <c r="DO119" s="226"/>
      <c r="DP119" s="226"/>
      <c r="DQ119" s="226"/>
      <c r="DR119" s="226"/>
      <c r="DS119" s="226"/>
      <c r="DT119" s="226"/>
      <c r="DU119" s="226"/>
      <c r="DV119" s="226"/>
      <c r="DW119" s="226"/>
      <c r="DX119" s="226"/>
      <c r="DY119" s="226"/>
      <c r="DZ119" s="226"/>
      <c r="EA119" s="226"/>
      <c r="EB119" s="226"/>
      <c r="EC119" s="226"/>
      <c r="ED119" s="226"/>
      <c r="EE119" s="226"/>
      <c r="EF119" s="226"/>
      <c r="EG119" s="226"/>
      <c r="EH119" s="226"/>
      <c r="EI119" s="226"/>
      <c r="EL119" s="224"/>
    </row>
    <row r="120" spans="1:142" ht="16.899999999999999" customHeight="1" x14ac:dyDescent="0.3">
      <c r="A120" s="31">
        <v>200</v>
      </c>
      <c r="B120" s="36" t="s">
        <v>1753</v>
      </c>
      <c r="C120" s="36" t="s">
        <v>436</v>
      </c>
      <c r="D120" s="36" t="s">
        <v>85</v>
      </c>
      <c r="E120" s="31">
        <v>5</v>
      </c>
      <c r="F120" s="31">
        <v>2</v>
      </c>
      <c r="G120" s="36" t="s">
        <v>437</v>
      </c>
      <c r="H120" s="36" t="s">
        <v>22</v>
      </c>
      <c r="I120" s="36" t="s">
        <v>425</v>
      </c>
      <c r="J120" s="36" t="s">
        <v>438</v>
      </c>
      <c r="K120" s="36" t="s">
        <v>155</v>
      </c>
      <c r="L120" s="114">
        <v>85</v>
      </c>
      <c r="M120" s="114">
        <v>24.8</v>
      </c>
      <c r="N120" s="31" t="s">
        <v>144</v>
      </c>
      <c r="O120" s="109">
        <v>25</v>
      </c>
      <c r="P120" s="109"/>
      <c r="Q120" s="112"/>
      <c r="R120" s="112">
        <v>92.592592592592581</v>
      </c>
      <c r="S120" s="113" t="s">
        <v>2524</v>
      </c>
      <c r="T120" s="114" t="s">
        <v>2361</v>
      </c>
      <c r="U120" s="216" t="s">
        <v>1353</v>
      </c>
      <c r="V120" s="103">
        <v>0.36</v>
      </c>
      <c r="W120" s="31">
        <v>2016</v>
      </c>
      <c r="X120" s="65" t="s">
        <v>410</v>
      </c>
      <c r="Y120" s="65" t="s">
        <v>2554</v>
      </c>
      <c r="Z120" s="36"/>
      <c r="AA120" s="32" t="s">
        <v>1528</v>
      </c>
      <c r="AB120" s="32">
        <v>0.36</v>
      </c>
      <c r="AC120" s="32">
        <v>0.36</v>
      </c>
      <c r="AD120" s="277" t="s">
        <v>3354</v>
      </c>
      <c r="AE120" s="31"/>
      <c r="AF120" s="31"/>
      <c r="AG120" s="31"/>
      <c r="AH120" s="31"/>
      <c r="AI120" s="31"/>
      <c r="AJ120" s="31"/>
      <c r="AK120" s="31"/>
      <c r="AL120" s="31"/>
      <c r="AM120" s="115"/>
      <c r="AN120" s="31"/>
      <c r="AR120" s="220"/>
      <c r="AS120" s="221"/>
      <c r="AT120" s="221"/>
      <c r="BA120" s="222"/>
      <c r="BB120" s="222"/>
      <c r="BC120" s="222"/>
      <c r="BG120" s="221"/>
      <c r="BH120" s="221"/>
      <c r="BP120" s="221"/>
      <c r="BQ120" s="221"/>
      <c r="BR120" s="221"/>
      <c r="BZ120" s="223"/>
      <c r="CI120" s="226"/>
      <c r="CJ120" s="226"/>
      <c r="CK120" s="226"/>
      <c r="CL120" s="226"/>
      <c r="CM120" s="226"/>
      <c r="CN120" s="226"/>
      <c r="CO120" s="226"/>
      <c r="CP120" s="226"/>
      <c r="CQ120" s="226"/>
      <c r="CR120" s="226"/>
      <c r="CS120" s="226"/>
      <c r="CT120" s="226"/>
      <c r="CU120" s="226"/>
      <c r="CV120" s="226"/>
      <c r="CW120" s="226"/>
      <c r="CX120" s="226"/>
      <c r="CY120" s="226"/>
      <c r="CZ120" s="226"/>
      <c r="DA120" s="226"/>
      <c r="DB120" s="226"/>
      <c r="DC120" s="226"/>
      <c r="DD120" s="226"/>
      <c r="DE120" s="226"/>
      <c r="DF120" s="226"/>
      <c r="DG120" s="226"/>
      <c r="DH120" s="226"/>
      <c r="DI120" s="226"/>
      <c r="EL120" s="224"/>
    </row>
    <row r="121" spans="1:142" ht="16.899999999999999" customHeight="1" x14ac:dyDescent="0.3">
      <c r="A121" s="31">
        <v>202</v>
      </c>
      <c r="B121" s="36" t="s">
        <v>1754</v>
      </c>
      <c r="C121" s="36" t="s">
        <v>1755</v>
      </c>
      <c r="D121" s="36" t="s">
        <v>84</v>
      </c>
      <c r="E121" s="31">
        <v>5</v>
      </c>
      <c r="F121" s="31">
        <v>1</v>
      </c>
      <c r="G121" s="36" t="s">
        <v>1</v>
      </c>
      <c r="H121" s="36" t="s">
        <v>22</v>
      </c>
      <c r="I121" s="36" t="s">
        <v>84</v>
      </c>
      <c r="J121" s="36" t="s">
        <v>6</v>
      </c>
      <c r="K121" s="36" t="s">
        <v>155</v>
      </c>
      <c r="L121" s="114">
        <v>45</v>
      </c>
      <c r="M121" s="114">
        <v>24.8</v>
      </c>
      <c r="N121" s="31" t="s">
        <v>144</v>
      </c>
      <c r="O121" s="109">
        <v>41</v>
      </c>
      <c r="P121" s="109">
        <v>13.68</v>
      </c>
      <c r="Q121" s="112">
        <v>41</v>
      </c>
      <c r="R121" s="112">
        <v>101.18518518518518</v>
      </c>
      <c r="S121" s="113" t="s">
        <v>2524</v>
      </c>
      <c r="T121" s="114" t="s">
        <v>2361</v>
      </c>
      <c r="U121" s="216" t="s">
        <v>6</v>
      </c>
      <c r="V121" s="103">
        <v>0.36</v>
      </c>
      <c r="W121" s="31">
        <v>2018</v>
      </c>
      <c r="X121" s="65" t="s">
        <v>410</v>
      </c>
      <c r="Y121" s="65" t="s">
        <v>2555</v>
      </c>
      <c r="Z121" s="36"/>
      <c r="AA121" s="32" t="s">
        <v>3388</v>
      </c>
      <c r="AB121" s="32">
        <v>0.36</v>
      </c>
      <c r="AC121" s="32">
        <v>0.36</v>
      </c>
      <c r="AD121" s="277" t="s">
        <v>3354</v>
      </c>
      <c r="AE121" s="31"/>
      <c r="AF121" s="31"/>
      <c r="AG121" s="31"/>
      <c r="AH121" s="31"/>
      <c r="AI121" s="31"/>
      <c r="AJ121" s="31"/>
      <c r="AK121" s="31"/>
      <c r="AL121" s="31"/>
      <c r="AM121" s="115"/>
      <c r="AN121" s="31"/>
      <c r="AR121" s="220"/>
      <c r="AS121" s="221"/>
      <c r="AT121" s="221"/>
      <c r="BA121" s="222"/>
      <c r="BB121" s="222"/>
      <c r="BC121" s="222"/>
      <c r="BG121" s="221"/>
      <c r="BH121" s="221"/>
      <c r="BM121" s="226"/>
      <c r="BP121" s="221"/>
      <c r="BQ121" s="221"/>
      <c r="BR121" s="221"/>
      <c r="BZ121" s="225"/>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226"/>
      <c r="EH121" s="226"/>
      <c r="EI121" s="226"/>
      <c r="EL121" s="224"/>
    </row>
    <row r="122" spans="1:142" ht="16.899999999999999" customHeight="1" x14ac:dyDescent="0.3">
      <c r="A122" s="31">
        <v>204</v>
      </c>
      <c r="B122" s="36" t="s">
        <v>439</v>
      </c>
      <c r="C122" s="36" t="s">
        <v>440</v>
      </c>
      <c r="D122" s="36" t="s">
        <v>85</v>
      </c>
      <c r="E122" s="31">
        <v>5</v>
      </c>
      <c r="F122" s="31">
        <v>4</v>
      </c>
      <c r="G122" s="36" t="s">
        <v>1039</v>
      </c>
      <c r="H122" s="36" t="s">
        <v>22</v>
      </c>
      <c r="I122" s="36" t="s">
        <v>425</v>
      </c>
      <c r="J122" s="36" t="s">
        <v>426</v>
      </c>
      <c r="K122" s="36" t="s">
        <v>441</v>
      </c>
      <c r="L122" s="114">
        <v>48.5</v>
      </c>
      <c r="M122" s="114">
        <v>54.5</v>
      </c>
      <c r="N122" s="31" t="s">
        <v>138</v>
      </c>
      <c r="O122" s="109">
        <v>25</v>
      </c>
      <c r="P122" s="109">
        <v>16</v>
      </c>
      <c r="Q122" s="112">
        <v>25</v>
      </c>
      <c r="R122" s="112">
        <v>9</v>
      </c>
      <c r="S122" s="113" t="s">
        <v>2544</v>
      </c>
      <c r="T122" s="114" t="s">
        <v>2361</v>
      </c>
      <c r="U122" s="216" t="s">
        <v>2549</v>
      </c>
      <c r="V122" s="103">
        <v>5</v>
      </c>
      <c r="W122" s="31">
        <v>2010</v>
      </c>
      <c r="X122" s="65" t="s">
        <v>442</v>
      </c>
      <c r="Y122" s="65" t="s">
        <v>2556</v>
      </c>
      <c r="Z122" s="36"/>
      <c r="AA122" s="32" t="s">
        <v>3246</v>
      </c>
      <c r="AB122" s="32">
        <v>5</v>
      </c>
      <c r="AC122" s="32">
        <v>5</v>
      </c>
      <c r="AD122" s="277" t="s">
        <v>3354</v>
      </c>
      <c r="AE122" s="31"/>
      <c r="AF122" s="31"/>
      <c r="AG122" s="31"/>
      <c r="AH122" s="31"/>
      <c r="AI122" s="31"/>
      <c r="AJ122" s="31"/>
      <c r="AK122" s="31"/>
      <c r="AL122" s="31"/>
      <c r="AM122" s="115"/>
      <c r="AN122" s="31"/>
      <c r="AR122" s="220"/>
      <c r="AS122" s="221"/>
      <c r="AT122" s="221"/>
      <c r="BA122" s="222"/>
      <c r="BB122" s="222"/>
      <c r="BC122" s="222"/>
      <c r="BG122" s="221"/>
      <c r="BH122" s="221"/>
      <c r="BM122" s="226"/>
      <c r="BP122" s="221"/>
      <c r="BQ122" s="221"/>
      <c r="BR122" s="221"/>
      <c r="BZ122" s="225"/>
      <c r="EI122" s="226"/>
      <c r="EL122" s="224"/>
    </row>
    <row r="123" spans="1:142" ht="16.899999999999999" customHeight="1" x14ac:dyDescent="0.3">
      <c r="A123" s="31">
        <v>206</v>
      </c>
      <c r="B123" s="36" t="s">
        <v>443</v>
      </c>
      <c r="C123" s="36" t="s">
        <v>444</v>
      </c>
      <c r="D123" s="36" t="s">
        <v>80</v>
      </c>
      <c r="E123" s="31">
        <v>5</v>
      </c>
      <c r="F123" s="31">
        <v>4</v>
      </c>
      <c r="G123" s="36" t="s">
        <v>1</v>
      </c>
      <c r="H123" s="36" t="s">
        <v>22</v>
      </c>
      <c r="I123" s="36" t="s">
        <v>415</v>
      </c>
      <c r="J123" s="36" t="s">
        <v>149</v>
      </c>
      <c r="K123" s="36" t="s">
        <v>137</v>
      </c>
      <c r="L123" s="108">
        <v>0.13</v>
      </c>
      <c r="M123" s="108">
        <v>0</v>
      </c>
      <c r="N123" s="31" t="s">
        <v>138</v>
      </c>
      <c r="O123" s="119" t="s">
        <v>2557</v>
      </c>
      <c r="P123" s="109">
        <v>0</v>
      </c>
      <c r="Q123" s="112">
        <v>0.05</v>
      </c>
      <c r="R123" s="112">
        <v>0.05</v>
      </c>
      <c r="S123" s="113" t="s">
        <v>2558</v>
      </c>
      <c r="T123" s="114" t="s">
        <v>2361</v>
      </c>
      <c r="U123" s="216" t="s">
        <v>1359</v>
      </c>
      <c r="V123" s="103">
        <v>5</v>
      </c>
      <c r="W123" s="31">
        <v>2010</v>
      </c>
      <c r="X123" s="65" t="s">
        <v>2245</v>
      </c>
      <c r="Y123" s="65"/>
      <c r="Z123" s="36"/>
      <c r="AA123" s="32" t="s">
        <v>1529</v>
      </c>
      <c r="AB123" s="32">
        <v>5</v>
      </c>
      <c r="AC123" s="32">
        <v>5</v>
      </c>
      <c r="AD123" s="277" t="s">
        <v>3354</v>
      </c>
      <c r="AE123" s="31"/>
      <c r="AF123" s="31"/>
      <c r="AG123" s="31"/>
      <c r="AH123" s="31"/>
      <c r="AI123" s="31"/>
      <c r="AJ123" s="31"/>
      <c r="AK123" s="31"/>
      <c r="AL123" s="31"/>
      <c r="AM123" s="115"/>
      <c r="AN123" s="31"/>
      <c r="AR123" s="220"/>
      <c r="AS123" s="221"/>
      <c r="AT123" s="221"/>
      <c r="BA123" s="222"/>
      <c r="BB123" s="222"/>
      <c r="BC123" s="222"/>
      <c r="BG123" s="221"/>
      <c r="BH123" s="221"/>
      <c r="BM123" s="226"/>
      <c r="BP123" s="221"/>
      <c r="BQ123" s="221"/>
      <c r="BR123" s="221"/>
      <c r="CI123" s="226"/>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c r="EI123" s="226"/>
      <c r="EL123" s="224"/>
    </row>
    <row r="124" spans="1:142" ht="16.899999999999999" customHeight="1" x14ac:dyDescent="0.3">
      <c r="A124" s="31">
        <v>208</v>
      </c>
      <c r="B124" s="62" t="s">
        <v>445</v>
      </c>
      <c r="C124" s="36" t="s">
        <v>1756</v>
      </c>
      <c r="D124" s="36" t="s">
        <v>75</v>
      </c>
      <c r="E124" s="31">
        <v>5</v>
      </c>
      <c r="F124" s="31">
        <v>4</v>
      </c>
      <c r="G124" s="36" t="s">
        <v>1</v>
      </c>
      <c r="H124" s="36" t="s">
        <v>107</v>
      </c>
      <c r="I124" s="36" t="s">
        <v>446</v>
      </c>
      <c r="J124" s="36" t="s">
        <v>149</v>
      </c>
      <c r="K124" s="36" t="s">
        <v>137</v>
      </c>
      <c r="L124" s="108">
        <v>0.61</v>
      </c>
      <c r="M124" s="126">
        <v>0</v>
      </c>
      <c r="N124" s="31" t="s">
        <v>138</v>
      </c>
      <c r="O124" s="109" t="s">
        <v>2559</v>
      </c>
      <c r="P124" s="109"/>
      <c r="Q124" s="112">
        <v>24710.985000000001</v>
      </c>
      <c r="R124" s="112">
        <v>24710.985000000001</v>
      </c>
      <c r="S124" s="113" t="s">
        <v>2560</v>
      </c>
      <c r="T124" s="114" t="s">
        <v>2359</v>
      </c>
      <c r="U124" s="216" t="s">
        <v>1126</v>
      </c>
      <c r="V124" s="106">
        <v>13</v>
      </c>
      <c r="W124" s="31">
        <v>2013</v>
      </c>
      <c r="X124" s="66" t="s">
        <v>447</v>
      </c>
      <c r="Y124" s="66" t="s">
        <v>2561</v>
      </c>
      <c r="Z124" s="36"/>
      <c r="AA124" s="32" t="s">
        <v>1530</v>
      </c>
      <c r="AB124" s="32">
        <v>13</v>
      </c>
      <c r="AC124" s="32">
        <v>13</v>
      </c>
      <c r="AD124" s="218" t="s">
        <v>3353</v>
      </c>
      <c r="AE124" s="31"/>
      <c r="AF124" s="31"/>
      <c r="AG124" s="31"/>
      <c r="AH124" s="31"/>
      <c r="AI124" s="31"/>
      <c r="AJ124" s="31"/>
      <c r="AK124" s="31"/>
      <c r="AL124" s="31"/>
      <c r="AM124" s="115"/>
      <c r="AN124" s="31"/>
      <c r="AR124" s="220"/>
      <c r="AS124" s="221"/>
      <c r="AT124" s="221"/>
      <c r="BA124" s="222"/>
      <c r="BB124" s="222"/>
      <c r="BC124" s="222"/>
      <c r="BG124" s="221"/>
      <c r="BH124" s="221"/>
      <c r="BM124" s="226"/>
      <c r="BP124" s="221"/>
      <c r="BQ124" s="221"/>
      <c r="BR124" s="221"/>
      <c r="BZ124" s="225"/>
      <c r="DJ124" s="226"/>
      <c r="DK124" s="226"/>
      <c r="DL124" s="226"/>
      <c r="DM124" s="226"/>
      <c r="DN124" s="226"/>
      <c r="DO124" s="226"/>
      <c r="DP124" s="226"/>
      <c r="DQ124" s="226"/>
      <c r="DR124" s="226"/>
      <c r="DS124" s="226"/>
      <c r="DT124" s="226"/>
      <c r="DU124" s="226"/>
      <c r="DV124" s="226"/>
      <c r="DW124" s="226"/>
      <c r="DX124" s="226"/>
      <c r="DY124" s="226"/>
      <c r="DZ124" s="226"/>
      <c r="EA124" s="226"/>
      <c r="EB124" s="226"/>
      <c r="EC124" s="226"/>
      <c r="ED124" s="226"/>
      <c r="EE124" s="226"/>
      <c r="EF124" s="226"/>
      <c r="EG124" s="226"/>
      <c r="EH124" s="226"/>
      <c r="EI124" s="226"/>
      <c r="EL124" s="224"/>
    </row>
    <row r="125" spans="1:142" ht="16.899999999999999" customHeight="1" x14ac:dyDescent="0.3">
      <c r="A125" s="31">
        <v>209</v>
      </c>
      <c r="B125" s="36" t="s">
        <v>448</v>
      </c>
      <c r="C125" s="36" t="s">
        <v>449</v>
      </c>
      <c r="D125" s="36" t="s">
        <v>84</v>
      </c>
      <c r="E125" s="31">
        <v>5</v>
      </c>
      <c r="F125" s="31">
        <v>3</v>
      </c>
      <c r="G125" s="36" t="s">
        <v>72</v>
      </c>
      <c r="H125" s="36" t="s">
        <v>22</v>
      </c>
      <c r="I125" s="36" t="s">
        <v>84</v>
      </c>
      <c r="J125" s="36" t="s">
        <v>149</v>
      </c>
      <c r="K125" s="36" t="s">
        <v>409</v>
      </c>
      <c r="L125" s="114">
        <v>2.799999999999998</v>
      </c>
      <c r="M125" s="114">
        <v>8.3000000000000007</v>
      </c>
      <c r="N125" s="31" t="s">
        <v>144</v>
      </c>
      <c r="O125" s="109">
        <v>40</v>
      </c>
      <c r="P125" s="109">
        <v>15</v>
      </c>
      <c r="Q125" s="112">
        <v>40</v>
      </c>
      <c r="R125" s="112">
        <v>25</v>
      </c>
      <c r="S125" s="113" t="s">
        <v>2524</v>
      </c>
      <c r="T125" s="114" t="s">
        <v>2361</v>
      </c>
      <c r="U125" s="216" t="s">
        <v>2562</v>
      </c>
      <c r="V125" s="103">
        <v>3</v>
      </c>
      <c r="W125" s="31">
        <v>2007</v>
      </c>
      <c r="X125" s="65" t="s">
        <v>450</v>
      </c>
      <c r="Y125" s="139" t="s">
        <v>2563</v>
      </c>
      <c r="Z125" s="36"/>
      <c r="AA125" s="32" t="s">
        <v>3247</v>
      </c>
      <c r="AB125" s="32">
        <v>3</v>
      </c>
      <c r="AC125" s="32">
        <v>3</v>
      </c>
      <c r="AD125" s="277" t="s">
        <v>3354</v>
      </c>
      <c r="AE125" s="31"/>
      <c r="AF125" s="31"/>
      <c r="AG125" s="31"/>
      <c r="AH125" s="31"/>
      <c r="AI125" s="31"/>
      <c r="AJ125" s="31"/>
      <c r="AK125" s="31"/>
      <c r="AL125" s="31"/>
      <c r="AM125" s="115"/>
      <c r="AN125" s="31"/>
      <c r="AR125" s="220"/>
      <c r="AS125" s="221"/>
      <c r="AT125" s="221"/>
      <c r="BA125" s="222"/>
      <c r="BB125" s="222"/>
      <c r="BC125" s="222"/>
      <c r="BG125" s="221"/>
      <c r="BH125" s="221"/>
      <c r="BM125" s="226"/>
      <c r="BP125" s="221"/>
      <c r="BQ125" s="221"/>
      <c r="BR125" s="221"/>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L125" s="224"/>
    </row>
    <row r="126" spans="1:142" ht="16.899999999999999" customHeight="1" x14ac:dyDescent="0.3">
      <c r="A126" s="31">
        <v>210</v>
      </c>
      <c r="B126" s="36" t="s">
        <v>451</v>
      </c>
      <c r="C126" s="36" t="s">
        <v>452</v>
      </c>
      <c r="D126" s="36" t="s">
        <v>28</v>
      </c>
      <c r="E126" s="31">
        <v>5</v>
      </c>
      <c r="F126" s="31">
        <v>2</v>
      </c>
      <c r="G126" s="36" t="s">
        <v>1039</v>
      </c>
      <c r="H126" s="36" t="s">
        <v>105</v>
      </c>
      <c r="I126" s="36" t="s">
        <v>174</v>
      </c>
      <c r="J126" s="36" t="s">
        <v>149</v>
      </c>
      <c r="K126" s="36" t="s">
        <v>137</v>
      </c>
      <c r="L126" s="108">
        <v>0.25</v>
      </c>
      <c r="M126" s="108">
        <v>0</v>
      </c>
      <c r="N126" s="31" t="s">
        <v>144</v>
      </c>
      <c r="O126" s="109">
        <v>32</v>
      </c>
      <c r="P126" s="109"/>
      <c r="Q126" s="112"/>
      <c r="R126" s="112">
        <v>32</v>
      </c>
      <c r="S126" s="113" t="s">
        <v>864</v>
      </c>
      <c r="T126" s="114" t="s">
        <v>2361</v>
      </c>
      <c r="U126" s="216" t="s">
        <v>2378</v>
      </c>
      <c r="V126" s="103">
        <v>4</v>
      </c>
      <c r="W126" s="31">
        <v>2015</v>
      </c>
      <c r="X126" s="65" t="s">
        <v>453</v>
      </c>
      <c r="Y126" s="65" t="s">
        <v>2386</v>
      </c>
      <c r="Z126" s="36"/>
      <c r="AA126" s="32" t="s">
        <v>3285</v>
      </c>
      <c r="AB126" s="32">
        <v>4</v>
      </c>
      <c r="AC126" s="32">
        <v>4</v>
      </c>
      <c r="AD126" s="115"/>
      <c r="AE126" s="31"/>
      <c r="AF126" s="31"/>
      <c r="AG126" s="31"/>
      <c r="AH126" s="31"/>
      <c r="AI126" s="31"/>
      <c r="AJ126" s="31"/>
      <c r="AK126" s="31"/>
      <c r="AL126" s="31"/>
      <c r="AM126" s="115"/>
      <c r="AN126" s="31"/>
      <c r="AR126" s="220"/>
      <c r="AS126" s="221"/>
      <c r="AT126" s="221"/>
      <c r="BA126" s="222"/>
      <c r="BB126" s="222"/>
      <c r="BC126" s="222"/>
      <c r="BG126" s="221"/>
      <c r="BH126" s="221"/>
      <c r="BM126" s="226"/>
      <c r="BP126" s="221"/>
      <c r="BQ126" s="221"/>
      <c r="BR126" s="221"/>
      <c r="BZ126" s="223"/>
      <c r="CI126" s="226"/>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c r="EI126" s="226"/>
      <c r="EL126" s="224"/>
    </row>
    <row r="127" spans="1:142" ht="16.899999999999999" customHeight="1" x14ac:dyDescent="0.3">
      <c r="A127" s="31">
        <v>211</v>
      </c>
      <c r="B127" s="36" t="s">
        <v>454</v>
      </c>
      <c r="C127" s="36" t="s">
        <v>1757</v>
      </c>
      <c r="D127" s="36" t="s">
        <v>93</v>
      </c>
      <c r="E127" s="31">
        <v>5</v>
      </c>
      <c r="F127" s="31">
        <v>2</v>
      </c>
      <c r="G127" s="36" t="s">
        <v>1</v>
      </c>
      <c r="H127" s="36" t="s">
        <v>105</v>
      </c>
      <c r="I127" s="36" t="s">
        <v>174</v>
      </c>
      <c r="J127" s="36" t="s">
        <v>149</v>
      </c>
      <c r="K127" s="36" t="s">
        <v>137</v>
      </c>
      <c r="L127" s="108">
        <v>0.8</v>
      </c>
      <c r="M127" s="108">
        <v>0</v>
      </c>
      <c r="N127" s="31" t="s">
        <v>144</v>
      </c>
      <c r="O127" s="109" t="s">
        <v>2370</v>
      </c>
      <c r="P127" s="109">
        <v>490</v>
      </c>
      <c r="Q127" s="112">
        <v>882.625</v>
      </c>
      <c r="R127" s="112">
        <v>392.625</v>
      </c>
      <c r="S127" s="113" t="s">
        <v>864</v>
      </c>
      <c r="T127" s="114" t="s">
        <v>2361</v>
      </c>
      <c r="U127" s="216" t="s">
        <v>2378</v>
      </c>
      <c r="V127" s="103">
        <v>4</v>
      </c>
      <c r="W127" s="31">
        <v>2015</v>
      </c>
      <c r="X127" s="65" t="s">
        <v>455</v>
      </c>
      <c r="Y127" s="65" t="s">
        <v>2564</v>
      </c>
      <c r="Z127" s="36"/>
      <c r="AA127" s="32" t="s">
        <v>3285</v>
      </c>
      <c r="AB127" s="32">
        <v>4</v>
      </c>
      <c r="AC127" s="32">
        <v>4</v>
      </c>
      <c r="AD127" s="218" t="s">
        <v>3353</v>
      </c>
      <c r="AE127" s="31"/>
      <c r="AF127" s="31"/>
      <c r="AG127" s="31"/>
      <c r="AH127" s="31"/>
      <c r="AI127" s="31"/>
      <c r="AJ127" s="31"/>
      <c r="AK127" s="31"/>
      <c r="AL127" s="31"/>
      <c r="AM127" s="115"/>
      <c r="AN127" s="31"/>
      <c r="AR127" s="220"/>
      <c r="AS127" s="221"/>
      <c r="AT127" s="221"/>
      <c r="BA127" s="222"/>
      <c r="BB127" s="222"/>
      <c r="BC127" s="222"/>
      <c r="BG127" s="221"/>
      <c r="BH127" s="221"/>
      <c r="BM127" s="226"/>
      <c r="BP127" s="221"/>
      <c r="BQ127" s="221"/>
      <c r="BR127" s="221"/>
      <c r="BZ127" s="223"/>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L127" s="224"/>
    </row>
    <row r="128" spans="1:142" ht="16.899999999999999" customHeight="1" x14ac:dyDescent="0.3">
      <c r="A128" s="31">
        <v>212</v>
      </c>
      <c r="B128" s="36" t="s">
        <v>456</v>
      </c>
      <c r="C128" s="36" t="s">
        <v>457</v>
      </c>
      <c r="D128" s="36" t="s">
        <v>84</v>
      </c>
      <c r="E128" s="31">
        <v>5</v>
      </c>
      <c r="F128" s="31">
        <v>2</v>
      </c>
      <c r="G128" s="36" t="s">
        <v>1039</v>
      </c>
      <c r="H128" s="36" t="s">
        <v>22</v>
      </c>
      <c r="I128" s="36" t="s">
        <v>84</v>
      </c>
      <c r="J128" s="36" t="s">
        <v>149</v>
      </c>
      <c r="K128" s="36" t="s">
        <v>155</v>
      </c>
      <c r="L128" s="114">
        <v>85</v>
      </c>
      <c r="M128" s="114">
        <v>24.8</v>
      </c>
      <c r="N128" s="31" t="s">
        <v>144</v>
      </c>
      <c r="O128" s="109">
        <v>40</v>
      </c>
      <c r="P128" s="109">
        <v>0.8</v>
      </c>
      <c r="Q128" s="112">
        <v>6.666666666666667</v>
      </c>
      <c r="R128" s="112">
        <v>5.8666666666666671</v>
      </c>
      <c r="S128" s="113" t="s">
        <v>2524</v>
      </c>
      <c r="T128" s="114" t="s">
        <v>2361</v>
      </c>
      <c r="U128" s="216" t="s">
        <v>2565</v>
      </c>
      <c r="V128" s="103">
        <v>0.36</v>
      </c>
      <c r="W128" s="31">
        <v>2015</v>
      </c>
      <c r="X128" s="65" t="s">
        <v>433</v>
      </c>
      <c r="Y128" s="65" t="s">
        <v>458</v>
      </c>
      <c r="Z128" s="36"/>
      <c r="AA128" s="32" t="s">
        <v>3249</v>
      </c>
      <c r="AB128" s="32">
        <v>0.36</v>
      </c>
      <c r="AC128" s="32">
        <v>0.36</v>
      </c>
      <c r="AD128" s="277" t="s">
        <v>3354</v>
      </c>
      <c r="AE128" s="31"/>
      <c r="AF128" s="31"/>
      <c r="AG128" s="31"/>
      <c r="AH128" s="31"/>
      <c r="AI128" s="31"/>
      <c r="AJ128" s="31"/>
      <c r="AK128" s="31"/>
      <c r="AL128" s="31"/>
      <c r="AM128" s="115"/>
      <c r="AN128" s="31"/>
      <c r="AR128" s="220"/>
      <c r="AS128" s="221"/>
      <c r="AT128" s="221"/>
      <c r="BA128" s="222"/>
      <c r="BB128" s="222"/>
      <c r="BC128" s="222"/>
      <c r="BG128" s="221"/>
      <c r="BH128" s="221"/>
      <c r="BP128" s="221"/>
      <c r="BQ128" s="221"/>
      <c r="BR128" s="221"/>
      <c r="BZ128" s="223"/>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226"/>
      <c r="DQ128" s="226"/>
      <c r="DR128" s="226"/>
      <c r="DS128" s="226"/>
      <c r="DT128" s="226"/>
      <c r="DU128" s="226"/>
      <c r="DV128" s="226"/>
      <c r="DW128" s="226"/>
      <c r="EL128" s="224"/>
    </row>
    <row r="129" spans="1:142" ht="16.899999999999999" customHeight="1" x14ac:dyDescent="0.3">
      <c r="A129" s="31">
        <v>213</v>
      </c>
      <c r="B129" s="36" t="s">
        <v>1758</v>
      </c>
      <c r="C129" s="36" t="s">
        <v>1759</v>
      </c>
      <c r="D129" s="36" t="s">
        <v>85</v>
      </c>
      <c r="E129" s="31">
        <v>5</v>
      </c>
      <c r="F129" s="31">
        <v>3</v>
      </c>
      <c r="G129" s="36" t="s">
        <v>71</v>
      </c>
      <c r="H129" s="36" t="s">
        <v>22</v>
      </c>
      <c r="I129" s="36" t="s">
        <v>425</v>
      </c>
      <c r="J129" s="36" t="s">
        <v>428</v>
      </c>
      <c r="K129" s="36" t="s">
        <v>137</v>
      </c>
      <c r="L129" s="108">
        <v>0.25</v>
      </c>
      <c r="M129" s="108">
        <v>0</v>
      </c>
      <c r="N129" s="31" t="s">
        <v>144</v>
      </c>
      <c r="O129" s="109">
        <v>140</v>
      </c>
      <c r="P129" s="109">
        <v>80</v>
      </c>
      <c r="Q129" s="112">
        <v>140</v>
      </c>
      <c r="R129" s="112">
        <v>60</v>
      </c>
      <c r="S129" s="113" t="s">
        <v>2544</v>
      </c>
      <c r="T129" s="114" t="s">
        <v>2361</v>
      </c>
      <c r="U129" s="216" t="s">
        <v>1352</v>
      </c>
      <c r="V129" s="103">
        <v>23</v>
      </c>
      <c r="W129" s="31">
        <v>2010</v>
      </c>
      <c r="X129" s="65" t="s">
        <v>410</v>
      </c>
      <c r="Y129" s="65" t="s">
        <v>2566</v>
      </c>
      <c r="Z129" s="36"/>
      <c r="AA129" s="32" t="s">
        <v>3389</v>
      </c>
      <c r="AB129" s="32">
        <v>23</v>
      </c>
      <c r="AC129" s="32">
        <v>23</v>
      </c>
      <c r="AD129" s="277" t="s">
        <v>3354</v>
      </c>
      <c r="AE129" s="31"/>
      <c r="AF129" s="31"/>
      <c r="AG129" s="31"/>
      <c r="AH129" s="31"/>
      <c r="AI129" s="31"/>
      <c r="AJ129" s="31"/>
      <c r="AK129" s="31"/>
      <c r="AL129" s="31"/>
      <c r="AM129" s="115"/>
      <c r="AN129" s="31"/>
      <c r="AR129" s="220"/>
      <c r="AS129" s="221"/>
      <c r="AT129" s="221"/>
      <c r="BA129" s="222"/>
      <c r="BB129" s="222"/>
      <c r="BC129" s="222"/>
      <c r="BG129" s="221"/>
      <c r="BH129" s="221"/>
      <c r="BP129" s="221"/>
      <c r="BQ129" s="221"/>
      <c r="BR129" s="221"/>
      <c r="EL129" s="224"/>
    </row>
    <row r="130" spans="1:142" ht="16.899999999999999" customHeight="1" x14ac:dyDescent="0.3">
      <c r="A130" s="31">
        <v>215</v>
      </c>
      <c r="B130" s="36" t="s">
        <v>1760</v>
      </c>
      <c r="C130" s="36" t="s">
        <v>459</v>
      </c>
      <c r="D130" s="36" t="s">
        <v>84</v>
      </c>
      <c r="E130" s="31">
        <v>5</v>
      </c>
      <c r="F130" s="31">
        <v>4</v>
      </c>
      <c r="G130" s="36" t="s">
        <v>71</v>
      </c>
      <c r="H130" s="36" t="s">
        <v>22</v>
      </c>
      <c r="I130" s="36" t="s">
        <v>84</v>
      </c>
      <c r="J130" s="36" t="s">
        <v>2567</v>
      </c>
      <c r="K130" s="36" t="s">
        <v>155</v>
      </c>
      <c r="L130" s="114">
        <v>67</v>
      </c>
      <c r="M130" s="114">
        <v>15</v>
      </c>
      <c r="N130" s="31" t="s">
        <v>138</v>
      </c>
      <c r="O130" s="105" t="s">
        <v>2366</v>
      </c>
      <c r="P130" s="109">
        <v>4.7</v>
      </c>
      <c r="Q130" s="112">
        <v>39.5</v>
      </c>
      <c r="R130" s="112">
        <v>-12.2</v>
      </c>
      <c r="S130" s="113" t="s">
        <v>2524</v>
      </c>
      <c r="T130" s="114" t="s">
        <v>2361</v>
      </c>
      <c r="U130" s="216" t="s">
        <v>1347</v>
      </c>
      <c r="V130" s="103">
        <v>2</v>
      </c>
      <c r="W130" s="31">
        <v>2013</v>
      </c>
      <c r="X130" s="61" t="s">
        <v>2231</v>
      </c>
      <c r="Y130" s="66" t="s">
        <v>2367</v>
      </c>
      <c r="Z130" s="36"/>
      <c r="AA130" s="32" t="s">
        <v>3248</v>
      </c>
      <c r="AB130" s="32">
        <v>2</v>
      </c>
      <c r="AC130" s="32">
        <v>23</v>
      </c>
      <c r="AD130" s="277" t="s">
        <v>3354</v>
      </c>
      <c r="AE130" s="31"/>
      <c r="AF130" s="31"/>
      <c r="AG130" s="31"/>
      <c r="AH130" s="31"/>
      <c r="AI130" s="31"/>
      <c r="AJ130" s="31"/>
      <c r="AK130" s="31"/>
      <c r="AL130" s="31"/>
      <c r="AM130" s="115"/>
      <c r="AN130" s="31"/>
      <c r="AR130" s="220"/>
      <c r="AS130" s="221"/>
      <c r="AT130" s="221"/>
      <c r="BA130" s="222"/>
      <c r="BB130" s="222"/>
      <c r="BC130" s="222"/>
      <c r="BG130" s="221"/>
      <c r="BH130" s="221"/>
      <c r="BP130" s="221"/>
      <c r="BQ130" s="221"/>
      <c r="BR130" s="221"/>
      <c r="EL130" s="224"/>
    </row>
    <row r="131" spans="1:142" ht="16.899999999999999" customHeight="1" x14ac:dyDescent="0.3">
      <c r="A131" s="31">
        <v>216</v>
      </c>
      <c r="B131" s="36" t="s">
        <v>1761</v>
      </c>
      <c r="C131" s="36" t="s">
        <v>1762</v>
      </c>
      <c r="D131" s="36" t="s">
        <v>93</v>
      </c>
      <c r="E131" s="31">
        <v>5</v>
      </c>
      <c r="F131" s="31">
        <v>2</v>
      </c>
      <c r="G131" s="36" t="s">
        <v>0</v>
      </c>
      <c r="H131" s="36" t="s">
        <v>105</v>
      </c>
      <c r="I131" s="36" t="s">
        <v>460</v>
      </c>
      <c r="J131" s="36" t="s">
        <v>149</v>
      </c>
      <c r="K131" s="36" t="s">
        <v>137</v>
      </c>
      <c r="L131" s="108">
        <v>0.2</v>
      </c>
      <c r="M131" s="108">
        <v>0</v>
      </c>
      <c r="N131" s="31" t="s">
        <v>144</v>
      </c>
      <c r="O131" s="109" t="s">
        <v>2365</v>
      </c>
      <c r="P131" s="109"/>
      <c r="Q131" s="112"/>
      <c r="R131" s="112">
        <v>0.8</v>
      </c>
      <c r="S131" s="113" t="s">
        <v>864</v>
      </c>
      <c r="T131" s="114" t="s">
        <v>2361</v>
      </c>
      <c r="U131" s="216" t="s">
        <v>1430</v>
      </c>
      <c r="V131" s="103">
        <v>4</v>
      </c>
      <c r="W131" s="31">
        <v>2018</v>
      </c>
      <c r="X131" s="65" t="s">
        <v>461</v>
      </c>
      <c r="Y131" s="65" t="s">
        <v>462</v>
      </c>
      <c r="Z131" s="36"/>
      <c r="AA131" s="32" t="s">
        <v>3291</v>
      </c>
      <c r="AB131" s="32">
        <v>4</v>
      </c>
      <c r="AC131" s="32">
        <v>4</v>
      </c>
      <c r="AD131" s="115" t="s">
        <v>3351</v>
      </c>
      <c r="AE131" s="31"/>
      <c r="AF131" s="31"/>
      <c r="AG131" s="31"/>
      <c r="AH131" s="31"/>
      <c r="AI131" s="31"/>
      <c r="AJ131" s="31"/>
      <c r="AK131" s="31"/>
      <c r="AL131" s="31"/>
      <c r="AM131" s="115"/>
      <c r="AN131" s="31"/>
      <c r="AR131" s="220"/>
      <c r="AS131" s="221"/>
      <c r="AT131" s="221"/>
      <c r="BA131" s="222"/>
      <c r="BB131" s="222"/>
      <c r="BC131" s="222"/>
      <c r="BG131" s="221"/>
      <c r="BH131" s="221"/>
      <c r="BP131" s="221"/>
      <c r="BQ131" s="221"/>
      <c r="BR131" s="221"/>
      <c r="BZ131" s="225"/>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EL131" s="224"/>
    </row>
    <row r="132" spans="1:142" ht="16.899999999999999" customHeight="1" x14ac:dyDescent="0.3">
      <c r="A132" s="31">
        <v>218</v>
      </c>
      <c r="B132" s="36" t="s">
        <v>463</v>
      </c>
      <c r="C132" s="36" t="s">
        <v>464</v>
      </c>
      <c r="D132" s="36" t="s">
        <v>80</v>
      </c>
      <c r="E132" s="31">
        <v>5</v>
      </c>
      <c r="F132" s="31">
        <v>4</v>
      </c>
      <c r="G132" s="36" t="s">
        <v>1</v>
      </c>
      <c r="H132" s="36" t="s">
        <v>22</v>
      </c>
      <c r="I132" s="36" t="s">
        <v>415</v>
      </c>
      <c r="J132" s="36" t="s">
        <v>149</v>
      </c>
      <c r="K132" s="36" t="s">
        <v>137</v>
      </c>
      <c r="L132" s="108">
        <v>0.13</v>
      </c>
      <c r="M132" s="108">
        <v>0</v>
      </c>
      <c r="N132" s="31" t="s">
        <v>138</v>
      </c>
      <c r="O132" s="109" t="s">
        <v>2568</v>
      </c>
      <c r="P132" s="109">
        <v>0</v>
      </c>
      <c r="Q132" s="112">
        <v>0.33500000000000002</v>
      </c>
      <c r="R132" s="112">
        <v>0.33500000000000002</v>
      </c>
      <c r="S132" s="113" t="s">
        <v>1089</v>
      </c>
      <c r="T132" s="114" t="s">
        <v>2361</v>
      </c>
      <c r="U132" s="216" t="s">
        <v>1359</v>
      </c>
      <c r="V132" s="103">
        <v>5</v>
      </c>
      <c r="W132" s="31">
        <v>2010</v>
      </c>
      <c r="X132" s="65" t="s">
        <v>465</v>
      </c>
      <c r="Y132" s="65" t="s">
        <v>2569</v>
      </c>
      <c r="Z132" s="36"/>
      <c r="AA132" s="32" t="s">
        <v>1529</v>
      </c>
      <c r="AB132" s="32">
        <v>5</v>
      </c>
      <c r="AC132" s="32">
        <v>5</v>
      </c>
      <c r="AD132" s="277" t="s">
        <v>3354</v>
      </c>
      <c r="AE132" s="31"/>
      <c r="AF132" s="31"/>
      <c r="AG132" s="31"/>
      <c r="AH132" s="31"/>
      <c r="AI132" s="31"/>
      <c r="AJ132" s="31"/>
      <c r="AK132" s="31"/>
      <c r="AL132" s="31"/>
      <c r="AM132" s="115"/>
      <c r="AN132" s="31"/>
      <c r="AR132" s="220"/>
      <c r="AS132" s="221"/>
      <c r="AT132" s="221"/>
      <c r="BA132" s="222"/>
      <c r="BB132" s="222"/>
      <c r="BC132" s="222"/>
      <c r="BG132" s="221"/>
      <c r="BH132" s="221"/>
      <c r="BP132" s="221"/>
      <c r="BQ132" s="221"/>
      <c r="BR132" s="221"/>
      <c r="BZ132" s="225"/>
      <c r="EL132" s="224"/>
    </row>
    <row r="133" spans="1:142" ht="16.899999999999999" customHeight="1" x14ac:dyDescent="0.3">
      <c r="A133" s="31">
        <v>219</v>
      </c>
      <c r="B133" s="36" t="s">
        <v>466</v>
      </c>
      <c r="C133" s="36" t="s">
        <v>467</v>
      </c>
      <c r="D133" s="36" t="s">
        <v>75</v>
      </c>
      <c r="E133" s="31">
        <v>5</v>
      </c>
      <c r="F133" s="31">
        <v>2</v>
      </c>
      <c r="G133" s="36" t="s">
        <v>3</v>
      </c>
      <c r="H133" s="36" t="s">
        <v>22</v>
      </c>
      <c r="I133" s="36" t="s">
        <v>468</v>
      </c>
      <c r="J133" s="36" t="s">
        <v>149</v>
      </c>
      <c r="K133" s="36" t="s">
        <v>137</v>
      </c>
      <c r="L133" s="163">
        <v>1</v>
      </c>
      <c r="M133" s="230">
        <v>0</v>
      </c>
      <c r="N133" s="31" t="s">
        <v>144</v>
      </c>
      <c r="O133" s="109" t="s">
        <v>2365</v>
      </c>
      <c r="P133" s="109"/>
      <c r="Q133" s="112"/>
      <c r="R133" s="112">
        <v>80.03</v>
      </c>
      <c r="S133" s="113" t="s">
        <v>1291</v>
      </c>
      <c r="T133" s="114" t="s">
        <v>2361</v>
      </c>
      <c r="U133" s="216" t="s">
        <v>1354</v>
      </c>
      <c r="V133" s="103">
        <v>8</v>
      </c>
      <c r="W133" s="31">
        <v>2013</v>
      </c>
      <c r="X133" s="65" t="s">
        <v>433</v>
      </c>
      <c r="Y133" s="65" t="s">
        <v>469</v>
      </c>
      <c r="Z133" s="36"/>
      <c r="AA133" s="32" t="s">
        <v>1531</v>
      </c>
      <c r="AB133" s="32">
        <v>8</v>
      </c>
      <c r="AC133" s="32">
        <v>8</v>
      </c>
      <c r="AD133" s="277" t="s">
        <v>3354</v>
      </c>
      <c r="AE133" s="31"/>
      <c r="AF133" s="31"/>
      <c r="AG133" s="31"/>
      <c r="AH133" s="31"/>
      <c r="AI133" s="31"/>
      <c r="AJ133" s="31"/>
      <c r="AK133" s="31"/>
      <c r="AL133" s="31"/>
      <c r="AM133" s="115"/>
      <c r="AN133" s="31"/>
      <c r="AR133" s="220"/>
      <c r="AS133" s="221"/>
      <c r="AT133" s="221"/>
      <c r="BA133" s="222"/>
      <c r="BB133" s="222"/>
      <c r="BC133" s="222"/>
      <c r="BG133" s="221"/>
      <c r="BH133" s="221"/>
      <c r="BP133" s="221"/>
      <c r="BQ133" s="221"/>
      <c r="BR133" s="221"/>
      <c r="EL133" s="224"/>
    </row>
    <row r="134" spans="1:142" ht="16.899999999999999" customHeight="1" x14ac:dyDescent="0.3">
      <c r="A134" s="31">
        <v>220</v>
      </c>
      <c r="B134" s="36" t="s">
        <v>470</v>
      </c>
      <c r="C134" s="36" t="s">
        <v>471</v>
      </c>
      <c r="D134" s="36" t="s">
        <v>80</v>
      </c>
      <c r="E134" s="31">
        <v>5</v>
      </c>
      <c r="F134" s="31">
        <v>4</v>
      </c>
      <c r="G134" s="36" t="s">
        <v>1</v>
      </c>
      <c r="H134" s="36" t="s">
        <v>22</v>
      </c>
      <c r="I134" s="36" t="s">
        <v>415</v>
      </c>
      <c r="J134" s="36" t="s">
        <v>472</v>
      </c>
      <c r="K134" s="36" t="s">
        <v>137</v>
      </c>
      <c r="L134" s="108">
        <v>0.25</v>
      </c>
      <c r="M134" s="108">
        <v>0</v>
      </c>
      <c r="N134" s="31" t="s">
        <v>138</v>
      </c>
      <c r="O134" s="109" t="s">
        <v>2365</v>
      </c>
      <c r="P134" s="109"/>
      <c r="Q134" s="112"/>
      <c r="R134" s="112">
        <v>57</v>
      </c>
      <c r="S134" s="113" t="s">
        <v>2570</v>
      </c>
      <c r="T134" s="114" t="s">
        <v>2361</v>
      </c>
      <c r="U134" s="216" t="s">
        <v>1355</v>
      </c>
      <c r="V134" s="103">
        <v>3.87</v>
      </c>
      <c r="W134" s="31">
        <v>2010</v>
      </c>
      <c r="X134" s="65" t="s">
        <v>410</v>
      </c>
      <c r="Y134" s="65"/>
      <c r="Z134" s="36"/>
      <c r="AA134" s="32" t="s">
        <v>1532</v>
      </c>
      <c r="AB134" s="32">
        <v>3.87</v>
      </c>
      <c r="AC134" s="32">
        <v>3.87</v>
      </c>
      <c r="AD134" s="277" t="s">
        <v>3354</v>
      </c>
      <c r="AE134" s="31"/>
      <c r="AF134" s="31"/>
      <c r="AG134" s="31"/>
      <c r="AH134" s="31"/>
      <c r="AI134" s="31"/>
      <c r="AJ134" s="31"/>
      <c r="AK134" s="31"/>
      <c r="AL134" s="31"/>
      <c r="AM134" s="115"/>
      <c r="AN134" s="31"/>
      <c r="AR134" s="220"/>
      <c r="AS134" s="221"/>
      <c r="AT134" s="221"/>
      <c r="BA134" s="222"/>
      <c r="BB134" s="222"/>
      <c r="BC134" s="222"/>
      <c r="BG134" s="221"/>
      <c r="BH134" s="221"/>
      <c r="BP134" s="221"/>
      <c r="BQ134" s="221"/>
      <c r="BR134" s="221"/>
      <c r="BZ134" s="223"/>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EL134" s="224"/>
    </row>
    <row r="135" spans="1:142" ht="16.899999999999999" customHeight="1" x14ac:dyDescent="0.3">
      <c r="A135" s="106">
        <v>221</v>
      </c>
      <c r="B135" s="36" t="s">
        <v>473</v>
      </c>
      <c r="C135" s="36" t="s">
        <v>474</v>
      </c>
      <c r="D135" s="36" t="s">
        <v>80</v>
      </c>
      <c r="E135" s="31">
        <v>4</v>
      </c>
      <c r="F135" s="31">
        <v>4</v>
      </c>
      <c r="G135" s="36" t="s">
        <v>0</v>
      </c>
      <c r="H135" s="36" t="s">
        <v>22</v>
      </c>
      <c r="I135" s="36" t="s">
        <v>415</v>
      </c>
      <c r="J135" s="36" t="s">
        <v>475</v>
      </c>
      <c r="K135" s="36" t="s">
        <v>137</v>
      </c>
      <c r="L135" s="108">
        <v>0.05</v>
      </c>
      <c r="M135" s="108">
        <v>0</v>
      </c>
      <c r="N135" s="31" t="s">
        <v>138</v>
      </c>
      <c r="O135" s="109" t="s">
        <v>2571</v>
      </c>
      <c r="P135" s="109"/>
      <c r="Q135" s="112"/>
      <c r="R135" s="112">
        <v>2500</v>
      </c>
      <c r="S135" s="113" t="s">
        <v>1202</v>
      </c>
      <c r="T135" s="114" t="s">
        <v>2361</v>
      </c>
      <c r="U135" s="216" t="s">
        <v>1349</v>
      </c>
      <c r="V135" s="103">
        <v>5</v>
      </c>
      <c r="W135" s="31">
        <v>2010</v>
      </c>
      <c r="X135" s="65" t="s">
        <v>410</v>
      </c>
      <c r="Y135" s="65" t="s">
        <v>2572</v>
      </c>
      <c r="Z135" s="36"/>
      <c r="AA135" s="32" t="s">
        <v>3250</v>
      </c>
      <c r="AB135" s="32">
        <v>5</v>
      </c>
      <c r="AC135" s="32">
        <v>5</v>
      </c>
      <c r="AD135" s="277" t="s">
        <v>3354</v>
      </c>
      <c r="AE135" s="31"/>
      <c r="AF135" s="31"/>
      <c r="AG135" s="31"/>
      <c r="AH135" s="31"/>
      <c r="AI135" s="31"/>
      <c r="AJ135" s="31"/>
      <c r="AK135" s="31"/>
      <c r="AL135" s="31"/>
      <c r="AM135" s="115"/>
      <c r="AN135" s="31"/>
      <c r="AR135" s="220"/>
      <c r="AS135" s="221"/>
      <c r="AT135" s="221"/>
      <c r="BA135" s="222"/>
      <c r="BB135" s="222"/>
      <c r="BC135" s="222"/>
      <c r="BG135" s="221"/>
      <c r="BH135" s="221"/>
      <c r="BM135" s="226"/>
      <c r="BP135" s="221"/>
      <c r="BQ135" s="221"/>
      <c r="BR135" s="221"/>
      <c r="DJ135" s="226"/>
      <c r="DK135" s="226"/>
      <c r="DL135" s="226"/>
      <c r="DM135" s="226"/>
      <c r="DN135" s="226"/>
      <c r="DO135" s="226"/>
      <c r="DP135" s="226"/>
      <c r="DQ135" s="226"/>
      <c r="DR135" s="226"/>
      <c r="DS135" s="226"/>
      <c r="DT135" s="226"/>
      <c r="DU135" s="226"/>
      <c r="DV135" s="226"/>
      <c r="DW135" s="226"/>
      <c r="DX135" s="226"/>
      <c r="DY135" s="226"/>
      <c r="DZ135" s="226"/>
      <c r="EA135" s="226"/>
      <c r="EB135" s="226"/>
      <c r="EC135" s="226"/>
      <c r="ED135" s="226"/>
      <c r="EE135" s="226"/>
      <c r="EF135" s="226"/>
      <c r="EG135" s="226"/>
      <c r="EH135" s="226"/>
      <c r="EI135" s="226"/>
      <c r="EL135" s="224"/>
    </row>
    <row r="136" spans="1:142" ht="16.899999999999999" customHeight="1" x14ac:dyDescent="0.3">
      <c r="A136" s="31">
        <v>222</v>
      </c>
      <c r="B136" s="36" t="s">
        <v>476</v>
      </c>
      <c r="C136" s="36" t="s">
        <v>1763</v>
      </c>
      <c r="D136" s="36" t="s">
        <v>75</v>
      </c>
      <c r="E136" s="31">
        <v>5</v>
      </c>
      <c r="F136" s="31">
        <v>5</v>
      </c>
      <c r="G136" s="36" t="s">
        <v>71</v>
      </c>
      <c r="H136" s="36" t="s">
        <v>22</v>
      </c>
      <c r="I136" s="36" t="s">
        <v>84</v>
      </c>
      <c r="J136" s="36" t="s">
        <v>477</v>
      </c>
      <c r="K136" s="36" t="s">
        <v>155</v>
      </c>
      <c r="L136" s="114">
        <v>90</v>
      </c>
      <c r="M136" s="114">
        <v>78</v>
      </c>
      <c r="N136" s="31" t="s">
        <v>144</v>
      </c>
      <c r="O136" s="147" t="s">
        <v>2573</v>
      </c>
      <c r="P136" s="109">
        <v>14.7</v>
      </c>
      <c r="Q136" s="112">
        <v>12.37</v>
      </c>
      <c r="R136" s="112">
        <v>-2.33</v>
      </c>
      <c r="S136" s="113" t="s">
        <v>2524</v>
      </c>
      <c r="T136" s="114" t="s">
        <v>2361</v>
      </c>
      <c r="U136" s="216" t="s">
        <v>1356</v>
      </c>
      <c r="V136" s="103">
        <v>5</v>
      </c>
      <c r="W136" s="31">
        <v>2010</v>
      </c>
      <c r="X136" s="65" t="s">
        <v>2246</v>
      </c>
      <c r="Y136" s="139" t="s">
        <v>2574</v>
      </c>
      <c r="Z136" s="36"/>
      <c r="AA136" s="32" t="s">
        <v>1533</v>
      </c>
      <c r="AB136" s="32">
        <v>5</v>
      </c>
      <c r="AC136" s="32">
        <v>5</v>
      </c>
      <c r="AD136" s="277" t="s">
        <v>3354</v>
      </c>
      <c r="AE136" s="31"/>
      <c r="AF136" s="31"/>
      <c r="AG136" s="31"/>
      <c r="AH136" s="31"/>
      <c r="AI136" s="31"/>
      <c r="AJ136" s="31"/>
      <c r="AK136" s="31"/>
      <c r="AL136" s="31"/>
      <c r="AM136" s="115"/>
      <c r="AN136" s="31"/>
      <c r="AR136" s="220"/>
      <c r="AS136" s="221"/>
      <c r="AT136" s="221"/>
      <c r="BA136" s="222"/>
      <c r="BB136" s="222"/>
      <c r="BC136" s="222"/>
      <c r="BG136" s="221"/>
      <c r="BH136" s="221"/>
      <c r="BM136" s="226"/>
      <c r="BP136" s="221"/>
      <c r="BQ136" s="221"/>
      <c r="BR136" s="221"/>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L136" s="224"/>
    </row>
    <row r="137" spans="1:142" ht="16.899999999999999" customHeight="1" x14ac:dyDescent="0.3">
      <c r="A137" s="31">
        <v>223</v>
      </c>
      <c r="B137" s="36" t="s">
        <v>478</v>
      </c>
      <c r="C137" s="36" t="s">
        <v>1764</v>
      </c>
      <c r="D137" s="36" t="s">
        <v>86</v>
      </c>
      <c r="E137" s="31">
        <v>5</v>
      </c>
      <c r="F137" s="31">
        <v>3</v>
      </c>
      <c r="G137" s="36" t="s">
        <v>1</v>
      </c>
      <c r="H137" s="36" t="s">
        <v>22</v>
      </c>
      <c r="I137" s="36" t="s">
        <v>84</v>
      </c>
      <c r="J137" s="36" t="s">
        <v>426</v>
      </c>
      <c r="K137" s="36" t="s">
        <v>409</v>
      </c>
      <c r="L137" s="114">
        <v>1.9700000000000002</v>
      </c>
      <c r="M137" s="114">
        <v>2.37</v>
      </c>
      <c r="N137" s="31" t="s">
        <v>138</v>
      </c>
      <c r="O137" s="109">
        <v>4.95</v>
      </c>
      <c r="P137" s="109">
        <v>3</v>
      </c>
      <c r="Q137" s="112">
        <v>4.95</v>
      </c>
      <c r="R137" s="112">
        <v>1.9500000000000002</v>
      </c>
      <c r="S137" s="113" t="s">
        <v>2524</v>
      </c>
      <c r="T137" s="114" t="s">
        <v>2361</v>
      </c>
      <c r="U137" s="216" t="s">
        <v>2545</v>
      </c>
      <c r="V137" s="103">
        <v>5</v>
      </c>
      <c r="W137" s="31">
        <v>2010</v>
      </c>
      <c r="X137" s="65" t="s">
        <v>427</v>
      </c>
      <c r="Y137" s="65" t="s">
        <v>2575</v>
      </c>
      <c r="Z137" s="36"/>
      <c r="AA137" s="32" t="s">
        <v>1534</v>
      </c>
      <c r="AB137" s="32">
        <v>5</v>
      </c>
      <c r="AC137" s="32">
        <v>5</v>
      </c>
      <c r="AD137" s="277" t="s">
        <v>3354</v>
      </c>
      <c r="AE137" s="31"/>
      <c r="AF137" s="31"/>
      <c r="AG137" s="31"/>
      <c r="AH137" s="31"/>
      <c r="AI137" s="31"/>
      <c r="AJ137" s="31"/>
      <c r="AK137" s="31"/>
      <c r="AL137" s="31"/>
      <c r="AM137" s="115"/>
      <c r="AN137" s="31"/>
      <c r="AR137" s="220"/>
      <c r="AS137" s="221"/>
      <c r="AT137" s="221"/>
      <c r="BA137" s="222"/>
      <c r="BB137" s="222"/>
      <c r="BC137" s="222"/>
      <c r="BG137" s="221"/>
      <c r="BH137" s="221"/>
      <c r="BP137" s="221"/>
      <c r="BQ137" s="221"/>
      <c r="BR137" s="221"/>
      <c r="CI137" s="226"/>
      <c r="CJ137" s="226"/>
      <c r="CK137" s="226"/>
      <c r="CL137" s="226"/>
      <c r="CM137" s="226"/>
      <c r="CN137" s="226"/>
      <c r="CO137" s="226"/>
      <c r="CP137" s="226"/>
      <c r="CQ137" s="226"/>
      <c r="CR137" s="226"/>
      <c r="CS137" s="226"/>
      <c r="CT137" s="226"/>
      <c r="CU137" s="226"/>
      <c r="CV137" s="226"/>
      <c r="CW137" s="226"/>
      <c r="CX137" s="226"/>
      <c r="CY137" s="226"/>
      <c r="CZ137" s="226"/>
      <c r="DA137" s="226"/>
      <c r="DB137" s="226"/>
      <c r="DC137" s="226"/>
      <c r="DD137" s="226"/>
      <c r="DE137" s="226"/>
      <c r="DF137" s="226"/>
      <c r="DG137" s="226"/>
      <c r="DH137" s="226"/>
      <c r="DI137" s="226"/>
      <c r="EL137" s="224"/>
    </row>
    <row r="138" spans="1:142" ht="16.899999999999999" customHeight="1" x14ac:dyDescent="0.3">
      <c r="A138" s="31">
        <v>224</v>
      </c>
      <c r="B138" s="36" t="s">
        <v>1765</v>
      </c>
      <c r="C138" s="36" t="s">
        <v>479</v>
      </c>
      <c r="D138" s="36" t="s">
        <v>75</v>
      </c>
      <c r="E138" s="31">
        <v>5</v>
      </c>
      <c r="F138" s="31">
        <v>5</v>
      </c>
      <c r="G138" s="36" t="s">
        <v>1</v>
      </c>
      <c r="H138" s="36" t="s">
        <v>22</v>
      </c>
      <c r="I138" s="36" t="s">
        <v>468</v>
      </c>
      <c r="J138" s="36" t="s">
        <v>480</v>
      </c>
      <c r="K138" s="36" t="s">
        <v>409</v>
      </c>
      <c r="L138" s="126">
        <v>1.2E-2</v>
      </c>
      <c r="M138" s="126">
        <v>0.112</v>
      </c>
      <c r="N138" s="31" t="s">
        <v>144</v>
      </c>
      <c r="O138" s="109">
        <v>-1854.86</v>
      </c>
      <c r="P138" s="109"/>
      <c r="Q138" s="112"/>
      <c r="R138" s="112">
        <v>-1854.86</v>
      </c>
      <c r="S138" s="113" t="s">
        <v>2576</v>
      </c>
      <c r="T138" s="114" t="s">
        <v>2361</v>
      </c>
      <c r="U138" s="216" t="s">
        <v>1357</v>
      </c>
      <c r="V138" s="103">
        <v>15</v>
      </c>
      <c r="W138" s="31">
        <v>2010</v>
      </c>
      <c r="X138" s="65" t="s">
        <v>2247</v>
      </c>
      <c r="Y138" s="65" t="s">
        <v>2577</v>
      </c>
      <c r="Z138" s="36"/>
      <c r="AA138" s="32" t="s">
        <v>1535</v>
      </c>
      <c r="AB138" s="32">
        <v>15</v>
      </c>
      <c r="AC138" s="32">
        <v>15</v>
      </c>
      <c r="AD138" s="277" t="s">
        <v>3354</v>
      </c>
      <c r="AE138" s="31"/>
      <c r="AF138" s="31"/>
      <c r="AG138" s="31"/>
      <c r="AH138" s="31"/>
      <c r="AI138" s="31"/>
      <c r="AJ138" s="31"/>
      <c r="AK138" s="31"/>
      <c r="AL138" s="31"/>
      <c r="AM138" s="115"/>
      <c r="AN138" s="31"/>
      <c r="AR138" s="220"/>
      <c r="AS138" s="221"/>
      <c r="AT138" s="221"/>
      <c r="BA138" s="222"/>
      <c r="BB138" s="222"/>
      <c r="BC138" s="222"/>
      <c r="BG138" s="221"/>
      <c r="BH138" s="221"/>
      <c r="BP138" s="221"/>
      <c r="BQ138" s="221"/>
      <c r="BR138" s="221"/>
      <c r="BZ138" s="225"/>
      <c r="CI138" s="226"/>
      <c r="CJ138" s="226"/>
      <c r="CK138" s="226"/>
      <c r="CL138" s="226"/>
      <c r="CM138" s="226"/>
      <c r="CN138" s="226"/>
      <c r="CO138" s="226"/>
      <c r="CP138" s="226"/>
      <c r="CQ138" s="226"/>
      <c r="CR138" s="226"/>
      <c r="CS138" s="226"/>
      <c r="CT138" s="226"/>
      <c r="CU138" s="226"/>
      <c r="CV138" s="226"/>
      <c r="CW138" s="226"/>
      <c r="CX138" s="226"/>
      <c r="CY138" s="226"/>
      <c r="CZ138" s="226"/>
      <c r="DA138" s="226"/>
      <c r="DB138" s="226"/>
      <c r="DC138" s="226"/>
      <c r="DD138" s="226"/>
      <c r="DE138" s="226"/>
      <c r="DF138" s="226"/>
      <c r="DG138" s="226"/>
      <c r="DH138" s="226"/>
      <c r="DI138" s="226"/>
      <c r="EL138" s="224"/>
    </row>
    <row r="139" spans="1:142" ht="16.899999999999999" customHeight="1" x14ac:dyDescent="0.3">
      <c r="A139" s="31">
        <v>226</v>
      </c>
      <c r="B139" s="36" t="s">
        <v>1766</v>
      </c>
      <c r="C139" s="36" t="s">
        <v>1767</v>
      </c>
      <c r="D139" s="36" t="s">
        <v>30</v>
      </c>
      <c r="E139" s="31">
        <v>5</v>
      </c>
      <c r="F139" s="31">
        <v>5</v>
      </c>
      <c r="G139" s="36" t="s">
        <v>1039</v>
      </c>
      <c r="H139" s="36" t="s">
        <v>105</v>
      </c>
      <c r="I139" s="36" t="s">
        <v>481</v>
      </c>
      <c r="J139" s="36" t="s">
        <v>149</v>
      </c>
      <c r="K139" s="36" t="s">
        <v>137</v>
      </c>
      <c r="L139" s="108">
        <v>0.25</v>
      </c>
      <c r="M139" s="108">
        <v>0</v>
      </c>
      <c r="N139" s="31" t="s">
        <v>144</v>
      </c>
      <c r="O139" s="109" t="s">
        <v>2365</v>
      </c>
      <c r="P139" s="109"/>
      <c r="Q139" s="112"/>
      <c r="R139" s="112">
        <v>0.5</v>
      </c>
      <c r="S139" s="113" t="s">
        <v>864</v>
      </c>
      <c r="T139" s="114" t="s">
        <v>2361</v>
      </c>
      <c r="U139" s="216" t="s">
        <v>1429</v>
      </c>
      <c r="V139" s="103">
        <v>5</v>
      </c>
      <c r="W139" s="31">
        <v>2010</v>
      </c>
      <c r="X139" s="65" t="s">
        <v>461</v>
      </c>
      <c r="Y139" s="65" t="s">
        <v>482</v>
      </c>
      <c r="Z139" s="36"/>
      <c r="AA139" s="32" t="s">
        <v>3290</v>
      </c>
      <c r="AB139" s="32">
        <v>5</v>
      </c>
      <c r="AC139" s="32">
        <v>5</v>
      </c>
      <c r="AD139" s="115"/>
      <c r="AE139" s="31"/>
      <c r="AF139" s="31"/>
      <c r="AG139" s="31"/>
      <c r="AH139" s="31"/>
      <c r="AI139" s="31"/>
      <c r="AJ139" s="31"/>
      <c r="AK139" s="31"/>
      <c r="AL139" s="31"/>
      <c r="AM139" s="115"/>
      <c r="AN139" s="31"/>
      <c r="AR139" s="220"/>
      <c r="AS139" s="221"/>
      <c r="AT139" s="221"/>
      <c r="BA139" s="222"/>
      <c r="BB139" s="222"/>
      <c r="BC139" s="222"/>
      <c r="BG139" s="221"/>
      <c r="BH139" s="221"/>
      <c r="BP139" s="221"/>
      <c r="BQ139" s="221"/>
      <c r="BR139" s="221"/>
      <c r="BZ139" s="225"/>
      <c r="EL139" s="224"/>
    </row>
    <row r="140" spans="1:142" ht="16.899999999999999" customHeight="1" x14ac:dyDescent="0.3">
      <c r="A140" s="31">
        <v>229</v>
      </c>
      <c r="B140" s="36" t="s">
        <v>1768</v>
      </c>
      <c r="C140" s="36" t="s">
        <v>1769</v>
      </c>
      <c r="D140" s="36" t="s">
        <v>75</v>
      </c>
      <c r="E140" s="31">
        <v>5</v>
      </c>
      <c r="F140" s="31">
        <v>0</v>
      </c>
      <c r="G140" s="36" t="s">
        <v>1</v>
      </c>
      <c r="H140" s="36" t="s">
        <v>22</v>
      </c>
      <c r="I140" s="36" t="s">
        <v>86</v>
      </c>
      <c r="J140" s="36" t="s">
        <v>149</v>
      </c>
      <c r="K140" s="36" t="s">
        <v>155</v>
      </c>
      <c r="L140" s="114">
        <v>190</v>
      </c>
      <c r="M140" s="114">
        <v>67</v>
      </c>
      <c r="N140" s="31" t="s">
        <v>138</v>
      </c>
      <c r="O140" s="64" t="s">
        <v>483</v>
      </c>
      <c r="P140" s="109">
        <v>97.5</v>
      </c>
      <c r="Q140" s="112">
        <v>85</v>
      </c>
      <c r="R140" s="112">
        <v>-55</v>
      </c>
      <c r="S140" s="113" t="s">
        <v>1291</v>
      </c>
      <c r="T140" s="114" t="s">
        <v>2361</v>
      </c>
      <c r="U140" s="216" t="s">
        <v>1358</v>
      </c>
      <c r="V140" s="103">
        <v>5</v>
      </c>
      <c r="W140" s="31">
        <v>2020</v>
      </c>
      <c r="X140" s="61" t="s">
        <v>2231</v>
      </c>
      <c r="Y140" s="66" t="s">
        <v>2367</v>
      </c>
      <c r="Z140" s="36"/>
      <c r="AA140" s="32" t="s">
        <v>1523</v>
      </c>
      <c r="AB140" s="32">
        <v>5</v>
      </c>
      <c r="AC140" s="32">
        <v>13</v>
      </c>
      <c r="AD140" s="277" t="s">
        <v>3354</v>
      </c>
      <c r="AE140" s="31"/>
      <c r="AF140" s="31"/>
      <c r="AG140" s="31"/>
      <c r="AH140" s="31"/>
      <c r="AI140" s="31"/>
      <c r="AJ140" s="31"/>
      <c r="AK140" s="31"/>
      <c r="AL140" s="31"/>
      <c r="AM140" s="115"/>
      <c r="AN140" s="31"/>
      <c r="AR140" s="220"/>
      <c r="AS140" s="221"/>
      <c r="AT140" s="221"/>
      <c r="BA140" s="222"/>
      <c r="BB140" s="222"/>
      <c r="BC140" s="222"/>
      <c r="BG140" s="221"/>
      <c r="BH140" s="221"/>
      <c r="BP140" s="221"/>
      <c r="BQ140" s="221"/>
      <c r="BR140" s="221"/>
      <c r="BZ140" s="225"/>
      <c r="CJ140" s="226"/>
      <c r="CK140" s="226"/>
      <c r="CL140" s="226"/>
      <c r="CM140" s="226"/>
      <c r="CN140" s="226"/>
      <c r="CO140" s="226"/>
      <c r="CP140" s="226"/>
      <c r="CQ140" s="226"/>
      <c r="CR140" s="226"/>
      <c r="CS140" s="226"/>
      <c r="CT140" s="226"/>
      <c r="CU140" s="226"/>
      <c r="CV140" s="226"/>
      <c r="CW140" s="226"/>
      <c r="CX140" s="226"/>
      <c r="CY140" s="226"/>
      <c r="CZ140" s="226"/>
      <c r="DA140" s="226"/>
      <c r="DB140" s="226"/>
      <c r="DC140" s="226"/>
      <c r="DD140" s="226"/>
      <c r="DE140" s="226"/>
      <c r="DF140" s="226"/>
      <c r="DG140" s="226"/>
      <c r="DH140" s="226"/>
      <c r="DI140" s="226"/>
      <c r="EL140" s="224"/>
    </row>
    <row r="141" spans="1:142" ht="16.899999999999999" customHeight="1" x14ac:dyDescent="0.3">
      <c r="A141" s="106">
        <v>232</v>
      </c>
      <c r="B141" s="36" t="s">
        <v>484</v>
      </c>
      <c r="C141" s="36" t="s">
        <v>485</v>
      </c>
      <c r="D141" s="36" t="s">
        <v>80</v>
      </c>
      <c r="E141" s="31">
        <v>5</v>
      </c>
      <c r="F141" s="31">
        <v>4</v>
      </c>
      <c r="G141" s="36" t="s">
        <v>0</v>
      </c>
      <c r="H141" s="36" t="s">
        <v>22</v>
      </c>
      <c r="I141" s="36" t="s">
        <v>415</v>
      </c>
      <c r="J141" s="36" t="s">
        <v>149</v>
      </c>
      <c r="K141" s="36" t="s">
        <v>137</v>
      </c>
      <c r="L141" s="108">
        <v>0.1</v>
      </c>
      <c r="M141" s="108">
        <v>0</v>
      </c>
      <c r="N141" s="31" t="s">
        <v>138</v>
      </c>
      <c r="O141" s="109">
        <v>44</v>
      </c>
      <c r="P141" s="109">
        <v>0.56000000000000005</v>
      </c>
      <c r="Q141" s="112">
        <v>44</v>
      </c>
      <c r="R141" s="112">
        <v>5.43</v>
      </c>
      <c r="S141" s="113" t="s">
        <v>2578</v>
      </c>
      <c r="T141" s="114" t="s">
        <v>2361</v>
      </c>
      <c r="U141" s="216" t="s">
        <v>1349</v>
      </c>
      <c r="V141" s="103">
        <v>5</v>
      </c>
      <c r="W141" s="31">
        <v>2010</v>
      </c>
      <c r="X141" s="65" t="s">
        <v>433</v>
      </c>
      <c r="Y141" s="65" t="s">
        <v>2579</v>
      </c>
      <c r="Z141" s="36"/>
      <c r="AA141" s="32" t="s">
        <v>3250</v>
      </c>
      <c r="AB141" s="32">
        <v>5</v>
      </c>
      <c r="AC141" s="32">
        <v>20</v>
      </c>
      <c r="AD141" s="277" t="s">
        <v>3354</v>
      </c>
      <c r="AE141" s="31"/>
      <c r="AF141" s="31"/>
      <c r="AG141" s="31"/>
      <c r="AH141" s="31"/>
      <c r="AI141" s="31"/>
      <c r="AJ141" s="31"/>
      <c r="AK141" s="31"/>
      <c r="AL141" s="31"/>
      <c r="AM141" s="115"/>
      <c r="AN141" s="31"/>
      <c r="AR141" s="220"/>
      <c r="AS141" s="221"/>
      <c r="AT141" s="221"/>
      <c r="BA141" s="222"/>
      <c r="BB141" s="222"/>
      <c r="BC141" s="222"/>
      <c r="BG141" s="221"/>
      <c r="BH141" s="221"/>
      <c r="BJ141" s="226"/>
      <c r="BM141" s="226"/>
      <c r="BP141" s="221"/>
      <c r="BQ141" s="221"/>
      <c r="BR141" s="221"/>
      <c r="BZ141" s="223"/>
      <c r="CI141" s="226"/>
      <c r="CJ141" s="226"/>
      <c r="CK141" s="226"/>
      <c r="CL141" s="226"/>
      <c r="CM141" s="226"/>
      <c r="CN141" s="226"/>
      <c r="CO141" s="226"/>
      <c r="CP141" s="226"/>
      <c r="CQ141" s="226"/>
      <c r="CR141" s="226"/>
      <c r="CS141" s="226"/>
      <c r="CT141" s="226"/>
      <c r="CU141" s="226"/>
      <c r="CV141" s="226"/>
      <c r="CW141" s="226"/>
      <c r="CX141" s="226"/>
      <c r="CY141" s="226"/>
      <c r="CZ141" s="226"/>
      <c r="DA141" s="226"/>
      <c r="DB141" s="226"/>
      <c r="DC141" s="226"/>
      <c r="DD141" s="226"/>
      <c r="DE141" s="226"/>
      <c r="DF141" s="226"/>
      <c r="DG141" s="226"/>
      <c r="DH141" s="226"/>
      <c r="DI141" s="226"/>
      <c r="DJ141" s="226"/>
      <c r="DK141" s="226"/>
      <c r="DL141" s="226"/>
      <c r="DM141" s="226"/>
      <c r="DN141" s="226"/>
      <c r="DO141" s="226"/>
      <c r="DP141" s="226"/>
      <c r="DQ141" s="226"/>
      <c r="DR141" s="226"/>
      <c r="DS141" s="226"/>
      <c r="DT141" s="226"/>
      <c r="DU141" s="226"/>
      <c r="DV141" s="226"/>
      <c r="DW141" s="226"/>
      <c r="DX141" s="226"/>
      <c r="DY141" s="226"/>
      <c r="DZ141" s="226"/>
      <c r="EA141" s="226"/>
      <c r="EB141" s="226"/>
      <c r="EC141" s="226"/>
      <c r="ED141" s="226"/>
      <c r="EE141" s="226"/>
      <c r="EF141" s="226"/>
      <c r="EG141" s="226"/>
      <c r="EH141" s="226"/>
      <c r="EI141" s="226"/>
      <c r="EL141" s="224"/>
    </row>
    <row r="142" spans="1:142" ht="16.899999999999999" customHeight="1" x14ac:dyDescent="0.3">
      <c r="A142" s="31">
        <v>233</v>
      </c>
      <c r="B142" s="36" t="s">
        <v>486</v>
      </c>
      <c r="C142" s="36" t="s">
        <v>1770</v>
      </c>
      <c r="D142" s="36" t="s">
        <v>207</v>
      </c>
      <c r="E142" s="31">
        <v>5</v>
      </c>
      <c r="F142" s="31">
        <v>2</v>
      </c>
      <c r="G142" s="36" t="s">
        <v>0</v>
      </c>
      <c r="H142" s="36" t="s">
        <v>105</v>
      </c>
      <c r="I142" s="36" t="s">
        <v>487</v>
      </c>
      <c r="J142" s="36" t="s">
        <v>164</v>
      </c>
      <c r="K142" s="36" t="s">
        <v>137</v>
      </c>
      <c r="L142" s="108">
        <v>0.1</v>
      </c>
      <c r="M142" s="108">
        <v>0</v>
      </c>
      <c r="N142" s="31" t="s">
        <v>138</v>
      </c>
      <c r="O142" s="109" t="s">
        <v>2365</v>
      </c>
      <c r="P142" s="109"/>
      <c r="Q142" s="112"/>
      <c r="R142" s="112">
        <v>0.1</v>
      </c>
      <c r="S142" s="113" t="s">
        <v>864</v>
      </c>
      <c r="T142" s="114" t="s">
        <v>2361</v>
      </c>
      <c r="U142" s="216" t="s">
        <v>1428</v>
      </c>
      <c r="V142" s="103">
        <v>7</v>
      </c>
      <c r="W142" s="31">
        <v>2014</v>
      </c>
      <c r="X142" s="65" t="s">
        <v>488</v>
      </c>
      <c r="Y142" s="65" t="s">
        <v>489</v>
      </c>
      <c r="Z142" s="36"/>
      <c r="AA142" s="32" t="s">
        <v>3289</v>
      </c>
      <c r="AB142" s="32">
        <v>7</v>
      </c>
      <c r="AC142" s="32">
        <v>7</v>
      </c>
      <c r="AD142" s="115" t="s">
        <v>3351</v>
      </c>
      <c r="AE142" s="31"/>
      <c r="AF142" s="31"/>
      <c r="AG142" s="31"/>
      <c r="AH142" s="31"/>
      <c r="AI142" s="31"/>
      <c r="AJ142" s="31"/>
      <c r="AK142" s="31"/>
      <c r="AL142" s="31"/>
      <c r="AM142" s="115"/>
      <c r="AN142" s="31"/>
      <c r="AR142" s="220"/>
      <c r="AS142" s="221"/>
      <c r="AT142" s="221"/>
      <c r="BA142" s="222"/>
      <c r="BB142" s="222"/>
      <c r="BC142" s="222"/>
      <c r="BG142" s="221"/>
      <c r="BH142" s="221"/>
      <c r="BM142" s="226"/>
      <c r="BP142" s="221"/>
      <c r="BQ142" s="221"/>
      <c r="BR142" s="221"/>
      <c r="BZ142" s="225"/>
      <c r="CJ142" s="226"/>
      <c r="CK142" s="226"/>
      <c r="CL142" s="226"/>
      <c r="CM142" s="226"/>
      <c r="CN142" s="226"/>
      <c r="CO142" s="226"/>
      <c r="CP142" s="226"/>
      <c r="CQ142" s="226"/>
      <c r="CR142" s="226"/>
      <c r="CS142" s="226"/>
      <c r="CT142" s="226"/>
      <c r="CU142" s="226"/>
      <c r="CV142" s="226"/>
      <c r="CW142" s="226"/>
      <c r="CX142" s="226"/>
      <c r="CY142" s="226"/>
      <c r="CZ142" s="226"/>
      <c r="DA142" s="226"/>
      <c r="DB142" s="226"/>
      <c r="DC142" s="226"/>
      <c r="DD142" s="226"/>
      <c r="DE142" s="226"/>
      <c r="DF142" s="226"/>
      <c r="DG142" s="226"/>
      <c r="DH142" s="226"/>
      <c r="DI142" s="226"/>
      <c r="DW142" s="226"/>
      <c r="DX142" s="226"/>
      <c r="DY142" s="226"/>
      <c r="DZ142" s="226"/>
      <c r="EA142" s="226"/>
      <c r="EB142" s="226"/>
      <c r="EC142" s="226"/>
      <c r="ED142" s="226"/>
      <c r="EE142" s="226"/>
      <c r="EF142" s="226"/>
      <c r="EG142" s="226"/>
      <c r="EH142" s="226"/>
      <c r="EI142" s="226"/>
      <c r="EL142" s="224"/>
    </row>
    <row r="143" spans="1:142" ht="16.899999999999999" customHeight="1" x14ac:dyDescent="0.3">
      <c r="A143" s="31">
        <v>234</v>
      </c>
      <c r="B143" s="62" t="s">
        <v>1771</v>
      </c>
      <c r="C143" s="36" t="s">
        <v>1772</v>
      </c>
      <c r="D143" s="36" t="s">
        <v>75</v>
      </c>
      <c r="E143" s="31">
        <v>5</v>
      </c>
      <c r="F143" s="31">
        <v>5</v>
      </c>
      <c r="G143" s="36" t="s">
        <v>0</v>
      </c>
      <c r="H143" s="36" t="s">
        <v>105</v>
      </c>
      <c r="I143" s="36" t="s">
        <v>490</v>
      </c>
      <c r="J143" s="36" t="s">
        <v>149</v>
      </c>
      <c r="K143" s="36" t="s">
        <v>137</v>
      </c>
      <c r="L143" s="108">
        <v>0.63</v>
      </c>
      <c r="M143" s="108">
        <v>0</v>
      </c>
      <c r="N143" s="31" t="s">
        <v>144</v>
      </c>
      <c r="O143" s="109" t="s">
        <v>2365</v>
      </c>
      <c r="P143" s="109"/>
      <c r="Q143" s="112"/>
      <c r="R143" s="112">
        <v>79</v>
      </c>
      <c r="S143" s="113" t="s">
        <v>864</v>
      </c>
      <c r="T143" s="114" t="s">
        <v>2361</v>
      </c>
      <c r="U143" s="216" t="s">
        <v>1421</v>
      </c>
      <c r="V143" s="103">
        <v>10</v>
      </c>
      <c r="W143" s="31">
        <v>2010</v>
      </c>
      <c r="X143" s="65" t="s">
        <v>2248</v>
      </c>
      <c r="Y143" s="65" t="s">
        <v>491</v>
      </c>
      <c r="Z143" s="36"/>
      <c r="AA143" s="32" t="s">
        <v>3282</v>
      </c>
      <c r="AB143" s="32">
        <v>10</v>
      </c>
      <c r="AC143" s="32">
        <v>10</v>
      </c>
      <c r="AD143" s="115" t="s">
        <v>3351</v>
      </c>
      <c r="AE143" s="31"/>
      <c r="AF143" s="31"/>
      <c r="AG143" s="31"/>
      <c r="AH143" s="31"/>
      <c r="AI143" s="31"/>
      <c r="AJ143" s="31"/>
      <c r="AK143" s="31"/>
      <c r="AL143" s="31"/>
      <c r="AM143" s="115"/>
      <c r="AN143" s="31"/>
      <c r="AR143" s="220"/>
      <c r="AS143" s="221"/>
      <c r="AT143" s="221"/>
      <c r="BA143" s="222"/>
      <c r="BB143" s="222"/>
      <c r="BC143" s="222"/>
      <c r="BG143" s="221"/>
      <c r="BH143" s="221"/>
      <c r="BP143" s="221"/>
      <c r="BQ143" s="221"/>
      <c r="BR143" s="221"/>
      <c r="BZ143" s="223"/>
      <c r="CI143" s="226"/>
      <c r="CJ143" s="226"/>
      <c r="CK143" s="226"/>
      <c r="CL143" s="226"/>
      <c r="CM143" s="226"/>
      <c r="CN143" s="226"/>
      <c r="CO143" s="226"/>
      <c r="CP143" s="226"/>
      <c r="CQ143" s="226"/>
      <c r="CR143" s="226"/>
      <c r="CS143" s="226"/>
      <c r="CT143" s="226"/>
      <c r="CU143" s="226"/>
      <c r="CV143" s="226"/>
      <c r="CW143" s="226"/>
      <c r="CX143" s="226"/>
      <c r="CY143" s="226"/>
      <c r="CZ143" s="226"/>
      <c r="DA143" s="226"/>
      <c r="DB143" s="226"/>
      <c r="DC143" s="226"/>
      <c r="DD143" s="226"/>
      <c r="DE143" s="226"/>
      <c r="DF143" s="226"/>
      <c r="DG143" s="226"/>
      <c r="DH143" s="226"/>
      <c r="DI143" s="226"/>
      <c r="EL143" s="224"/>
    </row>
    <row r="144" spans="1:142" ht="16.899999999999999" customHeight="1" x14ac:dyDescent="0.3">
      <c r="A144" s="31">
        <v>240</v>
      </c>
      <c r="B144" s="36" t="s">
        <v>1773</v>
      </c>
      <c r="C144" s="36" t="s">
        <v>1774</v>
      </c>
      <c r="D144" s="36" t="s">
        <v>75</v>
      </c>
      <c r="E144" s="31">
        <v>5</v>
      </c>
      <c r="F144" s="31">
        <v>5</v>
      </c>
      <c r="G144" s="36" t="s">
        <v>0</v>
      </c>
      <c r="H144" s="36" t="s">
        <v>105</v>
      </c>
      <c r="I144" s="36" t="s">
        <v>492</v>
      </c>
      <c r="J144" s="36" t="s">
        <v>164</v>
      </c>
      <c r="K144" s="36" t="s">
        <v>137</v>
      </c>
      <c r="L144" s="108">
        <v>0.12</v>
      </c>
      <c r="M144" s="108">
        <v>0</v>
      </c>
      <c r="N144" s="31" t="s">
        <v>138</v>
      </c>
      <c r="O144" s="109" t="s">
        <v>2365</v>
      </c>
      <c r="P144" s="109"/>
      <c r="Q144" s="112"/>
      <c r="R144" s="112">
        <v>0.03</v>
      </c>
      <c r="S144" s="113" t="s">
        <v>864</v>
      </c>
      <c r="T144" s="114" t="s">
        <v>2361</v>
      </c>
      <c r="U144" s="216" t="s">
        <v>1427</v>
      </c>
      <c r="V144" s="103">
        <v>4</v>
      </c>
      <c r="W144" s="31">
        <v>2010</v>
      </c>
      <c r="X144" s="65" t="s">
        <v>2249</v>
      </c>
      <c r="Y144" s="65" t="s">
        <v>2580</v>
      </c>
      <c r="Z144" s="36"/>
      <c r="AA144" s="32" t="s">
        <v>3288</v>
      </c>
      <c r="AB144" s="32">
        <v>4</v>
      </c>
      <c r="AC144" s="32">
        <v>4</v>
      </c>
      <c r="AD144" s="115" t="s">
        <v>3351</v>
      </c>
      <c r="AE144" s="31"/>
      <c r="AF144" s="31"/>
      <c r="AG144" s="31"/>
      <c r="AH144" s="31"/>
      <c r="AI144" s="31"/>
      <c r="AJ144" s="31"/>
      <c r="AK144" s="31"/>
      <c r="AL144" s="31"/>
      <c r="AM144" s="115"/>
      <c r="AN144" s="31"/>
      <c r="AR144" s="220"/>
      <c r="AS144" s="221"/>
      <c r="AT144" s="221"/>
      <c r="BA144" s="222"/>
      <c r="BB144" s="222"/>
      <c r="BC144" s="222"/>
      <c r="BG144" s="221"/>
      <c r="BH144" s="221"/>
      <c r="BP144" s="221"/>
      <c r="BQ144" s="221"/>
      <c r="BR144" s="221"/>
      <c r="BZ144" s="225"/>
      <c r="EL144" s="224"/>
    </row>
    <row r="145" spans="1:142" ht="16.899999999999999" customHeight="1" x14ac:dyDescent="0.3">
      <c r="A145" s="31">
        <v>248</v>
      </c>
      <c r="B145" s="36" t="s">
        <v>496</v>
      </c>
      <c r="C145" s="36" t="s">
        <v>497</v>
      </c>
      <c r="D145" s="36" t="s">
        <v>75</v>
      </c>
      <c r="E145" s="31">
        <v>5</v>
      </c>
      <c r="F145" s="31">
        <v>3</v>
      </c>
      <c r="G145" s="36" t="s">
        <v>0</v>
      </c>
      <c r="H145" s="36" t="s">
        <v>105</v>
      </c>
      <c r="I145" s="36" t="s">
        <v>498</v>
      </c>
      <c r="J145" s="36" t="s">
        <v>149</v>
      </c>
      <c r="K145" s="36" t="s">
        <v>137</v>
      </c>
      <c r="L145" s="108">
        <v>0.2</v>
      </c>
      <c r="M145" s="108">
        <v>0</v>
      </c>
      <c r="N145" s="31" t="s">
        <v>144</v>
      </c>
      <c r="O145" s="109">
        <v>125</v>
      </c>
      <c r="P145" s="109">
        <v>88</v>
      </c>
      <c r="Q145" s="112">
        <v>125</v>
      </c>
      <c r="R145" s="112">
        <v>37</v>
      </c>
      <c r="S145" s="113" t="s">
        <v>864</v>
      </c>
      <c r="T145" s="114" t="s">
        <v>2361</v>
      </c>
      <c r="U145" s="216" t="s">
        <v>1422</v>
      </c>
      <c r="V145" s="103">
        <v>7</v>
      </c>
      <c r="W145" s="31">
        <v>2010</v>
      </c>
      <c r="X145" s="65" t="s">
        <v>494</v>
      </c>
      <c r="Y145" s="65" t="s">
        <v>2581</v>
      </c>
      <c r="Z145" s="36"/>
      <c r="AA145" s="32" t="s">
        <v>3283</v>
      </c>
      <c r="AB145" s="32">
        <v>7</v>
      </c>
      <c r="AC145" s="32">
        <v>7</v>
      </c>
      <c r="AD145" s="115" t="s">
        <v>3351</v>
      </c>
      <c r="AE145" s="31"/>
      <c r="AF145" s="31"/>
      <c r="AG145" s="31"/>
      <c r="AH145" s="31"/>
      <c r="AI145" s="31"/>
      <c r="AJ145" s="31"/>
      <c r="AK145" s="31"/>
      <c r="AL145" s="31"/>
      <c r="AM145" s="115"/>
      <c r="AN145" s="31"/>
      <c r="AR145" s="220"/>
      <c r="AS145" s="221"/>
      <c r="AT145" s="221"/>
      <c r="BA145" s="222"/>
      <c r="BB145" s="222"/>
      <c r="BC145" s="222"/>
      <c r="BG145" s="221"/>
      <c r="BH145" s="221"/>
      <c r="BP145" s="221"/>
      <c r="BQ145" s="221"/>
      <c r="BR145" s="221"/>
      <c r="EL145" s="224"/>
    </row>
    <row r="146" spans="1:142" ht="16.899999999999999" customHeight="1" x14ac:dyDescent="0.3">
      <c r="A146" s="31">
        <v>250</v>
      </c>
      <c r="B146" s="36" t="s">
        <v>1775</v>
      </c>
      <c r="C146" s="36" t="s">
        <v>1776</v>
      </c>
      <c r="D146" s="36" t="s">
        <v>75</v>
      </c>
      <c r="E146" s="31">
        <v>5</v>
      </c>
      <c r="F146" s="31">
        <v>5</v>
      </c>
      <c r="G146" s="36" t="s">
        <v>0</v>
      </c>
      <c r="H146" s="36" t="s">
        <v>105</v>
      </c>
      <c r="I146" s="36" t="s">
        <v>19</v>
      </c>
      <c r="J146" s="36" t="s">
        <v>149</v>
      </c>
      <c r="K146" s="36" t="s">
        <v>137</v>
      </c>
      <c r="L146" s="108">
        <v>0.5</v>
      </c>
      <c r="M146" s="108">
        <v>0</v>
      </c>
      <c r="N146" s="31" t="s">
        <v>144</v>
      </c>
      <c r="O146" s="109" t="s">
        <v>2370</v>
      </c>
      <c r="P146" s="109">
        <v>170</v>
      </c>
      <c r="Q146" s="112">
        <v>180</v>
      </c>
      <c r="R146" s="112">
        <v>10</v>
      </c>
      <c r="S146" s="113" t="s">
        <v>864</v>
      </c>
      <c r="T146" s="114" t="s">
        <v>2361</v>
      </c>
      <c r="U146" s="216" t="s">
        <v>2582</v>
      </c>
      <c r="V146" s="103">
        <v>5</v>
      </c>
      <c r="W146" s="31">
        <v>2010</v>
      </c>
      <c r="X146" s="65" t="s">
        <v>495</v>
      </c>
      <c r="Y146" s="65" t="s">
        <v>499</v>
      </c>
      <c r="Z146" s="36"/>
      <c r="AA146" s="32" t="s">
        <v>3281</v>
      </c>
      <c r="AB146" s="32">
        <v>5</v>
      </c>
      <c r="AC146" s="32">
        <v>5</v>
      </c>
      <c r="AD146" s="115" t="s">
        <v>3351</v>
      </c>
      <c r="AE146" s="31"/>
      <c r="AF146" s="31"/>
      <c r="AG146" s="31"/>
      <c r="AH146" s="31"/>
      <c r="AI146" s="31"/>
      <c r="AJ146" s="31"/>
      <c r="AK146" s="31"/>
      <c r="AL146" s="31"/>
      <c r="AM146" s="115"/>
      <c r="AN146" s="31"/>
      <c r="AR146" s="220"/>
      <c r="AS146" s="221"/>
      <c r="AT146" s="221"/>
      <c r="BA146" s="222"/>
      <c r="BB146" s="222"/>
      <c r="BC146" s="222"/>
      <c r="BG146" s="221"/>
      <c r="BH146" s="221"/>
      <c r="BP146" s="221"/>
      <c r="BQ146" s="221"/>
      <c r="BR146" s="221"/>
      <c r="CI146" s="226"/>
      <c r="CJ146" s="226"/>
      <c r="CK146" s="226"/>
      <c r="CL146" s="226"/>
      <c r="CM146" s="226"/>
      <c r="CN146" s="226"/>
      <c r="CO146" s="226"/>
      <c r="CP146" s="226"/>
      <c r="CQ146" s="226"/>
      <c r="CR146" s="226"/>
      <c r="CS146" s="226"/>
      <c r="CT146" s="226"/>
      <c r="CU146" s="226"/>
      <c r="CV146" s="226"/>
      <c r="CW146" s="226"/>
      <c r="CX146" s="226"/>
      <c r="CY146" s="226"/>
      <c r="CZ146" s="226"/>
      <c r="DA146" s="226"/>
      <c r="DB146" s="226"/>
      <c r="DC146" s="226"/>
      <c r="DD146" s="226"/>
      <c r="DE146" s="226"/>
      <c r="DF146" s="226"/>
      <c r="DG146" s="226"/>
      <c r="DH146" s="226"/>
      <c r="DI146" s="226"/>
      <c r="EL146" s="224"/>
    </row>
    <row r="147" spans="1:142" ht="16.899999999999999" customHeight="1" x14ac:dyDescent="0.3">
      <c r="A147" s="31">
        <v>252</v>
      </c>
      <c r="B147" s="36" t="s">
        <v>1777</v>
      </c>
      <c r="C147" s="36" t="s">
        <v>1778</v>
      </c>
      <c r="D147" s="36" t="s">
        <v>78</v>
      </c>
      <c r="E147" s="31">
        <v>5</v>
      </c>
      <c r="F147" s="31">
        <v>3</v>
      </c>
      <c r="G147" s="36" t="s">
        <v>1</v>
      </c>
      <c r="H147" s="36" t="s">
        <v>105</v>
      </c>
      <c r="I147" s="36" t="s">
        <v>2583</v>
      </c>
      <c r="J147" s="36" t="s">
        <v>149</v>
      </c>
      <c r="K147" s="36" t="s">
        <v>137</v>
      </c>
      <c r="L147" s="108">
        <v>9.9014216894877619E-2</v>
      </c>
      <c r="M147" s="108">
        <v>0</v>
      </c>
      <c r="N147" s="31" t="s">
        <v>144</v>
      </c>
      <c r="O147" s="238" t="s">
        <v>2584</v>
      </c>
      <c r="P147" s="239">
        <v>38024.500923138337</v>
      </c>
      <c r="Q147" s="239">
        <v>39061.070341478022</v>
      </c>
      <c r="R147" s="240">
        <v>1036.5694183396845</v>
      </c>
      <c r="S147" s="113" t="s">
        <v>2585</v>
      </c>
      <c r="T147" s="114" t="s">
        <v>2361</v>
      </c>
      <c r="U147" s="216" t="s">
        <v>2586</v>
      </c>
      <c r="V147" s="103">
        <v>32</v>
      </c>
      <c r="W147" s="31">
        <v>2016</v>
      </c>
      <c r="X147" s="65" t="s">
        <v>2250</v>
      </c>
      <c r="Y147" s="65" t="s">
        <v>2587</v>
      </c>
      <c r="Z147" s="36"/>
      <c r="AA147" s="32" t="s">
        <v>1536</v>
      </c>
      <c r="AB147" s="32">
        <v>32</v>
      </c>
      <c r="AC147" s="32">
        <v>32</v>
      </c>
      <c r="AD147" s="218" t="s">
        <v>3353</v>
      </c>
      <c r="AE147" s="31"/>
      <c r="AF147" s="31"/>
      <c r="AG147" s="31"/>
      <c r="AH147" s="31"/>
      <c r="AI147" s="31"/>
      <c r="AJ147" s="31"/>
      <c r="AK147" s="31"/>
      <c r="AL147" s="31"/>
      <c r="AM147" s="115"/>
      <c r="AN147" s="31"/>
      <c r="AR147" s="220"/>
      <c r="AT147" s="221"/>
      <c r="BA147" s="222"/>
      <c r="BB147" s="222"/>
      <c r="BC147" s="222"/>
      <c r="BG147" s="221"/>
      <c r="BH147" s="221"/>
      <c r="BR147" s="221"/>
      <c r="BZ147" s="223"/>
      <c r="EL147" s="224"/>
    </row>
    <row r="148" spans="1:142" ht="16.899999999999999" customHeight="1" x14ac:dyDescent="0.3">
      <c r="A148" s="170">
        <v>269</v>
      </c>
      <c r="B148" s="172" t="s">
        <v>1779</v>
      </c>
      <c r="C148" s="172" t="s">
        <v>1780</v>
      </c>
      <c r="D148" s="172" t="s">
        <v>75</v>
      </c>
      <c r="E148" s="170">
        <v>5</v>
      </c>
      <c r="F148" s="170">
        <v>4</v>
      </c>
      <c r="G148" s="172" t="s">
        <v>0</v>
      </c>
      <c r="H148" s="172" t="s">
        <v>105</v>
      </c>
      <c r="I148" s="172" t="s">
        <v>19</v>
      </c>
      <c r="J148" s="172" t="s">
        <v>149</v>
      </c>
      <c r="K148" s="172" t="s">
        <v>640</v>
      </c>
      <c r="L148" s="114">
        <v>130.08600000000001</v>
      </c>
      <c r="M148" s="114">
        <v>197.24600000000001</v>
      </c>
      <c r="N148" s="170" t="s">
        <v>138</v>
      </c>
      <c r="O148" s="109" t="s">
        <v>2588</v>
      </c>
      <c r="P148" s="109"/>
      <c r="Q148" s="112"/>
      <c r="R148" s="112">
        <v>30.390663388447656</v>
      </c>
      <c r="S148" s="113" t="s">
        <v>864</v>
      </c>
      <c r="T148" s="114" t="s">
        <v>2361</v>
      </c>
      <c r="U148" s="216" t="s">
        <v>2582</v>
      </c>
      <c r="V148" s="103">
        <v>10</v>
      </c>
      <c r="W148" s="170">
        <v>2011</v>
      </c>
      <c r="X148" s="74" t="s">
        <v>2251</v>
      </c>
      <c r="Y148" s="241"/>
      <c r="Z148" s="172"/>
      <c r="AA148" s="32" t="s">
        <v>3281</v>
      </c>
      <c r="AB148" s="32">
        <v>10</v>
      </c>
      <c r="AC148" s="32">
        <v>10</v>
      </c>
      <c r="AD148" s="115" t="s">
        <v>3351</v>
      </c>
      <c r="AE148" s="170"/>
      <c r="AF148" s="170"/>
      <c r="AG148" s="170"/>
      <c r="AH148" s="170"/>
      <c r="AI148" s="170"/>
      <c r="AJ148" s="170"/>
      <c r="AK148" s="170"/>
      <c r="AL148" s="170"/>
      <c r="AM148" s="115"/>
      <c r="AN148" s="170"/>
      <c r="AR148" s="220"/>
      <c r="AS148" s="221"/>
      <c r="AT148" s="221"/>
      <c r="BA148" s="222"/>
      <c r="BB148" s="222"/>
      <c r="BC148" s="222"/>
      <c r="BG148" s="221"/>
      <c r="BH148" s="221"/>
      <c r="BJ148" s="226"/>
      <c r="BL148" s="226"/>
      <c r="BM148" s="226"/>
      <c r="BP148" s="221"/>
      <c r="BQ148" s="221"/>
      <c r="BR148" s="221"/>
      <c r="CJ148" s="226"/>
      <c r="CK148" s="226"/>
      <c r="CL148" s="226"/>
      <c r="CM148" s="226"/>
      <c r="CN148" s="226"/>
      <c r="CO148" s="226"/>
      <c r="CP148" s="226"/>
      <c r="CQ148" s="226"/>
      <c r="CR148" s="226"/>
      <c r="CS148" s="226"/>
      <c r="CT148" s="226"/>
      <c r="CU148" s="226"/>
      <c r="CV148" s="226"/>
      <c r="CW148" s="226"/>
      <c r="CX148" s="226"/>
      <c r="CY148" s="226"/>
      <c r="CZ148" s="226"/>
      <c r="DA148" s="226"/>
      <c r="DB148" s="226"/>
      <c r="DC148" s="226"/>
      <c r="DD148" s="226"/>
      <c r="DE148" s="226"/>
      <c r="DF148" s="226"/>
      <c r="DG148" s="226"/>
      <c r="DH148" s="226"/>
      <c r="DI148" s="226"/>
      <c r="DL148" s="226"/>
      <c r="DM148" s="226"/>
      <c r="DN148" s="226"/>
      <c r="DO148" s="226"/>
      <c r="DP148" s="226"/>
      <c r="DQ148" s="226"/>
      <c r="DR148" s="226"/>
      <c r="DS148" s="226"/>
      <c r="DT148" s="226"/>
      <c r="DU148" s="226"/>
      <c r="DV148" s="226"/>
      <c r="DW148" s="226"/>
      <c r="DX148" s="226"/>
      <c r="DY148" s="226"/>
      <c r="DZ148" s="226"/>
      <c r="EA148" s="226"/>
      <c r="EB148" s="226"/>
      <c r="EC148" s="226"/>
      <c r="ED148" s="226"/>
      <c r="EE148" s="226"/>
      <c r="EF148" s="226"/>
      <c r="EG148" s="226"/>
      <c r="EH148" s="226"/>
      <c r="EI148" s="226"/>
      <c r="EL148" s="224"/>
    </row>
    <row r="149" spans="1:142" ht="16.899999999999999" customHeight="1" x14ac:dyDescent="0.3">
      <c r="A149" s="31">
        <v>272</v>
      </c>
      <c r="B149" s="36" t="s">
        <v>500</v>
      </c>
      <c r="C149" s="36" t="s">
        <v>1781</v>
      </c>
      <c r="D149" s="36" t="s">
        <v>207</v>
      </c>
      <c r="E149" s="31">
        <v>5</v>
      </c>
      <c r="F149" s="31">
        <v>2</v>
      </c>
      <c r="G149" s="36" t="s">
        <v>1</v>
      </c>
      <c r="H149" s="36" t="s">
        <v>105</v>
      </c>
      <c r="I149" s="36" t="s">
        <v>501</v>
      </c>
      <c r="J149" s="36" t="s">
        <v>149</v>
      </c>
      <c r="K149" s="36" t="s">
        <v>137</v>
      </c>
      <c r="L149" s="108">
        <v>0.3</v>
      </c>
      <c r="M149" s="108">
        <v>0</v>
      </c>
      <c r="N149" s="31" t="s">
        <v>138</v>
      </c>
      <c r="O149" s="109" t="s">
        <v>2365</v>
      </c>
      <c r="P149" s="109"/>
      <c r="Q149" s="112"/>
      <c r="R149" s="112">
        <v>0</v>
      </c>
      <c r="S149" s="113" t="s">
        <v>864</v>
      </c>
      <c r="T149" s="114" t="s">
        <v>2361</v>
      </c>
      <c r="U149" s="216" t="s">
        <v>1426</v>
      </c>
      <c r="V149" s="103">
        <v>7</v>
      </c>
      <c r="W149" s="31">
        <v>2015</v>
      </c>
      <c r="X149" s="65" t="s">
        <v>493</v>
      </c>
      <c r="Y149" s="65" t="s">
        <v>502</v>
      </c>
      <c r="Z149" s="36"/>
      <c r="AA149" s="32" t="s">
        <v>1537</v>
      </c>
      <c r="AB149" s="32">
        <v>7</v>
      </c>
      <c r="AC149" s="32">
        <v>7</v>
      </c>
      <c r="AD149" s="218" t="s">
        <v>3353</v>
      </c>
      <c r="AE149" s="31"/>
      <c r="AF149" s="31"/>
      <c r="AG149" s="31"/>
      <c r="AH149" s="31"/>
      <c r="AI149" s="31"/>
      <c r="AJ149" s="31"/>
      <c r="AK149" s="31"/>
      <c r="AL149" s="31"/>
      <c r="AM149" s="115"/>
      <c r="AN149" s="31"/>
      <c r="AR149" s="220"/>
      <c r="AS149" s="221"/>
      <c r="AT149" s="221"/>
      <c r="BA149" s="222"/>
      <c r="BB149" s="222"/>
      <c r="BC149" s="222"/>
      <c r="BG149" s="221"/>
      <c r="BH149" s="221"/>
      <c r="BJ149" s="226"/>
      <c r="BL149" s="226"/>
      <c r="BM149" s="226"/>
      <c r="BP149" s="221"/>
      <c r="BQ149" s="221"/>
      <c r="BR149" s="221"/>
      <c r="DJ149" s="226"/>
      <c r="DK149" s="226"/>
      <c r="DL149" s="226"/>
      <c r="DM149" s="226"/>
      <c r="DN149" s="226"/>
      <c r="DO149" s="226"/>
      <c r="DP149" s="226"/>
      <c r="DQ149" s="226"/>
      <c r="DR149" s="226"/>
      <c r="DS149" s="226"/>
      <c r="DT149" s="226"/>
      <c r="DU149" s="226"/>
      <c r="DV149" s="226"/>
      <c r="DW149" s="226"/>
      <c r="DX149" s="226"/>
      <c r="DY149" s="226"/>
      <c r="DZ149" s="226"/>
      <c r="EA149" s="226"/>
      <c r="EB149" s="226"/>
      <c r="EC149" s="226"/>
      <c r="ED149" s="226"/>
      <c r="EE149" s="226"/>
      <c r="EF149" s="226"/>
      <c r="EG149" s="226"/>
      <c r="EH149" s="226"/>
      <c r="EI149" s="226"/>
      <c r="EL149" s="224"/>
    </row>
    <row r="150" spans="1:142" ht="16.899999999999999" customHeight="1" x14ac:dyDescent="0.3">
      <c r="A150" s="31">
        <v>275</v>
      </c>
      <c r="B150" s="36" t="s">
        <v>1782</v>
      </c>
      <c r="C150" s="36" t="s">
        <v>1783</v>
      </c>
      <c r="D150" s="36" t="s">
        <v>75</v>
      </c>
      <c r="E150" s="31">
        <v>5</v>
      </c>
      <c r="F150" s="31">
        <v>4</v>
      </c>
      <c r="G150" s="36" t="s">
        <v>1</v>
      </c>
      <c r="H150" s="36" t="s">
        <v>1784</v>
      </c>
      <c r="I150" s="36" t="s">
        <v>503</v>
      </c>
      <c r="J150" s="36" t="s">
        <v>149</v>
      </c>
      <c r="K150" s="36" t="s">
        <v>137</v>
      </c>
      <c r="L150" s="108">
        <v>0.5</v>
      </c>
      <c r="M150" s="108">
        <v>0</v>
      </c>
      <c r="N150" s="31" t="s">
        <v>144</v>
      </c>
      <c r="O150" s="119"/>
      <c r="P150" s="109"/>
      <c r="Q150" s="112"/>
      <c r="R150" s="112">
        <v>5100</v>
      </c>
      <c r="S150" s="113" t="s">
        <v>864</v>
      </c>
      <c r="T150" s="114" t="s">
        <v>2430</v>
      </c>
      <c r="U150" s="216" t="s">
        <v>1431</v>
      </c>
      <c r="V150" s="103">
        <v>10</v>
      </c>
      <c r="W150" s="31">
        <v>2013</v>
      </c>
      <c r="X150" s="65" t="s">
        <v>2252</v>
      </c>
      <c r="Y150" s="65"/>
      <c r="Z150" s="36"/>
      <c r="AA150" s="32" t="s">
        <v>1538</v>
      </c>
      <c r="AB150" s="32">
        <v>10</v>
      </c>
      <c r="AC150" s="32">
        <v>10</v>
      </c>
      <c r="AD150" s="218" t="s">
        <v>3353</v>
      </c>
      <c r="AE150" s="31"/>
      <c r="AF150" s="31"/>
      <c r="AG150" s="31"/>
      <c r="AH150" s="31"/>
      <c r="AI150" s="31"/>
      <c r="AJ150" s="31"/>
      <c r="AK150" s="31"/>
      <c r="AL150" s="31"/>
      <c r="AM150" s="115"/>
      <c r="AN150" s="31"/>
      <c r="AR150" s="220"/>
      <c r="AS150" s="221"/>
      <c r="AT150" s="221"/>
      <c r="BA150" s="222"/>
      <c r="BB150" s="222"/>
      <c r="BC150" s="222"/>
      <c r="BG150" s="221"/>
      <c r="BH150" s="221"/>
      <c r="BP150" s="221"/>
      <c r="BQ150" s="221"/>
      <c r="BR150" s="221"/>
      <c r="BZ150" s="225"/>
      <c r="CI150" s="226"/>
      <c r="CJ150" s="226"/>
      <c r="CK150" s="226"/>
      <c r="CL150" s="226"/>
      <c r="CM150" s="226"/>
      <c r="CN150" s="226"/>
      <c r="CO150" s="226"/>
      <c r="CP150" s="226"/>
      <c r="CQ150" s="226"/>
      <c r="CR150" s="226"/>
      <c r="CS150" s="226"/>
      <c r="CT150" s="226"/>
      <c r="CU150" s="226"/>
      <c r="CV150" s="226"/>
      <c r="CW150" s="226"/>
      <c r="CX150" s="226"/>
      <c r="CY150" s="226"/>
      <c r="CZ150" s="226"/>
      <c r="DA150" s="226"/>
      <c r="DB150" s="226"/>
      <c r="DC150" s="226"/>
      <c r="DD150" s="226"/>
      <c r="DE150" s="226"/>
      <c r="DF150" s="226"/>
      <c r="DG150" s="226"/>
      <c r="DH150" s="226"/>
      <c r="DI150" s="226"/>
      <c r="EL150" s="224"/>
    </row>
    <row r="151" spans="1:142" ht="16.899999999999999" customHeight="1" x14ac:dyDescent="0.3">
      <c r="A151" s="31">
        <v>281</v>
      </c>
      <c r="B151" s="36" t="s">
        <v>506</v>
      </c>
      <c r="C151" s="36" t="s">
        <v>1785</v>
      </c>
      <c r="D151" s="36" t="s">
        <v>30</v>
      </c>
      <c r="E151" s="31">
        <v>5</v>
      </c>
      <c r="F151" s="31">
        <v>5</v>
      </c>
      <c r="G151" s="36" t="s">
        <v>0</v>
      </c>
      <c r="H151" s="36" t="s">
        <v>105</v>
      </c>
      <c r="I151" s="36" t="s">
        <v>105</v>
      </c>
      <c r="J151" s="36" t="s">
        <v>149</v>
      </c>
      <c r="K151" s="36" t="s">
        <v>504</v>
      </c>
      <c r="L151" s="114">
        <v>50</v>
      </c>
      <c r="M151" s="114">
        <v>150</v>
      </c>
      <c r="N151" s="31" t="s">
        <v>144</v>
      </c>
      <c r="O151" s="109" t="s">
        <v>2365</v>
      </c>
      <c r="P151" s="109"/>
      <c r="Q151" s="112"/>
      <c r="R151" s="112">
        <v>0</v>
      </c>
      <c r="S151" s="113" t="s">
        <v>864</v>
      </c>
      <c r="T151" s="114" t="s">
        <v>2361</v>
      </c>
      <c r="U151" s="216" t="s">
        <v>1425</v>
      </c>
      <c r="V151" s="103">
        <v>5</v>
      </c>
      <c r="W151" s="31">
        <v>2013</v>
      </c>
      <c r="X151" s="65" t="s">
        <v>505</v>
      </c>
      <c r="Y151" s="65" t="s">
        <v>2589</v>
      </c>
      <c r="Z151" s="36"/>
      <c r="AA151" s="32" t="s">
        <v>3287</v>
      </c>
      <c r="AB151" s="32">
        <v>5</v>
      </c>
      <c r="AC151" s="32">
        <v>5</v>
      </c>
      <c r="AD151" s="115" t="s">
        <v>3351</v>
      </c>
      <c r="AE151" s="31"/>
      <c r="AF151" s="31"/>
      <c r="AG151" s="31"/>
      <c r="AH151" s="31"/>
      <c r="AI151" s="31"/>
      <c r="AJ151" s="31"/>
      <c r="AK151" s="31"/>
      <c r="AL151" s="31"/>
      <c r="AM151" s="115"/>
      <c r="AN151" s="31"/>
      <c r="AR151" s="220"/>
      <c r="AS151" s="221"/>
      <c r="AT151" s="221"/>
      <c r="BA151" s="222"/>
      <c r="BB151" s="222"/>
      <c r="BC151" s="222"/>
      <c r="BG151" s="221"/>
      <c r="BH151" s="221"/>
      <c r="BP151" s="221"/>
      <c r="BQ151" s="221"/>
      <c r="BR151" s="221"/>
      <c r="BZ151" s="225"/>
      <c r="EL151" s="224"/>
    </row>
    <row r="152" spans="1:142" ht="16.899999999999999" customHeight="1" x14ac:dyDescent="0.3">
      <c r="A152" s="31">
        <v>282</v>
      </c>
      <c r="B152" s="36" t="s">
        <v>507</v>
      </c>
      <c r="C152" s="36" t="s">
        <v>1786</v>
      </c>
      <c r="D152" s="36" t="s">
        <v>30</v>
      </c>
      <c r="E152" s="31">
        <v>5</v>
      </c>
      <c r="F152" s="31">
        <v>5</v>
      </c>
      <c r="G152" s="36" t="s">
        <v>1</v>
      </c>
      <c r="H152" s="36" t="s">
        <v>105</v>
      </c>
      <c r="I152" s="36" t="s">
        <v>105</v>
      </c>
      <c r="J152" s="36" t="s">
        <v>149</v>
      </c>
      <c r="K152" s="36" t="s">
        <v>504</v>
      </c>
      <c r="L152" s="114">
        <v>45</v>
      </c>
      <c r="M152" s="114">
        <v>135</v>
      </c>
      <c r="N152" s="31" t="s">
        <v>144</v>
      </c>
      <c r="O152" s="109" t="s">
        <v>2365</v>
      </c>
      <c r="P152" s="109"/>
      <c r="Q152" s="112"/>
      <c r="R152" s="112">
        <v>0.50802897054827634</v>
      </c>
      <c r="S152" s="113" t="s">
        <v>864</v>
      </c>
      <c r="T152" s="114" t="s">
        <v>2361</v>
      </c>
      <c r="U152" s="216" t="s">
        <v>1432</v>
      </c>
      <c r="V152" s="103">
        <v>5</v>
      </c>
      <c r="W152" s="31">
        <v>2013</v>
      </c>
      <c r="X152" s="65" t="s">
        <v>505</v>
      </c>
      <c r="Y152" s="65" t="s">
        <v>2590</v>
      </c>
      <c r="Z152" s="36"/>
      <c r="AA152" s="32" t="s">
        <v>1539</v>
      </c>
      <c r="AB152" s="32">
        <v>5</v>
      </c>
      <c r="AC152" s="32">
        <v>5</v>
      </c>
      <c r="AD152" s="218" t="s">
        <v>3353</v>
      </c>
      <c r="AE152" s="31"/>
      <c r="AF152" s="31"/>
      <c r="AG152" s="31"/>
      <c r="AH152" s="31"/>
      <c r="AI152" s="31"/>
      <c r="AJ152" s="31"/>
      <c r="AK152" s="31"/>
      <c r="AL152" s="31"/>
      <c r="AM152" s="115"/>
      <c r="AN152" s="31"/>
      <c r="AR152" s="220"/>
      <c r="AS152" s="221"/>
      <c r="AT152" s="221"/>
      <c r="BA152" s="222"/>
      <c r="BB152" s="222"/>
      <c r="BC152" s="222"/>
      <c r="BG152" s="221"/>
      <c r="BH152" s="221"/>
      <c r="BJ152" s="226"/>
      <c r="BM152" s="226"/>
      <c r="BP152" s="221"/>
      <c r="BQ152" s="221"/>
      <c r="BR152" s="221"/>
      <c r="BZ152" s="225"/>
      <c r="CI152" s="226"/>
      <c r="CJ152" s="226"/>
      <c r="CK152" s="226"/>
      <c r="CL152" s="226"/>
      <c r="CM152" s="226"/>
      <c r="CN152" s="226"/>
      <c r="CO152" s="226"/>
      <c r="CP152" s="226"/>
      <c r="CQ152" s="226"/>
      <c r="CR152" s="226"/>
      <c r="CS152" s="226"/>
      <c r="CT152" s="226"/>
      <c r="CU152" s="226"/>
      <c r="CV152" s="226"/>
      <c r="CW152" s="226"/>
      <c r="CX152" s="226"/>
      <c r="CY152" s="226"/>
      <c r="CZ152" s="226"/>
      <c r="DA152" s="226"/>
      <c r="DB152" s="226"/>
      <c r="DC152" s="226"/>
      <c r="DD152" s="226"/>
      <c r="DE152" s="226"/>
      <c r="DF152" s="226"/>
      <c r="DG152" s="226"/>
      <c r="DH152" s="226"/>
      <c r="DI152" s="226"/>
      <c r="DJ152" s="226"/>
      <c r="DK152" s="226"/>
      <c r="DL152" s="226"/>
      <c r="DM152" s="226"/>
      <c r="DN152" s="226"/>
      <c r="DO152" s="226"/>
      <c r="DP152" s="226"/>
      <c r="DQ152" s="226"/>
      <c r="DR152" s="226"/>
      <c r="DS152" s="226"/>
      <c r="DT152" s="226"/>
      <c r="DU152" s="226"/>
      <c r="DV152" s="226"/>
      <c r="DW152" s="226"/>
      <c r="DX152" s="226"/>
      <c r="DY152" s="226"/>
      <c r="DZ152" s="226"/>
      <c r="EA152" s="226"/>
      <c r="EB152" s="226"/>
      <c r="EC152" s="226"/>
      <c r="ED152" s="226"/>
      <c r="EE152" s="226"/>
      <c r="EF152" s="226"/>
      <c r="EG152" s="226"/>
      <c r="EH152" s="226"/>
      <c r="EI152" s="226"/>
      <c r="EL152" s="224"/>
    </row>
    <row r="153" spans="1:142" ht="16.899999999999999" customHeight="1" x14ac:dyDescent="0.3">
      <c r="A153" s="31">
        <v>287</v>
      </c>
      <c r="B153" s="36" t="s">
        <v>508</v>
      </c>
      <c r="C153" s="36" t="s">
        <v>509</v>
      </c>
      <c r="D153" s="36" t="s">
        <v>75</v>
      </c>
      <c r="E153" s="31">
        <v>5</v>
      </c>
      <c r="F153" s="31">
        <v>4</v>
      </c>
      <c r="G153" s="36" t="s">
        <v>1039</v>
      </c>
      <c r="H153" s="36" t="s">
        <v>105</v>
      </c>
      <c r="I153" s="36" t="s">
        <v>510</v>
      </c>
      <c r="J153" s="36" t="s">
        <v>149</v>
      </c>
      <c r="K153" s="36" t="s">
        <v>137</v>
      </c>
      <c r="L153" s="108">
        <v>0.92</v>
      </c>
      <c r="M153" s="108">
        <v>0.62</v>
      </c>
      <c r="N153" s="31" t="s">
        <v>144</v>
      </c>
      <c r="O153" s="109" t="s">
        <v>2591</v>
      </c>
      <c r="P153" s="109">
        <v>243</v>
      </c>
      <c r="Q153" s="112">
        <v>402</v>
      </c>
      <c r="R153" s="112">
        <v>159</v>
      </c>
      <c r="S153" s="113" t="s">
        <v>864</v>
      </c>
      <c r="T153" s="114" t="s">
        <v>2361</v>
      </c>
      <c r="U153" s="216" t="s">
        <v>1434</v>
      </c>
      <c r="V153" s="103">
        <v>12</v>
      </c>
      <c r="W153" s="31">
        <v>2013</v>
      </c>
      <c r="X153" s="65" t="s">
        <v>511</v>
      </c>
      <c r="Y153" s="65" t="s">
        <v>512</v>
      </c>
      <c r="Z153" s="36"/>
      <c r="AA153" s="32" t="s">
        <v>3294</v>
      </c>
      <c r="AB153" s="32">
        <v>12</v>
      </c>
      <c r="AC153" s="32">
        <v>12</v>
      </c>
      <c r="AD153" s="115"/>
      <c r="AE153" s="31"/>
      <c r="AF153" s="31"/>
      <c r="AG153" s="31"/>
      <c r="AH153" s="31"/>
      <c r="AI153" s="31"/>
      <c r="AJ153" s="31"/>
      <c r="AK153" s="31"/>
      <c r="AL153" s="31"/>
      <c r="AM153" s="115"/>
      <c r="AN153" s="31"/>
      <c r="AR153" s="220"/>
      <c r="AS153" s="221"/>
      <c r="AT153" s="221"/>
      <c r="BA153" s="222"/>
      <c r="BB153" s="222"/>
      <c r="BC153" s="222"/>
      <c r="BG153" s="221"/>
      <c r="BH153" s="221"/>
      <c r="BJ153" s="226"/>
      <c r="BP153" s="221"/>
      <c r="BQ153" s="221"/>
      <c r="BR153" s="221"/>
      <c r="BZ153" s="225"/>
      <c r="CI153" s="226"/>
      <c r="CJ153" s="226"/>
      <c r="CK153" s="226"/>
      <c r="CL153" s="226"/>
      <c r="CM153" s="226"/>
      <c r="CN153" s="226"/>
      <c r="CO153" s="226"/>
      <c r="CP153" s="226"/>
      <c r="CQ153" s="226"/>
      <c r="CR153" s="226"/>
      <c r="CS153" s="226"/>
      <c r="CT153" s="226"/>
      <c r="CU153" s="226"/>
      <c r="CV153" s="226"/>
      <c r="CW153" s="226"/>
      <c r="CX153" s="226"/>
      <c r="CY153" s="226"/>
      <c r="CZ153" s="226"/>
      <c r="DA153" s="226"/>
      <c r="DB153" s="226"/>
      <c r="DC153" s="226"/>
      <c r="DD153" s="226"/>
      <c r="DE153" s="226"/>
      <c r="DF153" s="226"/>
      <c r="DG153" s="226"/>
      <c r="DH153" s="226"/>
      <c r="DI153" s="226"/>
      <c r="EL153" s="224"/>
    </row>
    <row r="154" spans="1:142" ht="16.899999999999999" customHeight="1" x14ac:dyDescent="0.3">
      <c r="A154" s="31">
        <v>288</v>
      </c>
      <c r="B154" s="36" t="s">
        <v>513</v>
      </c>
      <c r="C154" s="36" t="s">
        <v>514</v>
      </c>
      <c r="D154" s="36" t="s">
        <v>75</v>
      </c>
      <c r="E154" s="31">
        <v>5</v>
      </c>
      <c r="F154" s="31">
        <v>4</v>
      </c>
      <c r="G154" s="36" t="s">
        <v>1039</v>
      </c>
      <c r="H154" s="36" t="s">
        <v>105</v>
      </c>
      <c r="I154" s="36" t="s">
        <v>510</v>
      </c>
      <c r="J154" s="36" t="s">
        <v>149</v>
      </c>
      <c r="K154" s="36" t="s">
        <v>137</v>
      </c>
      <c r="L154" s="108">
        <v>0.3</v>
      </c>
      <c r="M154" s="108">
        <v>0</v>
      </c>
      <c r="N154" s="31" t="s">
        <v>144</v>
      </c>
      <c r="O154" s="109" t="s">
        <v>2365</v>
      </c>
      <c r="P154" s="109"/>
      <c r="Q154" s="112"/>
      <c r="R154" s="112">
        <v>175</v>
      </c>
      <c r="S154" s="113" t="s">
        <v>864</v>
      </c>
      <c r="T154" s="114" t="s">
        <v>2361</v>
      </c>
      <c r="U154" s="216" t="s">
        <v>2592</v>
      </c>
      <c r="V154" s="106">
        <v>12</v>
      </c>
      <c r="W154" s="31">
        <v>2010</v>
      </c>
      <c r="X154" s="65" t="s">
        <v>515</v>
      </c>
      <c r="Y154" s="139" t="s">
        <v>2593</v>
      </c>
      <c r="Z154" s="36"/>
      <c r="AA154" s="32" t="s">
        <v>3273</v>
      </c>
      <c r="AB154" s="32">
        <v>12</v>
      </c>
      <c r="AC154" s="32">
        <v>12</v>
      </c>
      <c r="AD154" s="115"/>
      <c r="AE154" s="31"/>
      <c r="AF154" s="31"/>
      <c r="AG154" s="31"/>
      <c r="AH154" s="31"/>
      <c r="AI154" s="31"/>
      <c r="AJ154" s="31"/>
      <c r="AK154" s="31"/>
      <c r="AL154" s="31"/>
      <c r="AM154" s="115"/>
      <c r="AN154" s="31"/>
      <c r="AR154" s="220"/>
      <c r="AS154" s="221"/>
      <c r="AT154" s="221"/>
      <c r="BA154" s="222"/>
      <c r="BB154" s="222"/>
      <c r="BC154" s="222"/>
      <c r="BG154" s="221"/>
      <c r="BH154" s="221"/>
      <c r="BP154" s="221"/>
      <c r="BQ154" s="221"/>
      <c r="BR154" s="221"/>
      <c r="EL154" s="224"/>
    </row>
    <row r="155" spans="1:142" ht="16.899999999999999" customHeight="1" x14ac:dyDescent="0.3">
      <c r="A155" s="31">
        <v>289</v>
      </c>
      <c r="B155" s="36" t="s">
        <v>516</v>
      </c>
      <c r="C155" s="36" t="s">
        <v>517</v>
      </c>
      <c r="D155" s="36" t="s">
        <v>76</v>
      </c>
      <c r="E155" s="31">
        <v>4</v>
      </c>
      <c r="F155" s="31">
        <v>4</v>
      </c>
      <c r="G155" s="36" t="s">
        <v>1</v>
      </c>
      <c r="H155" s="36" t="s">
        <v>105</v>
      </c>
      <c r="I155" s="36" t="s">
        <v>518</v>
      </c>
      <c r="J155" s="36" t="s">
        <v>149</v>
      </c>
      <c r="K155" s="36" t="s">
        <v>137</v>
      </c>
      <c r="L155" s="108">
        <v>0.4</v>
      </c>
      <c r="M155" s="108">
        <v>0</v>
      </c>
      <c r="N155" s="31" t="s">
        <v>144</v>
      </c>
      <c r="O155" s="109" t="s">
        <v>2594</v>
      </c>
      <c r="P155" s="128">
        <v>100000000</v>
      </c>
      <c r="Q155" s="111">
        <v>80000000</v>
      </c>
      <c r="R155" s="111">
        <v>-14000000</v>
      </c>
      <c r="S155" s="113" t="s">
        <v>2595</v>
      </c>
      <c r="T155" s="114" t="s">
        <v>2361</v>
      </c>
      <c r="U155" s="216" t="s">
        <v>2596</v>
      </c>
      <c r="V155" s="103">
        <v>4</v>
      </c>
      <c r="W155" s="31">
        <v>2010</v>
      </c>
      <c r="X155" s="65" t="s">
        <v>2253</v>
      </c>
      <c r="Y155" s="65" t="s">
        <v>2597</v>
      </c>
      <c r="Z155" s="36"/>
      <c r="AA155" s="32" t="s">
        <v>1540</v>
      </c>
      <c r="AB155" s="32">
        <v>4</v>
      </c>
      <c r="AC155" s="32">
        <v>4</v>
      </c>
      <c r="AD155" s="218" t="s">
        <v>3353</v>
      </c>
      <c r="AE155" s="31"/>
      <c r="AF155" s="31"/>
      <c r="AG155" s="31"/>
      <c r="AH155" s="31"/>
      <c r="AI155" s="31"/>
      <c r="AJ155" s="31"/>
      <c r="AK155" s="31"/>
      <c r="AL155" s="31"/>
      <c r="AM155" s="115"/>
      <c r="AN155" s="31"/>
      <c r="AR155" s="220"/>
      <c r="AT155" s="221"/>
      <c r="BA155" s="222"/>
      <c r="BB155" s="222"/>
      <c r="BC155" s="222"/>
      <c r="BG155" s="221"/>
      <c r="BH155" s="221"/>
      <c r="BP155" s="221"/>
      <c r="BQ155" s="221"/>
      <c r="BR155" s="221"/>
      <c r="BZ155" s="225"/>
      <c r="EL155" s="224"/>
    </row>
    <row r="156" spans="1:142" ht="16.899999999999999" customHeight="1" x14ac:dyDescent="0.3">
      <c r="A156" s="31">
        <v>291</v>
      </c>
      <c r="B156" s="36" t="s">
        <v>519</v>
      </c>
      <c r="C156" s="36" t="s">
        <v>520</v>
      </c>
      <c r="D156" s="36" t="s">
        <v>78</v>
      </c>
      <c r="E156" s="31">
        <v>5</v>
      </c>
      <c r="F156" s="31">
        <v>4</v>
      </c>
      <c r="G156" s="36" t="s">
        <v>0</v>
      </c>
      <c r="H156" s="36" t="s">
        <v>25</v>
      </c>
      <c r="I156" s="36" t="s">
        <v>521</v>
      </c>
      <c r="J156" s="36" t="s">
        <v>522</v>
      </c>
      <c r="K156" s="36" t="s">
        <v>137</v>
      </c>
      <c r="L156" s="108">
        <v>3.5000000000000003E-2</v>
      </c>
      <c r="M156" s="108">
        <v>0</v>
      </c>
      <c r="N156" s="31" t="s">
        <v>138</v>
      </c>
      <c r="O156" s="109" t="s">
        <v>2598</v>
      </c>
      <c r="P156" s="109"/>
      <c r="Q156" s="112"/>
      <c r="R156" s="112">
        <v>8</v>
      </c>
      <c r="S156" s="113" t="s">
        <v>864</v>
      </c>
      <c r="T156" s="114" t="s">
        <v>2361</v>
      </c>
      <c r="U156" s="216" t="s">
        <v>1419</v>
      </c>
      <c r="V156" s="103">
        <v>17</v>
      </c>
      <c r="W156" s="31">
        <v>2010</v>
      </c>
      <c r="X156" s="65" t="s">
        <v>523</v>
      </c>
      <c r="Y156" s="65" t="s">
        <v>2599</v>
      </c>
      <c r="Z156" s="36"/>
      <c r="AA156" s="32" t="s">
        <v>3280</v>
      </c>
      <c r="AB156" s="32">
        <v>17</v>
      </c>
      <c r="AC156" s="32">
        <v>17</v>
      </c>
      <c r="AD156" s="115" t="s">
        <v>3351</v>
      </c>
      <c r="AE156" s="31"/>
      <c r="AF156" s="31"/>
      <c r="AG156" s="31"/>
      <c r="AH156" s="31"/>
      <c r="AI156" s="31"/>
      <c r="AJ156" s="31"/>
      <c r="AK156" s="31"/>
      <c r="AL156" s="31"/>
      <c r="AM156" s="115"/>
      <c r="AN156" s="31"/>
      <c r="AR156" s="222"/>
      <c r="AT156" s="221"/>
      <c r="BA156" s="222"/>
      <c r="BB156" s="222"/>
      <c r="BC156" s="222"/>
      <c r="BG156" s="221"/>
      <c r="BH156" s="221"/>
      <c r="BM156" s="226"/>
      <c r="BP156" s="221"/>
      <c r="BQ156" s="221"/>
      <c r="BR156" s="221"/>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EG156" s="226"/>
      <c r="EH156" s="226"/>
      <c r="EI156" s="226"/>
      <c r="EL156" s="224"/>
    </row>
    <row r="157" spans="1:142" ht="16.899999999999999" customHeight="1" x14ac:dyDescent="0.3">
      <c r="A157" s="31">
        <v>292</v>
      </c>
      <c r="B157" s="36" t="s">
        <v>1787</v>
      </c>
      <c r="C157" s="36" t="s">
        <v>1788</v>
      </c>
      <c r="D157" s="36" t="s">
        <v>87</v>
      </c>
      <c r="E157" s="31">
        <v>5</v>
      </c>
      <c r="F157" s="31">
        <v>3</v>
      </c>
      <c r="G157" s="36" t="s">
        <v>1</v>
      </c>
      <c r="H157" s="36" t="s">
        <v>25</v>
      </c>
      <c r="I157" s="36" t="s">
        <v>524</v>
      </c>
      <c r="J157" s="36" t="s">
        <v>525</v>
      </c>
      <c r="K157" s="36" t="s">
        <v>137</v>
      </c>
      <c r="L157" s="108">
        <v>0.05</v>
      </c>
      <c r="M157" s="108">
        <v>0</v>
      </c>
      <c r="N157" s="31" t="s">
        <v>144</v>
      </c>
      <c r="O157" s="109">
        <v>19008</v>
      </c>
      <c r="P157" s="109"/>
      <c r="Q157" s="112"/>
      <c r="R157" s="112">
        <v>19008</v>
      </c>
      <c r="S157" s="113" t="s">
        <v>864</v>
      </c>
      <c r="T157" s="114" t="s">
        <v>2361</v>
      </c>
      <c r="U157" s="216" t="s">
        <v>1398</v>
      </c>
      <c r="V157" s="103">
        <v>15</v>
      </c>
      <c r="W157" s="31">
        <v>2010</v>
      </c>
      <c r="X157" s="65" t="s">
        <v>526</v>
      </c>
      <c r="Y157" s="65" t="s">
        <v>2600</v>
      </c>
      <c r="Z157" s="36"/>
      <c r="AA157" s="32" t="s">
        <v>1541</v>
      </c>
      <c r="AB157" s="32">
        <v>15</v>
      </c>
      <c r="AC157" s="32">
        <v>15</v>
      </c>
      <c r="AD157" s="218" t="s">
        <v>3353</v>
      </c>
      <c r="AE157" s="31"/>
      <c r="AF157" s="31"/>
      <c r="AG157" s="31"/>
      <c r="AH157" s="31"/>
      <c r="AI157" s="31"/>
      <c r="AJ157" s="31"/>
      <c r="AK157" s="31"/>
      <c r="AL157" s="31"/>
      <c r="AM157" s="115"/>
      <c r="AN157" s="31"/>
      <c r="AR157" s="220"/>
      <c r="AS157" s="221"/>
      <c r="AT157" s="221"/>
      <c r="BA157" s="222"/>
      <c r="BB157" s="222"/>
      <c r="BC157" s="222"/>
      <c r="BG157" s="221"/>
      <c r="BH157" s="221"/>
      <c r="BJ157" s="226"/>
      <c r="BM157" s="226"/>
      <c r="BP157" s="221"/>
      <c r="BQ157" s="221"/>
      <c r="BR157" s="221"/>
      <c r="BZ157" s="225"/>
      <c r="DJ157" s="226"/>
      <c r="DK157" s="226"/>
      <c r="DL157" s="226"/>
      <c r="DM157" s="226"/>
      <c r="DN157" s="226"/>
      <c r="DO157" s="226"/>
      <c r="DP157" s="226"/>
      <c r="DQ157" s="226"/>
      <c r="DR157" s="226"/>
      <c r="DS157" s="226"/>
      <c r="DT157" s="226"/>
      <c r="DU157" s="226"/>
      <c r="DV157" s="226"/>
      <c r="DW157" s="226"/>
      <c r="DX157" s="226"/>
      <c r="DY157" s="226"/>
      <c r="DZ157" s="226"/>
      <c r="EA157" s="226"/>
      <c r="EB157" s="226"/>
      <c r="EC157" s="226"/>
      <c r="ED157" s="226"/>
      <c r="EE157" s="226"/>
      <c r="EF157" s="226"/>
      <c r="EG157" s="226"/>
      <c r="EH157" s="226"/>
      <c r="EI157" s="226"/>
      <c r="EL157" s="224"/>
    </row>
    <row r="158" spans="1:142" ht="16.899999999999999" customHeight="1" x14ac:dyDescent="0.3">
      <c r="A158" s="31">
        <v>293</v>
      </c>
      <c r="B158" s="36" t="s">
        <v>527</v>
      </c>
      <c r="C158" s="36" t="s">
        <v>528</v>
      </c>
      <c r="D158" s="36" t="s">
        <v>529</v>
      </c>
      <c r="E158" s="31">
        <v>5</v>
      </c>
      <c r="F158" s="31">
        <v>4</v>
      </c>
      <c r="G158" s="36" t="s">
        <v>1</v>
      </c>
      <c r="H158" s="36" t="s">
        <v>25</v>
      </c>
      <c r="I158" s="36" t="s">
        <v>530</v>
      </c>
      <c r="J158" s="36" t="s">
        <v>531</v>
      </c>
      <c r="K158" s="36" t="s">
        <v>137</v>
      </c>
      <c r="L158" s="108">
        <v>0.3</v>
      </c>
      <c r="M158" s="108">
        <v>0</v>
      </c>
      <c r="N158" s="31" t="s">
        <v>138</v>
      </c>
      <c r="O158" s="109" t="s">
        <v>2601</v>
      </c>
      <c r="P158" s="109"/>
      <c r="Q158" s="112"/>
      <c r="R158" s="112">
        <v>400</v>
      </c>
      <c r="S158" s="113" t="s">
        <v>2602</v>
      </c>
      <c r="T158" s="114" t="s">
        <v>2361</v>
      </c>
      <c r="U158" s="216" t="s">
        <v>1479</v>
      </c>
      <c r="V158" s="103">
        <v>10</v>
      </c>
      <c r="W158" s="31">
        <v>2010</v>
      </c>
      <c r="X158" s="62" t="s">
        <v>532</v>
      </c>
      <c r="Y158" s="65" t="s">
        <v>2603</v>
      </c>
      <c r="Z158" s="36"/>
      <c r="AA158" s="32" t="s">
        <v>3314</v>
      </c>
      <c r="AB158" s="32">
        <v>10</v>
      </c>
      <c r="AC158" s="32">
        <v>10</v>
      </c>
      <c r="AD158" s="218" t="s">
        <v>3353</v>
      </c>
      <c r="AE158" s="31"/>
      <c r="AF158" s="31"/>
      <c r="AG158" s="31"/>
      <c r="AH158" s="31"/>
      <c r="AI158" s="31"/>
      <c r="AJ158" s="31"/>
      <c r="AK158" s="31"/>
      <c r="AL158" s="31"/>
      <c r="AM158" s="115"/>
      <c r="AN158" s="31"/>
      <c r="AR158" s="220"/>
      <c r="AT158" s="221"/>
      <c r="BA158" s="222"/>
      <c r="BB158" s="222"/>
      <c r="BC158" s="222"/>
      <c r="BG158" s="221"/>
      <c r="BH158" s="221"/>
      <c r="BP158" s="221"/>
      <c r="BQ158" s="221"/>
      <c r="BR158" s="221"/>
      <c r="EL158" s="224"/>
    </row>
    <row r="159" spans="1:142" ht="16.899999999999999" customHeight="1" x14ac:dyDescent="0.3">
      <c r="A159" s="31">
        <v>294</v>
      </c>
      <c r="B159" s="36" t="s">
        <v>1789</v>
      </c>
      <c r="C159" s="36" t="s">
        <v>1790</v>
      </c>
      <c r="D159" s="36" t="s">
        <v>88</v>
      </c>
      <c r="E159" s="31">
        <v>5</v>
      </c>
      <c r="F159" s="31">
        <v>4</v>
      </c>
      <c r="G159" s="36" t="s">
        <v>1</v>
      </c>
      <c r="H159" s="36" t="s">
        <v>25</v>
      </c>
      <c r="I159" s="36" t="s">
        <v>533</v>
      </c>
      <c r="J159" s="36" t="s">
        <v>525</v>
      </c>
      <c r="K159" s="36" t="s">
        <v>137</v>
      </c>
      <c r="L159" s="108">
        <v>0.08</v>
      </c>
      <c r="M159" s="108">
        <v>0</v>
      </c>
      <c r="N159" s="31" t="s">
        <v>144</v>
      </c>
      <c r="O159" s="109" t="s">
        <v>2604</v>
      </c>
      <c r="P159" s="109"/>
      <c r="Q159" s="112"/>
      <c r="R159" s="112">
        <v>44.5</v>
      </c>
      <c r="S159" s="113" t="s">
        <v>864</v>
      </c>
      <c r="T159" s="114" t="s">
        <v>2361</v>
      </c>
      <c r="U159" s="216" t="s">
        <v>1399</v>
      </c>
      <c r="V159" s="103">
        <v>10</v>
      </c>
      <c r="W159" s="31">
        <v>2010</v>
      </c>
      <c r="X159" s="65" t="s">
        <v>534</v>
      </c>
      <c r="Y159" s="65" t="s">
        <v>191</v>
      </c>
      <c r="Z159" s="36"/>
      <c r="AA159" s="32" t="s">
        <v>1542</v>
      </c>
      <c r="AB159" s="32">
        <v>10</v>
      </c>
      <c r="AC159" s="32">
        <v>10</v>
      </c>
      <c r="AD159" s="218" t="s">
        <v>3353</v>
      </c>
      <c r="AE159" s="31"/>
      <c r="AF159" s="31"/>
      <c r="AG159" s="31"/>
      <c r="AH159" s="31"/>
      <c r="AI159" s="31"/>
      <c r="AJ159" s="31"/>
      <c r="AK159" s="31"/>
      <c r="AL159" s="31"/>
      <c r="AM159" s="115"/>
      <c r="AN159" s="31"/>
      <c r="AR159" s="220"/>
      <c r="AT159" s="221"/>
      <c r="BA159" s="222"/>
      <c r="BB159" s="222"/>
      <c r="BC159" s="222"/>
      <c r="BG159" s="221"/>
      <c r="BH159" s="221"/>
      <c r="BM159" s="226"/>
      <c r="BP159" s="221"/>
      <c r="BQ159" s="221"/>
      <c r="BR159" s="221"/>
      <c r="CJ159" s="226"/>
      <c r="CK159" s="226"/>
      <c r="CL159" s="226"/>
      <c r="CM159" s="226"/>
      <c r="CN159" s="226"/>
      <c r="CO159" s="226"/>
      <c r="CP159" s="226"/>
      <c r="CQ159" s="226"/>
      <c r="CR159" s="226"/>
      <c r="CS159" s="226"/>
      <c r="CT159" s="226"/>
      <c r="CU159" s="226"/>
      <c r="CV159" s="226"/>
      <c r="CW159" s="226"/>
      <c r="CX159" s="226"/>
      <c r="CY159" s="226"/>
      <c r="CZ159" s="226"/>
      <c r="DA159" s="226"/>
      <c r="DB159" s="226"/>
      <c r="DC159" s="226"/>
      <c r="DD159" s="226"/>
      <c r="DE159" s="226"/>
      <c r="DF159" s="226"/>
      <c r="DG159" s="226"/>
      <c r="DH159" s="226"/>
      <c r="DI159" s="226"/>
      <c r="EG159" s="226"/>
      <c r="EH159" s="226"/>
      <c r="EI159" s="226"/>
      <c r="EL159" s="224"/>
    </row>
    <row r="160" spans="1:142" ht="16.899999999999999" customHeight="1" x14ac:dyDescent="0.3">
      <c r="A160" s="31">
        <v>295</v>
      </c>
      <c r="B160" s="36" t="s">
        <v>535</v>
      </c>
      <c r="C160" s="36" t="s">
        <v>1791</v>
      </c>
      <c r="D160" s="36" t="s">
        <v>87</v>
      </c>
      <c r="E160" s="31">
        <v>5</v>
      </c>
      <c r="F160" s="31">
        <v>4</v>
      </c>
      <c r="G160" s="36" t="s">
        <v>1</v>
      </c>
      <c r="H160" s="36" t="s">
        <v>25</v>
      </c>
      <c r="I160" s="36" t="s">
        <v>536</v>
      </c>
      <c r="J160" s="36" t="s">
        <v>525</v>
      </c>
      <c r="K160" s="36" t="s">
        <v>137</v>
      </c>
      <c r="L160" s="108">
        <v>0.16</v>
      </c>
      <c r="M160" s="108">
        <v>0</v>
      </c>
      <c r="N160" s="31" t="s">
        <v>144</v>
      </c>
      <c r="O160" s="109" t="s">
        <v>2605</v>
      </c>
      <c r="P160" s="109"/>
      <c r="Q160" s="112"/>
      <c r="R160" s="112">
        <v>348</v>
      </c>
      <c r="S160" s="113" t="s">
        <v>864</v>
      </c>
      <c r="T160" s="114" t="s">
        <v>2361</v>
      </c>
      <c r="U160" s="216" t="s">
        <v>1400</v>
      </c>
      <c r="V160" s="103">
        <v>11</v>
      </c>
      <c r="W160" s="31">
        <v>2010</v>
      </c>
      <c r="X160" s="65" t="s">
        <v>537</v>
      </c>
      <c r="Y160" s="65" t="s">
        <v>2606</v>
      </c>
      <c r="Z160" s="36"/>
      <c r="AA160" s="32" t="s">
        <v>1543</v>
      </c>
      <c r="AB160" s="32">
        <v>11</v>
      </c>
      <c r="AC160" s="32">
        <v>11</v>
      </c>
      <c r="AD160" s="218" t="s">
        <v>3353</v>
      </c>
      <c r="AE160" s="31"/>
      <c r="AF160" s="31"/>
      <c r="AG160" s="31"/>
      <c r="AH160" s="31"/>
      <c r="AI160" s="31"/>
      <c r="AJ160" s="31"/>
      <c r="AK160" s="31"/>
      <c r="AL160" s="31"/>
      <c r="AM160" s="115"/>
      <c r="AN160" s="31"/>
      <c r="AR160" s="220"/>
      <c r="AS160" s="221"/>
      <c r="AT160" s="221"/>
      <c r="BA160" s="222"/>
      <c r="BB160" s="222"/>
      <c r="BC160" s="222"/>
      <c r="BG160" s="221"/>
      <c r="BH160" s="221"/>
      <c r="BP160" s="221"/>
      <c r="BQ160" s="221"/>
      <c r="BR160" s="221"/>
      <c r="BZ160" s="225"/>
      <c r="EL160" s="224"/>
    </row>
    <row r="161" spans="1:142" ht="16.899999999999999" customHeight="1" x14ac:dyDescent="0.3">
      <c r="A161" s="31">
        <v>296</v>
      </c>
      <c r="B161" s="36" t="s">
        <v>538</v>
      </c>
      <c r="C161" s="36" t="s">
        <v>539</v>
      </c>
      <c r="D161" s="36" t="s">
        <v>529</v>
      </c>
      <c r="E161" s="31">
        <v>5</v>
      </c>
      <c r="F161" s="31">
        <v>1</v>
      </c>
      <c r="G161" s="36" t="s">
        <v>1</v>
      </c>
      <c r="H161" s="36" t="s">
        <v>25</v>
      </c>
      <c r="I161" s="36" t="s">
        <v>530</v>
      </c>
      <c r="J161" s="36" t="s">
        <v>525</v>
      </c>
      <c r="K161" s="36" t="s">
        <v>137</v>
      </c>
      <c r="L161" s="108">
        <v>7.4999999999999997E-2</v>
      </c>
      <c r="M161" s="108">
        <v>0</v>
      </c>
      <c r="N161" s="31" t="s">
        <v>138</v>
      </c>
      <c r="O161" s="109" t="s">
        <v>2607</v>
      </c>
      <c r="P161" s="109"/>
      <c r="Q161" s="112"/>
      <c r="R161" s="112">
        <v>150</v>
      </c>
      <c r="S161" s="113" t="s">
        <v>864</v>
      </c>
      <c r="T161" s="114" t="s">
        <v>2361</v>
      </c>
      <c r="U161" s="216" t="s">
        <v>1401</v>
      </c>
      <c r="V161" s="103">
        <v>10</v>
      </c>
      <c r="W161" s="31">
        <v>2016</v>
      </c>
      <c r="X161" s="65" t="s">
        <v>540</v>
      </c>
      <c r="Y161" s="139"/>
      <c r="Z161" s="36"/>
      <c r="AA161" s="32" t="s">
        <v>1544</v>
      </c>
      <c r="AB161" s="32">
        <v>10</v>
      </c>
      <c r="AC161" s="32">
        <v>10</v>
      </c>
      <c r="AD161" s="218" t="s">
        <v>3353</v>
      </c>
      <c r="AE161" s="31"/>
      <c r="AF161" s="31"/>
      <c r="AG161" s="31"/>
      <c r="AH161" s="31"/>
      <c r="AI161" s="31"/>
      <c r="AJ161" s="31"/>
      <c r="AK161" s="31"/>
      <c r="AL161" s="31"/>
      <c r="AM161" s="115"/>
      <c r="AN161" s="31"/>
      <c r="AR161" s="220"/>
      <c r="AS161" s="221"/>
      <c r="AT161" s="221"/>
      <c r="BA161" s="222"/>
      <c r="BB161" s="222"/>
      <c r="BC161" s="222"/>
      <c r="BG161" s="221"/>
      <c r="BH161" s="221"/>
      <c r="BP161" s="221"/>
      <c r="BQ161" s="221"/>
      <c r="BR161" s="221"/>
      <c r="BZ161" s="225"/>
      <c r="CI161" s="226"/>
      <c r="CJ161" s="226"/>
      <c r="CK161" s="226"/>
      <c r="CL161" s="226"/>
      <c r="CM161" s="226"/>
      <c r="CN161" s="226"/>
      <c r="CO161" s="226"/>
      <c r="CP161" s="226"/>
      <c r="CQ161" s="226"/>
      <c r="CR161" s="226"/>
      <c r="CS161" s="226"/>
      <c r="CT161" s="226"/>
      <c r="CU161" s="226"/>
      <c r="CV161" s="226"/>
      <c r="CW161" s="226"/>
      <c r="CX161" s="226"/>
      <c r="CY161" s="226"/>
      <c r="CZ161" s="226"/>
      <c r="DA161" s="226"/>
      <c r="DB161" s="226"/>
      <c r="DC161" s="226"/>
      <c r="DD161" s="226"/>
      <c r="DE161" s="226"/>
      <c r="DF161" s="226"/>
      <c r="DG161" s="226"/>
      <c r="DH161" s="226"/>
      <c r="DI161" s="226"/>
      <c r="EL161" s="224"/>
    </row>
    <row r="162" spans="1:142" ht="16.899999999999999" customHeight="1" x14ac:dyDescent="0.3">
      <c r="A162" s="31">
        <v>298</v>
      </c>
      <c r="B162" s="36" t="s">
        <v>542</v>
      </c>
      <c r="C162" s="36" t="s">
        <v>1792</v>
      </c>
      <c r="D162" s="36" t="s">
        <v>88</v>
      </c>
      <c r="E162" s="31">
        <v>5</v>
      </c>
      <c r="F162" s="31">
        <v>3</v>
      </c>
      <c r="G162" s="36" t="s">
        <v>0</v>
      </c>
      <c r="H162" s="36" t="s">
        <v>25</v>
      </c>
      <c r="I162" s="36" t="s">
        <v>543</v>
      </c>
      <c r="J162" s="36" t="s">
        <v>9</v>
      </c>
      <c r="K162" s="36" t="s">
        <v>137</v>
      </c>
      <c r="L162" s="108">
        <v>0.08</v>
      </c>
      <c r="M162" s="108">
        <v>0</v>
      </c>
      <c r="N162" s="31" t="s">
        <v>138</v>
      </c>
      <c r="O162" s="109">
        <v>1.4489999999999998</v>
      </c>
      <c r="P162" s="109">
        <v>0</v>
      </c>
      <c r="Q162" s="112">
        <v>1.4489999999999998</v>
      </c>
      <c r="R162" s="112">
        <v>1.4489999999999998</v>
      </c>
      <c r="S162" s="113" t="s">
        <v>864</v>
      </c>
      <c r="T162" s="114" t="s">
        <v>2361</v>
      </c>
      <c r="U162" s="216" t="s">
        <v>1402</v>
      </c>
      <c r="V162" s="103">
        <v>17</v>
      </c>
      <c r="W162" s="31">
        <v>2013</v>
      </c>
      <c r="X162" s="65" t="s">
        <v>544</v>
      </c>
      <c r="Y162" s="65" t="s">
        <v>2608</v>
      </c>
      <c r="Z162" s="36"/>
      <c r="AA162" s="32" t="s">
        <v>3275</v>
      </c>
      <c r="AB162" s="32">
        <v>17</v>
      </c>
      <c r="AC162" s="32">
        <v>17</v>
      </c>
      <c r="AD162" s="115" t="s">
        <v>3351</v>
      </c>
      <c r="AE162" s="31"/>
      <c r="AF162" s="31"/>
      <c r="AG162" s="31"/>
      <c r="AH162" s="31"/>
      <c r="AI162" s="31"/>
      <c r="AJ162" s="31"/>
      <c r="AK162" s="31"/>
      <c r="AL162" s="31"/>
      <c r="AM162" s="115"/>
      <c r="AN162" s="31"/>
      <c r="AR162" s="220"/>
      <c r="AS162" s="221"/>
      <c r="AT162" s="221"/>
      <c r="BA162" s="222"/>
      <c r="BB162" s="222"/>
      <c r="BC162" s="222"/>
      <c r="BG162" s="221"/>
      <c r="BH162" s="221"/>
      <c r="BP162" s="221"/>
      <c r="BQ162" s="221"/>
      <c r="BR162" s="221"/>
      <c r="BZ162" s="225"/>
      <c r="EL162" s="224"/>
    </row>
    <row r="163" spans="1:142" ht="16.899999999999999" customHeight="1" x14ac:dyDescent="0.3">
      <c r="A163" s="31">
        <v>301</v>
      </c>
      <c r="B163" s="76" t="s">
        <v>547</v>
      </c>
      <c r="C163" s="36" t="s">
        <v>548</v>
      </c>
      <c r="D163" s="76" t="s">
        <v>75</v>
      </c>
      <c r="E163" s="103">
        <v>5</v>
      </c>
      <c r="F163" s="103">
        <v>2</v>
      </c>
      <c r="G163" s="76" t="s">
        <v>1</v>
      </c>
      <c r="H163" s="36" t="s">
        <v>25</v>
      </c>
      <c r="I163" s="76" t="s">
        <v>549</v>
      </c>
      <c r="J163" s="76" t="s">
        <v>550</v>
      </c>
      <c r="K163" s="36" t="s">
        <v>137</v>
      </c>
      <c r="L163" s="120">
        <v>0.23</v>
      </c>
      <c r="M163" s="108">
        <v>0</v>
      </c>
      <c r="N163" s="103" t="s">
        <v>144</v>
      </c>
      <c r="O163" s="121">
        <v>334</v>
      </c>
      <c r="P163" s="121"/>
      <c r="Q163" s="112"/>
      <c r="R163" s="122">
        <v>334</v>
      </c>
      <c r="S163" s="113" t="s">
        <v>864</v>
      </c>
      <c r="T163" s="114" t="s">
        <v>2361</v>
      </c>
      <c r="U163" s="216" t="s">
        <v>1403</v>
      </c>
      <c r="V163" s="103">
        <v>8.5</v>
      </c>
      <c r="W163" s="31">
        <v>2015</v>
      </c>
      <c r="X163" s="63" t="s">
        <v>551</v>
      </c>
      <c r="Y163" s="63" t="s">
        <v>2609</v>
      </c>
      <c r="Z163" s="76"/>
      <c r="AA163" s="32" t="s">
        <v>1545</v>
      </c>
      <c r="AB163" s="32">
        <v>8.5</v>
      </c>
      <c r="AC163" s="32">
        <v>8.5</v>
      </c>
      <c r="AD163" s="218" t="s">
        <v>3353</v>
      </c>
      <c r="AE163" s="31"/>
      <c r="AF163" s="31"/>
      <c r="AG163" s="31"/>
      <c r="AH163" s="31"/>
      <c r="AI163" s="31"/>
      <c r="AJ163" s="31"/>
      <c r="AK163" s="31"/>
      <c r="AL163" s="31"/>
      <c r="AM163" s="115"/>
      <c r="AN163" s="31"/>
      <c r="AR163" s="220"/>
      <c r="AT163" s="221"/>
      <c r="BA163" s="222"/>
      <c r="BC163" s="222"/>
      <c r="BG163" s="221"/>
      <c r="BR163" s="221"/>
      <c r="EL163" s="224"/>
    </row>
    <row r="164" spans="1:142" ht="16.899999999999999" customHeight="1" x14ac:dyDescent="0.3">
      <c r="A164" s="31">
        <v>303</v>
      </c>
      <c r="B164" s="76" t="s">
        <v>1793</v>
      </c>
      <c r="C164" s="76" t="s">
        <v>1794</v>
      </c>
      <c r="D164" s="36" t="s">
        <v>78</v>
      </c>
      <c r="E164" s="31">
        <v>3</v>
      </c>
      <c r="F164" s="103">
        <v>3</v>
      </c>
      <c r="G164" s="76" t="s">
        <v>1</v>
      </c>
      <c r="H164" s="36" t="s">
        <v>25</v>
      </c>
      <c r="I164" s="76" t="s">
        <v>552</v>
      </c>
      <c r="J164" s="76" t="s">
        <v>541</v>
      </c>
      <c r="K164" s="36" t="s">
        <v>137</v>
      </c>
      <c r="L164" s="120">
        <v>0.03</v>
      </c>
      <c r="M164" s="108">
        <v>0</v>
      </c>
      <c r="N164" s="103" t="s">
        <v>138</v>
      </c>
      <c r="O164" s="121" t="s">
        <v>2610</v>
      </c>
      <c r="P164" s="121"/>
      <c r="Q164" s="112"/>
      <c r="R164" s="122">
        <v>103</v>
      </c>
      <c r="S164" s="113" t="s">
        <v>864</v>
      </c>
      <c r="T164" s="114" t="s">
        <v>2361</v>
      </c>
      <c r="U164" s="216" t="s">
        <v>1404</v>
      </c>
      <c r="V164" s="103">
        <v>12</v>
      </c>
      <c r="W164" s="31">
        <v>2013</v>
      </c>
      <c r="X164" s="63" t="s">
        <v>553</v>
      </c>
      <c r="Y164" s="63"/>
      <c r="Z164" s="76"/>
      <c r="AA164" s="32" t="s">
        <v>1546</v>
      </c>
      <c r="AB164" s="32">
        <v>12</v>
      </c>
      <c r="AC164" s="32">
        <v>12</v>
      </c>
      <c r="AD164" s="218" t="s">
        <v>3353</v>
      </c>
      <c r="AE164" s="31"/>
      <c r="AF164" s="31"/>
      <c r="AG164" s="31"/>
      <c r="AH164" s="103"/>
      <c r="AI164" s="31"/>
      <c r="AJ164" s="103"/>
      <c r="AK164" s="103"/>
      <c r="AL164" s="103"/>
      <c r="AM164" s="115"/>
      <c r="AN164" s="31"/>
      <c r="AR164" s="220"/>
      <c r="AT164" s="221"/>
      <c r="BA164" s="222"/>
      <c r="BC164" s="222"/>
      <c r="BG164" s="221"/>
      <c r="BR164" s="221"/>
      <c r="EL164" s="224"/>
    </row>
    <row r="165" spans="1:142" ht="16.899999999999999" customHeight="1" x14ac:dyDescent="0.3">
      <c r="A165" s="31">
        <v>306</v>
      </c>
      <c r="B165" s="76" t="s">
        <v>554</v>
      </c>
      <c r="C165" s="76" t="s">
        <v>1795</v>
      </c>
      <c r="D165" s="76" t="s">
        <v>76</v>
      </c>
      <c r="E165" s="103">
        <v>5</v>
      </c>
      <c r="F165" s="103">
        <v>4</v>
      </c>
      <c r="G165" s="76" t="s">
        <v>0</v>
      </c>
      <c r="H165" s="36" t="s">
        <v>25</v>
      </c>
      <c r="I165" s="76" t="s">
        <v>521</v>
      </c>
      <c r="J165" s="76" t="s">
        <v>545</v>
      </c>
      <c r="K165" s="76" t="s">
        <v>546</v>
      </c>
      <c r="L165" s="123">
        <v>435</v>
      </c>
      <c r="M165" s="126">
        <v>1165</v>
      </c>
      <c r="N165" s="103" t="s">
        <v>138</v>
      </c>
      <c r="O165" s="121">
        <v>81</v>
      </c>
      <c r="P165" s="121"/>
      <c r="Q165" s="112"/>
      <c r="R165" s="122">
        <v>81</v>
      </c>
      <c r="S165" s="113" t="s">
        <v>864</v>
      </c>
      <c r="T165" s="114" t="s">
        <v>2361</v>
      </c>
      <c r="U165" s="216" t="s">
        <v>1406</v>
      </c>
      <c r="V165" s="103">
        <v>17</v>
      </c>
      <c r="W165" s="31">
        <v>2010</v>
      </c>
      <c r="X165" s="63" t="s">
        <v>555</v>
      </c>
      <c r="Y165" s="63" t="s">
        <v>556</v>
      </c>
      <c r="Z165" s="76"/>
      <c r="AA165" s="32" t="s">
        <v>3276</v>
      </c>
      <c r="AB165" s="32">
        <v>17</v>
      </c>
      <c r="AC165" s="32">
        <v>17</v>
      </c>
      <c r="AD165" s="115" t="s">
        <v>3351</v>
      </c>
      <c r="AE165" s="31"/>
      <c r="AF165" s="31"/>
      <c r="AG165" s="31"/>
      <c r="AH165" s="103"/>
      <c r="AI165" s="31"/>
      <c r="AJ165" s="103"/>
      <c r="AK165" s="103"/>
      <c r="AL165" s="103"/>
      <c r="AM165" s="115"/>
      <c r="AN165" s="31"/>
      <c r="AR165" s="220"/>
      <c r="AS165" s="221"/>
      <c r="AT165" s="221"/>
      <c r="BA165" s="222"/>
      <c r="BB165" s="222"/>
      <c r="BC165" s="222"/>
      <c r="BG165" s="221"/>
      <c r="BH165" s="221"/>
      <c r="BJ165" s="226"/>
      <c r="BL165" s="226"/>
      <c r="BM165" s="226"/>
      <c r="BP165" s="221"/>
      <c r="BQ165" s="221"/>
      <c r="BR165" s="221"/>
      <c r="BZ165" s="225"/>
      <c r="CJ165" s="226"/>
      <c r="CK165" s="226"/>
      <c r="CL165" s="226"/>
      <c r="CM165" s="226"/>
      <c r="CN165" s="226"/>
      <c r="CO165" s="226"/>
      <c r="CP165" s="226"/>
      <c r="CQ165" s="226"/>
      <c r="CR165" s="226"/>
      <c r="CS165" s="226"/>
      <c r="CT165" s="226"/>
      <c r="CU165" s="226"/>
      <c r="CV165" s="226"/>
      <c r="CW165" s="226"/>
      <c r="CX165" s="226"/>
      <c r="CY165" s="226"/>
      <c r="CZ165" s="226"/>
      <c r="DA165" s="226"/>
      <c r="DB165" s="226"/>
      <c r="DC165" s="226"/>
      <c r="DD165" s="226"/>
      <c r="DE165" s="226"/>
      <c r="DF165" s="226"/>
      <c r="DG165" s="226"/>
      <c r="DH165" s="226"/>
      <c r="DI165" s="226"/>
      <c r="DL165" s="226"/>
      <c r="DM165" s="226"/>
      <c r="DN165" s="226"/>
      <c r="DO165" s="226"/>
      <c r="DP165" s="226"/>
      <c r="DQ165" s="226"/>
      <c r="DR165" s="226"/>
      <c r="DS165" s="226"/>
      <c r="DT165" s="226"/>
      <c r="DU165" s="226"/>
      <c r="DV165" s="226"/>
      <c r="DW165" s="226"/>
      <c r="DX165" s="226"/>
      <c r="DY165" s="226"/>
      <c r="DZ165" s="226"/>
      <c r="EA165" s="226"/>
      <c r="EB165" s="226"/>
      <c r="EC165" s="226"/>
      <c r="ED165" s="226"/>
      <c r="EE165" s="226"/>
      <c r="EF165" s="226"/>
      <c r="EG165" s="226"/>
      <c r="EH165" s="226"/>
      <c r="EI165" s="226"/>
      <c r="EL165" s="224"/>
    </row>
    <row r="166" spans="1:142" ht="16.899999999999999" customHeight="1" x14ac:dyDescent="0.3">
      <c r="A166" s="31">
        <v>308</v>
      </c>
      <c r="B166" s="36" t="s">
        <v>557</v>
      </c>
      <c r="C166" s="36" t="s">
        <v>558</v>
      </c>
      <c r="D166" s="36" t="s">
        <v>78</v>
      </c>
      <c r="E166" s="31">
        <v>3</v>
      </c>
      <c r="F166" s="31">
        <v>4</v>
      </c>
      <c r="G166" s="36" t="s">
        <v>1</v>
      </c>
      <c r="H166" s="36" t="s">
        <v>25</v>
      </c>
      <c r="I166" s="36" t="s">
        <v>559</v>
      </c>
      <c r="J166" s="36"/>
      <c r="K166" s="36" t="s">
        <v>137</v>
      </c>
      <c r="L166" s="108">
        <v>0.04</v>
      </c>
      <c r="M166" s="108">
        <v>0</v>
      </c>
      <c r="N166" s="31" t="s">
        <v>138</v>
      </c>
      <c r="O166" s="109">
        <v>627</v>
      </c>
      <c r="P166" s="109"/>
      <c r="Q166" s="112"/>
      <c r="R166" s="112">
        <v>627</v>
      </c>
      <c r="S166" s="113" t="s">
        <v>864</v>
      </c>
      <c r="T166" s="114" t="s">
        <v>2361</v>
      </c>
      <c r="U166" s="216" t="s">
        <v>1407</v>
      </c>
      <c r="V166" s="103">
        <v>15</v>
      </c>
      <c r="W166" s="31">
        <v>2010</v>
      </c>
      <c r="X166" s="65" t="s">
        <v>560</v>
      </c>
      <c r="Y166" s="65"/>
      <c r="Z166" s="36"/>
      <c r="AA166" s="32" t="s">
        <v>1547</v>
      </c>
      <c r="AB166" s="32">
        <v>15</v>
      </c>
      <c r="AC166" s="32">
        <v>15</v>
      </c>
      <c r="AD166" s="218" t="s">
        <v>3353</v>
      </c>
      <c r="AE166" s="31"/>
      <c r="AF166" s="31"/>
      <c r="AG166" s="31"/>
      <c r="AH166" s="31"/>
      <c r="AI166" s="31"/>
      <c r="AJ166" s="31"/>
      <c r="AK166" s="31"/>
      <c r="AL166" s="31"/>
      <c r="AM166" s="115"/>
      <c r="AN166" s="31"/>
      <c r="AR166" s="220"/>
      <c r="AS166" s="221"/>
      <c r="AT166" s="221"/>
      <c r="BA166" s="222"/>
      <c r="BB166" s="222"/>
      <c r="BC166" s="222"/>
      <c r="BG166" s="221"/>
      <c r="BH166" s="221"/>
      <c r="BJ166" s="226"/>
      <c r="BL166" s="226"/>
      <c r="BM166" s="226"/>
      <c r="BP166" s="221"/>
      <c r="BQ166" s="221"/>
      <c r="BR166" s="221"/>
      <c r="BZ166" s="223"/>
      <c r="DP166" s="226"/>
      <c r="DQ166" s="226"/>
      <c r="DR166" s="226"/>
      <c r="DS166" s="226"/>
      <c r="DT166" s="226"/>
      <c r="DU166" s="226"/>
      <c r="DV166" s="226"/>
      <c r="DW166" s="226"/>
      <c r="DX166" s="226"/>
      <c r="DY166" s="226"/>
      <c r="DZ166" s="226"/>
      <c r="EA166" s="226"/>
      <c r="EB166" s="226"/>
      <c r="EC166" s="226"/>
      <c r="ED166" s="226"/>
      <c r="EE166" s="226"/>
      <c r="EF166" s="226"/>
      <c r="EG166" s="226"/>
      <c r="EH166" s="226"/>
      <c r="EI166" s="226"/>
      <c r="EL166" s="224"/>
    </row>
    <row r="167" spans="1:142" ht="16.899999999999999" customHeight="1" x14ac:dyDescent="0.3">
      <c r="A167" s="31">
        <v>310</v>
      </c>
      <c r="B167" s="36" t="s">
        <v>1796</v>
      </c>
      <c r="C167" s="36" t="s">
        <v>1797</v>
      </c>
      <c r="D167" s="36" t="s">
        <v>87</v>
      </c>
      <c r="E167" s="31">
        <v>5</v>
      </c>
      <c r="F167" s="31">
        <v>3</v>
      </c>
      <c r="G167" s="36" t="s">
        <v>1</v>
      </c>
      <c r="H167" s="36" t="s">
        <v>25</v>
      </c>
      <c r="I167" s="36" t="s">
        <v>533</v>
      </c>
      <c r="J167" s="36" t="s">
        <v>541</v>
      </c>
      <c r="K167" s="36" t="s">
        <v>137</v>
      </c>
      <c r="L167" s="108">
        <v>0.1</v>
      </c>
      <c r="M167" s="108">
        <v>0</v>
      </c>
      <c r="N167" s="31" t="s">
        <v>144</v>
      </c>
      <c r="O167" s="109" t="s">
        <v>2611</v>
      </c>
      <c r="P167" s="109"/>
      <c r="Q167" s="112"/>
      <c r="R167" s="112">
        <v>342</v>
      </c>
      <c r="S167" s="113" t="s">
        <v>864</v>
      </c>
      <c r="T167" s="114" t="s">
        <v>2361</v>
      </c>
      <c r="U167" s="216" t="s">
        <v>1399</v>
      </c>
      <c r="V167" s="103">
        <v>10</v>
      </c>
      <c r="W167" s="31">
        <v>2013</v>
      </c>
      <c r="X167" s="65" t="s">
        <v>561</v>
      </c>
      <c r="Y167" s="65"/>
      <c r="Z167" s="36"/>
      <c r="AA167" s="32" t="s">
        <v>1542</v>
      </c>
      <c r="AB167" s="32">
        <v>10</v>
      </c>
      <c r="AC167" s="32">
        <v>10</v>
      </c>
      <c r="AD167" s="218" t="s">
        <v>3353</v>
      </c>
      <c r="AE167" s="31"/>
      <c r="AF167" s="31"/>
      <c r="AG167" s="31"/>
      <c r="AH167" s="31"/>
      <c r="AI167" s="31"/>
      <c r="AJ167" s="31"/>
      <c r="AK167" s="31"/>
      <c r="AL167" s="31"/>
      <c r="AM167" s="115"/>
      <c r="AN167" s="31"/>
      <c r="AR167" s="220"/>
      <c r="AS167" s="221"/>
      <c r="AT167" s="221"/>
      <c r="BA167" s="222"/>
      <c r="BB167" s="222"/>
      <c r="BC167" s="222"/>
      <c r="BG167" s="221"/>
      <c r="BH167" s="221"/>
      <c r="BJ167" s="226"/>
      <c r="BM167" s="226"/>
      <c r="BP167" s="221"/>
      <c r="BQ167" s="221"/>
      <c r="BR167" s="221"/>
      <c r="BZ167" s="225"/>
      <c r="DP167" s="226"/>
      <c r="DQ167" s="226"/>
      <c r="DR167" s="226"/>
      <c r="DS167" s="226"/>
      <c r="DT167" s="226"/>
      <c r="DU167" s="226"/>
      <c r="DV167" s="226"/>
      <c r="DW167" s="226"/>
      <c r="DX167" s="226"/>
      <c r="DY167" s="226"/>
      <c r="DZ167" s="226"/>
      <c r="EA167" s="226"/>
      <c r="EB167" s="226"/>
      <c r="EC167" s="226"/>
      <c r="ED167" s="226"/>
      <c r="EE167" s="226"/>
      <c r="EF167" s="226"/>
      <c r="EG167" s="226"/>
      <c r="EH167" s="226"/>
      <c r="EI167" s="226"/>
      <c r="EL167" s="224"/>
    </row>
    <row r="168" spans="1:142" ht="16.899999999999999" customHeight="1" x14ac:dyDescent="0.3">
      <c r="A168" s="31">
        <v>313</v>
      </c>
      <c r="B168" s="76" t="s">
        <v>563</v>
      </c>
      <c r="C168" s="36" t="s">
        <v>1798</v>
      </c>
      <c r="D168" s="76" t="s">
        <v>88</v>
      </c>
      <c r="E168" s="103">
        <v>5</v>
      </c>
      <c r="F168" s="103">
        <v>4</v>
      </c>
      <c r="G168" s="76" t="s">
        <v>1</v>
      </c>
      <c r="H168" s="36" t="s">
        <v>25</v>
      </c>
      <c r="I168" s="76" t="s">
        <v>564</v>
      </c>
      <c r="J168" s="76" t="s">
        <v>525</v>
      </c>
      <c r="K168" s="36" t="s">
        <v>137</v>
      </c>
      <c r="L168" s="120">
        <v>0.28000000000000003</v>
      </c>
      <c r="M168" s="108">
        <v>0</v>
      </c>
      <c r="N168" s="103" t="s">
        <v>144</v>
      </c>
      <c r="O168" s="121" t="s">
        <v>2612</v>
      </c>
      <c r="P168" s="121"/>
      <c r="Q168" s="112"/>
      <c r="R168" s="122">
        <v>5000</v>
      </c>
      <c r="S168" s="113" t="s">
        <v>864</v>
      </c>
      <c r="T168" s="114" t="s">
        <v>2361</v>
      </c>
      <c r="U168" s="216" t="s">
        <v>1408</v>
      </c>
      <c r="V168" s="103">
        <v>10</v>
      </c>
      <c r="W168" s="31">
        <v>2010</v>
      </c>
      <c r="X168" s="63" t="s">
        <v>565</v>
      </c>
      <c r="Y168" s="63" t="s">
        <v>191</v>
      </c>
      <c r="Z168" s="76"/>
      <c r="AA168" s="32" t="s">
        <v>1548</v>
      </c>
      <c r="AB168" s="32">
        <v>10</v>
      </c>
      <c r="AC168" s="32">
        <v>10</v>
      </c>
      <c r="AD168" s="218" t="s">
        <v>3353</v>
      </c>
      <c r="AE168" s="103"/>
      <c r="AF168" s="31"/>
      <c r="AG168" s="31"/>
      <c r="AH168" s="103"/>
      <c r="AI168" s="31"/>
      <c r="AJ168" s="103"/>
      <c r="AK168" s="103"/>
      <c r="AL168" s="103"/>
      <c r="AM168" s="115"/>
      <c r="AN168" s="31"/>
      <c r="AR168" s="220"/>
      <c r="AS168" s="221"/>
      <c r="AT168" s="221"/>
      <c r="BA168" s="222"/>
      <c r="BB168" s="222"/>
      <c r="BC168" s="222"/>
      <c r="BG168" s="221"/>
      <c r="BH168" s="221"/>
      <c r="BP168" s="221"/>
      <c r="BQ168" s="221"/>
      <c r="BR168" s="221"/>
      <c r="CI168" s="226"/>
      <c r="CJ168" s="226"/>
      <c r="CK168" s="226"/>
      <c r="CL168" s="226"/>
      <c r="CM168" s="226"/>
      <c r="CN168" s="226"/>
      <c r="CO168" s="226"/>
      <c r="CP168" s="226"/>
      <c r="CQ168" s="226"/>
      <c r="CR168" s="226"/>
      <c r="CS168" s="226"/>
      <c r="CT168" s="226"/>
      <c r="CU168" s="226"/>
      <c r="CV168" s="226"/>
      <c r="CW168" s="226"/>
      <c r="CX168" s="226"/>
      <c r="CY168" s="226"/>
      <c r="CZ168" s="226"/>
      <c r="DA168" s="226"/>
      <c r="DB168" s="226"/>
      <c r="DC168" s="226"/>
      <c r="DD168" s="226"/>
      <c r="DE168" s="226"/>
      <c r="DF168" s="226"/>
      <c r="DG168" s="226"/>
      <c r="DH168" s="226"/>
      <c r="DI168" s="226"/>
      <c r="EL168" s="224"/>
    </row>
    <row r="169" spans="1:142" ht="16.899999999999999" customHeight="1" x14ac:dyDescent="0.3">
      <c r="A169" s="31">
        <v>314</v>
      </c>
      <c r="B169" s="36" t="s">
        <v>566</v>
      </c>
      <c r="C169" s="76" t="s">
        <v>567</v>
      </c>
      <c r="D169" s="36" t="s">
        <v>75</v>
      </c>
      <c r="E169" s="31" t="s">
        <v>218</v>
      </c>
      <c r="F169" s="31">
        <v>2</v>
      </c>
      <c r="G169" s="36" t="s">
        <v>1</v>
      </c>
      <c r="H169" s="36" t="s">
        <v>25</v>
      </c>
      <c r="I169" s="36" t="s">
        <v>521</v>
      </c>
      <c r="J169" s="36" t="s">
        <v>149</v>
      </c>
      <c r="K169" s="36" t="s">
        <v>137</v>
      </c>
      <c r="L169" s="108">
        <v>0.15</v>
      </c>
      <c r="M169" s="108">
        <v>0</v>
      </c>
      <c r="N169" s="31" t="s">
        <v>138</v>
      </c>
      <c r="O169" s="109">
        <v>0</v>
      </c>
      <c r="P169" s="109"/>
      <c r="Q169" s="112"/>
      <c r="R169" s="112">
        <v>0</v>
      </c>
      <c r="S169" s="113" t="s">
        <v>864</v>
      </c>
      <c r="T169" s="114" t="s">
        <v>2361</v>
      </c>
      <c r="U169" s="216" t="s">
        <v>1405</v>
      </c>
      <c r="V169" s="106">
        <v>12</v>
      </c>
      <c r="W169" s="31">
        <v>2015</v>
      </c>
      <c r="X169" s="65" t="s">
        <v>540</v>
      </c>
      <c r="Y169" s="65" t="s">
        <v>2613</v>
      </c>
      <c r="Z169" s="36"/>
      <c r="AA169" s="32" t="s">
        <v>3390</v>
      </c>
      <c r="AB169" s="32">
        <v>12</v>
      </c>
      <c r="AC169" s="32">
        <v>12</v>
      </c>
      <c r="AD169" s="218" t="s">
        <v>3353</v>
      </c>
      <c r="AE169" s="31"/>
      <c r="AF169" s="31"/>
      <c r="AG169" s="31"/>
      <c r="AH169" s="31"/>
      <c r="AI169" s="31"/>
      <c r="AJ169" s="31"/>
      <c r="AK169" s="31"/>
      <c r="AL169" s="31"/>
      <c r="AM169" s="115"/>
      <c r="AN169" s="31"/>
      <c r="AR169" s="220"/>
      <c r="AS169" s="221"/>
      <c r="AT169" s="221"/>
      <c r="BA169" s="222"/>
      <c r="BB169" s="222"/>
      <c r="BC169" s="222"/>
      <c r="BG169" s="221"/>
      <c r="BH169" s="221"/>
      <c r="BM169" s="226"/>
      <c r="BP169" s="221"/>
      <c r="BQ169" s="221"/>
      <c r="BR169" s="221"/>
      <c r="BZ169" s="225"/>
      <c r="CJ169" s="226"/>
      <c r="CK169" s="226"/>
      <c r="CL169" s="226"/>
      <c r="CM169" s="226"/>
      <c r="CN169" s="226"/>
      <c r="CO169" s="226"/>
      <c r="CP169" s="226"/>
      <c r="CQ169" s="226"/>
      <c r="CR169" s="226"/>
      <c r="CS169" s="226"/>
      <c r="CT169" s="226"/>
      <c r="CU169" s="226"/>
      <c r="CV169" s="226"/>
      <c r="CW169" s="226"/>
      <c r="CX169" s="226"/>
      <c r="CY169" s="226"/>
      <c r="CZ169" s="226"/>
      <c r="DA169" s="226"/>
      <c r="DB169" s="226"/>
      <c r="DC169" s="226"/>
      <c r="DD169" s="226"/>
      <c r="DE169" s="226"/>
      <c r="DF169" s="226"/>
      <c r="DG169" s="226"/>
      <c r="DH169" s="226"/>
      <c r="DI169" s="226"/>
      <c r="DW169" s="226"/>
      <c r="DX169" s="226"/>
      <c r="DY169" s="226"/>
      <c r="DZ169" s="226"/>
      <c r="EA169" s="226"/>
      <c r="EB169" s="226"/>
      <c r="EC169" s="226"/>
      <c r="ED169" s="226"/>
      <c r="EE169" s="226"/>
      <c r="EF169" s="226"/>
      <c r="EG169" s="226"/>
      <c r="EH169" s="226"/>
      <c r="EI169" s="226"/>
      <c r="EL169" s="224"/>
    </row>
    <row r="170" spans="1:142" ht="16.899999999999999" customHeight="1" x14ac:dyDescent="0.3">
      <c r="A170" s="31">
        <v>316</v>
      </c>
      <c r="B170" s="36" t="s">
        <v>568</v>
      </c>
      <c r="C170" s="36" t="s">
        <v>569</v>
      </c>
      <c r="D170" s="36" t="s">
        <v>89</v>
      </c>
      <c r="E170" s="31">
        <v>5</v>
      </c>
      <c r="F170" s="31">
        <v>4</v>
      </c>
      <c r="G170" s="36" t="s">
        <v>1</v>
      </c>
      <c r="H170" s="36" t="s">
        <v>25</v>
      </c>
      <c r="I170" s="36" t="s">
        <v>570</v>
      </c>
      <c r="J170" s="36" t="s">
        <v>541</v>
      </c>
      <c r="K170" s="36" t="s">
        <v>137</v>
      </c>
      <c r="L170" s="108">
        <v>5.5E-2</v>
      </c>
      <c r="M170" s="108">
        <v>0</v>
      </c>
      <c r="N170" s="31" t="s">
        <v>138</v>
      </c>
      <c r="O170" s="109" t="s">
        <v>2614</v>
      </c>
      <c r="P170" s="109"/>
      <c r="Q170" s="112"/>
      <c r="R170" s="112">
        <v>41</v>
      </c>
      <c r="S170" s="113" t="s">
        <v>864</v>
      </c>
      <c r="T170" s="114" t="s">
        <v>2361</v>
      </c>
      <c r="U170" s="216" t="s">
        <v>1399</v>
      </c>
      <c r="V170" s="106">
        <v>10</v>
      </c>
      <c r="W170" s="31">
        <v>2010</v>
      </c>
      <c r="X170" s="65" t="s">
        <v>571</v>
      </c>
      <c r="Y170" s="65" t="s">
        <v>191</v>
      </c>
      <c r="Z170" s="36"/>
      <c r="AA170" s="32" t="s">
        <v>1542</v>
      </c>
      <c r="AB170" s="32">
        <v>10</v>
      </c>
      <c r="AC170" s="32">
        <v>10</v>
      </c>
      <c r="AD170" s="218" t="s">
        <v>3353</v>
      </c>
      <c r="AE170" s="31"/>
      <c r="AF170" s="31"/>
      <c r="AG170" s="31"/>
      <c r="AH170" s="31"/>
      <c r="AI170" s="31"/>
      <c r="AJ170" s="31"/>
      <c r="AK170" s="31"/>
      <c r="AL170" s="31"/>
      <c r="AM170" s="115"/>
      <c r="AN170" s="31"/>
      <c r="AR170" s="220"/>
      <c r="AT170" s="221"/>
      <c r="BA170" s="222"/>
      <c r="BB170" s="222"/>
      <c r="BC170" s="222"/>
      <c r="BG170" s="221"/>
      <c r="BH170" s="221"/>
      <c r="BR170" s="221"/>
      <c r="BZ170" s="225"/>
      <c r="CI170" s="226"/>
      <c r="CJ170" s="226"/>
      <c r="CK170" s="226"/>
      <c r="CL170" s="226"/>
      <c r="CM170" s="226"/>
      <c r="CN170" s="226"/>
      <c r="CO170" s="226"/>
      <c r="CP170" s="226"/>
      <c r="CQ170" s="226"/>
      <c r="CR170" s="226"/>
      <c r="CS170" s="226"/>
      <c r="CT170" s="226"/>
      <c r="CU170" s="226"/>
      <c r="CV170" s="226"/>
      <c r="CW170" s="226"/>
      <c r="CX170" s="226"/>
      <c r="CY170" s="226"/>
      <c r="CZ170" s="226"/>
      <c r="DA170" s="226"/>
      <c r="DB170" s="226"/>
      <c r="DC170" s="226"/>
      <c r="DD170" s="226"/>
      <c r="DE170" s="226"/>
      <c r="DF170" s="226"/>
      <c r="DG170" s="226"/>
      <c r="DH170" s="226"/>
      <c r="DI170" s="226"/>
      <c r="EL170" s="224"/>
    </row>
    <row r="171" spans="1:142" ht="16.899999999999999" customHeight="1" x14ac:dyDescent="0.3">
      <c r="A171" s="31">
        <v>317</v>
      </c>
      <c r="B171" s="36" t="s">
        <v>572</v>
      </c>
      <c r="C171" s="36" t="s">
        <v>573</v>
      </c>
      <c r="D171" s="36" t="s">
        <v>87</v>
      </c>
      <c r="E171" s="31">
        <v>5</v>
      </c>
      <c r="F171" s="31">
        <v>3</v>
      </c>
      <c r="G171" s="36" t="s">
        <v>1</v>
      </c>
      <c r="H171" s="36" t="s">
        <v>25</v>
      </c>
      <c r="I171" s="36" t="s">
        <v>574</v>
      </c>
      <c r="J171" s="36" t="s">
        <v>562</v>
      </c>
      <c r="K171" s="36" t="s">
        <v>137</v>
      </c>
      <c r="L171" s="108">
        <v>0.09</v>
      </c>
      <c r="M171" s="108">
        <v>0</v>
      </c>
      <c r="N171" s="31" t="s">
        <v>144</v>
      </c>
      <c r="O171" s="128">
        <v>63</v>
      </c>
      <c r="P171" s="109"/>
      <c r="Q171" s="112"/>
      <c r="R171" s="112">
        <v>63</v>
      </c>
      <c r="S171" s="113" t="s">
        <v>864</v>
      </c>
      <c r="T171" s="114" t="s">
        <v>2361</v>
      </c>
      <c r="U171" s="216" t="s">
        <v>1409</v>
      </c>
      <c r="V171" s="106">
        <v>15</v>
      </c>
      <c r="W171" s="31">
        <v>2013</v>
      </c>
      <c r="X171" s="65" t="s">
        <v>575</v>
      </c>
      <c r="Y171" s="65" t="s">
        <v>576</v>
      </c>
      <c r="Z171" s="36"/>
      <c r="AA171" s="32" t="s">
        <v>1549</v>
      </c>
      <c r="AB171" s="32">
        <v>15</v>
      </c>
      <c r="AC171" s="32">
        <v>15</v>
      </c>
      <c r="AD171" s="218" t="s">
        <v>3353</v>
      </c>
      <c r="AE171" s="31"/>
      <c r="AF171" s="31"/>
      <c r="AG171" s="31"/>
      <c r="AH171" s="31"/>
      <c r="AI171" s="31"/>
      <c r="AJ171" s="31"/>
      <c r="AK171" s="31"/>
      <c r="AL171" s="31"/>
      <c r="AM171" s="115"/>
      <c r="AN171" s="31"/>
      <c r="AR171" s="220"/>
      <c r="AS171" s="221"/>
      <c r="AT171" s="221"/>
      <c r="BA171" s="222"/>
      <c r="BB171" s="222"/>
      <c r="BC171" s="222"/>
      <c r="BG171" s="221"/>
      <c r="BH171" s="221"/>
      <c r="BP171" s="221"/>
      <c r="BQ171" s="221"/>
      <c r="BR171" s="221"/>
      <c r="EL171" s="224"/>
    </row>
    <row r="172" spans="1:142" ht="16.899999999999999" customHeight="1" x14ac:dyDescent="0.3">
      <c r="A172" s="31">
        <v>318</v>
      </c>
      <c r="B172" s="36" t="s">
        <v>577</v>
      </c>
      <c r="C172" s="36" t="s">
        <v>1799</v>
      </c>
      <c r="D172" s="36" t="s">
        <v>89</v>
      </c>
      <c r="E172" s="31">
        <v>5</v>
      </c>
      <c r="F172" s="31">
        <v>4</v>
      </c>
      <c r="G172" s="36" t="s">
        <v>1</v>
      </c>
      <c r="H172" s="36" t="s">
        <v>25</v>
      </c>
      <c r="I172" s="36" t="s">
        <v>578</v>
      </c>
      <c r="J172" s="36" t="s">
        <v>525</v>
      </c>
      <c r="K172" s="36" t="s">
        <v>137</v>
      </c>
      <c r="L172" s="108">
        <v>0.03</v>
      </c>
      <c r="M172" s="108">
        <v>0</v>
      </c>
      <c r="N172" s="31" t="s">
        <v>144</v>
      </c>
      <c r="O172" s="109" t="s">
        <v>2615</v>
      </c>
      <c r="P172" s="109"/>
      <c r="Q172" s="112"/>
      <c r="R172" s="112">
        <v>224.5</v>
      </c>
      <c r="S172" s="113" t="s">
        <v>864</v>
      </c>
      <c r="T172" s="114" t="s">
        <v>2361</v>
      </c>
      <c r="U172" s="216" t="s">
        <v>1401</v>
      </c>
      <c r="V172" s="103">
        <v>10</v>
      </c>
      <c r="W172" s="31">
        <v>2010</v>
      </c>
      <c r="X172" s="65" t="s">
        <v>579</v>
      </c>
      <c r="Y172" s="65" t="s">
        <v>2616</v>
      </c>
      <c r="Z172" s="36"/>
      <c r="AA172" s="32" t="s">
        <v>1544</v>
      </c>
      <c r="AB172" s="32">
        <v>10</v>
      </c>
      <c r="AC172" s="32">
        <v>10</v>
      </c>
      <c r="AD172" s="218" t="s">
        <v>3353</v>
      </c>
      <c r="AE172" s="31"/>
      <c r="AF172" s="31"/>
      <c r="AG172" s="31"/>
      <c r="AH172" s="31"/>
      <c r="AI172" s="31"/>
      <c r="AJ172" s="31"/>
      <c r="AK172" s="31"/>
      <c r="AL172" s="31"/>
      <c r="AM172" s="115"/>
      <c r="AN172" s="31"/>
      <c r="AR172" s="220"/>
      <c r="AS172" s="221"/>
      <c r="AT172" s="221"/>
      <c r="BA172" s="222"/>
      <c r="BB172" s="222"/>
      <c r="BC172" s="222"/>
      <c r="BG172" s="221"/>
      <c r="BH172" s="221"/>
      <c r="BP172" s="221"/>
      <c r="BQ172" s="221"/>
      <c r="BR172" s="221"/>
      <c r="CI172" s="226"/>
      <c r="CJ172" s="226"/>
      <c r="CK172" s="226"/>
      <c r="CL172" s="226"/>
      <c r="CM172" s="226"/>
      <c r="CN172" s="226"/>
      <c r="CO172" s="226"/>
      <c r="CP172" s="226"/>
      <c r="CQ172" s="226"/>
      <c r="CR172" s="226"/>
      <c r="CS172" s="226"/>
      <c r="CT172" s="226"/>
      <c r="CU172" s="226"/>
      <c r="CV172" s="226"/>
      <c r="CW172" s="226"/>
      <c r="CX172" s="226"/>
      <c r="CY172" s="226"/>
      <c r="CZ172" s="226"/>
      <c r="DA172" s="226"/>
      <c r="DB172" s="226"/>
      <c r="DC172" s="226"/>
      <c r="DD172" s="226"/>
      <c r="DE172" s="226"/>
      <c r="DF172" s="226"/>
      <c r="DG172" s="226"/>
      <c r="DH172" s="226"/>
      <c r="DI172" s="226"/>
      <c r="EL172" s="224"/>
    </row>
    <row r="173" spans="1:142" ht="16.899999999999999" customHeight="1" x14ac:dyDescent="0.3">
      <c r="A173" s="31">
        <v>319</v>
      </c>
      <c r="B173" s="36" t="s">
        <v>580</v>
      </c>
      <c r="C173" s="36" t="s">
        <v>581</v>
      </c>
      <c r="D173" s="36" t="s">
        <v>529</v>
      </c>
      <c r="E173" s="31">
        <v>5</v>
      </c>
      <c r="F173" s="31">
        <v>4</v>
      </c>
      <c r="G173" s="36" t="s">
        <v>1</v>
      </c>
      <c r="H173" s="36" t="s">
        <v>25</v>
      </c>
      <c r="I173" s="36" t="s">
        <v>582</v>
      </c>
      <c r="J173" s="36" t="s">
        <v>525</v>
      </c>
      <c r="K173" s="36" t="s">
        <v>137</v>
      </c>
      <c r="L173" s="108">
        <v>0.4</v>
      </c>
      <c r="M173" s="108">
        <v>0</v>
      </c>
      <c r="N173" s="31" t="s">
        <v>144</v>
      </c>
      <c r="O173" s="109" t="s">
        <v>2617</v>
      </c>
      <c r="P173" s="109"/>
      <c r="Q173" s="112"/>
      <c r="R173" s="112">
        <v>1630</v>
      </c>
      <c r="S173" s="113" t="s">
        <v>864</v>
      </c>
      <c r="T173" s="114" t="s">
        <v>2361</v>
      </c>
      <c r="U173" s="216" t="s">
        <v>1401</v>
      </c>
      <c r="V173" s="103">
        <v>10</v>
      </c>
      <c r="W173" s="31">
        <v>2010</v>
      </c>
      <c r="X173" s="65" t="s">
        <v>583</v>
      </c>
      <c r="Y173" s="65" t="s">
        <v>2618</v>
      </c>
      <c r="Z173" s="36"/>
      <c r="AA173" s="32" t="s">
        <v>1544</v>
      </c>
      <c r="AB173" s="32">
        <v>10</v>
      </c>
      <c r="AC173" s="32">
        <v>10</v>
      </c>
      <c r="AD173" s="218" t="s">
        <v>3353</v>
      </c>
      <c r="AE173" s="31"/>
      <c r="AF173" s="31"/>
      <c r="AG173" s="31"/>
      <c r="AH173" s="31"/>
      <c r="AI173" s="31"/>
      <c r="AJ173" s="31"/>
      <c r="AK173" s="31"/>
      <c r="AL173" s="31"/>
      <c r="AM173" s="115"/>
      <c r="AN173" s="31"/>
      <c r="AR173" s="220"/>
      <c r="AS173" s="221"/>
      <c r="AT173" s="221"/>
      <c r="BA173" s="222"/>
      <c r="BB173" s="222"/>
      <c r="BC173" s="222"/>
      <c r="BG173" s="221"/>
      <c r="BH173" s="221"/>
      <c r="BJ173" s="226"/>
      <c r="BL173" s="226"/>
      <c r="BM173" s="226"/>
      <c r="BP173" s="221"/>
      <c r="BQ173" s="221"/>
      <c r="BR173" s="221"/>
      <c r="DJ173" s="226"/>
      <c r="DK173" s="226"/>
      <c r="DL173" s="226"/>
      <c r="DM173" s="226"/>
      <c r="DN173" s="226"/>
      <c r="DO173" s="226"/>
      <c r="DP173" s="226"/>
      <c r="DQ173" s="226"/>
      <c r="DR173" s="226"/>
      <c r="DS173" s="226"/>
      <c r="DT173" s="226"/>
      <c r="DU173" s="226"/>
      <c r="DV173" s="226"/>
      <c r="DW173" s="226"/>
      <c r="DX173" s="226"/>
      <c r="DY173" s="226"/>
      <c r="DZ173" s="226"/>
      <c r="EA173" s="226"/>
      <c r="EB173" s="226"/>
      <c r="EC173" s="226"/>
      <c r="ED173" s="226"/>
      <c r="EE173" s="226"/>
      <c r="EF173" s="226"/>
      <c r="EG173" s="226"/>
      <c r="EH173" s="226"/>
      <c r="EI173" s="226"/>
      <c r="EL173" s="224"/>
    </row>
    <row r="174" spans="1:142" ht="16.899999999999999" customHeight="1" x14ac:dyDescent="0.3">
      <c r="A174" s="31">
        <v>320</v>
      </c>
      <c r="B174" s="36" t="s">
        <v>584</v>
      </c>
      <c r="C174" s="36" t="s">
        <v>1800</v>
      </c>
      <c r="D174" s="36" t="s">
        <v>78</v>
      </c>
      <c r="E174" s="31">
        <v>5</v>
      </c>
      <c r="F174" s="31">
        <v>4</v>
      </c>
      <c r="G174" s="36" t="s">
        <v>0</v>
      </c>
      <c r="H174" s="36" t="s">
        <v>25</v>
      </c>
      <c r="I174" s="36" t="s">
        <v>521</v>
      </c>
      <c r="J174" s="36" t="s">
        <v>9</v>
      </c>
      <c r="K174" s="36" t="s">
        <v>137</v>
      </c>
      <c r="L174" s="108">
        <v>7.5600000000000001E-2</v>
      </c>
      <c r="M174" s="108">
        <v>0</v>
      </c>
      <c r="N174" s="31" t="s">
        <v>138</v>
      </c>
      <c r="O174" s="109">
        <v>1.4489999999999998</v>
      </c>
      <c r="P174" s="109">
        <v>0</v>
      </c>
      <c r="Q174" s="112">
        <v>1.4489999999999998</v>
      </c>
      <c r="R174" s="112">
        <v>1.4489999999999998</v>
      </c>
      <c r="S174" s="113" t="s">
        <v>864</v>
      </c>
      <c r="T174" s="114" t="s">
        <v>2361</v>
      </c>
      <c r="U174" s="216" t="s">
        <v>1419</v>
      </c>
      <c r="V174" s="103">
        <v>17</v>
      </c>
      <c r="W174" s="31">
        <v>2010</v>
      </c>
      <c r="X174" s="65" t="s">
        <v>585</v>
      </c>
      <c r="Y174" s="65" t="s">
        <v>2619</v>
      </c>
      <c r="Z174" s="36"/>
      <c r="AA174" s="32" t="s">
        <v>3280</v>
      </c>
      <c r="AB174" s="32">
        <v>17</v>
      </c>
      <c r="AC174" s="32">
        <v>17</v>
      </c>
      <c r="AD174" s="115" t="s">
        <v>3351</v>
      </c>
      <c r="AE174" s="31"/>
      <c r="AF174" s="31"/>
      <c r="AG174" s="31"/>
      <c r="AH174" s="31"/>
      <c r="AI174" s="31"/>
      <c r="AJ174" s="31"/>
      <c r="AK174" s="31"/>
      <c r="AL174" s="31"/>
      <c r="AM174" s="115"/>
      <c r="AN174" s="31"/>
      <c r="AR174" s="220"/>
      <c r="AS174" s="221"/>
      <c r="AT174" s="221"/>
      <c r="BA174" s="222"/>
      <c r="BB174" s="222"/>
      <c r="BC174" s="222"/>
      <c r="BG174" s="221"/>
      <c r="BH174" s="221"/>
      <c r="BJ174" s="226"/>
      <c r="BM174" s="226"/>
      <c r="BP174" s="221"/>
      <c r="BQ174" s="221"/>
      <c r="BR174" s="221"/>
      <c r="BZ174" s="223"/>
      <c r="CI174" s="226"/>
      <c r="CJ174" s="226"/>
      <c r="CK174" s="226"/>
      <c r="CL174" s="226"/>
      <c r="CM174" s="226"/>
      <c r="CN174" s="226"/>
      <c r="CO174" s="226"/>
      <c r="CP174" s="226"/>
      <c r="CQ174" s="226"/>
      <c r="CR174" s="226"/>
      <c r="CS174" s="226"/>
      <c r="CT174" s="226"/>
      <c r="CU174" s="226"/>
      <c r="CV174" s="226"/>
      <c r="CW174" s="226"/>
      <c r="CX174" s="226"/>
      <c r="CY174" s="226"/>
      <c r="CZ174" s="226"/>
      <c r="DA174" s="226"/>
      <c r="DB174" s="226"/>
      <c r="DC174" s="226"/>
      <c r="DD174" s="226"/>
      <c r="DE174" s="226"/>
      <c r="DF174" s="226"/>
      <c r="DG174" s="226"/>
      <c r="DH174" s="226"/>
      <c r="DI174" s="226"/>
      <c r="DJ174" s="226"/>
      <c r="DK174" s="226"/>
      <c r="DL174" s="226"/>
      <c r="DM174" s="226"/>
      <c r="DN174" s="226"/>
      <c r="DO174" s="226"/>
      <c r="DP174" s="226"/>
      <c r="DQ174" s="226"/>
      <c r="DR174" s="226"/>
      <c r="DS174" s="226"/>
      <c r="DT174" s="226"/>
      <c r="DU174" s="226"/>
      <c r="DV174" s="226"/>
      <c r="DW174" s="226"/>
      <c r="DX174" s="226"/>
      <c r="DY174" s="226"/>
      <c r="DZ174" s="226"/>
      <c r="EA174" s="226"/>
      <c r="EB174" s="226"/>
      <c r="EC174" s="226"/>
      <c r="ED174" s="226"/>
      <c r="EE174" s="226"/>
      <c r="EF174" s="226"/>
      <c r="EG174" s="226"/>
      <c r="EH174" s="226"/>
      <c r="EI174" s="226"/>
      <c r="EL174" s="224"/>
    </row>
    <row r="175" spans="1:142" ht="16.899999999999999" customHeight="1" x14ac:dyDescent="0.3">
      <c r="A175" s="31">
        <v>323</v>
      </c>
      <c r="B175" s="36" t="s">
        <v>586</v>
      </c>
      <c r="C175" s="36" t="s">
        <v>587</v>
      </c>
      <c r="D175" s="36" t="s">
        <v>80</v>
      </c>
      <c r="E175" s="31">
        <v>5</v>
      </c>
      <c r="F175" s="31">
        <v>4</v>
      </c>
      <c r="G175" s="36" t="s">
        <v>1</v>
      </c>
      <c r="H175" s="36" t="s">
        <v>25</v>
      </c>
      <c r="I175" s="36" t="s">
        <v>588</v>
      </c>
      <c r="J175" s="36" t="s">
        <v>525</v>
      </c>
      <c r="K175" s="36" t="s">
        <v>137</v>
      </c>
      <c r="L175" s="108">
        <v>0.2</v>
      </c>
      <c r="M175" s="108">
        <v>0</v>
      </c>
      <c r="N175" s="31" t="s">
        <v>144</v>
      </c>
      <c r="O175" s="109" t="s">
        <v>2620</v>
      </c>
      <c r="P175" s="109"/>
      <c r="Q175" s="112"/>
      <c r="R175" s="112">
        <v>90000</v>
      </c>
      <c r="S175" s="113" t="s">
        <v>864</v>
      </c>
      <c r="T175" s="114" t="s">
        <v>2361</v>
      </c>
      <c r="U175" s="216" t="s">
        <v>1410</v>
      </c>
      <c r="V175" s="103">
        <v>10</v>
      </c>
      <c r="W175" s="31">
        <v>2010</v>
      </c>
      <c r="X175" s="65" t="s">
        <v>589</v>
      </c>
      <c r="Y175" s="65" t="s">
        <v>2621</v>
      </c>
      <c r="Z175" s="36"/>
      <c r="AA175" s="32" t="s">
        <v>1550</v>
      </c>
      <c r="AB175" s="32">
        <v>10</v>
      </c>
      <c r="AC175" s="32">
        <v>10</v>
      </c>
      <c r="AD175" s="218" t="s">
        <v>3353</v>
      </c>
      <c r="AE175" s="31"/>
      <c r="AF175" s="31"/>
      <c r="AG175" s="31"/>
      <c r="AH175" s="31"/>
      <c r="AI175" s="31"/>
      <c r="AJ175" s="31"/>
      <c r="AK175" s="31"/>
      <c r="AL175" s="31"/>
      <c r="AM175" s="115"/>
      <c r="AN175" s="31"/>
      <c r="AR175" s="220"/>
      <c r="AS175" s="221"/>
      <c r="AT175" s="221"/>
      <c r="BA175" s="222"/>
      <c r="BB175" s="222"/>
      <c r="BC175" s="222"/>
      <c r="BG175" s="221"/>
      <c r="BH175" s="221"/>
      <c r="BJ175" s="226"/>
      <c r="BM175" s="226"/>
      <c r="BP175" s="221"/>
      <c r="BQ175" s="221"/>
      <c r="BR175" s="221"/>
      <c r="CI175" s="226"/>
      <c r="CJ175" s="226"/>
      <c r="CK175" s="226"/>
      <c r="CL175" s="226"/>
      <c r="CM175" s="226"/>
      <c r="CN175" s="226"/>
      <c r="CO175" s="226"/>
      <c r="CP175" s="226"/>
      <c r="CQ175" s="226"/>
      <c r="CR175" s="226"/>
      <c r="CS175" s="226"/>
      <c r="CT175" s="226"/>
      <c r="CU175" s="226"/>
      <c r="CV175" s="226"/>
      <c r="CW175" s="226"/>
      <c r="CX175" s="226"/>
      <c r="CY175" s="226"/>
      <c r="CZ175" s="226"/>
      <c r="DA175" s="226"/>
      <c r="DB175" s="226"/>
      <c r="DC175" s="226"/>
      <c r="DD175" s="226"/>
      <c r="DE175" s="226"/>
      <c r="DF175" s="226"/>
      <c r="DG175" s="226"/>
      <c r="DH175" s="226"/>
      <c r="DI175" s="226"/>
      <c r="DJ175" s="226"/>
      <c r="DK175" s="226"/>
      <c r="DL175" s="226"/>
      <c r="DM175" s="226"/>
      <c r="DN175" s="226"/>
      <c r="DO175" s="226"/>
      <c r="DP175" s="226"/>
      <c r="DQ175" s="226"/>
      <c r="DR175" s="226"/>
      <c r="DS175" s="226"/>
      <c r="DT175" s="226"/>
      <c r="DU175" s="226"/>
      <c r="DV175" s="226"/>
      <c r="DW175" s="226"/>
      <c r="DX175" s="226"/>
      <c r="DY175" s="226"/>
      <c r="DZ175" s="226"/>
      <c r="EA175" s="226"/>
      <c r="EB175" s="226"/>
      <c r="EC175" s="226"/>
      <c r="ED175" s="226"/>
      <c r="EE175" s="226"/>
      <c r="EF175" s="226"/>
      <c r="EG175" s="226"/>
      <c r="EH175" s="226"/>
      <c r="EI175" s="226"/>
      <c r="EL175" s="224"/>
    </row>
    <row r="176" spans="1:142" ht="16.899999999999999" customHeight="1" x14ac:dyDescent="0.3">
      <c r="A176" s="31">
        <v>326</v>
      </c>
      <c r="B176" s="36" t="s">
        <v>1801</v>
      </c>
      <c r="C176" s="76" t="s">
        <v>1802</v>
      </c>
      <c r="D176" s="36" t="s">
        <v>89</v>
      </c>
      <c r="E176" s="31">
        <v>5</v>
      </c>
      <c r="F176" s="31">
        <v>5</v>
      </c>
      <c r="G176" s="36" t="s">
        <v>1</v>
      </c>
      <c r="H176" s="36" t="s">
        <v>25</v>
      </c>
      <c r="I176" s="36" t="s">
        <v>521</v>
      </c>
      <c r="J176" s="36" t="s">
        <v>562</v>
      </c>
      <c r="K176" s="36" t="s">
        <v>137</v>
      </c>
      <c r="L176" s="108">
        <v>0.17</v>
      </c>
      <c r="M176" s="108">
        <v>0</v>
      </c>
      <c r="N176" s="31" t="s">
        <v>144</v>
      </c>
      <c r="O176" s="109" t="s">
        <v>2622</v>
      </c>
      <c r="P176" s="109"/>
      <c r="Q176" s="112"/>
      <c r="R176" s="112">
        <v>98</v>
      </c>
      <c r="S176" s="113" t="s">
        <v>864</v>
      </c>
      <c r="T176" s="114" t="s">
        <v>2361</v>
      </c>
      <c r="U176" s="216" t="s">
        <v>1411</v>
      </c>
      <c r="V176" s="106">
        <v>12</v>
      </c>
      <c r="W176" s="31">
        <v>2010</v>
      </c>
      <c r="X176" s="65" t="s">
        <v>590</v>
      </c>
      <c r="Y176" s="65" t="s">
        <v>2623</v>
      </c>
      <c r="Z176" s="36"/>
      <c r="AA176" s="32" t="s">
        <v>1551</v>
      </c>
      <c r="AB176" s="32">
        <v>12</v>
      </c>
      <c r="AC176" s="32">
        <v>12</v>
      </c>
      <c r="AD176" s="218" t="s">
        <v>3353</v>
      </c>
      <c r="AE176" s="31"/>
      <c r="AF176" s="31"/>
      <c r="AG176" s="31"/>
      <c r="AH176" s="31"/>
      <c r="AI176" s="31"/>
      <c r="AJ176" s="31"/>
      <c r="AK176" s="31"/>
      <c r="AL176" s="31"/>
      <c r="AM176" s="115"/>
      <c r="AN176" s="31"/>
      <c r="AR176" s="220"/>
      <c r="AS176" s="221"/>
      <c r="AT176" s="221"/>
      <c r="BA176" s="222"/>
      <c r="BB176" s="222"/>
      <c r="BC176" s="222"/>
      <c r="BG176" s="221"/>
      <c r="BH176" s="221"/>
      <c r="BJ176" s="226"/>
      <c r="BM176" s="226"/>
      <c r="BP176" s="221"/>
      <c r="BQ176" s="221"/>
      <c r="BR176" s="221"/>
      <c r="CI176" s="226"/>
      <c r="CJ176" s="226"/>
      <c r="CK176" s="226"/>
      <c r="CL176" s="226"/>
      <c r="CM176" s="226"/>
      <c r="CN176" s="226"/>
      <c r="CO176" s="226"/>
      <c r="CP176" s="226"/>
      <c r="CQ176" s="226"/>
      <c r="CR176" s="226"/>
      <c r="CS176" s="226"/>
      <c r="CT176" s="226"/>
      <c r="CU176" s="226"/>
      <c r="CV176" s="226"/>
      <c r="CW176" s="226"/>
      <c r="CX176" s="226"/>
      <c r="CY176" s="226"/>
      <c r="CZ176" s="226"/>
      <c r="DA176" s="226"/>
      <c r="DB176" s="226"/>
      <c r="DC176" s="226"/>
      <c r="DD176" s="226"/>
      <c r="DE176" s="226"/>
      <c r="DF176" s="226"/>
      <c r="DG176" s="226"/>
      <c r="DH176" s="226"/>
      <c r="DI176" s="226"/>
      <c r="DJ176" s="226"/>
      <c r="DK176" s="226"/>
      <c r="DL176" s="226"/>
      <c r="DM176" s="226"/>
      <c r="DN176" s="226"/>
      <c r="DO176" s="226"/>
      <c r="DP176" s="226"/>
      <c r="DQ176" s="226"/>
      <c r="DR176" s="226"/>
      <c r="DS176" s="226"/>
      <c r="DT176" s="226"/>
      <c r="DU176" s="226"/>
      <c r="DV176" s="226"/>
      <c r="DW176" s="226"/>
      <c r="DX176" s="226"/>
      <c r="DY176" s="226"/>
      <c r="DZ176" s="226"/>
      <c r="EA176" s="226"/>
      <c r="EB176" s="226"/>
      <c r="EC176" s="226"/>
      <c r="ED176" s="226"/>
      <c r="EE176" s="226"/>
      <c r="EF176" s="226"/>
      <c r="EG176" s="226"/>
      <c r="EH176" s="226"/>
      <c r="EI176" s="226"/>
      <c r="EL176" s="224"/>
    </row>
    <row r="177" spans="1:142" ht="16.899999999999999" customHeight="1" x14ac:dyDescent="0.3">
      <c r="A177" s="31">
        <v>327</v>
      </c>
      <c r="B177" s="36" t="s">
        <v>591</v>
      </c>
      <c r="C177" s="36" t="s">
        <v>592</v>
      </c>
      <c r="D177" s="36" t="s">
        <v>78</v>
      </c>
      <c r="E177" s="31">
        <v>5</v>
      </c>
      <c r="F177" s="31">
        <v>3</v>
      </c>
      <c r="G177" s="36" t="s">
        <v>1</v>
      </c>
      <c r="H177" s="36" t="s">
        <v>25</v>
      </c>
      <c r="I177" s="36" t="s">
        <v>593</v>
      </c>
      <c r="J177" s="36" t="s">
        <v>541</v>
      </c>
      <c r="K177" s="36" t="s">
        <v>137</v>
      </c>
      <c r="L177" s="108">
        <v>0.14000000000000001</v>
      </c>
      <c r="M177" s="108">
        <v>0</v>
      </c>
      <c r="N177" s="31" t="s">
        <v>144</v>
      </c>
      <c r="O177" s="109" t="s">
        <v>2624</v>
      </c>
      <c r="P177" s="109"/>
      <c r="Q177" s="112"/>
      <c r="R177" s="112">
        <v>127</v>
      </c>
      <c r="S177" s="113" t="s">
        <v>864</v>
      </c>
      <c r="T177" s="114" t="s">
        <v>2361</v>
      </c>
      <c r="U177" s="216" t="s">
        <v>1412</v>
      </c>
      <c r="V177" s="103">
        <v>13</v>
      </c>
      <c r="W177" s="31">
        <v>2011</v>
      </c>
      <c r="X177" s="65" t="s">
        <v>594</v>
      </c>
      <c r="Y177" s="65" t="s">
        <v>191</v>
      </c>
      <c r="Z177" s="36"/>
      <c r="AA177" s="32" t="s">
        <v>1552</v>
      </c>
      <c r="AB177" s="32">
        <v>13</v>
      </c>
      <c r="AC177" s="32">
        <v>13</v>
      </c>
      <c r="AD177" s="218" t="s">
        <v>3353</v>
      </c>
      <c r="AE177" s="31"/>
      <c r="AF177" s="31"/>
      <c r="AG177" s="31"/>
      <c r="AH177" s="31"/>
      <c r="AI177" s="31"/>
      <c r="AJ177" s="31"/>
      <c r="AK177" s="31"/>
      <c r="AL177" s="31"/>
      <c r="AM177" s="115"/>
      <c r="AN177" s="31"/>
      <c r="AR177" s="220"/>
      <c r="AS177" s="221"/>
      <c r="AT177" s="221"/>
      <c r="BA177" s="222"/>
      <c r="BB177" s="222"/>
      <c r="BC177" s="222"/>
      <c r="BG177" s="221"/>
      <c r="BH177" s="221"/>
      <c r="BJ177" s="226"/>
      <c r="BM177" s="226"/>
      <c r="BP177" s="221"/>
      <c r="BQ177" s="221"/>
      <c r="BR177" s="221"/>
      <c r="CI177" s="226"/>
      <c r="CJ177" s="226"/>
      <c r="CK177" s="226"/>
      <c r="CL177" s="226"/>
      <c r="CM177" s="226"/>
      <c r="CN177" s="226"/>
      <c r="CO177" s="226"/>
      <c r="CP177" s="226"/>
      <c r="CQ177" s="226"/>
      <c r="CR177" s="226"/>
      <c r="CS177" s="226"/>
      <c r="CT177" s="226"/>
      <c r="CU177" s="226"/>
      <c r="CV177" s="226"/>
      <c r="CW177" s="226"/>
      <c r="CX177" s="226"/>
      <c r="CY177" s="226"/>
      <c r="CZ177" s="226"/>
      <c r="DA177" s="226"/>
      <c r="DB177" s="226"/>
      <c r="DC177" s="226"/>
      <c r="DD177" s="226"/>
      <c r="DE177" s="226"/>
      <c r="DF177" s="226"/>
      <c r="DG177" s="226"/>
      <c r="DH177" s="226"/>
      <c r="DI177" s="226"/>
      <c r="DJ177" s="226"/>
      <c r="DK177" s="226"/>
      <c r="DL177" s="226"/>
      <c r="DM177" s="226"/>
      <c r="DN177" s="226"/>
      <c r="DO177" s="226"/>
      <c r="DP177" s="226"/>
      <c r="DQ177" s="226"/>
      <c r="DR177" s="226"/>
      <c r="DS177" s="226"/>
      <c r="DT177" s="226"/>
      <c r="DU177" s="226"/>
      <c r="DV177" s="226"/>
      <c r="DW177" s="226"/>
      <c r="DX177" s="226"/>
      <c r="DY177" s="226"/>
      <c r="DZ177" s="226"/>
      <c r="EA177" s="226"/>
      <c r="EB177" s="226"/>
      <c r="EC177" s="226"/>
      <c r="ED177" s="226"/>
      <c r="EE177" s="226"/>
      <c r="EF177" s="226"/>
      <c r="EG177" s="226"/>
      <c r="EH177" s="226"/>
      <c r="EI177" s="226"/>
      <c r="EL177" s="224"/>
    </row>
    <row r="178" spans="1:142" ht="16.899999999999999" customHeight="1" x14ac:dyDescent="0.3">
      <c r="A178" s="31">
        <v>329</v>
      </c>
      <c r="B178" s="36" t="s">
        <v>595</v>
      </c>
      <c r="C178" s="36" t="s">
        <v>596</v>
      </c>
      <c r="D178" s="36" t="s">
        <v>78</v>
      </c>
      <c r="E178" s="31">
        <v>5</v>
      </c>
      <c r="F178" s="31">
        <v>3</v>
      </c>
      <c r="G178" s="36" t="s">
        <v>1</v>
      </c>
      <c r="H178" s="36" t="s">
        <v>25</v>
      </c>
      <c r="I178" s="36" t="s">
        <v>552</v>
      </c>
      <c r="J178" s="36" t="s">
        <v>525</v>
      </c>
      <c r="K178" s="36" t="s">
        <v>137</v>
      </c>
      <c r="L178" s="108">
        <v>0.06</v>
      </c>
      <c r="M178" s="108">
        <v>0</v>
      </c>
      <c r="N178" s="31" t="s">
        <v>144</v>
      </c>
      <c r="O178" s="109" t="s">
        <v>2625</v>
      </c>
      <c r="P178" s="109"/>
      <c r="Q178" s="112"/>
      <c r="R178" s="112">
        <v>119.5</v>
      </c>
      <c r="S178" s="113" t="s">
        <v>864</v>
      </c>
      <c r="T178" s="114" t="s">
        <v>2361</v>
      </c>
      <c r="U178" s="216" t="s">
        <v>1404</v>
      </c>
      <c r="V178" s="103">
        <v>12.5</v>
      </c>
      <c r="W178" s="31">
        <v>2011</v>
      </c>
      <c r="X178" s="65" t="s">
        <v>553</v>
      </c>
      <c r="Y178" s="65" t="s">
        <v>191</v>
      </c>
      <c r="Z178" s="36"/>
      <c r="AA178" s="32" t="s">
        <v>1546</v>
      </c>
      <c r="AB178" s="32">
        <v>12.5</v>
      </c>
      <c r="AC178" s="32">
        <v>12.5</v>
      </c>
      <c r="AD178" s="218" t="s">
        <v>3353</v>
      </c>
      <c r="AE178" s="31"/>
      <c r="AF178" s="31"/>
      <c r="AG178" s="31"/>
      <c r="AH178" s="31"/>
      <c r="AI178" s="31"/>
      <c r="AJ178" s="31"/>
      <c r="AK178" s="31"/>
      <c r="AL178" s="31"/>
      <c r="AM178" s="115"/>
      <c r="AN178" s="31"/>
      <c r="AR178" s="220"/>
      <c r="AS178" s="221"/>
      <c r="AT178" s="221"/>
      <c r="BA178" s="222"/>
      <c r="BB178" s="222"/>
      <c r="BC178" s="222"/>
      <c r="BG178" s="221"/>
      <c r="BH178" s="221"/>
      <c r="BP178" s="221"/>
      <c r="BQ178" s="221"/>
      <c r="BR178" s="221"/>
      <c r="BZ178" s="225"/>
      <c r="CI178" s="226"/>
      <c r="CJ178" s="226"/>
      <c r="CK178" s="226"/>
      <c r="CL178" s="226"/>
      <c r="CM178" s="226"/>
      <c r="CN178" s="226"/>
      <c r="CO178" s="226"/>
      <c r="CP178" s="226"/>
      <c r="CQ178" s="226"/>
      <c r="CR178" s="226"/>
      <c r="CS178" s="226"/>
      <c r="CT178" s="226"/>
      <c r="CU178" s="226"/>
      <c r="CV178" s="226"/>
      <c r="CW178" s="226"/>
      <c r="CX178" s="226"/>
      <c r="CY178" s="226"/>
      <c r="CZ178" s="226"/>
      <c r="DA178" s="226"/>
      <c r="DB178" s="226"/>
      <c r="DC178" s="226"/>
      <c r="DD178" s="226"/>
      <c r="DE178" s="226"/>
      <c r="DF178" s="226"/>
      <c r="DG178" s="226"/>
      <c r="DH178" s="226"/>
      <c r="DI178" s="226"/>
      <c r="EL178" s="224"/>
    </row>
    <row r="179" spans="1:142" ht="16.899999999999999" customHeight="1" x14ac:dyDescent="0.3">
      <c r="A179" s="31">
        <v>330</v>
      </c>
      <c r="B179" s="36" t="s">
        <v>597</v>
      </c>
      <c r="C179" s="36" t="s">
        <v>598</v>
      </c>
      <c r="D179" s="36" t="s">
        <v>88</v>
      </c>
      <c r="E179" s="31">
        <v>5</v>
      </c>
      <c r="F179" s="31">
        <v>3</v>
      </c>
      <c r="G179" s="36" t="s">
        <v>1</v>
      </c>
      <c r="H179" s="36" t="s">
        <v>25</v>
      </c>
      <c r="I179" s="36" t="s">
        <v>599</v>
      </c>
      <c r="J179" s="36" t="s">
        <v>525</v>
      </c>
      <c r="K179" s="36" t="s">
        <v>137</v>
      </c>
      <c r="L179" s="108">
        <v>0.1</v>
      </c>
      <c r="M179" s="108">
        <v>0</v>
      </c>
      <c r="N179" s="31" t="s">
        <v>144</v>
      </c>
      <c r="O179" s="109" t="s">
        <v>2626</v>
      </c>
      <c r="P179" s="109"/>
      <c r="Q179" s="112"/>
      <c r="R179" s="112">
        <v>1003</v>
      </c>
      <c r="S179" s="113" t="s">
        <v>864</v>
      </c>
      <c r="T179" s="114" t="s">
        <v>2361</v>
      </c>
      <c r="U179" s="216" t="s">
        <v>1413</v>
      </c>
      <c r="V179" s="103">
        <v>11</v>
      </c>
      <c r="W179" s="31">
        <v>2010</v>
      </c>
      <c r="X179" s="65" t="s">
        <v>600</v>
      </c>
      <c r="Y179" s="65" t="s">
        <v>2627</v>
      </c>
      <c r="Z179" s="36"/>
      <c r="AA179" s="32" t="s">
        <v>1553</v>
      </c>
      <c r="AB179" s="32">
        <v>11</v>
      </c>
      <c r="AC179" s="32">
        <v>11</v>
      </c>
      <c r="AD179" s="218" t="s">
        <v>3353</v>
      </c>
      <c r="AE179" s="31"/>
      <c r="AF179" s="31"/>
      <c r="AG179" s="31"/>
      <c r="AH179" s="31"/>
      <c r="AI179" s="31"/>
      <c r="AJ179" s="31"/>
      <c r="AK179" s="31"/>
      <c r="AL179" s="31"/>
      <c r="AM179" s="115"/>
      <c r="AN179" s="31"/>
      <c r="AR179" s="220"/>
      <c r="AS179" s="221"/>
      <c r="AT179" s="221"/>
      <c r="BA179" s="222"/>
      <c r="BB179" s="222"/>
      <c r="BC179" s="222"/>
      <c r="BG179" s="221"/>
      <c r="BH179" s="221"/>
      <c r="BP179" s="221"/>
      <c r="BQ179" s="221"/>
      <c r="BR179" s="221"/>
      <c r="BZ179" s="225"/>
      <c r="EL179" s="224"/>
    </row>
    <row r="180" spans="1:142" ht="16.899999999999999" customHeight="1" x14ac:dyDescent="0.3">
      <c r="A180" s="31">
        <v>331</v>
      </c>
      <c r="B180" s="36" t="s">
        <v>601</v>
      </c>
      <c r="C180" s="36" t="s">
        <v>1803</v>
      </c>
      <c r="D180" s="36" t="s">
        <v>78</v>
      </c>
      <c r="E180" s="31">
        <v>5</v>
      </c>
      <c r="F180" s="31">
        <v>3</v>
      </c>
      <c r="G180" s="36" t="s">
        <v>0</v>
      </c>
      <c r="H180" s="36" t="s">
        <v>25</v>
      </c>
      <c r="I180" s="36" t="s">
        <v>521</v>
      </c>
      <c r="J180" s="36" t="s">
        <v>602</v>
      </c>
      <c r="K180" s="36" t="s">
        <v>603</v>
      </c>
      <c r="L180" s="126">
        <v>512.55999999999995</v>
      </c>
      <c r="M180" s="126">
        <v>596</v>
      </c>
      <c r="N180" s="31" t="s">
        <v>138</v>
      </c>
      <c r="O180" s="109" t="s">
        <v>2365</v>
      </c>
      <c r="P180" s="109"/>
      <c r="Q180" s="112"/>
      <c r="R180" s="112">
        <v>-110</v>
      </c>
      <c r="S180" s="113" t="s">
        <v>864</v>
      </c>
      <c r="T180" s="114" t="s">
        <v>2361</v>
      </c>
      <c r="U180" s="216" t="s">
        <v>1414</v>
      </c>
      <c r="V180" s="103">
        <v>17</v>
      </c>
      <c r="W180" s="31">
        <v>2010</v>
      </c>
      <c r="X180" s="65" t="s">
        <v>604</v>
      </c>
      <c r="Y180" s="65" t="s">
        <v>2628</v>
      </c>
      <c r="Z180" s="36"/>
      <c r="AA180" s="32" t="s">
        <v>3277</v>
      </c>
      <c r="AB180" s="32">
        <v>17</v>
      </c>
      <c r="AC180" s="32">
        <v>17</v>
      </c>
      <c r="AD180" s="115" t="s">
        <v>3351</v>
      </c>
      <c r="AE180" s="31"/>
      <c r="AF180" s="31"/>
      <c r="AG180" s="31"/>
      <c r="AH180" s="31"/>
      <c r="AI180" s="31"/>
      <c r="AJ180" s="31"/>
      <c r="AK180" s="31"/>
      <c r="AL180" s="31"/>
      <c r="AM180" s="115"/>
      <c r="AN180" s="31"/>
      <c r="AR180" s="220"/>
      <c r="AS180" s="221"/>
      <c r="AT180" s="221"/>
      <c r="BA180" s="222"/>
      <c r="BB180" s="222"/>
      <c r="BC180" s="222"/>
      <c r="BG180" s="221"/>
      <c r="BH180" s="221"/>
      <c r="BP180" s="221"/>
      <c r="BQ180" s="221"/>
      <c r="BR180" s="221"/>
      <c r="BZ180" s="223"/>
      <c r="EL180" s="224"/>
    </row>
    <row r="181" spans="1:142" ht="16.899999999999999" customHeight="1" x14ac:dyDescent="0.3">
      <c r="A181" s="31">
        <v>333</v>
      </c>
      <c r="B181" s="36" t="s">
        <v>605</v>
      </c>
      <c r="C181" s="76" t="s">
        <v>1804</v>
      </c>
      <c r="D181" s="36" t="s">
        <v>78</v>
      </c>
      <c r="E181" s="31">
        <v>5</v>
      </c>
      <c r="F181" s="31">
        <v>2</v>
      </c>
      <c r="G181" s="36" t="s">
        <v>1</v>
      </c>
      <c r="H181" s="36" t="s">
        <v>25</v>
      </c>
      <c r="I181" s="36" t="s">
        <v>521</v>
      </c>
      <c r="J181" s="36" t="s">
        <v>606</v>
      </c>
      <c r="K181" s="36" t="s">
        <v>137</v>
      </c>
      <c r="L181" s="108">
        <v>0.15</v>
      </c>
      <c r="M181" s="108">
        <v>0</v>
      </c>
      <c r="N181" s="31" t="s">
        <v>144</v>
      </c>
      <c r="O181" s="109" t="s">
        <v>2629</v>
      </c>
      <c r="P181" s="109"/>
      <c r="Q181" s="112"/>
      <c r="R181" s="112">
        <v>140</v>
      </c>
      <c r="S181" s="113" t="s">
        <v>2630</v>
      </c>
      <c r="T181" s="114" t="s">
        <v>2361</v>
      </c>
      <c r="U181" s="216" t="s">
        <v>1403</v>
      </c>
      <c r="V181" s="106">
        <v>8.5</v>
      </c>
      <c r="W181" s="31">
        <v>2014</v>
      </c>
      <c r="X181" s="62" t="s">
        <v>607</v>
      </c>
      <c r="Y181" s="65" t="s">
        <v>2631</v>
      </c>
      <c r="Z181" s="36"/>
      <c r="AA181" s="32" t="s">
        <v>1545</v>
      </c>
      <c r="AB181" s="32">
        <v>8.5</v>
      </c>
      <c r="AC181" s="32">
        <v>8.5</v>
      </c>
      <c r="AD181" s="218" t="s">
        <v>3353</v>
      </c>
      <c r="AE181" s="31"/>
      <c r="AF181" s="31"/>
      <c r="AG181" s="31"/>
      <c r="AH181" s="31"/>
      <c r="AI181" s="31"/>
      <c r="AJ181" s="31"/>
      <c r="AK181" s="31"/>
      <c r="AL181" s="31"/>
      <c r="AM181" s="115"/>
      <c r="AN181" s="31"/>
      <c r="AR181" s="220"/>
      <c r="AS181" s="221"/>
      <c r="AT181" s="221"/>
      <c r="BA181" s="222"/>
      <c r="BB181" s="222"/>
      <c r="BC181" s="222"/>
      <c r="BG181" s="221"/>
      <c r="BH181" s="221"/>
      <c r="BM181" s="226"/>
      <c r="BP181" s="221"/>
      <c r="BQ181" s="221"/>
      <c r="BR181" s="221"/>
      <c r="CI181" s="226"/>
      <c r="CJ181" s="226"/>
      <c r="CK181" s="226"/>
      <c r="CL181" s="226"/>
      <c r="CM181" s="226"/>
      <c r="CN181" s="226"/>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226"/>
      <c r="DL181" s="226"/>
      <c r="DM181" s="226"/>
      <c r="DN181" s="226"/>
      <c r="DO181" s="226"/>
      <c r="DP181" s="226"/>
      <c r="DQ181" s="226"/>
      <c r="DR181" s="226"/>
      <c r="DS181" s="226"/>
      <c r="DT181" s="226"/>
      <c r="DU181" s="226"/>
      <c r="DV181" s="226"/>
      <c r="DW181" s="226"/>
      <c r="DX181" s="226"/>
      <c r="DY181" s="226"/>
      <c r="DZ181" s="226"/>
      <c r="EA181" s="226"/>
      <c r="EB181" s="226"/>
      <c r="EC181" s="226"/>
      <c r="ED181" s="226"/>
      <c r="EE181" s="226"/>
      <c r="EF181" s="226"/>
      <c r="EG181" s="226"/>
      <c r="EH181" s="226"/>
      <c r="EI181" s="226"/>
      <c r="EL181" s="224"/>
    </row>
    <row r="182" spans="1:142" ht="16.899999999999999" customHeight="1" x14ac:dyDescent="0.3">
      <c r="A182" s="31">
        <v>334</v>
      </c>
      <c r="B182" s="36" t="s">
        <v>608</v>
      </c>
      <c r="C182" s="36" t="s">
        <v>1805</v>
      </c>
      <c r="D182" s="36" t="s">
        <v>87</v>
      </c>
      <c r="E182" s="31">
        <v>5</v>
      </c>
      <c r="F182" s="31">
        <v>3</v>
      </c>
      <c r="G182" s="36" t="s">
        <v>0</v>
      </c>
      <c r="H182" s="36" t="s">
        <v>25</v>
      </c>
      <c r="I182" s="36" t="s">
        <v>521</v>
      </c>
      <c r="J182" s="36" t="s">
        <v>9</v>
      </c>
      <c r="K182" s="36" t="s">
        <v>137</v>
      </c>
      <c r="L182" s="108">
        <v>0.14000000000000001</v>
      </c>
      <c r="M182" s="108">
        <v>0</v>
      </c>
      <c r="N182" s="31" t="s">
        <v>144</v>
      </c>
      <c r="O182" s="109">
        <v>14.02</v>
      </c>
      <c r="P182" s="109"/>
      <c r="Q182" s="112">
        <v>14.02</v>
      </c>
      <c r="R182" s="112">
        <v>14.02</v>
      </c>
      <c r="S182" s="113" t="s">
        <v>864</v>
      </c>
      <c r="T182" s="114" t="s">
        <v>2361</v>
      </c>
      <c r="U182" s="216" t="s">
        <v>1419</v>
      </c>
      <c r="V182" s="103">
        <v>17</v>
      </c>
      <c r="W182" s="31">
        <v>2013</v>
      </c>
      <c r="X182" s="65" t="s">
        <v>609</v>
      </c>
      <c r="Y182" s="65" t="s">
        <v>2632</v>
      </c>
      <c r="Z182" s="36"/>
      <c r="AA182" s="32" t="s">
        <v>3280</v>
      </c>
      <c r="AB182" s="32">
        <v>17</v>
      </c>
      <c r="AC182" s="32">
        <v>17</v>
      </c>
      <c r="AD182" s="115" t="s">
        <v>3351</v>
      </c>
      <c r="AE182" s="31"/>
      <c r="AF182" s="31"/>
      <c r="AG182" s="31"/>
      <c r="AH182" s="31"/>
      <c r="AI182" s="31"/>
      <c r="AJ182" s="31"/>
      <c r="AK182" s="31"/>
      <c r="AL182" s="31"/>
      <c r="AM182" s="115"/>
      <c r="AN182" s="31"/>
      <c r="AR182" s="220"/>
      <c r="AS182" s="221"/>
      <c r="AT182" s="221"/>
      <c r="BA182" s="222"/>
      <c r="BB182" s="222"/>
      <c r="BC182" s="222"/>
      <c r="BG182" s="221"/>
      <c r="BH182" s="221"/>
      <c r="BP182" s="221"/>
      <c r="BQ182" s="221"/>
      <c r="BR182" s="221"/>
      <c r="BZ182" s="225"/>
      <c r="CI182" s="226"/>
      <c r="CJ182" s="226"/>
      <c r="CK182" s="226"/>
      <c r="CL182" s="226"/>
      <c r="CM182" s="226"/>
      <c r="CN182" s="226"/>
      <c r="CO182" s="226"/>
      <c r="CP182" s="226"/>
      <c r="CQ182" s="226"/>
      <c r="CR182" s="226"/>
      <c r="CS182" s="226"/>
      <c r="CT182" s="226"/>
      <c r="CU182" s="226"/>
      <c r="CV182" s="226"/>
      <c r="CW182" s="226"/>
      <c r="CX182" s="226"/>
      <c r="CY182" s="226"/>
      <c r="CZ182" s="226"/>
      <c r="DA182" s="226"/>
      <c r="DB182" s="226"/>
      <c r="DC182" s="226"/>
      <c r="DD182" s="226"/>
      <c r="DE182" s="226"/>
      <c r="DF182" s="226"/>
      <c r="DG182" s="226"/>
      <c r="DH182" s="226"/>
      <c r="DI182" s="226"/>
      <c r="EL182" s="224"/>
    </row>
    <row r="183" spans="1:142" ht="16.899999999999999" customHeight="1" x14ac:dyDescent="0.3">
      <c r="A183" s="31">
        <v>338</v>
      </c>
      <c r="B183" s="62" t="s">
        <v>1806</v>
      </c>
      <c r="C183" s="36" t="s">
        <v>1807</v>
      </c>
      <c r="D183" s="36" t="s">
        <v>75</v>
      </c>
      <c r="E183" s="31">
        <v>5</v>
      </c>
      <c r="F183" s="31">
        <v>5</v>
      </c>
      <c r="G183" s="36" t="s">
        <v>0</v>
      </c>
      <c r="H183" s="36" t="s">
        <v>25</v>
      </c>
      <c r="I183" s="36" t="s">
        <v>521</v>
      </c>
      <c r="J183" s="36" t="s">
        <v>149</v>
      </c>
      <c r="K183" s="36" t="s">
        <v>137</v>
      </c>
      <c r="L183" s="108">
        <v>0.245</v>
      </c>
      <c r="M183" s="108">
        <v>0</v>
      </c>
      <c r="N183" s="31" t="s">
        <v>144</v>
      </c>
      <c r="O183" s="109">
        <v>1.4489999999999998</v>
      </c>
      <c r="P183" s="109">
        <v>0</v>
      </c>
      <c r="Q183" s="112">
        <v>1.4489999999999998</v>
      </c>
      <c r="R183" s="112">
        <v>1.4489999999999998</v>
      </c>
      <c r="S183" s="113" t="s">
        <v>864</v>
      </c>
      <c r="T183" s="114" t="s">
        <v>2361</v>
      </c>
      <c r="U183" s="216" t="s">
        <v>1419</v>
      </c>
      <c r="V183" s="103">
        <v>17</v>
      </c>
      <c r="W183" s="31">
        <v>2014</v>
      </c>
      <c r="X183" s="65" t="s">
        <v>613</v>
      </c>
      <c r="Y183" s="65" t="s">
        <v>2633</v>
      </c>
      <c r="Z183" s="36"/>
      <c r="AA183" s="32" t="s">
        <v>3280</v>
      </c>
      <c r="AB183" s="32">
        <v>17</v>
      </c>
      <c r="AC183" s="32">
        <v>17</v>
      </c>
      <c r="AD183" s="115" t="s">
        <v>3351</v>
      </c>
      <c r="AE183" s="31"/>
      <c r="AF183" s="31"/>
      <c r="AG183" s="31"/>
      <c r="AH183" s="31"/>
      <c r="AI183" s="31"/>
      <c r="AJ183" s="31"/>
      <c r="AK183" s="31"/>
      <c r="AL183" s="31"/>
      <c r="AM183" s="115"/>
      <c r="AN183" s="31"/>
      <c r="AR183" s="220"/>
      <c r="AS183" s="221"/>
      <c r="AT183" s="221"/>
      <c r="BA183" s="222"/>
      <c r="BB183" s="222"/>
      <c r="BC183" s="222"/>
      <c r="BG183" s="221"/>
      <c r="BH183" s="221"/>
      <c r="BP183" s="221"/>
      <c r="BQ183" s="221"/>
      <c r="BR183" s="221"/>
      <c r="BZ183" s="223"/>
      <c r="CI183" s="226"/>
      <c r="CJ183" s="226"/>
      <c r="CK183" s="226"/>
      <c r="CL183" s="226"/>
      <c r="CM183" s="226"/>
      <c r="CN183" s="226"/>
      <c r="CO183" s="226"/>
      <c r="CP183" s="226"/>
      <c r="CQ183" s="226"/>
      <c r="CR183" s="226"/>
      <c r="CS183" s="226"/>
      <c r="CT183" s="226"/>
      <c r="CU183" s="226"/>
      <c r="CV183" s="226"/>
      <c r="CW183" s="226"/>
      <c r="CX183" s="226"/>
      <c r="CY183" s="226"/>
      <c r="CZ183" s="226"/>
      <c r="DA183" s="226"/>
      <c r="DB183" s="226"/>
      <c r="DC183" s="226"/>
      <c r="DD183" s="226"/>
      <c r="DE183" s="226"/>
      <c r="DF183" s="226"/>
      <c r="DG183" s="226"/>
      <c r="DH183" s="226"/>
      <c r="DI183" s="226"/>
      <c r="EL183" s="224"/>
    </row>
    <row r="184" spans="1:142" ht="16.899999999999999" customHeight="1" x14ac:dyDescent="0.3">
      <c r="A184" s="31">
        <v>339</v>
      </c>
      <c r="B184" s="36" t="s">
        <v>614</v>
      </c>
      <c r="C184" s="36" t="s">
        <v>615</v>
      </c>
      <c r="D184" s="36" t="s">
        <v>75</v>
      </c>
      <c r="E184" s="31">
        <v>5</v>
      </c>
      <c r="F184" s="31">
        <v>2</v>
      </c>
      <c r="G184" s="36" t="s">
        <v>0</v>
      </c>
      <c r="H184" s="36" t="s">
        <v>25</v>
      </c>
      <c r="I184" s="36" t="s">
        <v>521</v>
      </c>
      <c r="J184" s="36" t="s">
        <v>9</v>
      </c>
      <c r="K184" s="36" t="s">
        <v>137</v>
      </c>
      <c r="L184" s="108">
        <v>0.35</v>
      </c>
      <c r="M184" s="108">
        <v>0</v>
      </c>
      <c r="N184" s="31" t="s">
        <v>144</v>
      </c>
      <c r="O184" s="109" t="s">
        <v>2365</v>
      </c>
      <c r="P184" s="109"/>
      <c r="Q184" s="112"/>
      <c r="R184" s="112">
        <v>290.41000000000003</v>
      </c>
      <c r="S184" s="113" t="s">
        <v>864</v>
      </c>
      <c r="T184" s="114" t="s">
        <v>2361</v>
      </c>
      <c r="U184" s="216" t="s">
        <v>2634</v>
      </c>
      <c r="V184" s="103">
        <v>17</v>
      </c>
      <c r="W184" s="31">
        <v>2014</v>
      </c>
      <c r="X184" s="65" t="s">
        <v>616</v>
      </c>
      <c r="Y184" s="65" t="s">
        <v>2635</v>
      </c>
      <c r="Z184" s="36"/>
      <c r="AA184" s="32" t="s">
        <v>3274</v>
      </c>
      <c r="AB184" s="32">
        <v>17</v>
      </c>
      <c r="AC184" s="32">
        <v>17</v>
      </c>
      <c r="AD184" s="115" t="s">
        <v>3351</v>
      </c>
      <c r="AE184" s="31"/>
      <c r="AF184" s="31"/>
      <c r="AG184" s="31"/>
      <c r="AH184" s="31"/>
      <c r="AI184" s="31"/>
      <c r="AJ184" s="31"/>
      <c r="AK184" s="31"/>
      <c r="AL184" s="31"/>
      <c r="AM184" s="115"/>
      <c r="AN184" s="31"/>
      <c r="AR184" s="220"/>
      <c r="AS184" s="221"/>
      <c r="AT184" s="221"/>
      <c r="BA184" s="222"/>
      <c r="BB184" s="222"/>
      <c r="BC184" s="222"/>
      <c r="BG184" s="221"/>
      <c r="BH184" s="221"/>
      <c r="BM184" s="226"/>
      <c r="BP184" s="221"/>
      <c r="BQ184" s="221"/>
      <c r="BR184" s="221"/>
      <c r="BZ184" s="223"/>
      <c r="CI184" s="226"/>
      <c r="CJ184" s="226"/>
      <c r="CK184" s="226"/>
      <c r="CL184" s="226"/>
      <c r="CM184" s="226"/>
      <c r="CN184" s="226"/>
      <c r="CO184" s="226"/>
      <c r="CP184" s="226"/>
      <c r="CQ184" s="226"/>
      <c r="CR184" s="226"/>
      <c r="CS184" s="226"/>
      <c r="CT184" s="226"/>
      <c r="CU184" s="226"/>
      <c r="CV184" s="226"/>
      <c r="CW184" s="226"/>
      <c r="CX184" s="226"/>
      <c r="CY184" s="226"/>
      <c r="CZ184" s="226"/>
      <c r="DA184" s="226"/>
      <c r="DB184" s="226"/>
      <c r="DC184" s="226"/>
      <c r="DD184" s="226"/>
      <c r="DE184" s="226"/>
      <c r="DF184" s="226"/>
      <c r="DG184" s="226"/>
      <c r="DH184" s="226"/>
      <c r="DI184" s="226"/>
      <c r="DJ184" s="226"/>
      <c r="DK184" s="226"/>
      <c r="DL184" s="226"/>
      <c r="DM184" s="226"/>
      <c r="DN184" s="226"/>
      <c r="DO184" s="226"/>
      <c r="DP184" s="226"/>
      <c r="DQ184" s="226"/>
      <c r="DR184" s="226"/>
      <c r="DS184" s="226"/>
      <c r="DT184" s="226"/>
      <c r="DU184" s="226"/>
      <c r="DV184" s="226"/>
      <c r="DW184" s="226"/>
      <c r="DX184" s="226"/>
      <c r="DY184" s="226"/>
      <c r="DZ184" s="226"/>
      <c r="EA184" s="226"/>
      <c r="EB184" s="226"/>
      <c r="EC184" s="226"/>
      <c r="ED184" s="226"/>
      <c r="EE184" s="226"/>
      <c r="EF184" s="226"/>
      <c r="EG184" s="226"/>
      <c r="EH184" s="226"/>
      <c r="EI184" s="226"/>
      <c r="EL184" s="224"/>
    </row>
    <row r="185" spans="1:142" ht="16.899999999999999" customHeight="1" x14ac:dyDescent="0.3">
      <c r="A185" s="31">
        <v>340</v>
      </c>
      <c r="B185" s="36" t="s">
        <v>617</v>
      </c>
      <c r="C185" s="36" t="s">
        <v>618</v>
      </c>
      <c r="D185" s="36" t="s">
        <v>89</v>
      </c>
      <c r="E185" s="31">
        <v>5</v>
      </c>
      <c r="F185" s="31">
        <v>3</v>
      </c>
      <c r="G185" s="36" t="s">
        <v>0</v>
      </c>
      <c r="H185" s="36" t="s">
        <v>25</v>
      </c>
      <c r="I185" s="36" t="s">
        <v>521</v>
      </c>
      <c r="J185" s="36" t="s">
        <v>9</v>
      </c>
      <c r="K185" s="36" t="s">
        <v>137</v>
      </c>
      <c r="L185" s="108">
        <v>7.0000000000000007E-2</v>
      </c>
      <c r="M185" s="108">
        <v>0</v>
      </c>
      <c r="N185" s="31" t="s">
        <v>138</v>
      </c>
      <c r="O185" s="109" t="s">
        <v>2636</v>
      </c>
      <c r="P185" s="109"/>
      <c r="Q185" s="112"/>
      <c r="R185" s="112">
        <v>17.907629149309052</v>
      </c>
      <c r="S185" s="113" t="s">
        <v>864</v>
      </c>
      <c r="T185" s="114" t="s">
        <v>2361</v>
      </c>
      <c r="U185" s="216" t="s">
        <v>1419</v>
      </c>
      <c r="V185" s="103">
        <v>17</v>
      </c>
      <c r="W185" s="31">
        <v>2012</v>
      </c>
      <c r="X185" s="65" t="s">
        <v>612</v>
      </c>
      <c r="Y185" s="65" t="s">
        <v>2637</v>
      </c>
      <c r="Z185" s="36"/>
      <c r="AA185" s="32" t="s">
        <v>3280</v>
      </c>
      <c r="AB185" s="32">
        <v>17</v>
      </c>
      <c r="AC185" s="32">
        <v>17</v>
      </c>
      <c r="AD185" s="115" t="s">
        <v>3351</v>
      </c>
      <c r="AE185" s="31"/>
      <c r="AF185" s="31"/>
      <c r="AG185" s="31"/>
      <c r="AH185" s="31"/>
      <c r="AI185" s="31"/>
      <c r="AJ185" s="31"/>
      <c r="AK185" s="31"/>
      <c r="AL185" s="31"/>
      <c r="AM185" s="115"/>
      <c r="AN185" s="31"/>
      <c r="AR185" s="220"/>
      <c r="AS185" s="221"/>
      <c r="AT185" s="221"/>
      <c r="BA185" s="222"/>
      <c r="BB185" s="222"/>
      <c r="BC185" s="222"/>
      <c r="BG185" s="221"/>
      <c r="BH185" s="221"/>
      <c r="BP185" s="221"/>
      <c r="BQ185" s="221"/>
      <c r="BR185" s="221"/>
      <c r="BZ185" s="225"/>
      <c r="EL185" s="224"/>
    </row>
    <row r="186" spans="1:142" ht="16.899999999999999" customHeight="1" x14ac:dyDescent="0.3">
      <c r="A186" s="31">
        <v>341</v>
      </c>
      <c r="B186" s="36" t="s">
        <v>619</v>
      </c>
      <c r="C186" s="36" t="s">
        <v>620</v>
      </c>
      <c r="D186" s="36" t="s">
        <v>529</v>
      </c>
      <c r="E186" s="31">
        <v>5</v>
      </c>
      <c r="F186" s="31">
        <v>4</v>
      </c>
      <c r="G186" s="36" t="s">
        <v>1</v>
      </c>
      <c r="H186" s="36" t="s">
        <v>25</v>
      </c>
      <c r="I186" s="36" t="s">
        <v>621</v>
      </c>
      <c r="J186" s="36" t="s">
        <v>541</v>
      </c>
      <c r="K186" s="36" t="s">
        <v>137</v>
      </c>
      <c r="L186" s="108">
        <v>0.03</v>
      </c>
      <c r="M186" s="108">
        <v>0</v>
      </c>
      <c r="N186" s="31" t="s">
        <v>138</v>
      </c>
      <c r="O186" s="109" t="s">
        <v>2638</v>
      </c>
      <c r="P186" s="109"/>
      <c r="Q186" s="112"/>
      <c r="R186" s="112">
        <v>331</v>
      </c>
      <c r="S186" s="113" t="s">
        <v>864</v>
      </c>
      <c r="T186" s="114" t="s">
        <v>2361</v>
      </c>
      <c r="U186" s="216" t="s">
        <v>1415</v>
      </c>
      <c r="V186" s="103">
        <v>13</v>
      </c>
      <c r="W186" s="31">
        <v>2013</v>
      </c>
      <c r="X186" s="65" t="s">
        <v>622</v>
      </c>
      <c r="Y186" s="65" t="s">
        <v>191</v>
      </c>
      <c r="Z186" s="36"/>
      <c r="AA186" s="32" t="s">
        <v>1555</v>
      </c>
      <c r="AB186" s="32">
        <v>13</v>
      </c>
      <c r="AC186" s="32">
        <v>13</v>
      </c>
      <c r="AD186" s="218" t="s">
        <v>3353</v>
      </c>
      <c r="AE186" s="31"/>
      <c r="AF186" s="31"/>
      <c r="AG186" s="31"/>
      <c r="AH186" s="31"/>
      <c r="AI186" s="31"/>
      <c r="AJ186" s="31"/>
      <c r="AK186" s="31"/>
      <c r="AL186" s="31"/>
      <c r="AM186" s="115"/>
      <c r="AN186" s="31"/>
      <c r="AR186" s="220"/>
      <c r="AS186" s="221"/>
      <c r="AT186" s="221"/>
      <c r="BA186" s="222"/>
      <c r="BB186" s="222"/>
      <c r="BC186" s="222"/>
      <c r="BG186" s="221"/>
      <c r="BH186" s="221"/>
      <c r="BM186" s="226"/>
      <c r="BP186" s="221"/>
      <c r="BQ186" s="221"/>
      <c r="BR186" s="221"/>
      <c r="BZ186" s="223"/>
      <c r="CI186" s="226"/>
      <c r="CJ186" s="226"/>
      <c r="CK186" s="226"/>
      <c r="CL186" s="226"/>
      <c r="CM186" s="226"/>
      <c r="CN186" s="226"/>
      <c r="CO186" s="226"/>
      <c r="CP186" s="226"/>
      <c r="CQ186" s="226"/>
      <c r="CR186" s="226"/>
      <c r="CS186" s="226"/>
      <c r="CT186" s="226"/>
      <c r="CU186" s="226"/>
      <c r="CV186" s="226"/>
      <c r="CW186" s="226"/>
      <c r="CX186" s="226"/>
      <c r="CY186" s="226"/>
      <c r="CZ186" s="226"/>
      <c r="DA186" s="226"/>
      <c r="DB186" s="226"/>
      <c r="DC186" s="226"/>
      <c r="DD186" s="226"/>
      <c r="DE186" s="226"/>
      <c r="DF186" s="226"/>
      <c r="DG186" s="226"/>
      <c r="DH186" s="226"/>
      <c r="DI186" s="226"/>
      <c r="DK186" s="226"/>
      <c r="DL186" s="226"/>
      <c r="DM186" s="226"/>
      <c r="DN186" s="226"/>
      <c r="DO186" s="226"/>
      <c r="DP186" s="226"/>
      <c r="DQ186" s="226"/>
      <c r="DR186" s="226"/>
      <c r="DS186" s="226"/>
      <c r="DT186" s="226"/>
      <c r="DU186" s="226"/>
      <c r="DV186" s="226"/>
      <c r="DW186" s="226"/>
      <c r="DX186" s="226"/>
      <c r="DY186" s="226"/>
      <c r="DZ186" s="226"/>
      <c r="EA186" s="226"/>
      <c r="EB186" s="226"/>
      <c r="EC186" s="226"/>
      <c r="ED186" s="226"/>
      <c r="EE186" s="226"/>
      <c r="EF186" s="226"/>
      <c r="EG186" s="226"/>
      <c r="EH186" s="226"/>
      <c r="EI186" s="226"/>
      <c r="EL186" s="224"/>
    </row>
    <row r="187" spans="1:142" ht="16.899999999999999" customHeight="1" x14ac:dyDescent="0.3">
      <c r="A187" s="31">
        <v>342</v>
      </c>
      <c r="B187" s="36" t="s">
        <v>623</v>
      </c>
      <c r="C187" s="36" t="s">
        <v>624</v>
      </c>
      <c r="D187" s="36" t="s">
        <v>529</v>
      </c>
      <c r="E187" s="31">
        <v>5</v>
      </c>
      <c r="F187" s="31">
        <v>4</v>
      </c>
      <c r="G187" s="36" t="s">
        <v>0</v>
      </c>
      <c r="H187" s="36" t="s">
        <v>25</v>
      </c>
      <c r="I187" s="36" t="s">
        <v>521</v>
      </c>
      <c r="J187" s="36" t="s">
        <v>9</v>
      </c>
      <c r="K187" s="36" t="s">
        <v>137</v>
      </c>
      <c r="L187" s="108">
        <v>1.4999999999999999E-2</v>
      </c>
      <c r="M187" s="108">
        <v>0</v>
      </c>
      <c r="N187" s="31" t="s">
        <v>138</v>
      </c>
      <c r="O187" s="109" t="s">
        <v>2365</v>
      </c>
      <c r="P187" s="109"/>
      <c r="Q187" s="112"/>
      <c r="R187" s="112">
        <v>28.44</v>
      </c>
      <c r="S187" s="113" t="s">
        <v>2639</v>
      </c>
      <c r="T187" s="114" t="s">
        <v>2361</v>
      </c>
      <c r="U187" s="216" t="s">
        <v>1416</v>
      </c>
      <c r="V187" s="103">
        <v>17</v>
      </c>
      <c r="W187" s="31">
        <v>2013</v>
      </c>
      <c r="X187" s="65" t="s">
        <v>625</v>
      </c>
      <c r="Y187" s="65" t="s">
        <v>2640</v>
      </c>
      <c r="Z187" s="36"/>
      <c r="AA187" s="32" t="s">
        <v>3278</v>
      </c>
      <c r="AB187" s="32">
        <v>17</v>
      </c>
      <c r="AC187" s="32">
        <v>17</v>
      </c>
      <c r="AD187" s="115" t="s">
        <v>3351</v>
      </c>
      <c r="AE187" s="31"/>
      <c r="AF187" s="31"/>
      <c r="AG187" s="31"/>
      <c r="AH187" s="31"/>
      <c r="AI187" s="31"/>
      <c r="AJ187" s="31"/>
      <c r="AK187" s="31"/>
      <c r="AL187" s="31"/>
      <c r="AM187" s="115"/>
      <c r="AN187" s="31"/>
      <c r="AR187" s="220"/>
      <c r="AS187" s="221"/>
      <c r="AT187" s="221"/>
      <c r="BA187" s="222"/>
      <c r="BB187" s="222"/>
      <c r="BC187" s="222"/>
      <c r="BG187" s="221"/>
      <c r="BH187" s="221"/>
      <c r="BJ187" s="226"/>
      <c r="BM187" s="226"/>
      <c r="BP187" s="221"/>
      <c r="BQ187" s="221"/>
      <c r="BR187" s="221"/>
      <c r="CI187" s="226"/>
      <c r="CJ187" s="226"/>
      <c r="CK187" s="226"/>
      <c r="CL187" s="226"/>
      <c r="CM187" s="226"/>
      <c r="CN187" s="226"/>
      <c r="CO187" s="226"/>
      <c r="CP187" s="226"/>
      <c r="CQ187" s="226"/>
      <c r="CR187" s="226"/>
      <c r="CS187" s="226"/>
      <c r="CT187" s="226"/>
      <c r="CU187" s="226"/>
      <c r="CV187" s="226"/>
      <c r="CW187" s="226"/>
      <c r="CX187" s="226"/>
      <c r="CY187" s="226"/>
      <c r="CZ187" s="226"/>
      <c r="DA187" s="226"/>
      <c r="DB187" s="226"/>
      <c r="DC187" s="226"/>
      <c r="DD187" s="226"/>
      <c r="DE187" s="226"/>
      <c r="DF187" s="226"/>
      <c r="DG187" s="226"/>
      <c r="DH187" s="226"/>
      <c r="DI187" s="226"/>
      <c r="DJ187" s="226"/>
      <c r="DK187" s="226"/>
      <c r="DL187" s="226"/>
      <c r="DM187" s="226"/>
      <c r="DN187" s="226"/>
      <c r="DO187" s="226"/>
      <c r="DP187" s="226"/>
      <c r="DQ187" s="226"/>
      <c r="DR187" s="226"/>
      <c r="DS187" s="226"/>
      <c r="DT187" s="226"/>
      <c r="DU187" s="226"/>
      <c r="DV187" s="226"/>
      <c r="DW187" s="226"/>
      <c r="DX187" s="226"/>
      <c r="DY187" s="226"/>
      <c r="DZ187" s="226"/>
      <c r="EA187" s="226"/>
      <c r="EB187" s="226"/>
      <c r="EC187" s="226"/>
      <c r="ED187" s="226"/>
      <c r="EE187" s="226"/>
      <c r="EF187" s="226"/>
      <c r="EG187" s="226"/>
      <c r="EH187" s="226"/>
      <c r="EI187" s="226"/>
      <c r="EL187" s="224"/>
    </row>
    <row r="188" spans="1:142" ht="16.899999999999999" customHeight="1" x14ac:dyDescent="0.3">
      <c r="A188" s="31">
        <v>344</v>
      </c>
      <c r="B188" s="76" t="s">
        <v>1808</v>
      </c>
      <c r="C188" s="36" t="s">
        <v>626</v>
      </c>
      <c r="D188" s="36" t="s">
        <v>78</v>
      </c>
      <c r="E188" s="103">
        <v>5</v>
      </c>
      <c r="F188" s="103">
        <v>4</v>
      </c>
      <c r="G188" s="76" t="s">
        <v>1</v>
      </c>
      <c r="H188" s="36" t="s">
        <v>25</v>
      </c>
      <c r="I188" s="76" t="s">
        <v>627</v>
      </c>
      <c r="J188" s="76" t="s">
        <v>300</v>
      </c>
      <c r="K188" s="36" t="s">
        <v>137</v>
      </c>
      <c r="L188" s="120">
        <v>7.0000000000000007E-2</v>
      </c>
      <c r="M188" s="108">
        <v>0</v>
      </c>
      <c r="N188" s="103" t="s">
        <v>144</v>
      </c>
      <c r="O188" s="121">
        <v>975</v>
      </c>
      <c r="P188" s="121"/>
      <c r="Q188" s="112"/>
      <c r="R188" s="122">
        <v>975</v>
      </c>
      <c r="S188" s="113" t="s">
        <v>864</v>
      </c>
      <c r="T188" s="114" t="s">
        <v>2361</v>
      </c>
      <c r="U188" s="216" t="s">
        <v>2641</v>
      </c>
      <c r="V188" s="106">
        <v>10</v>
      </c>
      <c r="W188" s="31">
        <v>2007</v>
      </c>
      <c r="X188" s="62" t="s">
        <v>2254</v>
      </c>
      <c r="Y188" s="63" t="s">
        <v>2642</v>
      </c>
      <c r="Z188" s="76"/>
      <c r="AA188" s="32" t="s">
        <v>1554</v>
      </c>
      <c r="AB188" s="32">
        <v>10</v>
      </c>
      <c r="AC188" s="32">
        <v>10</v>
      </c>
      <c r="AD188" s="218" t="s">
        <v>3353</v>
      </c>
      <c r="AE188" s="103"/>
      <c r="AF188" s="31"/>
      <c r="AG188" s="31"/>
      <c r="AH188" s="103"/>
      <c r="AI188" s="31"/>
      <c r="AJ188" s="103"/>
      <c r="AK188" s="103"/>
      <c r="AL188" s="103"/>
      <c r="AM188" s="115"/>
      <c r="AN188" s="31"/>
      <c r="AR188" s="220"/>
      <c r="AS188" s="221"/>
      <c r="AT188" s="221"/>
      <c r="BA188" s="222"/>
      <c r="BB188" s="222"/>
      <c r="BC188" s="222"/>
      <c r="BG188" s="221"/>
      <c r="BH188" s="221"/>
      <c r="BP188" s="221"/>
      <c r="BQ188" s="221"/>
      <c r="BR188" s="221"/>
      <c r="BZ188" s="223"/>
      <c r="EL188" s="224"/>
    </row>
    <row r="189" spans="1:142" ht="16.899999999999999" customHeight="1" x14ac:dyDescent="0.3">
      <c r="A189" s="31">
        <v>345</v>
      </c>
      <c r="B189" s="76" t="s">
        <v>628</v>
      </c>
      <c r="C189" s="76" t="s">
        <v>629</v>
      </c>
      <c r="D189" s="36" t="s">
        <v>78</v>
      </c>
      <c r="E189" s="103">
        <v>5</v>
      </c>
      <c r="F189" s="103">
        <v>4</v>
      </c>
      <c r="G189" s="76" t="s">
        <v>0</v>
      </c>
      <c r="H189" s="36" t="s">
        <v>25</v>
      </c>
      <c r="I189" s="36" t="s">
        <v>521</v>
      </c>
      <c r="J189" s="76" t="s">
        <v>149</v>
      </c>
      <c r="K189" s="36" t="s">
        <v>137</v>
      </c>
      <c r="L189" s="120">
        <v>9.0000000000000011E-3</v>
      </c>
      <c r="M189" s="120">
        <v>0</v>
      </c>
      <c r="N189" s="103" t="s">
        <v>138</v>
      </c>
      <c r="O189" s="121">
        <v>7.99</v>
      </c>
      <c r="P189" s="121"/>
      <c r="Q189" s="112"/>
      <c r="R189" s="122">
        <v>7.99</v>
      </c>
      <c r="S189" s="113" t="s">
        <v>2643</v>
      </c>
      <c r="T189" s="114" t="s">
        <v>2361</v>
      </c>
      <c r="U189" s="216" t="s">
        <v>1417</v>
      </c>
      <c r="V189" s="103">
        <v>17</v>
      </c>
      <c r="W189" s="31">
        <v>2007</v>
      </c>
      <c r="X189" s="63" t="s">
        <v>630</v>
      </c>
      <c r="Y189" s="63" t="s">
        <v>2644</v>
      </c>
      <c r="Z189" s="76"/>
      <c r="AA189" s="32" t="s">
        <v>3279</v>
      </c>
      <c r="AB189" s="32">
        <v>17</v>
      </c>
      <c r="AC189" s="32">
        <v>17</v>
      </c>
      <c r="AD189" s="115" t="s">
        <v>3351</v>
      </c>
      <c r="AE189" s="103"/>
      <c r="AF189" s="31"/>
      <c r="AG189" s="31"/>
      <c r="AH189" s="103"/>
      <c r="AI189" s="31"/>
      <c r="AJ189" s="103"/>
      <c r="AK189" s="103"/>
      <c r="AL189" s="103"/>
      <c r="AM189" s="115"/>
      <c r="AN189" s="31"/>
      <c r="AR189" s="220"/>
      <c r="AS189" s="221"/>
      <c r="AT189" s="221"/>
      <c r="BA189" s="222"/>
      <c r="BB189" s="222"/>
      <c r="BC189" s="222"/>
      <c r="BG189" s="221"/>
      <c r="BH189" s="221"/>
      <c r="BP189" s="221"/>
      <c r="BQ189" s="221"/>
      <c r="BR189" s="221"/>
      <c r="EL189" s="224"/>
    </row>
    <row r="190" spans="1:142" ht="16.899999999999999" customHeight="1" x14ac:dyDescent="0.3">
      <c r="A190" s="31">
        <v>347</v>
      </c>
      <c r="B190" s="36" t="s">
        <v>631</v>
      </c>
      <c r="C190" s="36" t="s">
        <v>632</v>
      </c>
      <c r="D190" s="36" t="s">
        <v>78</v>
      </c>
      <c r="E190" s="31">
        <v>5</v>
      </c>
      <c r="F190" s="31">
        <v>3</v>
      </c>
      <c r="G190" s="36" t="s">
        <v>1</v>
      </c>
      <c r="H190" s="36" t="s">
        <v>25</v>
      </c>
      <c r="I190" s="36" t="s">
        <v>633</v>
      </c>
      <c r="J190" s="36" t="s">
        <v>525</v>
      </c>
      <c r="K190" s="36" t="s">
        <v>137</v>
      </c>
      <c r="L190" s="108">
        <v>0.13500000000000001</v>
      </c>
      <c r="M190" s="108">
        <v>0</v>
      </c>
      <c r="N190" s="31" t="s">
        <v>138</v>
      </c>
      <c r="O190" s="109">
        <v>876</v>
      </c>
      <c r="P190" s="109"/>
      <c r="Q190" s="112"/>
      <c r="R190" s="112">
        <v>876</v>
      </c>
      <c r="S190" s="113" t="s">
        <v>864</v>
      </c>
      <c r="T190" s="114" t="s">
        <v>2361</v>
      </c>
      <c r="U190" s="216" t="s">
        <v>1407</v>
      </c>
      <c r="V190" s="103">
        <v>15</v>
      </c>
      <c r="W190" s="31">
        <v>2013</v>
      </c>
      <c r="X190" s="65" t="s">
        <v>560</v>
      </c>
      <c r="Y190" s="65" t="s">
        <v>2645</v>
      </c>
      <c r="Z190" s="36"/>
      <c r="AA190" s="32" t="s">
        <v>1547</v>
      </c>
      <c r="AB190" s="32">
        <v>15</v>
      </c>
      <c r="AC190" s="32">
        <v>15</v>
      </c>
      <c r="AD190" s="218" t="s">
        <v>3353</v>
      </c>
      <c r="AE190" s="31"/>
      <c r="AF190" s="31"/>
      <c r="AG190" s="31"/>
      <c r="AH190" s="31"/>
      <c r="AI190" s="31"/>
      <c r="AJ190" s="31"/>
      <c r="AK190" s="31"/>
      <c r="AL190" s="31"/>
      <c r="AM190" s="115"/>
      <c r="AN190" s="31"/>
      <c r="AR190" s="220"/>
      <c r="AS190" s="221"/>
      <c r="AT190" s="221"/>
      <c r="BA190" s="222"/>
      <c r="BB190" s="222"/>
      <c r="BC190" s="222"/>
      <c r="BG190" s="221"/>
      <c r="BH190" s="221"/>
      <c r="BJ190" s="226"/>
      <c r="BM190" s="226"/>
      <c r="BP190" s="221"/>
      <c r="BQ190" s="221"/>
      <c r="BR190" s="221"/>
      <c r="CI190" s="226"/>
      <c r="CJ190" s="226"/>
      <c r="CK190" s="226"/>
      <c r="CL190" s="226"/>
      <c r="CM190" s="226"/>
      <c r="CN190" s="226"/>
      <c r="CO190" s="226"/>
      <c r="CP190" s="226"/>
      <c r="CQ190" s="226"/>
      <c r="CR190" s="226"/>
      <c r="CS190" s="226"/>
      <c r="CT190" s="226"/>
      <c r="CU190" s="226"/>
      <c r="CV190" s="226"/>
      <c r="CW190" s="226"/>
      <c r="CX190" s="226"/>
      <c r="CY190" s="226"/>
      <c r="CZ190" s="226"/>
      <c r="DA190" s="226"/>
      <c r="DB190" s="226"/>
      <c r="DC190" s="226"/>
      <c r="DD190" s="226"/>
      <c r="DE190" s="226"/>
      <c r="DF190" s="226"/>
      <c r="DG190" s="226"/>
      <c r="DH190" s="226"/>
      <c r="DI190" s="226"/>
      <c r="DJ190" s="226"/>
      <c r="DK190" s="226"/>
      <c r="DL190" s="226"/>
      <c r="DM190" s="226"/>
      <c r="DN190" s="226"/>
      <c r="DO190" s="226"/>
      <c r="DP190" s="226"/>
      <c r="DQ190" s="226"/>
      <c r="DR190" s="226"/>
      <c r="DS190" s="226"/>
      <c r="DT190" s="226"/>
      <c r="DU190" s="226"/>
      <c r="DV190" s="226"/>
      <c r="DW190" s="226"/>
      <c r="DX190" s="226"/>
      <c r="DY190" s="226"/>
      <c r="DZ190" s="226"/>
      <c r="EA190" s="226"/>
      <c r="EB190" s="226"/>
      <c r="EC190" s="226"/>
      <c r="ED190" s="226"/>
      <c r="EE190" s="226"/>
      <c r="EF190" s="226"/>
      <c r="EG190" s="226"/>
      <c r="EH190" s="226"/>
      <c r="EI190" s="226"/>
      <c r="EL190" s="224"/>
    </row>
    <row r="191" spans="1:142" ht="16.899999999999999" customHeight="1" x14ac:dyDescent="0.25">
      <c r="A191" s="31">
        <v>348</v>
      </c>
      <c r="B191" s="36" t="s">
        <v>634</v>
      </c>
      <c r="C191" s="36" t="s">
        <v>635</v>
      </c>
      <c r="D191" s="36" t="s">
        <v>75</v>
      </c>
      <c r="E191" s="31">
        <v>5</v>
      </c>
      <c r="F191" s="31">
        <v>1</v>
      </c>
      <c r="G191" s="36" t="s">
        <v>0</v>
      </c>
      <c r="H191" s="36" t="s">
        <v>25</v>
      </c>
      <c r="I191" s="36" t="s">
        <v>521</v>
      </c>
      <c r="J191" s="36" t="s">
        <v>9</v>
      </c>
      <c r="K191" s="36" t="s">
        <v>137</v>
      </c>
      <c r="L191" s="108">
        <v>0.25</v>
      </c>
      <c r="M191" s="108">
        <v>0</v>
      </c>
      <c r="N191" s="31" t="s">
        <v>144</v>
      </c>
      <c r="O191" s="147"/>
      <c r="P191" s="109"/>
      <c r="Q191" s="112"/>
      <c r="R191" s="112">
        <v>2293.695652173913</v>
      </c>
      <c r="S191" s="113" t="s">
        <v>864</v>
      </c>
      <c r="T191" s="114" t="s">
        <v>2361</v>
      </c>
      <c r="U191" s="216" t="s">
        <v>1419</v>
      </c>
      <c r="V191" s="103">
        <v>17</v>
      </c>
      <c r="W191" s="31">
        <v>2019</v>
      </c>
      <c r="X191" s="65" t="s">
        <v>636</v>
      </c>
      <c r="Y191" s="139" t="s">
        <v>2646</v>
      </c>
      <c r="Z191" s="36"/>
      <c r="AA191" s="32" t="s">
        <v>3280</v>
      </c>
      <c r="AB191" s="32">
        <v>17</v>
      </c>
      <c r="AC191" s="32">
        <v>17</v>
      </c>
      <c r="AD191" s="115" t="s">
        <v>3351</v>
      </c>
      <c r="AE191" s="31"/>
      <c r="AF191" s="31"/>
      <c r="AG191" s="31"/>
      <c r="AH191" s="31"/>
      <c r="AI191" s="31"/>
      <c r="AJ191" s="31"/>
      <c r="AK191" s="31"/>
      <c r="AL191" s="31"/>
      <c r="AM191" s="115"/>
      <c r="AN191" s="31"/>
      <c r="AR191" s="220"/>
      <c r="AS191" s="221"/>
      <c r="AT191" s="221"/>
      <c r="BA191" s="222"/>
      <c r="BB191" s="222"/>
      <c r="BC191" s="222"/>
      <c r="BG191" s="221"/>
      <c r="BH191" s="221"/>
      <c r="BP191" s="221"/>
      <c r="BQ191" s="221"/>
      <c r="BR191" s="221"/>
      <c r="BZ191" s="223"/>
      <c r="EL191" s="224"/>
    </row>
    <row r="192" spans="1:142" ht="16.899999999999999" customHeight="1" x14ac:dyDescent="0.3">
      <c r="A192" s="31">
        <v>355</v>
      </c>
      <c r="B192" s="36" t="s">
        <v>637</v>
      </c>
      <c r="C192" s="62" t="s">
        <v>638</v>
      </c>
      <c r="D192" s="36" t="s">
        <v>78</v>
      </c>
      <c r="E192" s="31">
        <v>5</v>
      </c>
      <c r="F192" s="31">
        <v>2</v>
      </c>
      <c r="G192" s="36" t="s">
        <v>1</v>
      </c>
      <c r="H192" s="36" t="s">
        <v>25</v>
      </c>
      <c r="I192" s="36" t="s">
        <v>536</v>
      </c>
      <c r="J192" s="36"/>
      <c r="K192" s="36" t="s">
        <v>137</v>
      </c>
      <c r="L192" s="108">
        <v>0.06</v>
      </c>
      <c r="M192" s="108">
        <v>0</v>
      </c>
      <c r="N192" s="31" t="s">
        <v>138</v>
      </c>
      <c r="O192" s="109" t="s">
        <v>2647</v>
      </c>
      <c r="P192" s="109"/>
      <c r="Q192" s="112"/>
      <c r="R192" s="112">
        <v>1244</v>
      </c>
      <c r="S192" s="113" t="s">
        <v>864</v>
      </c>
      <c r="T192" s="114" t="s">
        <v>2361</v>
      </c>
      <c r="U192" s="216" t="s">
        <v>1400</v>
      </c>
      <c r="V192" s="103">
        <v>15</v>
      </c>
      <c r="W192" s="31">
        <v>2015</v>
      </c>
      <c r="X192" s="65" t="s">
        <v>537</v>
      </c>
      <c r="Y192" s="65" t="s">
        <v>191</v>
      </c>
      <c r="Z192" s="36"/>
      <c r="AA192" s="32" t="s">
        <v>1543</v>
      </c>
      <c r="AB192" s="32">
        <v>15</v>
      </c>
      <c r="AC192" s="32">
        <v>15</v>
      </c>
      <c r="AD192" s="218" t="s">
        <v>3353</v>
      </c>
      <c r="AE192" s="31"/>
      <c r="AF192" s="31"/>
      <c r="AG192" s="31"/>
      <c r="AH192" s="31"/>
      <c r="AI192" s="31"/>
      <c r="AJ192" s="31"/>
      <c r="AK192" s="31"/>
      <c r="AL192" s="31"/>
      <c r="AM192" s="115"/>
      <c r="AN192" s="31"/>
      <c r="AR192" s="220"/>
      <c r="AS192" s="221"/>
      <c r="AT192" s="221"/>
      <c r="BA192" s="222"/>
      <c r="BB192" s="222"/>
      <c r="BC192" s="222"/>
      <c r="BG192" s="221"/>
      <c r="BH192" s="221"/>
      <c r="BP192" s="221"/>
      <c r="BQ192" s="221"/>
      <c r="BR192" s="221"/>
      <c r="BZ192" s="223"/>
      <c r="EL192" s="224"/>
    </row>
    <row r="193" spans="1:142" ht="16.899999999999999" customHeight="1" x14ac:dyDescent="0.3">
      <c r="A193" s="31">
        <v>356</v>
      </c>
      <c r="B193" s="36" t="s">
        <v>1809</v>
      </c>
      <c r="C193" s="36" t="s">
        <v>1810</v>
      </c>
      <c r="D193" s="36" t="s">
        <v>87</v>
      </c>
      <c r="E193" s="31">
        <v>5</v>
      </c>
      <c r="F193" s="31">
        <v>3</v>
      </c>
      <c r="G193" s="36" t="s">
        <v>0</v>
      </c>
      <c r="H193" s="36" t="s">
        <v>25</v>
      </c>
      <c r="I193" s="36" t="s">
        <v>521</v>
      </c>
      <c r="J193" s="36" t="s">
        <v>9</v>
      </c>
      <c r="K193" s="36" t="s">
        <v>137</v>
      </c>
      <c r="L193" s="108">
        <v>0.25</v>
      </c>
      <c r="M193" s="108">
        <v>0</v>
      </c>
      <c r="N193" s="103" t="s">
        <v>138</v>
      </c>
      <c r="O193" s="147" t="s">
        <v>639</v>
      </c>
      <c r="P193" s="109"/>
      <c r="Q193" s="112"/>
      <c r="R193" s="228">
        <v>50</v>
      </c>
      <c r="S193" s="113" t="s">
        <v>2648</v>
      </c>
      <c r="T193" s="114" t="s">
        <v>2361</v>
      </c>
      <c r="U193" s="216" t="s">
        <v>1419</v>
      </c>
      <c r="V193" s="103">
        <v>17</v>
      </c>
      <c r="W193" s="31">
        <v>2016</v>
      </c>
      <c r="X193" s="65" t="s">
        <v>2255</v>
      </c>
      <c r="Y193" s="65" t="s">
        <v>2649</v>
      </c>
      <c r="Z193" s="36"/>
      <c r="AA193" s="32" t="s">
        <v>3280</v>
      </c>
      <c r="AB193" s="32">
        <v>17</v>
      </c>
      <c r="AC193" s="32">
        <v>17</v>
      </c>
      <c r="AD193" s="115" t="s">
        <v>3351</v>
      </c>
      <c r="AE193" s="31"/>
      <c r="AF193" s="31"/>
      <c r="AG193" s="31"/>
      <c r="AH193" s="31"/>
      <c r="AI193" s="31"/>
      <c r="AJ193" s="31"/>
      <c r="AK193" s="31"/>
      <c r="AL193" s="31"/>
      <c r="AM193" s="115"/>
      <c r="AN193" s="31"/>
      <c r="AR193" s="220"/>
      <c r="AS193" s="221"/>
      <c r="AT193" s="221"/>
      <c r="BA193" s="222"/>
      <c r="BB193" s="222"/>
      <c r="BC193" s="222"/>
      <c r="BG193" s="221"/>
      <c r="BH193" s="221"/>
      <c r="BM193" s="226"/>
      <c r="BP193" s="221"/>
      <c r="BQ193" s="221"/>
      <c r="BR193" s="221"/>
      <c r="BZ193" s="223"/>
      <c r="CI193" s="226"/>
      <c r="CJ193" s="226"/>
      <c r="CK193" s="226"/>
      <c r="CL193" s="226"/>
      <c r="CM193" s="226"/>
      <c r="CN193" s="226"/>
      <c r="CO193" s="226"/>
      <c r="CP193" s="226"/>
      <c r="CQ193" s="226"/>
      <c r="CR193" s="226"/>
      <c r="CS193" s="226"/>
      <c r="CT193" s="226"/>
      <c r="CU193" s="226"/>
      <c r="CV193" s="226"/>
      <c r="CW193" s="226"/>
      <c r="CX193" s="226"/>
      <c r="CY193" s="226"/>
      <c r="CZ193" s="226"/>
      <c r="DA193" s="226"/>
      <c r="DB193" s="226"/>
      <c r="DC193" s="226"/>
      <c r="DD193" s="226"/>
      <c r="DE193" s="226"/>
      <c r="DF193" s="226"/>
      <c r="DG193" s="226"/>
      <c r="DH193" s="226"/>
      <c r="DI193" s="226"/>
      <c r="DJ193" s="226"/>
      <c r="DK193" s="226"/>
      <c r="DL193" s="226"/>
      <c r="DM193" s="226"/>
      <c r="DN193" s="226"/>
      <c r="DO193" s="226"/>
      <c r="DP193" s="226"/>
      <c r="DQ193" s="226"/>
      <c r="DR193" s="226"/>
      <c r="DS193" s="226"/>
      <c r="DT193" s="226"/>
      <c r="DU193" s="226"/>
      <c r="DV193" s="226"/>
      <c r="DW193" s="226"/>
      <c r="DX193" s="226"/>
      <c r="DY193" s="226"/>
      <c r="DZ193" s="226"/>
      <c r="EA193" s="226"/>
      <c r="EB193" s="226"/>
      <c r="EC193" s="226"/>
      <c r="ED193" s="226"/>
      <c r="EE193" s="226"/>
      <c r="EF193" s="226"/>
      <c r="EG193" s="226"/>
      <c r="EH193" s="226"/>
      <c r="EI193" s="226"/>
      <c r="EL193" s="224"/>
    </row>
    <row r="194" spans="1:142" ht="16.899999999999999" customHeight="1" x14ac:dyDescent="0.3">
      <c r="A194" s="31">
        <v>358</v>
      </c>
      <c r="B194" s="36" t="s">
        <v>1811</v>
      </c>
      <c r="C194" s="36" t="s">
        <v>1812</v>
      </c>
      <c r="D194" s="36" t="s">
        <v>89</v>
      </c>
      <c r="E194" s="31">
        <v>5</v>
      </c>
      <c r="F194" s="31">
        <v>3</v>
      </c>
      <c r="G194" s="36" t="s">
        <v>1</v>
      </c>
      <c r="H194" s="36" t="s">
        <v>25</v>
      </c>
      <c r="I194" s="36" t="s">
        <v>549</v>
      </c>
      <c r="J194" s="36" t="s">
        <v>550</v>
      </c>
      <c r="K194" s="36" t="s">
        <v>137</v>
      </c>
      <c r="L194" s="108">
        <v>0.05</v>
      </c>
      <c r="M194" s="108">
        <v>0</v>
      </c>
      <c r="N194" s="31" t="s">
        <v>144</v>
      </c>
      <c r="O194" s="109" t="s">
        <v>2650</v>
      </c>
      <c r="P194" s="109"/>
      <c r="Q194" s="112"/>
      <c r="R194" s="112">
        <v>25</v>
      </c>
      <c r="S194" s="113" t="s">
        <v>864</v>
      </c>
      <c r="T194" s="114" t="s">
        <v>2361</v>
      </c>
      <c r="U194" s="216" t="s">
        <v>1403</v>
      </c>
      <c r="V194" s="103">
        <v>8.5</v>
      </c>
      <c r="W194" s="31">
        <v>2010</v>
      </c>
      <c r="X194" s="65" t="s">
        <v>641</v>
      </c>
      <c r="Y194" s="65" t="s">
        <v>2651</v>
      </c>
      <c r="Z194" s="36"/>
      <c r="AA194" s="32" t="s">
        <v>1545</v>
      </c>
      <c r="AB194" s="32">
        <v>8.5</v>
      </c>
      <c r="AC194" s="32">
        <v>8.5</v>
      </c>
      <c r="AD194" s="218" t="s">
        <v>3353</v>
      </c>
      <c r="AE194" s="31"/>
      <c r="AF194" s="31"/>
      <c r="AG194" s="31"/>
      <c r="AH194" s="31"/>
      <c r="AI194" s="31"/>
      <c r="AJ194" s="31"/>
      <c r="AK194" s="31"/>
      <c r="AL194" s="31"/>
      <c r="AM194" s="115"/>
      <c r="AN194" s="31"/>
      <c r="AR194" s="220"/>
      <c r="AT194" s="221"/>
      <c r="BA194" s="222"/>
      <c r="BB194" s="222"/>
      <c r="BC194" s="222"/>
      <c r="BG194" s="221"/>
      <c r="BR194" s="221"/>
      <c r="CI194" s="226"/>
      <c r="CJ194" s="226"/>
      <c r="CK194" s="226"/>
      <c r="CL194" s="226"/>
      <c r="CM194" s="226"/>
      <c r="CN194" s="226"/>
      <c r="CO194" s="226"/>
      <c r="CP194" s="226"/>
      <c r="CQ194" s="226"/>
      <c r="CR194" s="226"/>
      <c r="CS194" s="226"/>
      <c r="CT194" s="226"/>
      <c r="CU194" s="226"/>
      <c r="CV194" s="226"/>
      <c r="CW194" s="226"/>
      <c r="CX194" s="226"/>
      <c r="CY194" s="226"/>
      <c r="CZ194" s="226"/>
      <c r="DA194" s="226"/>
      <c r="DB194" s="226"/>
      <c r="DC194" s="226"/>
      <c r="DD194" s="226"/>
      <c r="DE194" s="226"/>
      <c r="DF194" s="226"/>
      <c r="DG194" s="226"/>
      <c r="DH194" s="226"/>
      <c r="DI194" s="226"/>
      <c r="EL194" s="224"/>
    </row>
    <row r="195" spans="1:142" ht="16.899999999999999" customHeight="1" x14ac:dyDescent="0.3">
      <c r="A195" s="31">
        <v>359</v>
      </c>
      <c r="B195" s="36" t="s">
        <v>642</v>
      </c>
      <c r="C195" s="147" t="s">
        <v>643</v>
      </c>
      <c r="D195" s="36" t="s">
        <v>76</v>
      </c>
      <c r="E195" s="31">
        <v>5</v>
      </c>
      <c r="F195" s="31">
        <v>3</v>
      </c>
      <c r="G195" s="36" t="s">
        <v>1</v>
      </c>
      <c r="H195" s="36" t="s">
        <v>25</v>
      </c>
      <c r="I195" s="36" t="s">
        <v>549</v>
      </c>
      <c r="J195" s="36" t="s">
        <v>550</v>
      </c>
      <c r="K195" s="36" t="s">
        <v>137</v>
      </c>
      <c r="L195" s="108">
        <v>0.04</v>
      </c>
      <c r="M195" s="108">
        <v>0</v>
      </c>
      <c r="N195" s="31" t="s">
        <v>138</v>
      </c>
      <c r="O195" s="109" t="s">
        <v>2652</v>
      </c>
      <c r="P195" s="109"/>
      <c r="Q195" s="112"/>
      <c r="R195" s="112">
        <v>110</v>
      </c>
      <c r="S195" s="113" t="s">
        <v>864</v>
      </c>
      <c r="T195" s="114" t="s">
        <v>2361</v>
      </c>
      <c r="U195" s="216" t="s">
        <v>1403</v>
      </c>
      <c r="V195" s="103">
        <v>8.5</v>
      </c>
      <c r="W195" s="31">
        <v>2010</v>
      </c>
      <c r="X195" s="65" t="s">
        <v>641</v>
      </c>
      <c r="Y195" s="65" t="s">
        <v>2653</v>
      </c>
      <c r="Z195" s="36"/>
      <c r="AA195" s="32" t="s">
        <v>1545</v>
      </c>
      <c r="AB195" s="32">
        <v>8.5</v>
      </c>
      <c r="AC195" s="32">
        <v>8.5</v>
      </c>
      <c r="AD195" s="218" t="s">
        <v>3353</v>
      </c>
      <c r="AE195" s="31"/>
      <c r="AF195" s="31"/>
      <c r="AG195" s="31"/>
      <c r="AH195" s="31"/>
      <c r="AI195" s="31"/>
      <c r="AJ195" s="31"/>
      <c r="AK195" s="31"/>
      <c r="AL195" s="31"/>
      <c r="AM195" s="115"/>
      <c r="AN195" s="31"/>
      <c r="AR195" s="220"/>
      <c r="AS195" s="221"/>
      <c r="AT195" s="221"/>
      <c r="BA195" s="222"/>
      <c r="BB195" s="222"/>
      <c r="BC195" s="222"/>
      <c r="BG195" s="221"/>
      <c r="BH195" s="221"/>
      <c r="BP195" s="221"/>
      <c r="BQ195" s="221"/>
      <c r="BR195" s="221"/>
      <c r="BZ195" s="223"/>
      <c r="EL195" s="224"/>
    </row>
    <row r="196" spans="1:142" ht="16.899999999999999" customHeight="1" x14ac:dyDescent="0.3">
      <c r="A196" s="31">
        <v>363</v>
      </c>
      <c r="B196" s="36" t="s">
        <v>644</v>
      </c>
      <c r="C196" s="36" t="s">
        <v>1813</v>
      </c>
      <c r="D196" s="36" t="s">
        <v>80</v>
      </c>
      <c r="E196" s="31">
        <v>5</v>
      </c>
      <c r="F196" s="31">
        <v>4</v>
      </c>
      <c r="G196" s="36" t="s">
        <v>1</v>
      </c>
      <c r="H196" s="36" t="s">
        <v>25</v>
      </c>
      <c r="I196" s="36" t="s">
        <v>645</v>
      </c>
      <c r="J196" s="36"/>
      <c r="K196" s="36" t="s">
        <v>137</v>
      </c>
      <c r="L196" s="108">
        <v>0.35</v>
      </c>
      <c r="M196" s="108">
        <v>0</v>
      </c>
      <c r="N196" s="31" t="s">
        <v>144</v>
      </c>
      <c r="O196" s="109" t="s">
        <v>2654</v>
      </c>
      <c r="P196" s="109"/>
      <c r="Q196" s="112"/>
      <c r="R196" s="112">
        <v>100</v>
      </c>
      <c r="S196" s="113" t="s">
        <v>864</v>
      </c>
      <c r="T196" s="114" t="s">
        <v>2361</v>
      </c>
      <c r="U196" s="216" t="s">
        <v>1418</v>
      </c>
      <c r="V196" s="103">
        <v>15</v>
      </c>
      <c r="W196" s="31">
        <v>2010</v>
      </c>
      <c r="X196" s="65" t="s">
        <v>646</v>
      </c>
      <c r="Y196" s="65" t="s">
        <v>2655</v>
      </c>
      <c r="Z196" s="36"/>
      <c r="AA196" s="32" t="s">
        <v>1556</v>
      </c>
      <c r="AB196" s="32">
        <v>15</v>
      </c>
      <c r="AC196" s="32">
        <v>15</v>
      </c>
      <c r="AD196" s="218" t="s">
        <v>3353</v>
      </c>
      <c r="AE196" s="31"/>
      <c r="AF196" s="31"/>
      <c r="AG196" s="31"/>
      <c r="AH196" s="31"/>
      <c r="AI196" s="31"/>
      <c r="AJ196" s="31"/>
      <c r="AK196" s="31"/>
      <c r="AL196" s="31"/>
      <c r="AM196" s="115"/>
      <c r="AN196" s="31"/>
      <c r="AR196" s="220"/>
      <c r="AS196" s="221"/>
      <c r="AT196" s="221"/>
      <c r="BA196" s="222"/>
      <c r="BB196" s="222"/>
      <c r="BC196" s="222"/>
      <c r="BG196" s="221"/>
      <c r="BH196" s="221"/>
      <c r="BP196" s="221"/>
      <c r="BQ196" s="221"/>
      <c r="BR196" s="221"/>
      <c r="BZ196" s="223"/>
      <c r="EL196" s="224"/>
    </row>
    <row r="197" spans="1:142" ht="16.899999999999999" customHeight="1" x14ac:dyDescent="0.3">
      <c r="A197" s="31">
        <v>369</v>
      </c>
      <c r="B197" s="36" t="s">
        <v>647</v>
      </c>
      <c r="C197" s="36" t="s">
        <v>1814</v>
      </c>
      <c r="D197" s="36" t="s">
        <v>75</v>
      </c>
      <c r="E197" s="31">
        <v>5</v>
      </c>
      <c r="F197" s="31">
        <v>1</v>
      </c>
      <c r="G197" s="36" t="s">
        <v>0</v>
      </c>
      <c r="H197" s="36" t="s">
        <v>25</v>
      </c>
      <c r="I197" s="36" t="s">
        <v>521</v>
      </c>
      <c r="J197" s="36" t="s">
        <v>648</v>
      </c>
      <c r="K197" s="36" t="s">
        <v>137</v>
      </c>
      <c r="L197" s="108">
        <v>0.15</v>
      </c>
      <c r="M197" s="108">
        <v>0</v>
      </c>
      <c r="N197" s="31" t="s">
        <v>144</v>
      </c>
      <c r="O197" s="109" t="s">
        <v>2370</v>
      </c>
      <c r="P197" s="109">
        <v>2199</v>
      </c>
      <c r="Q197" s="112">
        <v>3748.75</v>
      </c>
      <c r="R197" s="112">
        <v>1549.75</v>
      </c>
      <c r="S197" s="113" t="s">
        <v>864</v>
      </c>
      <c r="T197" s="114" t="s">
        <v>2361</v>
      </c>
      <c r="U197" s="216" t="s">
        <v>1419</v>
      </c>
      <c r="V197" s="103">
        <v>17</v>
      </c>
      <c r="W197" s="31">
        <v>2019</v>
      </c>
      <c r="X197" s="65" t="s">
        <v>649</v>
      </c>
      <c r="Y197" s="65" t="s">
        <v>2656</v>
      </c>
      <c r="Z197" s="36"/>
      <c r="AA197" s="32" t="s">
        <v>3280</v>
      </c>
      <c r="AB197" s="32">
        <v>17</v>
      </c>
      <c r="AC197" s="32">
        <v>17</v>
      </c>
      <c r="AD197" s="115" t="s">
        <v>3351</v>
      </c>
      <c r="AE197" s="31"/>
      <c r="AF197" s="31"/>
      <c r="AG197" s="31"/>
      <c r="AH197" s="31"/>
      <c r="AI197" s="31"/>
      <c r="AJ197" s="31"/>
      <c r="AK197" s="31"/>
      <c r="AL197" s="31"/>
      <c r="AM197" s="115"/>
      <c r="AN197" s="31"/>
      <c r="AR197" s="220"/>
      <c r="AS197" s="221"/>
      <c r="AT197" s="221"/>
      <c r="BA197" s="222"/>
      <c r="BB197" s="222"/>
      <c r="BC197" s="222"/>
      <c r="BG197" s="221"/>
      <c r="BH197" s="221"/>
      <c r="BM197" s="226"/>
      <c r="BP197" s="221"/>
      <c r="BQ197" s="221"/>
      <c r="BR197" s="221"/>
      <c r="BZ197" s="223"/>
      <c r="CI197" s="226"/>
      <c r="CJ197" s="226"/>
      <c r="CK197" s="226"/>
      <c r="CL197" s="226"/>
      <c r="CM197" s="226"/>
      <c r="CN197" s="226"/>
      <c r="CO197" s="226"/>
      <c r="CP197" s="226"/>
      <c r="CQ197" s="226"/>
      <c r="CR197" s="226"/>
      <c r="CS197" s="226"/>
      <c r="CT197" s="226"/>
      <c r="CU197" s="226"/>
      <c r="CV197" s="226"/>
      <c r="CW197" s="226"/>
      <c r="CX197" s="226"/>
      <c r="CY197" s="226"/>
      <c r="CZ197" s="226"/>
      <c r="DA197" s="226"/>
      <c r="DB197" s="226"/>
      <c r="DC197" s="226"/>
      <c r="DD197" s="226"/>
      <c r="DE197" s="226"/>
      <c r="DF197" s="226"/>
      <c r="DG197" s="226"/>
      <c r="DH197" s="226"/>
      <c r="DI197" s="226"/>
      <c r="DJ197" s="226"/>
      <c r="DK197" s="226"/>
      <c r="DL197" s="226"/>
      <c r="DM197" s="226"/>
      <c r="DN197" s="226"/>
      <c r="DO197" s="226"/>
      <c r="DP197" s="226"/>
      <c r="DQ197" s="226"/>
      <c r="DR197" s="226"/>
      <c r="DS197" s="226"/>
      <c r="DT197" s="226"/>
      <c r="DU197" s="226"/>
      <c r="DV197" s="226"/>
      <c r="DW197" s="226"/>
      <c r="DX197" s="226"/>
      <c r="DY197" s="226"/>
      <c r="DZ197" s="226"/>
      <c r="EA197" s="226"/>
      <c r="EB197" s="226"/>
      <c r="EC197" s="226"/>
      <c r="ED197" s="226"/>
      <c r="EE197" s="226"/>
      <c r="EF197" s="226"/>
      <c r="EG197" s="226"/>
      <c r="EH197" s="226"/>
      <c r="EI197" s="226"/>
      <c r="EL197" s="224"/>
    </row>
    <row r="198" spans="1:142" ht="16.899999999999999" customHeight="1" x14ac:dyDescent="0.3">
      <c r="A198" s="31">
        <v>377</v>
      </c>
      <c r="B198" s="36" t="s">
        <v>651</v>
      </c>
      <c r="C198" s="36" t="s">
        <v>652</v>
      </c>
      <c r="D198" s="36" t="s">
        <v>529</v>
      </c>
      <c r="E198" s="31">
        <v>5</v>
      </c>
      <c r="F198" s="31">
        <v>4</v>
      </c>
      <c r="G198" s="36" t="s">
        <v>1</v>
      </c>
      <c r="H198" s="36" t="s">
        <v>25</v>
      </c>
      <c r="I198" s="36" t="s">
        <v>633</v>
      </c>
      <c r="J198" s="36" t="s">
        <v>525</v>
      </c>
      <c r="K198" s="36" t="s">
        <v>137</v>
      </c>
      <c r="L198" s="108">
        <v>0.02</v>
      </c>
      <c r="M198" s="108">
        <v>0</v>
      </c>
      <c r="N198" s="31" t="s">
        <v>138</v>
      </c>
      <c r="O198" s="109" t="s">
        <v>2657</v>
      </c>
      <c r="P198" s="109"/>
      <c r="Q198" s="112"/>
      <c r="R198" s="112">
        <v>457</v>
      </c>
      <c r="S198" s="113" t="s">
        <v>864</v>
      </c>
      <c r="T198" s="114" t="s">
        <v>2361</v>
      </c>
      <c r="U198" s="216" t="s">
        <v>1407</v>
      </c>
      <c r="V198" s="103">
        <v>15</v>
      </c>
      <c r="W198" s="31">
        <v>2013</v>
      </c>
      <c r="X198" s="65" t="s">
        <v>560</v>
      </c>
      <c r="Y198" s="65" t="s">
        <v>2658</v>
      </c>
      <c r="Z198" s="36"/>
      <c r="AA198" s="32" t="s">
        <v>1547</v>
      </c>
      <c r="AB198" s="32">
        <v>15</v>
      </c>
      <c r="AC198" s="32">
        <v>15</v>
      </c>
      <c r="AD198" s="218" t="s">
        <v>3353</v>
      </c>
      <c r="AE198" s="31"/>
      <c r="AF198" s="31"/>
      <c r="AG198" s="31"/>
      <c r="AH198" s="31"/>
      <c r="AI198" s="31"/>
      <c r="AJ198" s="31"/>
      <c r="AK198" s="31"/>
      <c r="AL198" s="31"/>
      <c r="AM198" s="115"/>
      <c r="AN198" s="31"/>
      <c r="AR198" s="220"/>
      <c r="AS198" s="221"/>
      <c r="AT198" s="221"/>
      <c r="BA198" s="222"/>
      <c r="BB198" s="222"/>
      <c r="BC198" s="222"/>
      <c r="BG198" s="221"/>
      <c r="BH198" s="221"/>
      <c r="BP198" s="221"/>
      <c r="BQ198" s="221"/>
      <c r="BR198" s="221"/>
      <c r="BZ198" s="223"/>
      <c r="EL198" s="224"/>
    </row>
    <row r="199" spans="1:142" ht="16.899999999999999" customHeight="1" x14ac:dyDescent="0.3">
      <c r="A199" s="31">
        <v>378</v>
      </c>
      <c r="B199" s="36" t="s">
        <v>653</v>
      </c>
      <c r="C199" s="36" t="s">
        <v>654</v>
      </c>
      <c r="D199" s="36" t="s">
        <v>529</v>
      </c>
      <c r="E199" s="31">
        <v>5</v>
      </c>
      <c r="F199" s="31">
        <v>3</v>
      </c>
      <c r="G199" s="36" t="s">
        <v>0</v>
      </c>
      <c r="H199" s="36" t="s">
        <v>25</v>
      </c>
      <c r="I199" s="36" t="s">
        <v>521</v>
      </c>
      <c r="J199" s="36" t="s">
        <v>9</v>
      </c>
      <c r="K199" s="36" t="s">
        <v>137</v>
      </c>
      <c r="L199" s="120">
        <v>0.19</v>
      </c>
      <c r="M199" s="120">
        <v>0</v>
      </c>
      <c r="N199" s="103" t="s">
        <v>138</v>
      </c>
      <c r="O199" s="109">
        <v>1.4489999999999998</v>
      </c>
      <c r="P199" s="109">
        <v>0</v>
      </c>
      <c r="Q199" s="112">
        <v>1.4489999999999998</v>
      </c>
      <c r="R199" s="112">
        <v>1.4489999999999998</v>
      </c>
      <c r="S199" s="113" t="s">
        <v>2659</v>
      </c>
      <c r="T199" s="114" t="s">
        <v>2361</v>
      </c>
      <c r="U199" s="216" t="s">
        <v>1419</v>
      </c>
      <c r="V199" s="103">
        <v>17</v>
      </c>
      <c r="W199" s="31">
        <v>2013</v>
      </c>
      <c r="X199" s="63" t="s">
        <v>655</v>
      </c>
      <c r="Y199" s="65" t="s">
        <v>2660</v>
      </c>
      <c r="Z199" s="36"/>
      <c r="AA199" s="32" t="s">
        <v>3280</v>
      </c>
      <c r="AB199" s="32">
        <v>17</v>
      </c>
      <c r="AC199" s="32">
        <v>17</v>
      </c>
      <c r="AD199" s="115" t="s">
        <v>3351</v>
      </c>
      <c r="AE199" s="31"/>
      <c r="AF199" s="31"/>
      <c r="AG199" s="31"/>
      <c r="AH199" s="31"/>
      <c r="AI199" s="31"/>
      <c r="AJ199" s="31"/>
      <c r="AK199" s="31"/>
      <c r="AL199" s="31"/>
      <c r="AM199" s="115"/>
      <c r="AN199" s="31"/>
      <c r="AR199" s="220"/>
      <c r="AS199" s="221"/>
      <c r="AT199" s="221"/>
      <c r="BA199" s="222"/>
      <c r="BB199" s="222"/>
      <c r="BC199" s="222"/>
      <c r="BG199" s="221"/>
      <c r="BH199" s="221"/>
      <c r="BP199" s="221"/>
      <c r="BQ199" s="221"/>
      <c r="BR199" s="221"/>
      <c r="BZ199" s="223"/>
      <c r="CI199" s="226"/>
      <c r="CJ199" s="226"/>
      <c r="CK199" s="226"/>
      <c r="CL199" s="226"/>
      <c r="CM199" s="226"/>
      <c r="CN199" s="226"/>
      <c r="CO199" s="226"/>
      <c r="CP199" s="226"/>
      <c r="CQ199" s="226"/>
      <c r="CR199" s="226"/>
      <c r="CS199" s="226"/>
      <c r="CT199" s="226"/>
      <c r="CU199" s="226"/>
      <c r="CV199" s="226"/>
      <c r="CW199" s="226"/>
      <c r="CX199" s="226"/>
      <c r="CY199" s="226"/>
      <c r="CZ199" s="226"/>
      <c r="DA199" s="226"/>
      <c r="DB199" s="226"/>
      <c r="DC199" s="226"/>
      <c r="DD199" s="226"/>
      <c r="DE199" s="226"/>
      <c r="DF199" s="226"/>
      <c r="DG199" s="226"/>
      <c r="DH199" s="226"/>
      <c r="DI199" s="226"/>
      <c r="EL199" s="224"/>
    </row>
    <row r="200" spans="1:142" ht="16.899999999999999" customHeight="1" x14ac:dyDescent="0.3">
      <c r="A200" s="31">
        <v>380</v>
      </c>
      <c r="B200" s="36" t="s">
        <v>1815</v>
      </c>
      <c r="C200" s="36" t="s">
        <v>1816</v>
      </c>
      <c r="D200" s="36" t="s">
        <v>87</v>
      </c>
      <c r="E200" s="31">
        <v>5</v>
      </c>
      <c r="F200" s="31">
        <v>3</v>
      </c>
      <c r="G200" s="36" t="s">
        <v>1</v>
      </c>
      <c r="H200" s="36" t="s">
        <v>25</v>
      </c>
      <c r="I200" s="36" t="s">
        <v>524</v>
      </c>
      <c r="J200" s="36" t="s">
        <v>525</v>
      </c>
      <c r="K200" s="36" t="s">
        <v>137</v>
      </c>
      <c r="L200" s="108">
        <v>0.04</v>
      </c>
      <c r="M200" s="108">
        <v>0</v>
      </c>
      <c r="N200" s="31" t="s">
        <v>144</v>
      </c>
      <c r="O200" s="109">
        <v>19008</v>
      </c>
      <c r="P200" s="109"/>
      <c r="Q200" s="112"/>
      <c r="R200" s="112">
        <v>19008</v>
      </c>
      <c r="S200" s="113" t="s">
        <v>864</v>
      </c>
      <c r="T200" s="114" t="s">
        <v>2361</v>
      </c>
      <c r="U200" s="216" t="s">
        <v>1398</v>
      </c>
      <c r="V200" s="103">
        <v>15</v>
      </c>
      <c r="W200" s="31">
        <v>2010</v>
      </c>
      <c r="X200" s="65" t="s">
        <v>526</v>
      </c>
      <c r="Y200" s="65" t="s">
        <v>2600</v>
      </c>
      <c r="Z200" s="36"/>
      <c r="AA200" s="32" t="s">
        <v>1541</v>
      </c>
      <c r="AB200" s="32">
        <v>15</v>
      </c>
      <c r="AC200" s="32">
        <v>15</v>
      </c>
      <c r="AD200" s="218" t="s">
        <v>3353</v>
      </c>
      <c r="AE200" s="31"/>
      <c r="AF200" s="31"/>
      <c r="AG200" s="31"/>
      <c r="AH200" s="31"/>
      <c r="AI200" s="31"/>
      <c r="AJ200" s="31"/>
      <c r="AK200" s="31"/>
      <c r="AL200" s="31"/>
      <c r="AM200" s="115"/>
      <c r="AN200" s="31"/>
      <c r="AR200" s="220"/>
      <c r="AS200" s="221"/>
      <c r="AT200" s="221"/>
      <c r="BA200" s="222"/>
      <c r="BB200" s="222"/>
      <c r="BC200" s="222"/>
      <c r="BG200" s="221"/>
      <c r="BH200" s="221"/>
      <c r="BP200" s="221"/>
      <c r="BQ200" s="221"/>
      <c r="BR200" s="221"/>
      <c r="EL200" s="224"/>
    </row>
    <row r="201" spans="1:142" ht="16.899999999999999" customHeight="1" x14ac:dyDescent="0.3">
      <c r="A201" s="31">
        <v>381</v>
      </c>
      <c r="B201" s="36" t="s">
        <v>1817</v>
      </c>
      <c r="C201" s="36" t="s">
        <v>656</v>
      </c>
      <c r="D201" s="36" t="s">
        <v>82</v>
      </c>
      <c r="E201" s="31">
        <v>5</v>
      </c>
      <c r="F201" s="31">
        <v>4</v>
      </c>
      <c r="G201" s="36" t="s">
        <v>1</v>
      </c>
      <c r="H201" s="36" t="s">
        <v>104</v>
      </c>
      <c r="I201" s="36" t="s">
        <v>375</v>
      </c>
      <c r="J201" s="36" t="s">
        <v>657</v>
      </c>
      <c r="K201" s="36" t="s">
        <v>137</v>
      </c>
      <c r="L201" s="108">
        <v>0.24016158255048392</v>
      </c>
      <c r="M201" s="108">
        <v>0</v>
      </c>
      <c r="N201" s="31" t="s">
        <v>138</v>
      </c>
      <c r="O201" s="109" t="s">
        <v>2661</v>
      </c>
      <c r="P201" s="109"/>
      <c r="Q201" s="112">
        <v>0.10333333333333333</v>
      </c>
      <c r="R201" s="112">
        <v>0.10333333333333333</v>
      </c>
      <c r="S201" s="113" t="s">
        <v>2662</v>
      </c>
      <c r="T201" s="114" t="s">
        <v>2399</v>
      </c>
      <c r="U201" s="216" t="s">
        <v>1454</v>
      </c>
      <c r="V201" s="116">
        <v>40</v>
      </c>
      <c r="W201" s="31">
        <v>2013</v>
      </c>
      <c r="X201" s="62" t="s">
        <v>2256</v>
      </c>
      <c r="Y201" s="65" t="s">
        <v>2663</v>
      </c>
      <c r="Z201" s="36"/>
      <c r="AA201" s="32" t="s">
        <v>1501</v>
      </c>
      <c r="AB201" s="32">
        <v>40</v>
      </c>
      <c r="AC201" s="32">
        <v>40</v>
      </c>
      <c r="AD201" s="218" t="s">
        <v>3353</v>
      </c>
      <c r="AE201" s="31"/>
      <c r="AF201" s="31"/>
      <c r="AG201" s="31"/>
      <c r="AH201" s="31"/>
      <c r="AI201" s="31"/>
      <c r="AJ201" s="31"/>
      <c r="AK201" s="31"/>
      <c r="AL201" s="31"/>
      <c r="AM201" s="115"/>
      <c r="AN201" s="31"/>
      <c r="AR201" s="220"/>
      <c r="AS201" s="221"/>
      <c r="AT201" s="221"/>
      <c r="BA201" s="222"/>
      <c r="BB201" s="222"/>
      <c r="BC201" s="222"/>
      <c r="BG201" s="221"/>
      <c r="BH201" s="221"/>
      <c r="BM201" s="226"/>
      <c r="BP201" s="221"/>
      <c r="BQ201" s="221"/>
      <c r="BR201" s="221"/>
      <c r="DJ201" s="226"/>
      <c r="DK201" s="226"/>
      <c r="DL201" s="226"/>
      <c r="DM201" s="226"/>
      <c r="DN201" s="226"/>
      <c r="DO201" s="226"/>
      <c r="DP201" s="226"/>
      <c r="DQ201" s="226"/>
      <c r="DR201" s="226"/>
      <c r="DS201" s="226"/>
      <c r="DT201" s="226"/>
      <c r="DU201" s="226"/>
      <c r="DV201" s="226"/>
      <c r="DW201" s="226"/>
      <c r="DX201" s="226"/>
      <c r="DY201" s="226"/>
      <c r="DZ201" s="226"/>
      <c r="EA201" s="226"/>
      <c r="EB201" s="226"/>
      <c r="EC201" s="226"/>
      <c r="ED201" s="226"/>
      <c r="EE201" s="226"/>
      <c r="EF201" s="226"/>
      <c r="EG201" s="226"/>
      <c r="EH201" s="226"/>
      <c r="EI201" s="226"/>
      <c r="EL201" s="224"/>
    </row>
    <row r="202" spans="1:142" ht="16.899999999999999" customHeight="1" x14ac:dyDescent="0.3">
      <c r="A202" s="31">
        <v>382</v>
      </c>
      <c r="B202" s="36" t="s">
        <v>658</v>
      </c>
      <c r="C202" s="36" t="s">
        <v>659</v>
      </c>
      <c r="D202" s="36" t="s">
        <v>87</v>
      </c>
      <c r="E202" s="31">
        <v>5</v>
      </c>
      <c r="F202" s="31">
        <v>4</v>
      </c>
      <c r="G202" s="36" t="s">
        <v>1</v>
      </c>
      <c r="H202" s="36" t="s">
        <v>25</v>
      </c>
      <c r="I202" s="36" t="s">
        <v>2664</v>
      </c>
      <c r="J202" s="36" t="s">
        <v>562</v>
      </c>
      <c r="K202" s="36" t="s">
        <v>137</v>
      </c>
      <c r="L202" s="108">
        <v>0.2</v>
      </c>
      <c r="M202" s="108">
        <v>0</v>
      </c>
      <c r="N202" s="31" t="s">
        <v>144</v>
      </c>
      <c r="O202" s="109" t="s">
        <v>2665</v>
      </c>
      <c r="P202" s="109"/>
      <c r="Q202" s="112"/>
      <c r="R202" s="112">
        <v>86</v>
      </c>
      <c r="S202" s="113" t="s">
        <v>864</v>
      </c>
      <c r="T202" s="114" t="s">
        <v>2361</v>
      </c>
      <c r="U202" s="216" t="s">
        <v>1409</v>
      </c>
      <c r="V202" s="106">
        <v>15</v>
      </c>
      <c r="W202" s="31">
        <v>2010</v>
      </c>
      <c r="X202" s="65" t="s">
        <v>660</v>
      </c>
      <c r="Y202" s="65" t="s">
        <v>2666</v>
      </c>
      <c r="Z202" s="36"/>
      <c r="AA202" s="32" t="s">
        <v>1549</v>
      </c>
      <c r="AB202" s="32">
        <v>15</v>
      </c>
      <c r="AC202" s="32">
        <v>15</v>
      </c>
      <c r="AD202" s="218" t="s">
        <v>3353</v>
      </c>
      <c r="AE202" s="31"/>
      <c r="AF202" s="31"/>
      <c r="AG202" s="31"/>
      <c r="AH202" s="31"/>
      <c r="AI202" s="31"/>
      <c r="AJ202" s="31"/>
      <c r="AK202" s="31"/>
      <c r="AL202" s="31"/>
      <c r="AM202" s="115"/>
      <c r="AN202" s="31"/>
      <c r="AR202" s="220"/>
      <c r="AS202" s="221"/>
      <c r="AT202" s="221"/>
      <c r="BA202" s="222"/>
      <c r="BB202" s="222"/>
      <c r="BC202" s="222"/>
      <c r="BG202" s="221"/>
      <c r="BH202" s="221"/>
      <c r="BM202" s="226"/>
      <c r="BP202" s="221"/>
      <c r="BQ202" s="221"/>
      <c r="BR202" s="221"/>
      <c r="CI202" s="226"/>
      <c r="CJ202" s="226"/>
      <c r="CK202" s="226"/>
      <c r="CL202" s="226"/>
      <c r="CM202" s="226"/>
      <c r="CN202" s="226"/>
      <c r="CO202" s="226"/>
      <c r="CP202" s="226"/>
      <c r="CQ202" s="226"/>
      <c r="CR202" s="226"/>
      <c r="CS202" s="226"/>
      <c r="CT202" s="226"/>
      <c r="CU202" s="226"/>
      <c r="CV202" s="226"/>
      <c r="CW202" s="226"/>
      <c r="CX202" s="226"/>
      <c r="CY202" s="226"/>
      <c r="CZ202" s="226"/>
      <c r="DA202" s="226"/>
      <c r="DB202" s="226"/>
      <c r="DC202" s="226"/>
      <c r="DD202" s="226"/>
      <c r="DE202" s="226"/>
      <c r="DF202" s="226"/>
      <c r="DG202" s="226"/>
      <c r="DH202" s="226"/>
      <c r="DI202" s="226"/>
      <c r="DK202" s="226"/>
      <c r="DL202" s="226"/>
      <c r="DM202" s="226"/>
      <c r="DN202" s="226"/>
      <c r="DO202" s="226"/>
      <c r="DP202" s="226"/>
      <c r="DQ202" s="226"/>
      <c r="DR202" s="226"/>
      <c r="DS202" s="226"/>
      <c r="DT202" s="226"/>
      <c r="DU202" s="226"/>
      <c r="DV202" s="226"/>
      <c r="DW202" s="226"/>
      <c r="DX202" s="226"/>
      <c r="DY202" s="226"/>
      <c r="DZ202" s="226"/>
      <c r="EA202" s="226"/>
      <c r="EB202" s="226"/>
      <c r="EC202" s="226"/>
      <c r="ED202" s="226"/>
      <c r="EE202" s="226"/>
      <c r="EF202" s="226"/>
      <c r="EG202" s="226"/>
      <c r="EH202" s="226"/>
      <c r="EI202" s="226"/>
      <c r="EL202" s="224"/>
    </row>
    <row r="203" spans="1:142" ht="16.899999999999999" customHeight="1" x14ac:dyDescent="0.3">
      <c r="A203" s="31">
        <v>383</v>
      </c>
      <c r="B203" s="36" t="s">
        <v>661</v>
      </c>
      <c r="C203" s="36" t="s">
        <v>662</v>
      </c>
      <c r="D203" s="36" t="s">
        <v>87</v>
      </c>
      <c r="E203" s="31">
        <v>5</v>
      </c>
      <c r="F203" s="31">
        <v>4</v>
      </c>
      <c r="G203" s="36" t="s">
        <v>0</v>
      </c>
      <c r="H203" s="36" t="s">
        <v>25</v>
      </c>
      <c r="I203" s="36" t="s">
        <v>521</v>
      </c>
      <c r="J203" s="36" t="s">
        <v>9</v>
      </c>
      <c r="K203" s="36" t="s">
        <v>137</v>
      </c>
      <c r="L203" s="108">
        <v>0.2</v>
      </c>
      <c r="M203" s="108">
        <v>0</v>
      </c>
      <c r="N203" s="103" t="s">
        <v>138</v>
      </c>
      <c r="O203" s="109" t="s">
        <v>2667</v>
      </c>
      <c r="P203" s="109"/>
      <c r="Q203" s="112"/>
      <c r="R203" s="112">
        <v>93.96</v>
      </c>
      <c r="S203" s="113" t="s">
        <v>864</v>
      </c>
      <c r="T203" s="114" t="s">
        <v>2361</v>
      </c>
      <c r="U203" s="216" t="s">
        <v>1419</v>
      </c>
      <c r="V203" s="103">
        <v>17</v>
      </c>
      <c r="W203" s="31">
        <v>2010</v>
      </c>
      <c r="X203" s="65" t="s">
        <v>663</v>
      </c>
      <c r="Y203" s="65" t="s">
        <v>2668</v>
      </c>
      <c r="Z203" s="36"/>
      <c r="AA203" s="32" t="s">
        <v>3280</v>
      </c>
      <c r="AB203" s="32">
        <v>17</v>
      </c>
      <c r="AC203" s="32">
        <v>17</v>
      </c>
      <c r="AD203" s="115" t="s">
        <v>3351</v>
      </c>
      <c r="AE203" s="31"/>
      <c r="AF203" s="31"/>
      <c r="AG203" s="31"/>
      <c r="AH203" s="31"/>
      <c r="AI203" s="31"/>
      <c r="AJ203" s="31"/>
      <c r="AK203" s="31"/>
      <c r="AL203" s="31"/>
      <c r="AM203" s="115"/>
      <c r="AN203" s="31"/>
      <c r="AR203" s="220"/>
      <c r="AS203" s="221"/>
      <c r="AT203" s="221"/>
      <c r="BA203" s="222"/>
      <c r="BB203" s="222"/>
      <c r="BC203" s="222"/>
      <c r="BG203" s="221"/>
      <c r="BH203" s="221"/>
      <c r="BJ203" s="226"/>
      <c r="BP203" s="221"/>
      <c r="BQ203" s="221"/>
      <c r="BR203" s="221"/>
      <c r="CI203" s="226"/>
      <c r="CJ203" s="226"/>
      <c r="CK203" s="226"/>
      <c r="CL203" s="226"/>
      <c r="CM203" s="226"/>
      <c r="CN203" s="226"/>
      <c r="CO203" s="226"/>
      <c r="CP203" s="226"/>
      <c r="CQ203" s="226"/>
      <c r="CR203" s="226"/>
      <c r="CS203" s="226"/>
      <c r="CT203" s="226"/>
      <c r="CU203" s="226"/>
      <c r="CV203" s="226"/>
      <c r="CW203" s="226"/>
      <c r="CX203" s="226"/>
      <c r="CY203" s="226"/>
      <c r="CZ203" s="226"/>
      <c r="DA203" s="226"/>
      <c r="DB203" s="226"/>
      <c r="DC203" s="226"/>
      <c r="DD203" s="226"/>
      <c r="DE203" s="226"/>
      <c r="DF203" s="226"/>
      <c r="DG203" s="226"/>
      <c r="DH203" s="226"/>
      <c r="DI203" s="226"/>
      <c r="EL203" s="224"/>
    </row>
    <row r="204" spans="1:142" ht="16.899999999999999" customHeight="1" x14ac:dyDescent="0.3">
      <c r="A204" s="31">
        <v>384</v>
      </c>
      <c r="B204" s="36" t="s">
        <v>1818</v>
      </c>
      <c r="C204" s="36" t="s">
        <v>1819</v>
      </c>
      <c r="D204" s="36" t="s">
        <v>89</v>
      </c>
      <c r="E204" s="31">
        <v>5</v>
      </c>
      <c r="F204" s="31">
        <v>4</v>
      </c>
      <c r="G204" s="36" t="s">
        <v>1</v>
      </c>
      <c r="H204" s="36" t="s">
        <v>25</v>
      </c>
      <c r="I204" s="36" t="s">
        <v>559</v>
      </c>
      <c r="J204" s="36" t="s">
        <v>525</v>
      </c>
      <c r="K204" s="36" t="s">
        <v>137</v>
      </c>
      <c r="L204" s="108">
        <v>4.4999999999999998E-2</v>
      </c>
      <c r="M204" s="108">
        <v>0</v>
      </c>
      <c r="N204" s="31" t="s">
        <v>144</v>
      </c>
      <c r="O204" s="109">
        <v>138</v>
      </c>
      <c r="P204" s="109"/>
      <c r="Q204" s="112"/>
      <c r="R204" s="112">
        <v>138</v>
      </c>
      <c r="S204" s="113" t="s">
        <v>864</v>
      </c>
      <c r="T204" s="114" t="s">
        <v>2361</v>
      </c>
      <c r="U204" s="216" t="s">
        <v>1407</v>
      </c>
      <c r="V204" s="124">
        <v>11</v>
      </c>
      <c r="W204" s="31">
        <v>2010</v>
      </c>
      <c r="X204" s="65" t="s">
        <v>664</v>
      </c>
      <c r="Y204" s="65" t="s">
        <v>2669</v>
      </c>
      <c r="Z204" s="36"/>
      <c r="AA204" s="32" t="s">
        <v>1547</v>
      </c>
      <c r="AB204" s="32">
        <v>11</v>
      </c>
      <c r="AC204" s="32">
        <v>11</v>
      </c>
      <c r="AD204" s="218" t="s">
        <v>3353</v>
      </c>
      <c r="AE204" s="31"/>
      <c r="AF204" s="31"/>
      <c r="AG204" s="31"/>
      <c r="AH204" s="31"/>
      <c r="AI204" s="31"/>
      <c r="AJ204" s="31"/>
      <c r="AK204" s="31"/>
      <c r="AL204" s="31"/>
      <c r="AM204" s="115"/>
      <c r="AN204" s="31"/>
      <c r="AR204" s="220"/>
      <c r="AS204" s="221"/>
      <c r="AT204" s="221"/>
      <c r="BA204" s="222"/>
      <c r="BB204" s="222"/>
      <c r="BC204" s="222"/>
      <c r="BG204" s="221"/>
      <c r="BH204" s="221"/>
      <c r="BM204" s="226"/>
      <c r="BP204" s="221"/>
      <c r="BQ204" s="221"/>
      <c r="BR204" s="221"/>
      <c r="BZ204" s="225"/>
      <c r="CI204" s="226"/>
      <c r="CJ204" s="226"/>
      <c r="CK204" s="226"/>
      <c r="CL204" s="226"/>
      <c r="CM204" s="226"/>
      <c r="CN204" s="226"/>
      <c r="CO204" s="226"/>
      <c r="CP204" s="226"/>
      <c r="CQ204" s="226"/>
      <c r="CR204" s="226"/>
      <c r="CS204" s="226"/>
      <c r="CT204" s="226"/>
      <c r="CU204" s="226"/>
      <c r="CV204" s="226"/>
      <c r="CW204" s="226"/>
      <c r="CX204" s="226"/>
      <c r="CY204" s="226"/>
      <c r="CZ204" s="226"/>
      <c r="DA204" s="226"/>
      <c r="DB204" s="226"/>
      <c r="DC204" s="226"/>
      <c r="DD204" s="226"/>
      <c r="DE204" s="226"/>
      <c r="DF204" s="226"/>
      <c r="DG204" s="226"/>
      <c r="DH204" s="226"/>
      <c r="DI204" s="226"/>
      <c r="DJ204" s="226"/>
      <c r="DK204" s="226"/>
      <c r="DL204" s="226"/>
      <c r="DM204" s="226"/>
      <c r="DN204" s="226"/>
      <c r="DO204" s="226"/>
      <c r="DP204" s="226"/>
      <c r="DQ204" s="226"/>
      <c r="DR204" s="226"/>
      <c r="DS204" s="226"/>
      <c r="DT204" s="226"/>
      <c r="DU204" s="226"/>
      <c r="DV204" s="226"/>
      <c r="DW204" s="226"/>
      <c r="DX204" s="226"/>
      <c r="DY204" s="226"/>
      <c r="DZ204" s="226"/>
      <c r="EA204" s="226"/>
      <c r="EB204" s="226"/>
      <c r="EC204" s="226"/>
      <c r="ED204" s="226"/>
      <c r="EE204" s="226"/>
      <c r="EF204" s="226"/>
      <c r="EG204" s="226"/>
      <c r="EH204" s="226"/>
      <c r="EI204" s="226"/>
      <c r="EL204" s="224"/>
    </row>
    <row r="205" spans="1:142" ht="16.899999999999999" customHeight="1" x14ac:dyDescent="0.3">
      <c r="A205" s="31">
        <v>387</v>
      </c>
      <c r="B205" s="36" t="s">
        <v>666</v>
      </c>
      <c r="C205" s="36" t="s">
        <v>667</v>
      </c>
      <c r="D205" s="36" t="s">
        <v>16</v>
      </c>
      <c r="E205" s="31">
        <v>5</v>
      </c>
      <c r="F205" s="31">
        <v>4</v>
      </c>
      <c r="G205" s="36" t="s">
        <v>0</v>
      </c>
      <c r="H205" s="36" t="s">
        <v>104</v>
      </c>
      <c r="I205" s="36" t="s">
        <v>668</v>
      </c>
      <c r="J205" s="36" t="s">
        <v>669</v>
      </c>
      <c r="K205" s="36" t="s">
        <v>137</v>
      </c>
      <c r="L205" s="108">
        <v>0.25</v>
      </c>
      <c r="M205" s="108">
        <v>0</v>
      </c>
      <c r="N205" s="31" t="s">
        <v>138</v>
      </c>
      <c r="O205" s="109">
        <v>300</v>
      </c>
      <c r="P205" s="109"/>
      <c r="Q205" s="112">
        <v>300</v>
      </c>
      <c r="R205" s="112">
        <v>300</v>
      </c>
      <c r="S205" s="113" t="s">
        <v>2670</v>
      </c>
      <c r="T205" s="114" t="s">
        <v>2671</v>
      </c>
      <c r="U205" s="216" t="s">
        <v>1313</v>
      </c>
      <c r="V205" s="116">
        <v>30</v>
      </c>
      <c r="W205" s="31">
        <v>2010</v>
      </c>
      <c r="X205" s="65" t="s">
        <v>400</v>
      </c>
      <c r="Y205" s="65" t="s">
        <v>2672</v>
      </c>
      <c r="Z205" s="36"/>
      <c r="AA205" s="32" t="s">
        <v>3222</v>
      </c>
      <c r="AB205" s="32">
        <v>30</v>
      </c>
      <c r="AC205" s="32">
        <v>30</v>
      </c>
      <c r="AD205" s="115" t="s">
        <v>3351</v>
      </c>
      <c r="AE205" s="31"/>
      <c r="AF205" s="31"/>
      <c r="AG205" s="31"/>
      <c r="AH205" s="31"/>
      <c r="AI205" s="31"/>
      <c r="AJ205" s="31"/>
      <c r="AK205" s="31"/>
      <c r="AL205" s="31"/>
      <c r="AM205" s="115"/>
      <c r="AN205" s="31"/>
      <c r="AR205" s="220"/>
      <c r="AS205" s="221"/>
      <c r="AT205" s="221"/>
      <c r="BA205" s="222"/>
      <c r="BB205" s="222"/>
      <c r="BC205" s="222"/>
      <c r="BG205" s="221"/>
      <c r="BH205" s="221"/>
      <c r="BP205" s="221"/>
      <c r="BQ205" s="221"/>
      <c r="BR205" s="221"/>
      <c r="BZ205" s="223"/>
      <c r="CT205" s="226"/>
      <c r="CU205" s="226"/>
      <c r="CV205" s="226"/>
      <c r="CW205" s="226"/>
      <c r="CX205" s="226"/>
      <c r="CY205" s="226"/>
      <c r="CZ205" s="226"/>
      <c r="DA205" s="226"/>
      <c r="DB205" s="226"/>
      <c r="DC205" s="226"/>
      <c r="DD205" s="226"/>
      <c r="DE205" s="226"/>
      <c r="DF205" s="226"/>
      <c r="DG205" s="226"/>
      <c r="DH205" s="226"/>
      <c r="DI205" s="226"/>
      <c r="EL205" s="224"/>
    </row>
    <row r="206" spans="1:142" ht="16.899999999999999" customHeight="1" x14ac:dyDescent="0.3">
      <c r="A206" s="31">
        <v>388</v>
      </c>
      <c r="B206" s="36" t="s">
        <v>670</v>
      </c>
      <c r="C206" s="36" t="s">
        <v>671</v>
      </c>
      <c r="D206" s="36" t="s">
        <v>12</v>
      </c>
      <c r="E206" s="31">
        <v>5</v>
      </c>
      <c r="F206" s="31">
        <v>4</v>
      </c>
      <c r="G206" s="36" t="s">
        <v>0</v>
      </c>
      <c r="H206" s="36" t="s">
        <v>104</v>
      </c>
      <c r="I206" s="36" t="s">
        <v>12</v>
      </c>
      <c r="J206" s="36" t="s">
        <v>245</v>
      </c>
      <c r="K206" s="36" t="s">
        <v>246</v>
      </c>
      <c r="L206" s="126">
        <v>17.100000000000001</v>
      </c>
      <c r="M206" s="36">
        <v>11.1</v>
      </c>
      <c r="N206" s="106" t="s">
        <v>138</v>
      </c>
      <c r="O206" s="109" t="s">
        <v>2673</v>
      </c>
      <c r="P206" s="109">
        <v>0</v>
      </c>
      <c r="Q206" s="112">
        <v>728.00000000000011</v>
      </c>
      <c r="R206" s="112">
        <v>728.00000000000011</v>
      </c>
      <c r="S206" s="113" t="s">
        <v>2670</v>
      </c>
      <c r="T206" s="114" t="s">
        <v>2674</v>
      </c>
      <c r="U206" s="216" t="s">
        <v>2675</v>
      </c>
      <c r="V206" s="116">
        <v>30</v>
      </c>
      <c r="W206" s="31">
        <v>2010</v>
      </c>
      <c r="X206" s="62" t="s">
        <v>672</v>
      </c>
      <c r="Y206" s="65" t="s">
        <v>2676</v>
      </c>
      <c r="Z206" s="36"/>
      <c r="AA206" s="32" t="s">
        <v>3223</v>
      </c>
      <c r="AB206" s="32">
        <v>30</v>
      </c>
      <c r="AC206" s="32">
        <v>30</v>
      </c>
      <c r="AD206" s="115" t="s">
        <v>3351</v>
      </c>
      <c r="AE206" s="31"/>
      <c r="AF206" s="31"/>
      <c r="AG206" s="31"/>
      <c r="AH206" s="31"/>
      <c r="AI206" s="31"/>
      <c r="AJ206" s="31"/>
      <c r="AK206" s="31"/>
      <c r="AL206" s="31"/>
      <c r="AM206" s="115"/>
      <c r="AN206" s="31"/>
      <c r="AR206" s="220"/>
      <c r="AS206" s="221"/>
      <c r="AT206" s="221"/>
      <c r="BA206" s="222"/>
      <c r="BB206" s="222"/>
      <c r="BC206" s="222"/>
      <c r="BG206" s="221"/>
      <c r="BH206" s="221"/>
      <c r="BP206" s="221"/>
      <c r="BQ206" s="221"/>
      <c r="BR206" s="221"/>
      <c r="EL206" s="224"/>
    </row>
    <row r="207" spans="1:142" ht="16.899999999999999" customHeight="1" x14ac:dyDescent="0.3">
      <c r="A207" s="31">
        <v>389</v>
      </c>
      <c r="B207" s="36" t="s">
        <v>673</v>
      </c>
      <c r="C207" s="36" t="s">
        <v>674</v>
      </c>
      <c r="D207" s="36" t="s">
        <v>12</v>
      </c>
      <c r="E207" s="31">
        <v>5</v>
      </c>
      <c r="F207" s="31">
        <v>4</v>
      </c>
      <c r="G207" s="36" t="s">
        <v>0</v>
      </c>
      <c r="H207" s="36" t="s">
        <v>104</v>
      </c>
      <c r="I207" s="36" t="s">
        <v>12</v>
      </c>
      <c r="J207" s="36" t="s">
        <v>245</v>
      </c>
      <c r="K207" s="36" t="s">
        <v>246</v>
      </c>
      <c r="L207" s="126">
        <v>18.100000000000001</v>
      </c>
      <c r="M207" s="36">
        <v>11.1</v>
      </c>
      <c r="N207" s="106" t="s">
        <v>138</v>
      </c>
      <c r="O207" s="109" t="s">
        <v>2677</v>
      </c>
      <c r="P207" s="109"/>
      <c r="Q207" s="112">
        <v>494</v>
      </c>
      <c r="R207" s="112">
        <v>494</v>
      </c>
      <c r="S207" s="113" t="s">
        <v>2670</v>
      </c>
      <c r="T207" s="114" t="s">
        <v>2674</v>
      </c>
      <c r="U207" s="216" t="s">
        <v>2678</v>
      </c>
      <c r="V207" s="116">
        <v>30</v>
      </c>
      <c r="W207" s="31">
        <v>2010</v>
      </c>
      <c r="X207" s="62" t="s">
        <v>672</v>
      </c>
      <c r="Y207" s="65" t="s">
        <v>2679</v>
      </c>
      <c r="Z207" s="36"/>
      <c r="AA207" s="32" t="s">
        <v>3391</v>
      </c>
      <c r="AB207" s="32">
        <v>30</v>
      </c>
      <c r="AC207" s="32">
        <v>30</v>
      </c>
      <c r="AD207" s="115" t="s">
        <v>3351</v>
      </c>
      <c r="AE207" s="31"/>
      <c r="AF207" s="31"/>
      <c r="AG207" s="31"/>
      <c r="AH207" s="31"/>
      <c r="AI207" s="31"/>
      <c r="AJ207" s="31"/>
      <c r="AK207" s="31"/>
      <c r="AL207" s="31"/>
      <c r="AM207" s="115"/>
      <c r="AN207" s="31"/>
      <c r="AR207" s="220"/>
      <c r="AS207" s="221"/>
      <c r="AT207" s="221"/>
      <c r="BA207" s="222"/>
      <c r="BB207" s="222"/>
      <c r="BC207" s="222"/>
      <c r="BG207" s="221"/>
      <c r="BH207" s="221"/>
      <c r="BJ207" s="226"/>
      <c r="BM207" s="226"/>
      <c r="BP207" s="221"/>
      <c r="BQ207" s="221"/>
      <c r="BR207" s="221"/>
      <c r="CI207" s="226"/>
      <c r="CJ207" s="226"/>
      <c r="CK207" s="226"/>
      <c r="CL207" s="226"/>
      <c r="CM207" s="226"/>
      <c r="CN207" s="226"/>
      <c r="CO207" s="226"/>
      <c r="CP207" s="226"/>
      <c r="CQ207" s="226"/>
      <c r="CR207" s="226"/>
      <c r="CS207" s="226"/>
      <c r="CT207" s="226"/>
      <c r="CU207" s="226"/>
      <c r="CV207" s="226"/>
      <c r="CW207" s="226"/>
      <c r="CX207" s="226"/>
      <c r="CY207" s="226"/>
      <c r="CZ207" s="226"/>
      <c r="DA207" s="226"/>
      <c r="DB207" s="226"/>
      <c r="DC207" s="226"/>
      <c r="DD207" s="226"/>
      <c r="DE207" s="226"/>
      <c r="DF207" s="226"/>
      <c r="DG207" s="226"/>
      <c r="DH207" s="226"/>
      <c r="DI207" s="226"/>
      <c r="DJ207" s="226"/>
      <c r="DK207" s="226"/>
      <c r="DL207" s="226"/>
      <c r="DM207" s="226"/>
      <c r="DN207" s="226"/>
      <c r="DO207" s="226"/>
      <c r="DP207" s="226"/>
      <c r="DQ207" s="226"/>
      <c r="DR207" s="226"/>
      <c r="DS207" s="226"/>
      <c r="DT207" s="226"/>
      <c r="DU207" s="226"/>
      <c r="DV207" s="226"/>
      <c r="DW207" s="226"/>
      <c r="DX207" s="226"/>
      <c r="DY207" s="226"/>
      <c r="DZ207" s="226"/>
      <c r="EA207" s="226"/>
      <c r="EB207" s="226"/>
      <c r="EC207" s="226"/>
      <c r="ED207" s="226"/>
      <c r="EE207" s="226"/>
      <c r="EF207" s="226"/>
      <c r="EG207" s="226"/>
      <c r="EH207" s="226"/>
      <c r="EI207" s="226"/>
      <c r="EL207" s="224"/>
    </row>
    <row r="208" spans="1:142" ht="16.899999999999999" customHeight="1" x14ac:dyDescent="0.3">
      <c r="A208" s="31">
        <v>390</v>
      </c>
      <c r="B208" s="36" t="s">
        <v>675</v>
      </c>
      <c r="C208" s="36" t="s">
        <v>1820</v>
      </c>
      <c r="D208" s="36" t="s">
        <v>12</v>
      </c>
      <c r="E208" s="31">
        <v>5</v>
      </c>
      <c r="F208" s="31">
        <v>4</v>
      </c>
      <c r="G208" s="36" t="s">
        <v>0</v>
      </c>
      <c r="H208" s="36" t="s">
        <v>104</v>
      </c>
      <c r="I208" s="36" t="s">
        <v>12</v>
      </c>
      <c r="J208" s="36" t="s">
        <v>245</v>
      </c>
      <c r="K208" s="36" t="s">
        <v>246</v>
      </c>
      <c r="L208" s="126">
        <v>19.600000000000001</v>
      </c>
      <c r="M208" s="36">
        <v>11.1</v>
      </c>
      <c r="N208" s="106" t="s">
        <v>138</v>
      </c>
      <c r="O208" s="109" t="s">
        <v>2680</v>
      </c>
      <c r="P208" s="109"/>
      <c r="Q208" s="112">
        <v>0</v>
      </c>
      <c r="R208" s="112">
        <v>0</v>
      </c>
      <c r="S208" s="113" t="s">
        <v>2670</v>
      </c>
      <c r="T208" s="114" t="s">
        <v>2674</v>
      </c>
      <c r="U208" s="216" t="s">
        <v>2675</v>
      </c>
      <c r="V208" s="116">
        <v>30</v>
      </c>
      <c r="W208" s="31">
        <v>2010</v>
      </c>
      <c r="X208" s="64" t="s">
        <v>676</v>
      </c>
      <c r="Y208" s="65" t="s">
        <v>2681</v>
      </c>
      <c r="Z208" s="36"/>
      <c r="AA208" s="32" t="s">
        <v>3223</v>
      </c>
      <c r="AB208" s="32">
        <v>30</v>
      </c>
      <c r="AC208" s="32">
        <v>30</v>
      </c>
      <c r="AD208" s="115" t="s">
        <v>3351</v>
      </c>
      <c r="AE208" s="31"/>
      <c r="AF208" s="31"/>
      <c r="AG208" s="31"/>
      <c r="AH208" s="31"/>
      <c r="AI208" s="31"/>
      <c r="AJ208" s="31"/>
      <c r="AK208" s="31"/>
      <c r="AL208" s="31"/>
      <c r="AM208" s="115"/>
      <c r="AN208" s="31"/>
      <c r="AR208" s="220"/>
      <c r="AS208" s="221"/>
      <c r="AT208" s="221"/>
      <c r="BA208" s="222"/>
      <c r="BB208" s="222"/>
      <c r="BC208" s="222"/>
      <c r="BG208" s="221"/>
      <c r="BH208" s="221"/>
      <c r="BP208" s="221"/>
      <c r="BQ208" s="221"/>
      <c r="BR208" s="221"/>
      <c r="EL208" s="224"/>
    </row>
    <row r="209" spans="1:142" ht="16.899999999999999" customHeight="1" x14ac:dyDescent="0.3">
      <c r="A209" s="31">
        <v>396</v>
      </c>
      <c r="B209" s="36" t="s">
        <v>677</v>
      </c>
      <c r="C209" s="36" t="s">
        <v>678</v>
      </c>
      <c r="D209" s="36" t="s">
        <v>14</v>
      </c>
      <c r="E209" s="31">
        <v>5</v>
      </c>
      <c r="F209" s="31">
        <v>3</v>
      </c>
      <c r="G209" s="36" t="s">
        <v>0</v>
      </c>
      <c r="H209" s="36" t="s">
        <v>104</v>
      </c>
      <c r="I209" s="36" t="s">
        <v>14</v>
      </c>
      <c r="J209" s="36" t="s">
        <v>679</v>
      </c>
      <c r="K209" s="36" t="s">
        <v>246</v>
      </c>
      <c r="L209" s="114">
        <v>17</v>
      </c>
      <c r="M209" s="114">
        <v>4</v>
      </c>
      <c r="N209" s="106" t="s">
        <v>138</v>
      </c>
      <c r="O209" s="109" t="s">
        <v>2682</v>
      </c>
      <c r="P209" s="109"/>
      <c r="Q209" s="112">
        <v>228</v>
      </c>
      <c r="R209" s="112">
        <v>228</v>
      </c>
      <c r="S209" s="113" t="s">
        <v>2670</v>
      </c>
      <c r="T209" s="114" t="s">
        <v>2683</v>
      </c>
      <c r="U209" s="216" t="s">
        <v>1340</v>
      </c>
      <c r="V209" s="116">
        <v>30</v>
      </c>
      <c r="W209" s="31">
        <v>2012</v>
      </c>
      <c r="X209" s="62" t="s">
        <v>680</v>
      </c>
      <c r="Y209" s="65" t="s">
        <v>2684</v>
      </c>
      <c r="Z209" s="36"/>
      <c r="AA209" s="32" t="s">
        <v>3348</v>
      </c>
      <c r="AB209" s="32">
        <v>30</v>
      </c>
      <c r="AC209" s="32">
        <v>30</v>
      </c>
      <c r="AD209" s="115" t="s">
        <v>3351</v>
      </c>
      <c r="AE209" s="31"/>
      <c r="AF209" s="31"/>
      <c r="AG209" s="31"/>
      <c r="AH209" s="31"/>
      <c r="AI209" s="31"/>
      <c r="AJ209" s="31"/>
      <c r="AK209" s="31"/>
      <c r="AL209" s="31"/>
      <c r="AM209" s="115"/>
      <c r="AN209" s="31"/>
      <c r="AR209" s="220"/>
      <c r="AS209" s="221"/>
      <c r="AT209" s="221"/>
      <c r="BA209" s="222"/>
      <c r="BB209" s="222"/>
      <c r="BC209" s="222"/>
      <c r="BG209" s="221"/>
      <c r="BH209" s="221"/>
      <c r="BP209" s="221"/>
      <c r="BQ209" s="221"/>
      <c r="BR209" s="221"/>
      <c r="EL209" s="224"/>
    </row>
    <row r="210" spans="1:142" ht="16.899999999999999" customHeight="1" x14ac:dyDescent="0.3">
      <c r="A210" s="31">
        <v>397</v>
      </c>
      <c r="B210" s="36" t="s">
        <v>681</v>
      </c>
      <c r="C210" s="36" t="s">
        <v>1821</v>
      </c>
      <c r="D210" s="36" t="s">
        <v>282</v>
      </c>
      <c r="E210" s="31">
        <v>5</v>
      </c>
      <c r="F210" s="31">
        <v>0</v>
      </c>
      <c r="G210" s="36" t="s">
        <v>0</v>
      </c>
      <c r="H210" s="36" t="s">
        <v>1735</v>
      </c>
      <c r="I210" s="36" t="s">
        <v>282</v>
      </c>
      <c r="J210" s="36" t="s">
        <v>682</v>
      </c>
      <c r="K210" s="36" t="s">
        <v>137</v>
      </c>
      <c r="L210" s="108">
        <v>0.25</v>
      </c>
      <c r="M210" s="108">
        <v>0</v>
      </c>
      <c r="N210" s="31" t="s">
        <v>138</v>
      </c>
      <c r="O210" s="109" t="s">
        <v>2685</v>
      </c>
      <c r="P210" s="109"/>
      <c r="Q210" s="112"/>
      <c r="R210" s="112">
        <v>10000</v>
      </c>
      <c r="S210" s="113" t="s">
        <v>1202</v>
      </c>
      <c r="T210" s="114" t="s">
        <v>2534</v>
      </c>
      <c r="U210" s="216" t="s">
        <v>2686</v>
      </c>
      <c r="V210" s="106">
        <v>30</v>
      </c>
      <c r="W210" s="31">
        <v>2014</v>
      </c>
      <c r="X210" s="65" t="s">
        <v>683</v>
      </c>
      <c r="Y210" s="65" t="s">
        <v>2684</v>
      </c>
      <c r="Z210" s="36"/>
      <c r="AA210" s="32" t="s">
        <v>3227</v>
      </c>
      <c r="AB210" s="32">
        <v>30</v>
      </c>
      <c r="AC210" s="32">
        <v>30</v>
      </c>
      <c r="AD210" s="115" t="s">
        <v>3351</v>
      </c>
      <c r="AE210" s="31"/>
      <c r="AF210" s="31"/>
      <c r="AG210" s="31"/>
      <c r="AH210" s="31"/>
      <c r="AI210" s="31"/>
      <c r="AJ210" s="31"/>
      <c r="AK210" s="31"/>
      <c r="AL210" s="31"/>
      <c r="AM210" s="115"/>
      <c r="AN210" s="31"/>
      <c r="AR210" s="220"/>
      <c r="AS210" s="221"/>
      <c r="AT210" s="221"/>
      <c r="BA210" s="222"/>
      <c r="BB210" s="222"/>
      <c r="BC210" s="222"/>
      <c r="BG210" s="221"/>
      <c r="BH210" s="221"/>
      <c r="BP210" s="221"/>
      <c r="BQ210" s="221"/>
      <c r="BR210" s="221"/>
      <c r="CI210" s="226"/>
      <c r="CJ210" s="226"/>
      <c r="CK210" s="226"/>
      <c r="CL210" s="226"/>
      <c r="CM210" s="226"/>
      <c r="CN210" s="226"/>
      <c r="CO210" s="226"/>
      <c r="CP210" s="226"/>
      <c r="CQ210" s="226"/>
      <c r="CR210" s="226"/>
      <c r="CS210" s="226"/>
      <c r="CT210" s="226"/>
      <c r="CU210" s="226"/>
      <c r="CV210" s="226"/>
      <c r="CW210" s="226"/>
      <c r="CX210" s="226"/>
      <c r="CY210" s="226"/>
      <c r="CZ210" s="226"/>
      <c r="DA210" s="226"/>
      <c r="DB210" s="226"/>
      <c r="DC210" s="226"/>
      <c r="DD210" s="226"/>
      <c r="DE210" s="226"/>
      <c r="DF210" s="226"/>
      <c r="DG210" s="226"/>
      <c r="DH210" s="226"/>
      <c r="DI210" s="226"/>
      <c r="EL210" s="224"/>
    </row>
    <row r="211" spans="1:142" ht="16.899999999999999" customHeight="1" x14ac:dyDescent="0.3">
      <c r="A211" s="31">
        <v>398</v>
      </c>
      <c r="B211" s="36" t="s">
        <v>684</v>
      </c>
      <c r="C211" s="36" t="s">
        <v>1822</v>
      </c>
      <c r="D211" s="36" t="s">
        <v>12</v>
      </c>
      <c r="E211" s="31">
        <v>5</v>
      </c>
      <c r="F211" s="31">
        <v>0</v>
      </c>
      <c r="G211" s="36" t="s">
        <v>0</v>
      </c>
      <c r="H211" s="36" t="s">
        <v>104</v>
      </c>
      <c r="I211" s="36" t="s">
        <v>12</v>
      </c>
      <c r="J211" s="36" t="s">
        <v>669</v>
      </c>
      <c r="K211" s="36" t="s">
        <v>246</v>
      </c>
      <c r="L211" s="235">
        <v>15</v>
      </c>
      <c r="M211" s="235">
        <v>6</v>
      </c>
      <c r="N211" s="106" t="s">
        <v>138</v>
      </c>
      <c r="O211" s="109" t="s">
        <v>2687</v>
      </c>
      <c r="P211" s="109">
        <v>0</v>
      </c>
      <c r="Q211" s="112">
        <v>3120</v>
      </c>
      <c r="R211" s="112">
        <v>3120</v>
      </c>
      <c r="S211" s="113" t="s">
        <v>2670</v>
      </c>
      <c r="T211" s="114" t="s">
        <v>2674</v>
      </c>
      <c r="U211" s="216" t="s">
        <v>1341</v>
      </c>
      <c r="V211" s="116">
        <v>30</v>
      </c>
      <c r="W211" s="31">
        <v>2014</v>
      </c>
      <c r="X211" s="65" t="s">
        <v>685</v>
      </c>
      <c r="Y211" s="65" t="s">
        <v>2684</v>
      </c>
      <c r="Z211" s="36"/>
      <c r="AA211" s="32" t="s">
        <v>3237</v>
      </c>
      <c r="AB211" s="32">
        <v>30</v>
      </c>
      <c r="AC211" s="32">
        <v>30</v>
      </c>
      <c r="AD211" s="115" t="s">
        <v>3351</v>
      </c>
      <c r="AE211" s="31"/>
      <c r="AF211" s="31"/>
      <c r="AG211" s="31"/>
      <c r="AH211" s="31"/>
      <c r="AI211" s="31"/>
      <c r="AJ211" s="31"/>
      <c r="AK211" s="31"/>
      <c r="AL211" s="31"/>
      <c r="AM211" s="115"/>
      <c r="AN211" s="31"/>
      <c r="AR211" s="220"/>
      <c r="AS211" s="221"/>
      <c r="AT211" s="221"/>
      <c r="BA211" s="222"/>
      <c r="BB211" s="222"/>
      <c r="BC211" s="222"/>
      <c r="BG211" s="221"/>
      <c r="BH211" s="221"/>
      <c r="BP211" s="221"/>
      <c r="BQ211" s="221"/>
      <c r="BR211" s="221"/>
      <c r="EL211" s="224"/>
    </row>
    <row r="212" spans="1:142" ht="16.899999999999999" customHeight="1" x14ac:dyDescent="0.3">
      <c r="A212" s="31">
        <v>399</v>
      </c>
      <c r="B212" s="36" t="s">
        <v>686</v>
      </c>
      <c r="C212" s="36" t="s">
        <v>1823</v>
      </c>
      <c r="D212" s="36" t="s">
        <v>81</v>
      </c>
      <c r="E212" s="31">
        <v>5</v>
      </c>
      <c r="F212" s="31">
        <v>0</v>
      </c>
      <c r="G212" s="36" t="s">
        <v>1</v>
      </c>
      <c r="H212" s="36" t="s">
        <v>104</v>
      </c>
      <c r="I212" s="36" t="s">
        <v>81</v>
      </c>
      <c r="J212" s="36" t="s">
        <v>9</v>
      </c>
      <c r="K212" s="36" t="s">
        <v>137</v>
      </c>
      <c r="L212" s="108">
        <v>0.38343686236385321</v>
      </c>
      <c r="M212" s="108">
        <v>0</v>
      </c>
      <c r="N212" s="31" t="s">
        <v>138</v>
      </c>
      <c r="O212" s="121" t="s">
        <v>2688</v>
      </c>
      <c r="P212" s="121">
        <v>3.6</v>
      </c>
      <c r="Q212" s="122">
        <v>6.48</v>
      </c>
      <c r="R212" s="122">
        <v>2.8800000000000003</v>
      </c>
      <c r="S212" s="62" t="s">
        <v>665</v>
      </c>
      <c r="T212" s="114" t="s">
        <v>2689</v>
      </c>
      <c r="U212" s="216" t="s">
        <v>2690</v>
      </c>
      <c r="V212" s="116">
        <v>40</v>
      </c>
      <c r="W212" s="31">
        <v>2025</v>
      </c>
      <c r="X212" s="65" t="s">
        <v>687</v>
      </c>
      <c r="Y212" s="65" t="s">
        <v>2691</v>
      </c>
      <c r="Z212" s="36"/>
      <c r="AA212" s="32" t="s">
        <v>1557</v>
      </c>
      <c r="AB212" s="32">
        <v>40</v>
      </c>
      <c r="AC212" s="32">
        <v>40</v>
      </c>
      <c r="AD212" s="218" t="s">
        <v>3353</v>
      </c>
      <c r="AE212" s="31"/>
      <c r="AF212" s="31"/>
      <c r="AG212" s="31"/>
      <c r="AH212" s="31"/>
      <c r="AI212" s="31"/>
      <c r="AJ212" s="31"/>
      <c r="AK212" s="31"/>
      <c r="AL212" s="31"/>
      <c r="AM212" s="115"/>
      <c r="AN212" s="31"/>
      <c r="AR212" s="220"/>
      <c r="AS212" s="221"/>
      <c r="AT212" s="221"/>
      <c r="BA212" s="222"/>
      <c r="BB212" s="222"/>
      <c r="BC212" s="222"/>
      <c r="BG212" s="221"/>
      <c r="BH212" s="221"/>
      <c r="BJ212" s="226"/>
      <c r="BM212" s="226"/>
      <c r="BP212" s="221"/>
      <c r="BQ212" s="221"/>
      <c r="BR212" s="221"/>
      <c r="BZ212" s="223"/>
      <c r="CI212" s="226"/>
      <c r="CJ212" s="226"/>
      <c r="CK212" s="226"/>
      <c r="CL212" s="226"/>
      <c r="CM212" s="226"/>
      <c r="CN212" s="226"/>
      <c r="CO212" s="226"/>
      <c r="CP212" s="226"/>
      <c r="CQ212" s="226"/>
      <c r="CR212" s="226"/>
      <c r="CS212" s="226"/>
      <c r="CT212" s="226"/>
      <c r="CU212" s="226"/>
      <c r="CV212" s="226"/>
      <c r="CW212" s="226"/>
      <c r="CX212" s="226"/>
      <c r="CY212" s="226"/>
      <c r="CZ212" s="226"/>
      <c r="DA212" s="226"/>
      <c r="DB212" s="226"/>
      <c r="DC212" s="226"/>
      <c r="DD212" s="226"/>
      <c r="DE212" s="226"/>
      <c r="DF212" s="226"/>
      <c r="DG212" s="226"/>
      <c r="DH212" s="226"/>
      <c r="DI212" s="226"/>
      <c r="DJ212" s="226"/>
      <c r="DK212" s="226"/>
      <c r="DL212" s="226"/>
      <c r="DM212" s="226"/>
      <c r="DN212" s="226"/>
      <c r="DO212" s="226"/>
      <c r="DP212" s="226"/>
      <c r="DQ212" s="226"/>
      <c r="DR212" s="226"/>
      <c r="DS212" s="226"/>
      <c r="DT212" s="226"/>
      <c r="DU212" s="226"/>
      <c r="DV212" s="226"/>
      <c r="DW212" s="226"/>
      <c r="DX212" s="226"/>
      <c r="DY212" s="226"/>
      <c r="DZ212" s="226"/>
      <c r="EA212" s="226"/>
      <c r="EB212" s="226"/>
      <c r="EC212" s="226"/>
      <c r="ED212" s="226"/>
      <c r="EE212" s="226"/>
      <c r="EF212" s="226"/>
      <c r="EG212" s="226"/>
      <c r="EH212" s="226"/>
      <c r="EI212" s="226"/>
      <c r="EL212" s="224"/>
    </row>
    <row r="213" spans="1:142" ht="16.899999999999999" customHeight="1" x14ac:dyDescent="0.3">
      <c r="A213" s="31">
        <v>400</v>
      </c>
      <c r="B213" s="36" t="s">
        <v>688</v>
      </c>
      <c r="C213" s="36" t="s">
        <v>1824</v>
      </c>
      <c r="D213" s="36" t="s">
        <v>81</v>
      </c>
      <c r="E213" s="31">
        <v>5</v>
      </c>
      <c r="F213" s="31">
        <v>0</v>
      </c>
      <c r="G213" s="36" t="s">
        <v>0</v>
      </c>
      <c r="H213" s="36" t="s">
        <v>104</v>
      </c>
      <c r="I213" s="36" t="s">
        <v>81</v>
      </c>
      <c r="J213" s="36" t="s">
        <v>9</v>
      </c>
      <c r="K213" s="36" t="s">
        <v>137</v>
      </c>
      <c r="L213" s="108">
        <v>0.51373926788797553</v>
      </c>
      <c r="M213" s="108">
        <v>0</v>
      </c>
      <c r="N213" s="31" t="s">
        <v>138</v>
      </c>
      <c r="O213" s="121" t="s">
        <v>2688</v>
      </c>
      <c r="P213" s="121">
        <v>1920</v>
      </c>
      <c r="Q213" s="122">
        <v>3996</v>
      </c>
      <c r="R213" s="122">
        <v>2076</v>
      </c>
      <c r="S213" s="62" t="s">
        <v>2692</v>
      </c>
      <c r="T213" s="114" t="s">
        <v>2693</v>
      </c>
      <c r="U213" s="216" t="s">
        <v>2694</v>
      </c>
      <c r="V213" s="116">
        <v>30</v>
      </c>
      <c r="W213" s="31">
        <v>2025</v>
      </c>
      <c r="X213" s="65" t="s">
        <v>689</v>
      </c>
      <c r="Y213" s="65" t="s">
        <v>2695</v>
      </c>
      <c r="Z213" s="36"/>
      <c r="AA213" s="32" t="s">
        <v>3346</v>
      </c>
      <c r="AB213" s="32">
        <v>30</v>
      </c>
      <c r="AC213" s="32">
        <v>30</v>
      </c>
      <c r="AD213" s="115" t="s">
        <v>3351</v>
      </c>
      <c r="AE213" s="31"/>
      <c r="AF213" s="31"/>
      <c r="AG213" s="31"/>
      <c r="AH213" s="31"/>
      <c r="AI213" s="31"/>
      <c r="AJ213" s="31"/>
      <c r="AK213" s="31"/>
      <c r="AL213" s="31"/>
      <c r="AM213" s="115"/>
      <c r="AN213" s="31"/>
      <c r="AR213" s="220"/>
      <c r="AS213" s="221"/>
      <c r="AT213" s="221"/>
      <c r="BA213" s="222"/>
      <c r="BB213" s="222"/>
      <c r="BC213" s="222"/>
      <c r="BG213" s="221"/>
      <c r="BH213" s="221"/>
      <c r="BP213" s="221"/>
      <c r="BQ213" s="221"/>
      <c r="BR213" s="221"/>
      <c r="BZ213" s="223"/>
      <c r="EL213" s="224"/>
    </row>
    <row r="214" spans="1:142" ht="16.899999999999999" customHeight="1" x14ac:dyDescent="0.3">
      <c r="A214" s="31">
        <v>401</v>
      </c>
      <c r="B214" s="36" t="s">
        <v>690</v>
      </c>
      <c r="C214" s="36" t="s">
        <v>1825</v>
      </c>
      <c r="D214" s="36" t="s">
        <v>81</v>
      </c>
      <c r="E214" s="31">
        <v>5</v>
      </c>
      <c r="F214" s="31">
        <v>0</v>
      </c>
      <c r="G214" s="36" t="s">
        <v>0</v>
      </c>
      <c r="H214" s="36" t="s">
        <v>104</v>
      </c>
      <c r="I214" s="36" t="s">
        <v>81</v>
      </c>
      <c r="J214" s="36" t="s">
        <v>300</v>
      </c>
      <c r="K214" s="36" t="s">
        <v>137</v>
      </c>
      <c r="L214" s="108">
        <v>0.51373926788797553</v>
      </c>
      <c r="M214" s="108">
        <v>0</v>
      </c>
      <c r="N214" s="31" t="s">
        <v>138</v>
      </c>
      <c r="O214" s="121" t="s">
        <v>2688</v>
      </c>
      <c r="P214" s="121">
        <v>1920</v>
      </c>
      <c r="Q214" s="122">
        <v>3996</v>
      </c>
      <c r="R214" s="122">
        <v>2076</v>
      </c>
      <c r="S214" s="62" t="s">
        <v>2692</v>
      </c>
      <c r="T214" s="114" t="s">
        <v>2693</v>
      </c>
      <c r="U214" s="216" t="s">
        <v>2696</v>
      </c>
      <c r="V214" s="116">
        <v>30</v>
      </c>
      <c r="W214" s="31">
        <v>2025</v>
      </c>
      <c r="X214" s="65" t="s">
        <v>689</v>
      </c>
      <c r="Y214" s="65" t="s">
        <v>2695</v>
      </c>
      <c r="Z214" s="36"/>
      <c r="AA214" s="32" t="s">
        <v>3345</v>
      </c>
      <c r="AB214" s="32">
        <v>30</v>
      </c>
      <c r="AC214" s="32">
        <v>30</v>
      </c>
      <c r="AD214" s="115" t="s">
        <v>3351</v>
      </c>
      <c r="AE214" s="31"/>
      <c r="AF214" s="31"/>
      <c r="AG214" s="31"/>
      <c r="AH214" s="31"/>
      <c r="AI214" s="31"/>
      <c r="AJ214" s="31"/>
      <c r="AK214" s="31"/>
      <c r="AL214" s="31"/>
      <c r="AM214" s="115"/>
      <c r="AN214" s="31"/>
      <c r="AR214" s="220"/>
      <c r="AS214" s="221"/>
      <c r="AT214" s="221"/>
      <c r="BA214" s="222"/>
      <c r="BB214" s="222"/>
      <c r="BC214" s="222"/>
      <c r="BG214" s="221"/>
      <c r="BH214" s="221"/>
      <c r="BP214" s="221"/>
      <c r="BQ214" s="221"/>
      <c r="BR214" s="221"/>
      <c r="BZ214" s="225"/>
      <c r="EL214" s="224"/>
    </row>
    <row r="215" spans="1:142" ht="16.899999999999999" customHeight="1" x14ac:dyDescent="0.3">
      <c r="A215" s="31">
        <v>402</v>
      </c>
      <c r="B215" s="36" t="s">
        <v>691</v>
      </c>
      <c r="C215" s="36" t="s">
        <v>1826</v>
      </c>
      <c r="D215" s="36" t="s">
        <v>81</v>
      </c>
      <c r="E215" s="31">
        <v>5</v>
      </c>
      <c r="F215" s="31">
        <v>0</v>
      </c>
      <c r="G215" s="36" t="s">
        <v>1</v>
      </c>
      <c r="H215" s="36" t="s">
        <v>104</v>
      </c>
      <c r="I215" s="36" t="s">
        <v>81</v>
      </c>
      <c r="J215" s="36" t="s">
        <v>300</v>
      </c>
      <c r="K215" s="36" t="s">
        <v>137</v>
      </c>
      <c r="L215" s="108">
        <v>0.38343686236385321</v>
      </c>
      <c r="M215" s="108">
        <v>0</v>
      </c>
      <c r="N215" s="31" t="s">
        <v>138</v>
      </c>
      <c r="O215" s="121" t="s">
        <v>2688</v>
      </c>
      <c r="P215" s="121">
        <v>3.6</v>
      </c>
      <c r="Q215" s="122">
        <v>6.48</v>
      </c>
      <c r="R215" s="122">
        <v>2.8800000000000003</v>
      </c>
      <c r="S215" s="62" t="s">
        <v>665</v>
      </c>
      <c r="T215" s="114" t="s">
        <v>2689</v>
      </c>
      <c r="U215" s="216" t="s">
        <v>2697</v>
      </c>
      <c r="V215" s="116">
        <v>40</v>
      </c>
      <c r="W215" s="31">
        <v>2025</v>
      </c>
      <c r="X215" s="65" t="s">
        <v>692</v>
      </c>
      <c r="Y215" s="65" t="s">
        <v>2691</v>
      </c>
      <c r="Z215" s="36"/>
      <c r="AA215" s="32" t="s">
        <v>1558</v>
      </c>
      <c r="AB215" s="32">
        <v>40</v>
      </c>
      <c r="AC215" s="32">
        <v>40</v>
      </c>
      <c r="AD215" s="218" t="s">
        <v>3353</v>
      </c>
      <c r="AE215" s="31"/>
      <c r="AF215" s="31"/>
      <c r="AG215" s="31"/>
      <c r="AH215" s="31"/>
      <c r="AI215" s="31"/>
      <c r="AJ215" s="31"/>
      <c r="AK215" s="31"/>
      <c r="AL215" s="31"/>
      <c r="AM215" s="115"/>
      <c r="AN215" s="31"/>
      <c r="AR215" s="220"/>
      <c r="AS215" s="221"/>
      <c r="AT215" s="221"/>
      <c r="BA215" s="222"/>
      <c r="BB215" s="222"/>
      <c r="BC215" s="222"/>
      <c r="BG215" s="221"/>
      <c r="BH215" s="221"/>
      <c r="BJ215" s="226"/>
      <c r="BM215" s="226"/>
      <c r="BP215" s="221"/>
      <c r="BQ215" s="221"/>
      <c r="BR215" s="221"/>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c r="EI215" s="226"/>
      <c r="EL215" s="224"/>
    </row>
    <row r="216" spans="1:142" ht="16.899999999999999" customHeight="1" x14ac:dyDescent="0.3">
      <c r="A216" s="31">
        <v>405</v>
      </c>
      <c r="B216" s="36" t="s">
        <v>693</v>
      </c>
      <c r="C216" s="36" t="s">
        <v>1827</v>
      </c>
      <c r="D216" s="36" t="s">
        <v>82</v>
      </c>
      <c r="E216" s="31">
        <v>5</v>
      </c>
      <c r="F216" s="31">
        <v>2</v>
      </c>
      <c r="G216" s="36" t="s">
        <v>0</v>
      </c>
      <c r="H216" s="36" t="s">
        <v>104</v>
      </c>
      <c r="I216" s="36" t="s">
        <v>375</v>
      </c>
      <c r="J216" s="36" t="s">
        <v>694</v>
      </c>
      <c r="K216" s="36" t="s">
        <v>246</v>
      </c>
      <c r="L216" s="114">
        <v>75</v>
      </c>
      <c r="M216" s="114">
        <v>38</v>
      </c>
      <c r="N216" s="31" t="s">
        <v>138</v>
      </c>
      <c r="O216" s="109" t="s">
        <v>2698</v>
      </c>
      <c r="P216" s="109"/>
      <c r="Q216" s="112">
        <v>1801.3328398716324</v>
      </c>
      <c r="R216" s="112">
        <v>1801.3328398716324</v>
      </c>
      <c r="S216" s="113" t="s">
        <v>2670</v>
      </c>
      <c r="T216" s="114" t="s">
        <v>2521</v>
      </c>
      <c r="U216" s="216" t="s">
        <v>1464</v>
      </c>
      <c r="V216" s="116">
        <v>40</v>
      </c>
      <c r="W216" s="31">
        <v>2018</v>
      </c>
      <c r="X216" s="65" t="s">
        <v>695</v>
      </c>
      <c r="Y216" s="65" t="s">
        <v>191</v>
      </c>
      <c r="Z216" s="36"/>
      <c r="AA216" s="32" t="s">
        <v>3310</v>
      </c>
      <c r="AB216" s="32">
        <v>40</v>
      </c>
      <c r="AC216" s="32">
        <v>40</v>
      </c>
      <c r="AD216" s="115" t="s">
        <v>3351</v>
      </c>
      <c r="AE216" s="31"/>
      <c r="AF216" s="31"/>
      <c r="AG216" s="31"/>
      <c r="AH216" s="31"/>
      <c r="AI216" s="31"/>
      <c r="AJ216" s="31"/>
      <c r="AK216" s="31"/>
      <c r="AL216" s="31"/>
      <c r="AM216" s="115"/>
      <c r="AN216" s="31"/>
      <c r="AR216" s="220"/>
      <c r="AS216" s="221"/>
      <c r="AT216" s="221"/>
      <c r="BA216" s="222"/>
      <c r="BB216" s="222"/>
      <c r="BC216" s="222"/>
      <c r="BG216" s="221"/>
      <c r="BH216" s="221"/>
      <c r="BM216" s="226"/>
      <c r="BP216" s="221"/>
      <c r="BQ216" s="221"/>
      <c r="BR216" s="221"/>
      <c r="CI216" s="226"/>
      <c r="CJ216" s="226"/>
      <c r="CK216" s="226"/>
      <c r="CL216" s="226"/>
      <c r="CM216" s="226"/>
      <c r="CN216" s="226"/>
      <c r="CO216" s="226"/>
      <c r="CP216" s="226"/>
      <c r="CQ216" s="226"/>
      <c r="CR216" s="226"/>
      <c r="CS216" s="226"/>
      <c r="CT216" s="226"/>
      <c r="CU216" s="226"/>
      <c r="CV216" s="226"/>
      <c r="CW216" s="226"/>
      <c r="CX216" s="226"/>
      <c r="CY216" s="226"/>
      <c r="CZ216" s="226"/>
      <c r="DA216" s="226"/>
      <c r="DB216" s="226"/>
      <c r="DC216" s="226"/>
      <c r="DD216" s="226"/>
      <c r="DE216" s="226"/>
      <c r="DF216" s="226"/>
      <c r="DG216" s="226"/>
      <c r="DH216" s="226"/>
      <c r="DI216" s="226"/>
      <c r="DJ216" s="226"/>
      <c r="DK216" s="226"/>
      <c r="DL216" s="226"/>
      <c r="DM216" s="226"/>
      <c r="DN216" s="226"/>
      <c r="DO216" s="226"/>
      <c r="DP216" s="226"/>
      <c r="DQ216" s="226"/>
      <c r="DR216" s="226"/>
      <c r="DS216" s="226"/>
      <c r="DT216" s="226"/>
      <c r="DU216" s="226"/>
      <c r="DV216" s="226"/>
      <c r="DW216" s="226"/>
      <c r="DX216" s="226"/>
      <c r="DY216" s="226"/>
      <c r="DZ216" s="226"/>
      <c r="EA216" s="226"/>
      <c r="EB216" s="226"/>
      <c r="EC216" s="226"/>
      <c r="ED216" s="226"/>
      <c r="EE216" s="226"/>
      <c r="EF216" s="226"/>
      <c r="EG216" s="226"/>
      <c r="EH216" s="226"/>
      <c r="EI216" s="226"/>
      <c r="EL216" s="224"/>
    </row>
    <row r="217" spans="1:142" ht="16.899999999999999" customHeight="1" x14ac:dyDescent="0.3">
      <c r="A217" s="31">
        <v>406</v>
      </c>
      <c r="B217" s="36" t="s">
        <v>696</v>
      </c>
      <c r="C217" s="36" t="s">
        <v>1828</v>
      </c>
      <c r="D217" s="36" t="s">
        <v>14</v>
      </c>
      <c r="E217" s="31">
        <v>5</v>
      </c>
      <c r="F217" s="31">
        <v>3</v>
      </c>
      <c r="G217" s="36" t="s">
        <v>0</v>
      </c>
      <c r="H217" s="36" t="s">
        <v>104</v>
      </c>
      <c r="I217" s="36" t="s">
        <v>14</v>
      </c>
      <c r="J217" s="36" t="s">
        <v>679</v>
      </c>
      <c r="K217" s="36" t="s">
        <v>246</v>
      </c>
      <c r="L217" s="114">
        <v>15</v>
      </c>
      <c r="M217" s="114">
        <v>4</v>
      </c>
      <c r="N217" s="106" t="s">
        <v>138</v>
      </c>
      <c r="O217" s="109" t="s">
        <v>2699</v>
      </c>
      <c r="P217" s="109">
        <v>0</v>
      </c>
      <c r="Q217" s="112">
        <v>1196</v>
      </c>
      <c r="R217" s="112">
        <v>1196</v>
      </c>
      <c r="S217" s="113" t="s">
        <v>2670</v>
      </c>
      <c r="T217" s="114" t="s">
        <v>2683</v>
      </c>
      <c r="U217" s="216" t="s">
        <v>1342</v>
      </c>
      <c r="V217" s="116">
        <v>30</v>
      </c>
      <c r="W217" s="31">
        <v>2012</v>
      </c>
      <c r="X217" s="65" t="s">
        <v>697</v>
      </c>
      <c r="Y217" s="65" t="s">
        <v>2700</v>
      </c>
      <c r="Z217" s="36"/>
      <c r="AA217" s="32" t="s">
        <v>3238</v>
      </c>
      <c r="AB217" s="32">
        <v>30</v>
      </c>
      <c r="AC217" s="32">
        <v>30</v>
      </c>
      <c r="AD217" s="115" t="s">
        <v>3351</v>
      </c>
      <c r="AE217" s="31"/>
      <c r="AF217" s="31"/>
      <c r="AG217" s="31"/>
      <c r="AH217" s="31"/>
      <c r="AI217" s="31"/>
      <c r="AJ217" s="31"/>
      <c r="AK217" s="31"/>
      <c r="AL217" s="31"/>
      <c r="AM217" s="115"/>
      <c r="AN217" s="31"/>
      <c r="AR217" s="220"/>
      <c r="AS217" s="221"/>
      <c r="AT217" s="221"/>
      <c r="BA217" s="222"/>
      <c r="BB217" s="222"/>
      <c r="BC217" s="222"/>
      <c r="BG217" s="221"/>
      <c r="BH217" s="221"/>
      <c r="BJ217" s="226"/>
      <c r="BP217" s="221"/>
      <c r="BQ217" s="221"/>
      <c r="BR217" s="221"/>
      <c r="BZ217" s="223"/>
      <c r="EL217" s="224"/>
    </row>
    <row r="218" spans="1:142" ht="16.899999999999999" customHeight="1" x14ac:dyDescent="0.3">
      <c r="A218" s="31">
        <v>410</v>
      </c>
      <c r="B218" s="36" t="s">
        <v>699</v>
      </c>
      <c r="C218" s="36" t="s">
        <v>1829</v>
      </c>
      <c r="D218" s="36" t="s">
        <v>82</v>
      </c>
      <c r="E218" s="31">
        <v>5</v>
      </c>
      <c r="F218" s="31">
        <v>4</v>
      </c>
      <c r="G218" s="36" t="s">
        <v>0</v>
      </c>
      <c r="H218" s="36" t="s">
        <v>104</v>
      </c>
      <c r="I218" s="36" t="s">
        <v>375</v>
      </c>
      <c r="J218" s="36" t="s">
        <v>682</v>
      </c>
      <c r="K218" s="36" t="s">
        <v>246</v>
      </c>
      <c r="L218" s="114">
        <v>64</v>
      </c>
      <c r="M218" s="114">
        <v>4</v>
      </c>
      <c r="N218" s="106" t="s">
        <v>138</v>
      </c>
      <c r="O218" s="109" t="s">
        <v>2701</v>
      </c>
      <c r="P218" s="109">
        <v>0</v>
      </c>
      <c r="Q218" s="112">
        <v>5460</v>
      </c>
      <c r="R218" s="112">
        <v>5460</v>
      </c>
      <c r="S218" s="113" t="s">
        <v>2670</v>
      </c>
      <c r="T218" s="114" t="s">
        <v>2521</v>
      </c>
      <c r="U218" s="216" t="s">
        <v>2702</v>
      </c>
      <c r="V218" s="116">
        <v>30</v>
      </c>
      <c r="W218" s="31">
        <v>2010</v>
      </c>
      <c r="X218" s="65" t="s">
        <v>700</v>
      </c>
      <c r="Y218" s="65" t="s">
        <v>2703</v>
      </c>
      <c r="Z218" s="36"/>
      <c r="AA218" s="32" t="s">
        <v>3225</v>
      </c>
      <c r="AB218" s="32">
        <v>30</v>
      </c>
      <c r="AC218" s="32">
        <v>30</v>
      </c>
      <c r="AD218" s="115" t="s">
        <v>3351</v>
      </c>
      <c r="AE218" s="31"/>
      <c r="AF218" s="31"/>
      <c r="AG218" s="31"/>
      <c r="AH218" s="31"/>
      <c r="AI218" s="31"/>
      <c r="AJ218" s="31"/>
      <c r="AK218" s="31"/>
      <c r="AL218" s="31"/>
      <c r="AM218" s="115"/>
      <c r="AN218" s="31"/>
      <c r="AR218" s="220"/>
      <c r="AS218" s="221"/>
      <c r="AT218" s="221"/>
      <c r="BA218" s="222"/>
      <c r="BB218" s="222"/>
      <c r="BC218" s="222"/>
      <c r="BG218" s="221"/>
      <c r="BH218" s="221"/>
      <c r="BP218" s="221"/>
      <c r="BQ218" s="221"/>
      <c r="BR218" s="221"/>
      <c r="BZ218" s="223"/>
      <c r="EL218" s="224"/>
    </row>
    <row r="219" spans="1:142" ht="16.899999999999999" customHeight="1" x14ac:dyDescent="0.3">
      <c r="A219" s="31">
        <v>411</v>
      </c>
      <c r="B219" s="36" t="s">
        <v>701</v>
      </c>
      <c r="C219" s="36" t="s">
        <v>1830</v>
      </c>
      <c r="D219" s="36" t="s">
        <v>82</v>
      </c>
      <c r="E219" s="31">
        <v>5</v>
      </c>
      <c r="F219" s="31">
        <v>4</v>
      </c>
      <c r="G219" s="36" t="s">
        <v>0</v>
      </c>
      <c r="H219" s="36" t="s">
        <v>104</v>
      </c>
      <c r="I219" s="36" t="s">
        <v>375</v>
      </c>
      <c r="J219" s="36" t="s">
        <v>682</v>
      </c>
      <c r="K219" s="36" t="s">
        <v>246</v>
      </c>
      <c r="L219" s="114">
        <v>64</v>
      </c>
      <c r="M219" s="114">
        <v>23</v>
      </c>
      <c r="N219" s="106" t="s">
        <v>138</v>
      </c>
      <c r="O219" s="109" t="s">
        <v>2704</v>
      </c>
      <c r="P219" s="109">
        <v>0</v>
      </c>
      <c r="Q219" s="112">
        <v>3900</v>
      </c>
      <c r="R219" s="112">
        <v>3900</v>
      </c>
      <c r="S219" s="113" t="s">
        <v>2670</v>
      </c>
      <c r="T219" s="114" t="s">
        <v>2521</v>
      </c>
      <c r="U219" s="216" t="s">
        <v>2705</v>
      </c>
      <c r="V219" s="116">
        <v>30</v>
      </c>
      <c r="W219" s="31">
        <v>2010</v>
      </c>
      <c r="X219" s="65" t="s">
        <v>698</v>
      </c>
      <c r="Y219" s="65" t="s">
        <v>2706</v>
      </c>
      <c r="Z219" s="36"/>
      <c r="AA219" s="32" t="s">
        <v>3226</v>
      </c>
      <c r="AB219" s="32">
        <v>30</v>
      </c>
      <c r="AC219" s="32">
        <v>30</v>
      </c>
      <c r="AD219" s="115" t="s">
        <v>3351</v>
      </c>
      <c r="AE219" s="31"/>
      <c r="AF219" s="31"/>
      <c r="AG219" s="31"/>
      <c r="AH219" s="31"/>
      <c r="AI219" s="31"/>
      <c r="AJ219" s="31"/>
      <c r="AK219" s="31"/>
      <c r="AL219" s="31"/>
      <c r="AM219" s="115"/>
      <c r="AN219" s="31"/>
      <c r="AR219" s="220"/>
      <c r="AS219" s="221"/>
      <c r="AT219" s="221"/>
      <c r="BA219" s="222"/>
      <c r="BB219" s="222"/>
      <c r="BC219" s="222"/>
      <c r="BG219" s="221"/>
      <c r="BH219" s="221"/>
      <c r="BN219" s="226"/>
      <c r="BP219" s="221"/>
      <c r="BQ219" s="221"/>
      <c r="BR219" s="221"/>
      <c r="CI219" s="226"/>
      <c r="CJ219" s="226"/>
      <c r="CK219" s="226"/>
      <c r="CL219" s="226"/>
      <c r="CM219" s="226"/>
      <c r="CN219" s="226"/>
      <c r="CO219" s="226"/>
      <c r="CP219" s="226"/>
      <c r="CQ219" s="226"/>
      <c r="CR219" s="226"/>
      <c r="CS219" s="226"/>
      <c r="CT219" s="226"/>
      <c r="CU219" s="226"/>
      <c r="CV219" s="226"/>
      <c r="CW219" s="226"/>
      <c r="CX219" s="226"/>
      <c r="CY219" s="226"/>
      <c r="CZ219" s="226"/>
      <c r="DA219" s="226"/>
      <c r="DB219" s="226"/>
      <c r="DC219" s="226"/>
      <c r="DD219" s="226"/>
      <c r="DE219" s="226"/>
      <c r="DF219" s="226"/>
      <c r="DG219" s="226"/>
      <c r="DH219" s="226"/>
      <c r="DI219" s="226"/>
      <c r="EL219" s="224"/>
    </row>
    <row r="220" spans="1:142" ht="16.899999999999999" customHeight="1" x14ac:dyDescent="0.25">
      <c r="A220" s="31">
        <v>414</v>
      </c>
      <c r="B220" s="36" t="s">
        <v>702</v>
      </c>
      <c r="C220" s="36" t="s">
        <v>1831</v>
      </c>
      <c r="D220" s="36" t="s">
        <v>76</v>
      </c>
      <c r="E220" s="31">
        <v>4</v>
      </c>
      <c r="F220" s="31">
        <v>3</v>
      </c>
      <c r="G220" s="36" t="s">
        <v>0</v>
      </c>
      <c r="H220" s="36" t="s">
        <v>104</v>
      </c>
      <c r="I220" s="36" t="s">
        <v>347</v>
      </c>
      <c r="J220" s="36" t="s">
        <v>232</v>
      </c>
      <c r="K220" s="36" t="s">
        <v>137</v>
      </c>
      <c r="L220" s="108">
        <v>0.04</v>
      </c>
      <c r="M220" s="108">
        <v>0</v>
      </c>
      <c r="N220" s="31" t="s">
        <v>138</v>
      </c>
      <c r="O220" s="109" t="s">
        <v>2707</v>
      </c>
      <c r="P220" s="109"/>
      <c r="Q220" s="112">
        <v>280</v>
      </c>
      <c r="R220" s="112">
        <v>280</v>
      </c>
      <c r="S220" s="113" t="s">
        <v>2670</v>
      </c>
      <c r="T220" s="114" t="s">
        <v>2361</v>
      </c>
      <c r="U220" s="216" t="s">
        <v>2708</v>
      </c>
      <c r="V220" s="116">
        <v>15</v>
      </c>
      <c r="W220" s="31">
        <v>2013</v>
      </c>
      <c r="X220" s="65" t="s">
        <v>703</v>
      </c>
      <c r="Y220" s="65" t="s">
        <v>2709</v>
      </c>
      <c r="Z220" s="36"/>
      <c r="AA220" s="32" t="s">
        <v>1511</v>
      </c>
      <c r="AB220" s="32">
        <v>15</v>
      </c>
      <c r="AC220" s="32">
        <v>15</v>
      </c>
      <c r="AD220" s="115" t="s">
        <v>3351</v>
      </c>
      <c r="AE220" s="31"/>
      <c r="AF220" s="31"/>
      <c r="AG220" s="31"/>
      <c r="AH220" s="31"/>
      <c r="AI220" s="31"/>
      <c r="AJ220" s="31"/>
      <c r="AK220" s="31"/>
      <c r="AL220" s="31"/>
      <c r="AM220" s="115"/>
      <c r="AN220" s="31"/>
      <c r="AR220" s="220"/>
      <c r="AS220" s="221"/>
      <c r="AT220" s="221"/>
      <c r="BA220" s="222"/>
      <c r="BB220" s="222"/>
      <c r="BC220" s="222"/>
      <c r="BG220" s="221"/>
      <c r="BH220" s="221"/>
      <c r="BP220" s="221"/>
      <c r="BQ220" s="221"/>
      <c r="BR220" s="221"/>
      <c r="BZ220" s="223"/>
      <c r="CI220" s="226"/>
      <c r="CJ220" s="226"/>
      <c r="CK220" s="226"/>
      <c r="CL220" s="226"/>
      <c r="CM220" s="226"/>
      <c r="CN220" s="226"/>
      <c r="CO220" s="226"/>
      <c r="CP220" s="226"/>
      <c r="CQ220" s="226"/>
      <c r="CR220" s="226"/>
      <c r="CS220" s="226"/>
      <c r="CT220" s="226"/>
      <c r="CU220" s="226"/>
      <c r="CV220" s="226"/>
      <c r="CW220" s="226"/>
      <c r="CX220" s="226"/>
      <c r="CY220" s="226"/>
      <c r="CZ220" s="226"/>
      <c r="DA220" s="226"/>
      <c r="DB220" s="226"/>
      <c r="DC220" s="226"/>
      <c r="DD220" s="226"/>
      <c r="DE220" s="226"/>
      <c r="DF220" s="226"/>
      <c r="DG220" s="226"/>
      <c r="DH220" s="226"/>
      <c r="DI220" s="226"/>
      <c r="EL220" s="224"/>
    </row>
    <row r="221" spans="1:142" ht="16.899999999999999" customHeight="1" x14ac:dyDescent="0.25">
      <c r="A221" s="31">
        <v>415</v>
      </c>
      <c r="B221" s="36" t="s">
        <v>704</v>
      </c>
      <c r="C221" s="36" t="s">
        <v>1832</v>
      </c>
      <c r="D221" s="36" t="s">
        <v>76</v>
      </c>
      <c r="E221" s="31">
        <v>4</v>
      </c>
      <c r="F221" s="31">
        <v>3</v>
      </c>
      <c r="G221" s="36" t="s">
        <v>1</v>
      </c>
      <c r="H221" s="36" t="s">
        <v>104</v>
      </c>
      <c r="I221" s="36" t="s">
        <v>347</v>
      </c>
      <c r="J221" s="36" t="s">
        <v>232</v>
      </c>
      <c r="K221" s="36" t="s">
        <v>137</v>
      </c>
      <c r="L221" s="108">
        <v>0.06</v>
      </c>
      <c r="M221" s="108">
        <v>0</v>
      </c>
      <c r="N221" s="31" t="s">
        <v>138</v>
      </c>
      <c r="O221" s="119" t="s">
        <v>2710</v>
      </c>
      <c r="P221" s="109"/>
      <c r="Q221" s="112"/>
      <c r="R221" s="112">
        <v>0.34444444444444444</v>
      </c>
      <c r="S221" s="113" t="s">
        <v>2711</v>
      </c>
      <c r="T221" s="114" t="s">
        <v>2399</v>
      </c>
      <c r="U221" s="216" t="s">
        <v>1454</v>
      </c>
      <c r="V221" s="116">
        <v>15</v>
      </c>
      <c r="W221" s="31">
        <v>2013</v>
      </c>
      <c r="X221" s="65" t="s">
        <v>2257</v>
      </c>
      <c r="Y221" s="242" t="s">
        <v>2712</v>
      </c>
      <c r="Z221" s="36"/>
      <c r="AA221" s="32" t="s">
        <v>1501</v>
      </c>
      <c r="AB221" s="32">
        <v>15</v>
      </c>
      <c r="AC221" s="32">
        <v>15</v>
      </c>
      <c r="AD221" s="218" t="s">
        <v>3353</v>
      </c>
      <c r="AE221" s="31"/>
      <c r="AF221" s="31"/>
      <c r="AG221" s="31"/>
      <c r="AH221" s="31"/>
      <c r="AI221" s="31"/>
      <c r="AJ221" s="31"/>
      <c r="AK221" s="31"/>
      <c r="AL221" s="31"/>
      <c r="AM221" s="115"/>
      <c r="AN221" s="31"/>
      <c r="AR221" s="220"/>
      <c r="AS221" s="221"/>
      <c r="AT221" s="221"/>
      <c r="BA221" s="222"/>
      <c r="BB221" s="222"/>
      <c r="BC221" s="222"/>
      <c r="BG221" s="221"/>
      <c r="BH221" s="221"/>
      <c r="BM221" s="226"/>
      <c r="BP221" s="221"/>
      <c r="BQ221" s="221"/>
      <c r="BR221" s="221"/>
      <c r="BZ221" s="223"/>
      <c r="CI221" s="226"/>
      <c r="CJ221" s="226"/>
      <c r="CK221" s="226"/>
      <c r="CL221" s="226"/>
      <c r="CM221" s="226"/>
      <c r="CN221" s="226"/>
      <c r="CO221" s="226"/>
      <c r="CP221" s="226"/>
      <c r="CQ221" s="226"/>
      <c r="CR221" s="226"/>
      <c r="CS221" s="226"/>
      <c r="CT221" s="226"/>
      <c r="CU221" s="226"/>
      <c r="CV221" s="226"/>
      <c r="CW221" s="226"/>
      <c r="CX221" s="226"/>
      <c r="CY221" s="226"/>
      <c r="CZ221" s="226"/>
      <c r="DA221" s="226"/>
      <c r="DB221" s="226"/>
      <c r="DC221" s="226"/>
      <c r="DD221" s="226"/>
      <c r="DE221" s="226"/>
      <c r="DF221" s="226"/>
      <c r="DG221" s="226"/>
      <c r="DH221" s="226"/>
      <c r="DI221" s="226"/>
      <c r="DR221" s="226"/>
      <c r="DS221" s="226"/>
      <c r="DT221" s="226"/>
      <c r="DU221" s="226"/>
      <c r="DV221" s="226"/>
      <c r="DW221" s="226"/>
      <c r="DX221" s="226"/>
      <c r="DY221" s="226"/>
      <c r="DZ221" s="226"/>
      <c r="EA221" s="226"/>
      <c r="EB221" s="226"/>
      <c r="EC221" s="226"/>
      <c r="ED221" s="226"/>
      <c r="EE221" s="226"/>
      <c r="EF221" s="226"/>
      <c r="EG221" s="226"/>
      <c r="EH221" s="226"/>
      <c r="EI221" s="226"/>
      <c r="EL221" s="224"/>
    </row>
    <row r="222" spans="1:142" ht="16.899999999999999" customHeight="1" x14ac:dyDescent="0.3">
      <c r="A222" s="31">
        <v>419</v>
      </c>
      <c r="B222" s="36" t="s">
        <v>1833</v>
      </c>
      <c r="C222" s="36" t="s">
        <v>1834</v>
      </c>
      <c r="D222" s="36" t="s">
        <v>12</v>
      </c>
      <c r="E222" s="31">
        <v>5</v>
      </c>
      <c r="F222" s="31">
        <v>4</v>
      </c>
      <c r="G222" s="36" t="s">
        <v>0</v>
      </c>
      <c r="H222" s="36" t="s">
        <v>104</v>
      </c>
      <c r="I222" s="36" t="s">
        <v>12</v>
      </c>
      <c r="J222" s="36" t="s">
        <v>408</v>
      </c>
      <c r="K222" s="36" t="s">
        <v>246</v>
      </c>
      <c r="L222" s="126">
        <v>14.6</v>
      </c>
      <c r="M222" s="36">
        <v>11.1</v>
      </c>
      <c r="N222" s="106" t="s">
        <v>138</v>
      </c>
      <c r="O222" s="109">
        <v>-750</v>
      </c>
      <c r="P222" s="109"/>
      <c r="Q222" s="112"/>
      <c r="R222" s="112">
        <v>-750</v>
      </c>
      <c r="S222" s="113" t="s">
        <v>1202</v>
      </c>
      <c r="T222" s="114" t="s">
        <v>2674</v>
      </c>
      <c r="U222" s="216" t="s">
        <v>2675</v>
      </c>
      <c r="V222" s="116">
        <v>30</v>
      </c>
      <c r="W222" s="31">
        <v>2010</v>
      </c>
      <c r="X222" s="62" t="s">
        <v>705</v>
      </c>
      <c r="Y222" s="65" t="s">
        <v>2713</v>
      </c>
      <c r="Z222" s="36"/>
      <c r="AA222" s="32" t="s">
        <v>3223</v>
      </c>
      <c r="AB222" s="32">
        <v>30</v>
      </c>
      <c r="AC222" s="32">
        <v>30</v>
      </c>
      <c r="AD222" s="115" t="s">
        <v>3351</v>
      </c>
      <c r="AE222" s="31"/>
      <c r="AF222" s="31"/>
      <c r="AG222" s="31"/>
      <c r="AH222" s="31"/>
      <c r="AI222" s="31"/>
      <c r="AJ222" s="31"/>
      <c r="AK222" s="31"/>
      <c r="AL222" s="31"/>
      <c r="AM222" s="115"/>
      <c r="AN222" s="31"/>
      <c r="AR222" s="220"/>
      <c r="AS222" s="221"/>
      <c r="AT222" s="221"/>
      <c r="BA222" s="222"/>
      <c r="BB222" s="222"/>
      <c r="BC222" s="222"/>
      <c r="BG222" s="221"/>
      <c r="BH222" s="221"/>
      <c r="BP222" s="221"/>
      <c r="BQ222" s="221"/>
      <c r="BR222" s="221"/>
      <c r="BZ222" s="225"/>
      <c r="EL222" s="224"/>
    </row>
    <row r="223" spans="1:142" ht="16.899999999999999" customHeight="1" x14ac:dyDescent="0.3">
      <c r="A223" s="31">
        <v>421</v>
      </c>
      <c r="B223" s="36" t="s">
        <v>706</v>
      </c>
      <c r="C223" s="36" t="s">
        <v>707</v>
      </c>
      <c r="D223" s="36" t="s">
        <v>81</v>
      </c>
      <c r="E223" s="31">
        <v>5</v>
      </c>
      <c r="F223" s="31">
        <v>2</v>
      </c>
      <c r="G223" s="36" t="s">
        <v>0</v>
      </c>
      <c r="H223" s="36" t="s">
        <v>104</v>
      </c>
      <c r="I223" s="36" t="s">
        <v>81</v>
      </c>
      <c r="J223" s="36" t="s">
        <v>149</v>
      </c>
      <c r="K223" s="36" t="s">
        <v>246</v>
      </c>
      <c r="L223" s="126">
        <v>10</v>
      </c>
      <c r="M223" s="140">
        <v>1.61</v>
      </c>
      <c r="N223" s="31" t="s">
        <v>138</v>
      </c>
      <c r="O223" s="109" t="s">
        <v>2714</v>
      </c>
      <c r="P223" s="109">
        <v>0</v>
      </c>
      <c r="Q223" s="112">
        <v>3330</v>
      </c>
      <c r="R223" s="112">
        <v>3330</v>
      </c>
      <c r="S223" s="113" t="s">
        <v>2715</v>
      </c>
      <c r="T223" s="114" t="s">
        <v>2716</v>
      </c>
      <c r="U223" s="216" t="s">
        <v>1311</v>
      </c>
      <c r="V223" s="116">
        <v>30</v>
      </c>
      <c r="W223" s="31">
        <v>2025</v>
      </c>
      <c r="X223" s="65" t="s">
        <v>708</v>
      </c>
      <c r="Y223" s="65" t="s">
        <v>2717</v>
      </c>
      <c r="Z223" s="36"/>
      <c r="AA223" s="32" t="s">
        <v>3347</v>
      </c>
      <c r="AB223" s="32">
        <v>30</v>
      </c>
      <c r="AC223" s="32">
        <v>30</v>
      </c>
      <c r="AD223" s="115" t="s">
        <v>3351</v>
      </c>
      <c r="AE223" s="31"/>
      <c r="AF223" s="31"/>
      <c r="AG223" s="31"/>
      <c r="AH223" s="31"/>
      <c r="AI223" s="31"/>
      <c r="AJ223" s="31"/>
      <c r="AK223" s="31"/>
      <c r="AL223" s="31"/>
      <c r="AM223" s="115"/>
      <c r="AN223" s="31"/>
      <c r="AR223" s="220"/>
      <c r="AS223" s="221"/>
      <c r="AT223" s="221"/>
      <c r="BA223" s="222"/>
      <c r="BB223" s="222"/>
      <c r="BC223" s="222"/>
      <c r="BG223" s="221"/>
      <c r="BH223" s="221"/>
      <c r="BJ223" s="226"/>
      <c r="BM223" s="226"/>
      <c r="BP223" s="221"/>
      <c r="BQ223" s="221"/>
      <c r="BR223" s="221"/>
      <c r="BZ223" s="225"/>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6"/>
      <c r="DJ223" s="226"/>
      <c r="DK223" s="226"/>
      <c r="DL223" s="226"/>
      <c r="DM223" s="226"/>
      <c r="DN223" s="226"/>
      <c r="DO223" s="226"/>
      <c r="DP223" s="226"/>
      <c r="DQ223" s="226"/>
      <c r="DR223" s="226"/>
      <c r="DS223" s="226"/>
      <c r="DT223" s="226"/>
      <c r="DU223" s="226"/>
      <c r="DV223" s="226"/>
      <c r="DW223" s="226"/>
      <c r="DX223" s="226"/>
      <c r="DY223" s="226"/>
      <c r="DZ223" s="226"/>
      <c r="EA223" s="226"/>
      <c r="EB223" s="226"/>
      <c r="EC223" s="226"/>
      <c r="ED223" s="226"/>
      <c r="EE223" s="226"/>
      <c r="EF223" s="226"/>
      <c r="EG223" s="226"/>
      <c r="EH223" s="226"/>
      <c r="EI223" s="226"/>
      <c r="EL223" s="224"/>
    </row>
    <row r="224" spans="1:142" ht="16.899999999999999" customHeight="1" x14ac:dyDescent="0.3">
      <c r="A224" s="31">
        <v>422</v>
      </c>
      <c r="B224" s="36" t="s">
        <v>709</v>
      </c>
      <c r="C224" s="36" t="s">
        <v>710</v>
      </c>
      <c r="D224" s="36" t="s">
        <v>81</v>
      </c>
      <c r="E224" s="31">
        <v>5</v>
      </c>
      <c r="F224" s="31">
        <v>2</v>
      </c>
      <c r="G224" s="36" t="s">
        <v>1</v>
      </c>
      <c r="H224" s="36" t="s">
        <v>104</v>
      </c>
      <c r="I224" s="36" t="s">
        <v>81</v>
      </c>
      <c r="J224" s="36" t="s">
        <v>149</v>
      </c>
      <c r="K224" s="36" t="s">
        <v>246</v>
      </c>
      <c r="L224" s="126">
        <v>10</v>
      </c>
      <c r="M224" s="140">
        <v>1.86</v>
      </c>
      <c r="N224" s="31" t="s">
        <v>138</v>
      </c>
      <c r="O224" s="109" t="s">
        <v>2718</v>
      </c>
      <c r="P224" s="109">
        <v>0</v>
      </c>
      <c r="Q224" s="112">
        <v>10.663200000000002</v>
      </c>
      <c r="R224" s="112">
        <v>10.663200000000002</v>
      </c>
      <c r="S224" s="62" t="s">
        <v>665</v>
      </c>
      <c r="T224" s="114" t="s">
        <v>2719</v>
      </c>
      <c r="U224" s="216" t="s">
        <v>1326</v>
      </c>
      <c r="V224" s="116">
        <v>40</v>
      </c>
      <c r="W224" s="31">
        <v>2025</v>
      </c>
      <c r="X224" s="65" t="s">
        <v>708</v>
      </c>
      <c r="Y224" s="65" t="s">
        <v>2717</v>
      </c>
      <c r="Z224" s="36"/>
      <c r="AA224" s="32" t="s">
        <v>1559</v>
      </c>
      <c r="AB224" s="32">
        <v>40</v>
      </c>
      <c r="AC224" s="32">
        <v>40</v>
      </c>
      <c r="AD224" s="218" t="s">
        <v>3353</v>
      </c>
      <c r="AE224" s="31"/>
      <c r="AF224" s="31"/>
      <c r="AG224" s="31"/>
      <c r="AH224" s="31"/>
      <c r="AI224" s="31"/>
      <c r="AJ224" s="31"/>
      <c r="AK224" s="31"/>
      <c r="AL224" s="31"/>
      <c r="AM224" s="115"/>
      <c r="AN224" s="31"/>
      <c r="AR224" s="220"/>
      <c r="AS224" s="221"/>
      <c r="AT224" s="221"/>
      <c r="BA224" s="222"/>
      <c r="BB224" s="222"/>
      <c r="BC224" s="222"/>
      <c r="BG224" s="221"/>
      <c r="BH224" s="221"/>
      <c r="BP224" s="221"/>
      <c r="BQ224" s="221"/>
      <c r="BR224" s="221"/>
      <c r="BZ224" s="225"/>
      <c r="EL224" s="224"/>
    </row>
    <row r="225" spans="1:142" ht="16.899999999999999" customHeight="1" x14ac:dyDescent="0.3">
      <c r="A225" s="31">
        <v>423</v>
      </c>
      <c r="B225" s="36" t="s">
        <v>711</v>
      </c>
      <c r="C225" s="36" t="s">
        <v>712</v>
      </c>
      <c r="D225" s="36" t="s">
        <v>17</v>
      </c>
      <c r="E225" s="31">
        <v>5</v>
      </c>
      <c r="F225" s="31">
        <v>4</v>
      </c>
      <c r="G225" s="36" t="s">
        <v>0</v>
      </c>
      <c r="H225" s="36" t="s">
        <v>104</v>
      </c>
      <c r="I225" s="36" t="s">
        <v>17</v>
      </c>
      <c r="J225" s="36" t="s">
        <v>149</v>
      </c>
      <c r="K225" s="36" t="s">
        <v>246</v>
      </c>
      <c r="L225" s="153">
        <v>7.1428571428571423</v>
      </c>
      <c r="M225" s="153">
        <v>1.8181818181818181</v>
      </c>
      <c r="N225" s="31" t="s">
        <v>144</v>
      </c>
      <c r="O225" s="109">
        <v>90</v>
      </c>
      <c r="P225" s="109"/>
      <c r="Q225" s="112">
        <v>90</v>
      </c>
      <c r="R225" s="112">
        <v>90</v>
      </c>
      <c r="S225" s="113" t="s">
        <v>864</v>
      </c>
      <c r="T225" s="114" t="s">
        <v>2720</v>
      </c>
      <c r="U225" s="216" t="s">
        <v>1312</v>
      </c>
      <c r="V225" s="116">
        <v>30</v>
      </c>
      <c r="W225" s="31">
        <v>2010</v>
      </c>
      <c r="X225" s="65" t="s">
        <v>713</v>
      </c>
      <c r="Y225" s="65"/>
      <c r="Z225" s="36"/>
      <c r="AA225" s="32" t="s">
        <v>3221</v>
      </c>
      <c r="AB225" s="32">
        <v>30</v>
      </c>
      <c r="AC225" s="32">
        <v>30</v>
      </c>
      <c r="AD225" s="115" t="s">
        <v>3351</v>
      </c>
      <c r="AE225" s="31"/>
      <c r="AF225" s="31"/>
      <c r="AG225" s="31"/>
      <c r="AH225" s="31"/>
      <c r="AI225" s="31"/>
      <c r="AJ225" s="31"/>
      <c r="AK225" s="31"/>
      <c r="AL225" s="31"/>
      <c r="AM225" s="115"/>
      <c r="AN225" s="31"/>
      <c r="AR225" s="220"/>
      <c r="AS225" s="221"/>
      <c r="AT225" s="221"/>
      <c r="BA225" s="222"/>
      <c r="BB225" s="222"/>
      <c r="BC225" s="222"/>
      <c r="BG225" s="221"/>
      <c r="BH225" s="221"/>
      <c r="BP225" s="221"/>
      <c r="BQ225" s="221"/>
      <c r="BR225" s="221"/>
      <c r="BZ225" s="225"/>
      <c r="EL225" s="224"/>
    </row>
    <row r="226" spans="1:142" ht="16.899999999999999" customHeight="1" x14ac:dyDescent="0.3">
      <c r="A226" s="31">
        <v>425</v>
      </c>
      <c r="B226" s="36" t="s">
        <v>714</v>
      </c>
      <c r="C226" s="36" t="s">
        <v>1835</v>
      </c>
      <c r="D226" s="36" t="s">
        <v>12</v>
      </c>
      <c r="E226" s="31">
        <v>5</v>
      </c>
      <c r="F226" s="31">
        <v>4</v>
      </c>
      <c r="G226" s="36" t="s">
        <v>0</v>
      </c>
      <c r="H226" s="36" t="s">
        <v>104</v>
      </c>
      <c r="I226" s="36" t="s">
        <v>12</v>
      </c>
      <c r="J226" s="36" t="s">
        <v>715</v>
      </c>
      <c r="K226" s="36" t="s">
        <v>246</v>
      </c>
      <c r="L226" s="126">
        <v>20</v>
      </c>
      <c r="M226" s="126">
        <v>6</v>
      </c>
      <c r="N226" s="106" t="s">
        <v>138</v>
      </c>
      <c r="O226" s="109" t="s">
        <v>2721</v>
      </c>
      <c r="P226" s="109">
        <v>10250</v>
      </c>
      <c r="Q226" s="112">
        <v>17420</v>
      </c>
      <c r="R226" s="112">
        <v>7170</v>
      </c>
      <c r="S226" s="113" t="s">
        <v>2722</v>
      </c>
      <c r="T226" s="114" t="s">
        <v>2674</v>
      </c>
      <c r="U226" s="216" t="s">
        <v>2723</v>
      </c>
      <c r="V226" s="116">
        <v>30</v>
      </c>
      <c r="W226" s="31">
        <v>2010</v>
      </c>
      <c r="X226" s="65" t="s">
        <v>400</v>
      </c>
      <c r="Y226" s="65" t="s">
        <v>2684</v>
      </c>
      <c r="Z226" s="36"/>
      <c r="AA226" s="32" t="s">
        <v>3242</v>
      </c>
      <c r="AB226" s="32">
        <v>30</v>
      </c>
      <c r="AC226" s="32">
        <v>30</v>
      </c>
      <c r="AD226" s="115" t="s">
        <v>3351</v>
      </c>
      <c r="AE226" s="31"/>
      <c r="AF226" s="31"/>
      <c r="AG226" s="31"/>
      <c r="AH226" s="31"/>
      <c r="AI226" s="31"/>
      <c r="AJ226" s="31"/>
      <c r="AK226" s="31"/>
      <c r="AL226" s="31"/>
      <c r="AM226" s="115"/>
      <c r="AN226" s="31"/>
      <c r="AR226" s="220"/>
      <c r="AS226" s="221"/>
      <c r="AT226" s="221"/>
      <c r="BA226" s="222"/>
      <c r="BB226" s="222"/>
      <c r="BC226" s="222"/>
      <c r="BG226" s="221"/>
      <c r="BH226" s="221"/>
      <c r="BP226" s="221"/>
      <c r="BQ226" s="221"/>
      <c r="BR226" s="221"/>
      <c r="BZ226" s="225"/>
      <c r="DA226" s="226"/>
      <c r="DB226" s="226"/>
      <c r="DC226" s="226"/>
      <c r="DD226" s="226"/>
      <c r="DE226" s="226"/>
      <c r="DF226" s="226"/>
      <c r="DG226" s="226"/>
      <c r="DH226" s="226"/>
      <c r="DI226" s="226"/>
      <c r="EL226" s="224"/>
    </row>
    <row r="227" spans="1:142" ht="16.899999999999999" customHeight="1" x14ac:dyDescent="0.3">
      <c r="A227" s="31">
        <v>426</v>
      </c>
      <c r="B227" s="36" t="s">
        <v>1836</v>
      </c>
      <c r="C227" s="36" t="s">
        <v>1837</v>
      </c>
      <c r="D227" s="36" t="s">
        <v>16</v>
      </c>
      <c r="E227" s="31">
        <v>5</v>
      </c>
      <c r="F227" s="31">
        <v>5</v>
      </c>
      <c r="G227" s="36" t="s">
        <v>0</v>
      </c>
      <c r="H227" s="36" t="s">
        <v>104</v>
      </c>
      <c r="I227" s="36" t="s">
        <v>668</v>
      </c>
      <c r="J227" s="36" t="s">
        <v>9</v>
      </c>
      <c r="K227" s="36" t="s">
        <v>137</v>
      </c>
      <c r="L227" s="108">
        <v>0.13</v>
      </c>
      <c r="M227" s="108">
        <v>0</v>
      </c>
      <c r="N227" s="31" t="s">
        <v>138</v>
      </c>
      <c r="O227" s="109" t="s">
        <v>2724</v>
      </c>
      <c r="P227" s="109"/>
      <c r="Q227" s="112">
        <v>1040.5644090916799</v>
      </c>
      <c r="R227" s="112">
        <v>1040.5644090916799</v>
      </c>
      <c r="S227" s="113" t="s">
        <v>1202</v>
      </c>
      <c r="T227" s="114" t="s">
        <v>2671</v>
      </c>
      <c r="U227" s="216" t="s">
        <v>1314</v>
      </c>
      <c r="V227" s="116">
        <v>30</v>
      </c>
      <c r="W227" s="31">
        <v>2010</v>
      </c>
      <c r="X227" s="65" t="s">
        <v>716</v>
      </c>
      <c r="Y227" s="65" t="s">
        <v>2725</v>
      </c>
      <c r="Z227" s="36"/>
      <c r="AA227" s="32" t="s">
        <v>3224</v>
      </c>
      <c r="AB227" s="32">
        <v>30</v>
      </c>
      <c r="AC227" s="32">
        <v>30</v>
      </c>
      <c r="AD227" s="115" t="s">
        <v>3351</v>
      </c>
      <c r="AE227" s="31"/>
      <c r="AF227" s="31"/>
      <c r="AG227" s="31"/>
      <c r="AH227" s="31"/>
      <c r="AI227" s="31"/>
      <c r="AJ227" s="31"/>
      <c r="AK227" s="31"/>
      <c r="AL227" s="31"/>
      <c r="AM227" s="115"/>
      <c r="AN227" s="31"/>
      <c r="AR227" s="220"/>
      <c r="AS227" s="221"/>
      <c r="AT227" s="221"/>
      <c r="BA227" s="222"/>
      <c r="BB227" s="222"/>
      <c r="BC227" s="222"/>
      <c r="BG227" s="221"/>
      <c r="BH227" s="221"/>
      <c r="BJ227" s="226"/>
      <c r="BM227" s="226"/>
      <c r="BP227" s="221"/>
      <c r="BQ227" s="221"/>
      <c r="BR227" s="221"/>
      <c r="CI227" s="226"/>
      <c r="CJ227" s="226"/>
      <c r="CK227" s="226"/>
      <c r="CL227" s="226"/>
      <c r="CM227" s="226"/>
      <c r="CN227" s="226"/>
      <c r="CO227" s="226"/>
      <c r="CP227" s="226"/>
      <c r="CQ227" s="226"/>
      <c r="CR227" s="226"/>
      <c r="CS227" s="226"/>
      <c r="CT227" s="226"/>
      <c r="CU227" s="226"/>
      <c r="CV227" s="226"/>
      <c r="CW227" s="226"/>
      <c r="CX227" s="226"/>
      <c r="CY227" s="226"/>
      <c r="CZ227" s="226"/>
      <c r="DA227" s="226"/>
      <c r="DB227" s="226"/>
      <c r="DC227" s="226"/>
      <c r="DD227" s="226"/>
      <c r="DE227" s="226"/>
      <c r="DF227" s="226"/>
      <c r="DG227" s="226"/>
      <c r="DH227" s="226"/>
      <c r="DI227" s="226"/>
      <c r="DJ227" s="226"/>
      <c r="DK227" s="226"/>
      <c r="DL227" s="226"/>
      <c r="DM227" s="226"/>
      <c r="DN227" s="226"/>
      <c r="DO227" s="226"/>
      <c r="DP227" s="226"/>
      <c r="DQ227" s="226"/>
      <c r="DR227" s="226"/>
      <c r="DS227" s="226"/>
      <c r="DT227" s="226"/>
      <c r="DU227" s="226"/>
      <c r="DV227" s="226"/>
      <c r="DW227" s="226"/>
      <c r="DX227" s="226"/>
      <c r="DY227" s="226"/>
      <c r="DZ227" s="226"/>
      <c r="EA227" s="226"/>
      <c r="EB227" s="226"/>
      <c r="EC227" s="226"/>
      <c r="ED227" s="226"/>
      <c r="EE227" s="226"/>
      <c r="EF227" s="226"/>
      <c r="EG227" s="226"/>
      <c r="EH227" s="226"/>
      <c r="EI227" s="226"/>
      <c r="EL227" s="224"/>
    </row>
    <row r="228" spans="1:142" ht="16.899999999999999" customHeight="1" x14ac:dyDescent="0.3">
      <c r="A228" s="31">
        <v>427</v>
      </c>
      <c r="B228" s="36" t="s">
        <v>1838</v>
      </c>
      <c r="C228" s="36" t="s">
        <v>1839</v>
      </c>
      <c r="D228" s="36" t="s">
        <v>16</v>
      </c>
      <c r="E228" s="31">
        <v>5</v>
      </c>
      <c r="F228" s="31">
        <v>5</v>
      </c>
      <c r="G228" s="36" t="s">
        <v>1</v>
      </c>
      <c r="H228" s="36" t="s">
        <v>104</v>
      </c>
      <c r="I228" s="36" t="s">
        <v>668</v>
      </c>
      <c r="J228" s="36" t="s">
        <v>9</v>
      </c>
      <c r="K228" s="36" t="s">
        <v>717</v>
      </c>
      <c r="L228" s="243">
        <v>1.4999999999999999E-2</v>
      </c>
      <c r="M228" s="243">
        <v>3.7999999999999999E-2</v>
      </c>
      <c r="N228" s="31" t="s">
        <v>138</v>
      </c>
      <c r="O228" s="109" t="s">
        <v>2726</v>
      </c>
      <c r="P228" s="109"/>
      <c r="Q228" s="112">
        <v>1.26</v>
      </c>
      <c r="R228" s="112">
        <v>1.26</v>
      </c>
      <c r="S228" s="62" t="s">
        <v>665</v>
      </c>
      <c r="T228" s="114" t="s">
        <v>2727</v>
      </c>
      <c r="U228" s="216" t="s">
        <v>1332</v>
      </c>
      <c r="V228" s="116">
        <v>40</v>
      </c>
      <c r="W228" s="31">
        <v>2010</v>
      </c>
      <c r="X228" s="65" t="s">
        <v>718</v>
      </c>
      <c r="Y228" s="65" t="s">
        <v>2728</v>
      </c>
      <c r="Z228" s="36"/>
      <c r="AA228" s="32" t="s">
        <v>1560</v>
      </c>
      <c r="AB228" s="32">
        <v>40</v>
      </c>
      <c r="AC228" s="32">
        <v>40</v>
      </c>
      <c r="AD228" s="218" t="s">
        <v>3353</v>
      </c>
      <c r="AE228" s="31"/>
      <c r="AF228" s="31"/>
      <c r="AG228" s="31"/>
      <c r="AH228" s="31"/>
      <c r="AI228" s="31"/>
      <c r="AJ228" s="31"/>
      <c r="AK228" s="31"/>
      <c r="AL228" s="31"/>
      <c r="AM228" s="115"/>
      <c r="AN228" s="31"/>
      <c r="AR228" s="220"/>
      <c r="AS228" s="221"/>
      <c r="AT228" s="221"/>
      <c r="BA228" s="222"/>
      <c r="BB228" s="222"/>
      <c r="BC228" s="222"/>
      <c r="BG228" s="221"/>
      <c r="BH228" s="221"/>
      <c r="BJ228" s="226"/>
      <c r="BM228" s="226"/>
      <c r="BP228" s="221"/>
      <c r="BQ228" s="221"/>
      <c r="BR228" s="221"/>
      <c r="CI228" s="226"/>
      <c r="CJ228" s="226"/>
      <c r="CK228" s="226"/>
      <c r="CL228" s="226"/>
      <c r="CM228" s="226"/>
      <c r="CN228" s="226"/>
      <c r="CO228" s="226"/>
      <c r="CP228" s="226"/>
      <c r="CQ228" s="226"/>
      <c r="CR228" s="226"/>
      <c r="CS228" s="226"/>
      <c r="CT228" s="226"/>
      <c r="CU228" s="226"/>
      <c r="CV228" s="226"/>
      <c r="CW228" s="226"/>
      <c r="CX228" s="226"/>
      <c r="CY228" s="226"/>
      <c r="CZ228" s="226"/>
      <c r="DA228" s="226"/>
      <c r="DB228" s="226"/>
      <c r="DC228" s="226"/>
      <c r="DD228" s="226"/>
      <c r="DE228" s="226"/>
      <c r="DF228" s="226"/>
      <c r="DG228" s="226"/>
      <c r="DH228" s="226"/>
      <c r="DI228" s="226"/>
      <c r="DJ228" s="226"/>
      <c r="DK228" s="226"/>
      <c r="DL228" s="226"/>
      <c r="DM228" s="226"/>
      <c r="DN228" s="226"/>
      <c r="DO228" s="226"/>
      <c r="DP228" s="226"/>
      <c r="DQ228" s="226"/>
      <c r="DR228" s="226"/>
      <c r="DS228" s="226"/>
      <c r="DT228" s="226"/>
      <c r="DU228" s="226"/>
      <c r="DV228" s="226"/>
      <c r="DW228" s="226"/>
      <c r="DX228" s="226"/>
      <c r="DY228" s="226"/>
      <c r="DZ228" s="226"/>
      <c r="EA228" s="226"/>
      <c r="EB228" s="226"/>
      <c r="EC228" s="226"/>
      <c r="ED228" s="226"/>
      <c r="EE228" s="226"/>
      <c r="EF228" s="226"/>
      <c r="EG228" s="226"/>
      <c r="EH228" s="226"/>
      <c r="EI228" s="226"/>
      <c r="EL228" s="224"/>
    </row>
    <row r="229" spans="1:142" ht="16.899999999999999" customHeight="1" x14ac:dyDescent="0.3">
      <c r="A229" s="31">
        <v>431</v>
      </c>
      <c r="B229" s="36" t="s">
        <v>719</v>
      </c>
      <c r="C229" s="36" t="s">
        <v>720</v>
      </c>
      <c r="D229" s="36" t="s">
        <v>17</v>
      </c>
      <c r="E229" s="31">
        <v>5</v>
      </c>
      <c r="F229" s="31">
        <v>4</v>
      </c>
      <c r="G229" s="36" t="s">
        <v>1</v>
      </c>
      <c r="H229" s="36" t="s">
        <v>99</v>
      </c>
      <c r="I229" s="36" t="s">
        <v>17</v>
      </c>
      <c r="J229" s="36" t="s">
        <v>149</v>
      </c>
      <c r="K229" s="36" t="s">
        <v>717</v>
      </c>
      <c r="L229" s="243">
        <v>0.158</v>
      </c>
      <c r="M229" s="243">
        <v>0.253</v>
      </c>
      <c r="N229" s="31" t="s">
        <v>138</v>
      </c>
      <c r="O229" s="109">
        <v>5853</v>
      </c>
      <c r="P229" s="109"/>
      <c r="Q229" s="112">
        <v>0.78039999999999998</v>
      </c>
      <c r="R229" s="112">
        <v>0.78039999999999998</v>
      </c>
      <c r="S229" s="113" t="s">
        <v>2729</v>
      </c>
      <c r="T229" s="114" t="s">
        <v>2727</v>
      </c>
      <c r="U229" s="216" t="s">
        <v>1327</v>
      </c>
      <c r="V229" s="116">
        <v>40</v>
      </c>
      <c r="W229" s="31">
        <v>2010</v>
      </c>
      <c r="X229" s="62" t="s">
        <v>2258</v>
      </c>
      <c r="Y229" s="65" t="s">
        <v>2730</v>
      </c>
      <c r="Z229" s="36"/>
      <c r="AA229" s="32" t="s">
        <v>1561</v>
      </c>
      <c r="AB229" s="32">
        <v>40</v>
      </c>
      <c r="AC229" s="32">
        <v>40</v>
      </c>
      <c r="AD229" s="218" t="s">
        <v>3353</v>
      </c>
      <c r="AE229" s="31"/>
      <c r="AF229" s="31"/>
      <c r="AG229" s="31"/>
      <c r="AH229" s="31"/>
      <c r="AI229" s="31"/>
      <c r="AJ229" s="31"/>
      <c r="AK229" s="31"/>
      <c r="AL229" s="31"/>
      <c r="AM229" s="115"/>
      <c r="AN229" s="31"/>
      <c r="AR229" s="220"/>
      <c r="AT229" s="221"/>
      <c r="BA229" s="222"/>
      <c r="BB229" s="222"/>
      <c r="BC229" s="222"/>
      <c r="BG229" s="221"/>
      <c r="BH229" s="221"/>
      <c r="BP229" s="221"/>
      <c r="BQ229" s="221"/>
      <c r="BR229" s="221"/>
      <c r="BZ229" s="225"/>
      <c r="EL229" s="224"/>
    </row>
    <row r="230" spans="1:142" ht="16.899999999999999" customHeight="1" x14ac:dyDescent="0.3">
      <c r="A230" s="31">
        <v>432</v>
      </c>
      <c r="B230" s="36" t="s">
        <v>721</v>
      </c>
      <c r="C230" s="36" t="s">
        <v>1840</v>
      </c>
      <c r="D230" s="36" t="s">
        <v>282</v>
      </c>
      <c r="E230" s="31">
        <v>5</v>
      </c>
      <c r="F230" s="31">
        <v>0</v>
      </c>
      <c r="G230" s="36" t="s">
        <v>0</v>
      </c>
      <c r="H230" s="36" t="s">
        <v>1735</v>
      </c>
      <c r="I230" s="36" t="s">
        <v>282</v>
      </c>
      <c r="J230" s="36" t="s">
        <v>694</v>
      </c>
      <c r="K230" s="36" t="s">
        <v>137</v>
      </c>
      <c r="L230" s="108">
        <v>0.4</v>
      </c>
      <c r="M230" s="108">
        <v>0</v>
      </c>
      <c r="N230" s="31" t="s">
        <v>138</v>
      </c>
      <c r="O230" s="109" t="s">
        <v>2365</v>
      </c>
      <c r="P230" s="109"/>
      <c r="Q230" s="112">
        <v>150000</v>
      </c>
      <c r="R230" s="112">
        <v>3615</v>
      </c>
      <c r="S230" s="113" t="s">
        <v>1202</v>
      </c>
      <c r="T230" s="114" t="s">
        <v>2534</v>
      </c>
      <c r="U230" s="216" t="s">
        <v>1309</v>
      </c>
      <c r="V230" s="116">
        <v>30</v>
      </c>
      <c r="W230" s="31">
        <v>2014</v>
      </c>
      <c r="X230" s="65" t="s">
        <v>722</v>
      </c>
      <c r="Y230" s="66" t="s">
        <v>2731</v>
      </c>
      <c r="Z230" s="36"/>
      <c r="AA230" s="32" t="s">
        <v>3213</v>
      </c>
      <c r="AB230" s="32">
        <v>30</v>
      </c>
      <c r="AC230" s="32">
        <v>30</v>
      </c>
      <c r="AD230" s="115" t="s">
        <v>3351</v>
      </c>
      <c r="AE230" s="31"/>
      <c r="AF230" s="31"/>
      <c r="AG230" s="31"/>
      <c r="AH230" s="31"/>
      <c r="AI230" s="31"/>
      <c r="AJ230" s="31"/>
      <c r="AK230" s="31"/>
      <c r="AL230" s="31"/>
      <c r="AM230" s="115"/>
      <c r="AN230" s="31"/>
      <c r="AR230" s="220"/>
      <c r="AS230" s="221"/>
      <c r="AT230" s="221"/>
      <c r="BA230" s="222"/>
      <c r="BB230" s="222"/>
      <c r="BC230" s="222"/>
      <c r="BG230" s="221"/>
      <c r="BH230" s="221"/>
      <c r="BP230" s="221"/>
      <c r="BQ230" s="221"/>
      <c r="BR230" s="221"/>
      <c r="CI230" s="226"/>
      <c r="CJ230" s="226"/>
      <c r="CK230" s="226"/>
      <c r="CL230" s="226"/>
      <c r="CM230" s="226"/>
      <c r="CN230" s="226"/>
      <c r="CO230" s="226"/>
      <c r="CP230" s="226"/>
      <c r="CQ230" s="226"/>
      <c r="CR230" s="226"/>
      <c r="CS230" s="226"/>
      <c r="CT230" s="226"/>
      <c r="CU230" s="226"/>
      <c r="CV230" s="226"/>
      <c r="CW230" s="226"/>
      <c r="CX230" s="226"/>
      <c r="CY230" s="226"/>
      <c r="CZ230" s="226"/>
      <c r="DA230" s="226"/>
      <c r="DB230" s="226"/>
      <c r="DC230" s="226"/>
      <c r="DD230" s="226"/>
      <c r="DE230" s="226"/>
      <c r="DF230" s="226"/>
      <c r="DG230" s="226"/>
      <c r="DH230" s="226"/>
      <c r="DI230" s="226"/>
      <c r="EL230" s="224"/>
    </row>
    <row r="231" spans="1:142" ht="16.899999999999999" customHeight="1" x14ac:dyDescent="0.3">
      <c r="A231" s="31">
        <v>433</v>
      </c>
      <c r="B231" s="36" t="s">
        <v>723</v>
      </c>
      <c r="C231" s="36" t="s">
        <v>1841</v>
      </c>
      <c r="D231" s="36" t="s">
        <v>282</v>
      </c>
      <c r="E231" s="31">
        <v>5</v>
      </c>
      <c r="F231" s="31">
        <v>0</v>
      </c>
      <c r="G231" s="36" t="s">
        <v>1</v>
      </c>
      <c r="H231" s="36" t="s">
        <v>1842</v>
      </c>
      <c r="I231" s="36" t="s">
        <v>282</v>
      </c>
      <c r="J231" s="36" t="s">
        <v>245</v>
      </c>
      <c r="K231" s="36" t="s">
        <v>137</v>
      </c>
      <c r="L231" s="108">
        <v>0.4</v>
      </c>
      <c r="M231" s="108">
        <v>0</v>
      </c>
      <c r="N231" s="31" t="s">
        <v>138</v>
      </c>
      <c r="O231" s="109"/>
      <c r="P231" s="109"/>
      <c r="Q231" s="112">
        <v>9.5</v>
      </c>
      <c r="R231" s="112">
        <v>9.5</v>
      </c>
      <c r="S231" s="113" t="s">
        <v>864</v>
      </c>
      <c r="T231" s="114" t="s">
        <v>2518</v>
      </c>
      <c r="U231" s="216" t="s">
        <v>1325</v>
      </c>
      <c r="V231" s="116">
        <v>40</v>
      </c>
      <c r="W231" s="31">
        <v>2014</v>
      </c>
      <c r="X231" s="65" t="s">
        <v>724</v>
      </c>
      <c r="Y231" s="65" t="s">
        <v>2663</v>
      </c>
      <c r="Z231" s="36"/>
      <c r="AA231" s="32" t="s">
        <v>1522</v>
      </c>
      <c r="AB231" s="32">
        <v>40</v>
      </c>
      <c r="AC231" s="32">
        <v>40</v>
      </c>
      <c r="AD231" s="218" t="s">
        <v>3353</v>
      </c>
      <c r="AE231" s="31"/>
      <c r="AF231" s="31"/>
      <c r="AG231" s="31"/>
      <c r="AH231" s="31"/>
      <c r="AI231" s="31"/>
      <c r="AJ231" s="31"/>
      <c r="AK231" s="31"/>
      <c r="AL231" s="31"/>
      <c r="AM231" s="115"/>
      <c r="AN231" s="31"/>
      <c r="AR231" s="220"/>
      <c r="AS231" s="221"/>
      <c r="AT231" s="221"/>
      <c r="BA231" s="222"/>
      <c r="BB231" s="222"/>
      <c r="BC231" s="222"/>
      <c r="BG231" s="221"/>
      <c r="BH231" s="221"/>
      <c r="BP231" s="221"/>
      <c r="BQ231" s="221"/>
      <c r="BR231" s="221"/>
      <c r="BZ231" s="225"/>
      <c r="EL231" s="224"/>
    </row>
    <row r="232" spans="1:142" ht="16.899999999999999" customHeight="1" x14ac:dyDescent="0.3">
      <c r="A232" s="31">
        <v>434</v>
      </c>
      <c r="B232" s="36" t="s">
        <v>725</v>
      </c>
      <c r="C232" s="36" t="s">
        <v>726</v>
      </c>
      <c r="D232" s="36" t="s">
        <v>76</v>
      </c>
      <c r="E232" s="31">
        <v>4</v>
      </c>
      <c r="F232" s="103">
        <v>3</v>
      </c>
      <c r="G232" s="36" t="s">
        <v>1</v>
      </c>
      <c r="H232" s="36" t="s">
        <v>106</v>
      </c>
      <c r="I232" s="36" t="s">
        <v>727</v>
      </c>
      <c r="J232" s="36" t="s">
        <v>728</v>
      </c>
      <c r="K232" s="36" t="s">
        <v>137</v>
      </c>
      <c r="L232" s="108">
        <v>0.1</v>
      </c>
      <c r="M232" s="108">
        <v>0</v>
      </c>
      <c r="N232" s="31" t="s">
        <v>138</v>
      </c>
      <c r="O232" s="109">
        <v>56.75</v>
      </c>
      <c r="P232" s="109"/>
      <c r="Q232" s="112"/>
      <c r="R232" s="112">
        <v>100</v>
      </c>
      <c r="S232" s="113" t="s">
        <v>2732</v>
      </c>
      <c r="T232" s="114" t="s">
        <v>2733</v>
      </c>
      <c r="U232" s="216" t="s">
        <v>1381</v>
      </c>
      <c r="V232" s="103">
        <v>7.1</v>
      </c>
      <c r="W232" s="31">
        <v>2013</v>
      </c>
      <c r="X232" s="65" t="s">
        <v>729</v>
      </c>
      <c r="Y232" s="65" t="s">
        <v>2734</v>
      </c>
      <c r="Z232" s="36"/>
      <c r="AA232" s="32" t="s">
        <v>1562</v>
      </c>
      <c r="AB232" s="32">
        <v>7.1</v>
      </c>
      <c r="AC232" s="32">
        <v>7.1</v>
      </c>
      <c r="AD232" s="218" t="s">
        <v>3353</v>
      </c>
      <c r="AE232" s="31"/>
      <c r="AF232" s="31"/>
      <c r="AG232" s="31"/>
      <c r="AH232" s="31"/>
      <c r="AI232" s="31"/>
      <c r="AJ232" s="31"/>
      <c r="AK232" s="31"/>
      <c r="AL232" s="31"/>
      <c r="AM232" s="115"/>
      <c r="AN232" s="31"/>
      <c r="AR232" s="220"/>
      <c r="AS232" s="221"/>
      <c r="AT232" s="221"/>
      <c r="BA232" s="222"/>
      <c r="BB232" s="222"/>
      <c r="BC232" s="222"/>
      <c r="BG232" s="221"/>
      <c r="BH232" s="221"/>
      <c r="BP232" s="221"/>
      <c r="BQ232" s="221"/>
      <c r="BR232" s="221"/>
      <c r="BZ232" s="223"/>
      <c r="EL232" s="224"/>
    </row>
    <row r="233" spans="1:142" ht="16.899999999999999" customHeight="1" x14ac:dyDescent="0.3">
      <c r="A233" s="31">
        <v>435</v>
      </c>
      <c r="B233" s="36" t="s">
        <v>730</v>
      </c>
      <c r="C233" s="36" t="s">
        <v>731</v>
      </c>
      <c r="D233" s="36" t="s">
        <v>76</v>
      </c>
      <c r="E233" s="31">
        <v>5</v>
      </c>
      <c r="F233" s="31">
        <v>3</v>
      </c>
      <c r="G233" s="36" t="s">
        <v>0</v>
      </c>
      <c r="H233" s="36" t="s">
        <v>106</v>
      </c>
      <c r="I233" s="36" t="s">
        <v>727</v>
      </c>
      <c r="J233" s="36" t="s">
        <v>732</v>
      </c>
      <c r="K233" s="36" t="s">
        <v>137</v>
      </c>
      <c r="L233" s="108">
        <v>0.1</v>
      </c>
      <c r="M233" s="108">
        <v>0</v>
      </c>
      <c r="N233" s="31" t="s">
        <v>138</v>
      </c>
      <c r="O233" s="109">
        <v>56.75</v>
      </c>
      <c r="P233" s="109"/>
      <c r="Q233" s="112"/>
      <c r="R233" s="112">
        <v>100</v>
      </c>
      <c r="S233" s="113" t="s">
        <v>2732</v>
      </c>
      <c r="T233" s="114" t="s">
        <v>2735</v>
      </c>
      <c r="U233" s="216" t="s">
        <v>1376</v>
      </c>
      <c r="V233" s="103">
        <v>11</v>
      </c>
      <c r="W233" s="31">
        <v>2013</v>
      </c>
      <c r="X233" s="65" t="s">
        <v>729</v>
      </c>
      <c r="Y233" s="65" t="s">
        <v>2736</v>
      </c>
      <c r="Z233" s="36"/>
      <c r="AA233" s="32" t="s">
        <v>3258</v>
      </c>
      <c r="AB233" s="32">
        <v>11</v>
      </c>
      <c r="AC233" s="32">
        <v>11</v>
      </c>
      <c r="AD233" s="115" t="s">
        <v>3351</v>
      </c>
      <c r="AE233" s="31"/>
      <c r="AF233" s="31"/>
      <c r="AG233" s="31"/>
      <c r="AH233" s="31"/>
      <c r="AI233" s="31"/>
      <c r="AJ233" s="31"/>
      <c r="AK233" s="31"/>
      <c r="AL233" s="31"/>
      <c r="AM233" s="115"/>
      <c r="AN233" s="31"/>
      <c r="AR233" s="220"/>
      <c r="AS233" s="221"/>
      <c r="AT233" s="221"/>
      <c r="BA233" s="222"/>
      <c r="BB233" s="222"/>
      <c r="BC233" s="222"/>
      <c r="BG233" s="221"/>
      <c r="BH233" s="221"/>
      <c r="BP233" s="221"/>
      <c r="BQ233" s="221"/>
      <c r="BR233" s="221"/>
      <c r="EL233" s="224"/>
    </row>
    <row r="234" spans="1:142" ht="16.899999999999999" customHeight="1" x14ac:dyDescent="0.25">
      <c r="A234" s="31">
        <v>436</v>
      </c>
      <c r="B234" s="36" t="s">
        <v>733</v>
      </c>
      <c r="C234" s="36" t="s">
        <v>734</v>
      </c>
      <c r="D234" s="36" t="s">
        <v>96</v>
      </c>
      <c r="E234" s="31">
        <v>5</v>
      </c>
      <c r="F234" s="31">
        <v>3</v>
      </c>
      <c r="G234" s="36" t="s">
        <v>1</v>
      </c>
      <c r="H234" s="36" t="s">
        <v>106</v>
      </c>
      <c r="I234" s="36" t="s">
        <v>735</v>
      </c>
      <c r="J234" s="36" t="s">
        <v>728</v>
      </c>
      <c r="K234" s="36" t="s">
        <v>137</v>
      </c>
      <c r="L234" s="108">
        <v>0.15</v>
      </c>
      <c r="M234" s="108">
        <v>0</v>
      </c>
      <c r="N234" s="31" t="s">
        <v>138</v>
      </c>
      <c r="O234" s="109" t="s">
        <v>2355</v>
      </c>
      <c r="P234" s="109"/>
      <c r="Q234" s="112"/>
      <c r="R234" s="112"/>
      <c r="S234" s="113" t="s">
        <v>864</v>
      </c>
      <c r="T234" s="114" t="s">
        <v>2733</v>
      </c>
      <c r="U234" s="216" t="s">
        <v>1382</v>
      </c>
      <c r="V234" s="103">
        <v>7.1</v>
      </c>
      <c r="W234" s="31">
        <v>2013</v>
      </c>
      <c r="X234" s="65" t="s">
        <v>729</v>
      </c>
      <c r="Y234" s="65" t="s">
        <v>2737</v>
      </c>
      <c r="Z234" s="36"/>
      <c r="AA234" s="32" t="s">
        <v>1563</v>
      </c>
      <c r="AB234" s="32">
        <v>7.1</v>
      </c>
      <c r="AC234" s="32">
        <v>7.1</v>
      </c>
      <c r="AD234" s="218" t="s">
        <v>3353</v>
      </c>
      <c r="AE234" s="31"/>
      <c r="AF234" s="31"/>
      <c r="AG234" s="31"/>
      <c r="AH234" s="31"/>
      <c r="AI234" s="31"/>
      <c r="AJ234" s="31"/>
      <c r="AK234" s="31"/>
      <c r="AL234" s="31"/>
      <c r="AM234" s="115"/>
      <c r="AN234" s="31"/>
      <c r="AR234" s="220"/>
      <c r="AT234" s="221"/>
      <c r="BA234" s="222"/>
      <c r="BB234" s="222"/>
      <c r="BC234" s="222"/>
      <c r="BG234" s="221"/>
      <c r="BH234" s="221"/>
      <c r="BP234" s="221"/>
      <c r="BQ234" s="221"/>
      <c r="BR234" s="221"/>
      <c r="BZ234" s="225"/>
      <c r="CI234" s="226"/>
      <c r="CJ234" s="226"/>
      <c r="CK234" s="226"/>
      <c r="CL234" s="226"/>
      <c r="CM234" s="226"/>
      <c r="CN234" s="226"/>
      <c r="CO234" s="226"/>
      <c r="CP234" s="226"/>
      <c r="CQ234" s="226"/>
      <c r="CR234" s="226"/>
      <c r="CS234" s="226"/>
      <c r="CT234" s="226"/>
      <c r="CU234" s="226"/>
      <c r="CV234" s="226"/>
      <c r="CW234" s="226"/>
      <c r="CX234" s="226"/>
      <c r="CY234" s="226"/>
      <c r="CZ234" s="226"/>
      <c r="DA234" s="226"/>
      <c r="DB234" s="226"/>
      <c r="DC234" s="226"/>
      <c r="DD234" s="226"/>
      <c r="DE234" s="226"/>
      <c r="DF234" s="226"/>
      <c r="DG234" s="226"/>
      <c r="DH234" s="226"/>
      <c r="DI234" s="226"/>
      <c r="EL234" s="224"/>
    </row>
    <row r="235" spans="1:142" ht="16.899999999999999" customHeight="1" x14ac:dyDescent="0.3">
      <c r="A235" s="31">
        <v>437</v>
      </c>
      <c r="B235" s="36" t="s">
        <v>1843</v>
      </c>
      <c r="C235" s="36" t="s">
        <v>1844</v>
      </c>
      <c r="D235" s="36" t="s">
        <v>75</v>
      </c>
      <c r="E235" s="31">
        <v>5</v>
      </c>
      <c r="F235" s="31">
        <v>4</v>
      </c>
      <c r="G235" s="36" t="s">
        <v>1</v>
      </c>
      <c r="H235" s="36" t="s">
        <v>106</v>
      </c>
      <c r="I235" s="36" t="s">
        <v>736</v>
      </c>
      <c r="J235" s="36" t="s">
        <v>737</v>
      </c>
      <c r="K235" s="36" t="s">
        <v>137</v>
      </c>
      <c r="L235" s="108">
        <v>0.89</v>
      </c>
      <c r="M235" s="108">
        <v>0</v>
      </c>
      <c r="N235" s="31" t="s">
        <v>144</v>
      </c>
      <c r="O235" s="109" t="s">
        <v>2738</v>
      </c>
      <c r="P235" s="109"/>
      <c r="Q235" s="112">
        <v>35500</v>
      </c>
      <c r="R235" s="112">
        <v>35500</v>
      </c>
      <c r="S235" s="113" t="s">
        <v>864</v>
      </c>
      <c r="T235" s="114" t="s">
        <v>2733</v>
      </c>
      <c r="U235" s="216" t="s">
        <v>1383</v>
      </c>
      <c r="V235" s="103">
        <v>15</v>
      </c>
      <c r="W235" s="31">
        <v>2010</v>
      </c>
      <c r="X235" s="65" t="s">
        <v>2259</v>
      </c>
      <c r="Y235" s="65" t="s">
        <v>2739</v>
      </c>
      <c r="Z235" s="36"/>
      <c r="AA235" s="32" t="s">
        <v>1564</v>
      </c>
      <c r="AB235" s="32">
        <v>15</v>
      </c>
      <c r="AC235" s="32">
        <v>15</v>
      </c>
      <c r="AD235" s="218" t="s">
        <v>3353</v>
      </c>
      <c r="AE235" s="31"/>
      <c r="AF235" s="31"/>
      <c r="AG235" s="31"/>
      <c r="AH235" s="31"/>
      <c r="AI235" s="31"/>
      <c r="AJ235" s="31"/>
      <c r="AK235" s="31"/>
      <c r="AL235" s="31"/>
      <c r="AM235" s="115"/>
      <c r="AN235" s="31"/>
      <c r="AR235" s="220"/>
      <c r="AT235" s="221"/>
      <c r="BA235" s="222"/>
      <c r="BB235" s="222"/>
      <c r="BC235" s="222"/>
      <c r="BG235" s="221"/>
      <c r="BH235" s="221"/>
      <c r="BP235" s="221"/>
      <c r="BQ235" s="221"/>
      <c r="BR235" s="221"/>
      <c r="BZ235" s="223"/>
      <c r="CI235" s="226"/>
      <c r="CJ235" s="226"/>
      <c r="CK235" s="226"/>
      <c r="CL235" s="226"/>
      <c r="CM235" s="226"/>
      <c r="CN235" s="226"/>
      <c r="CO235" s="226"/>
      <c r="CP235" s="226"/>
      <c r="CQ235" s="226"/>
      <c r="CR235" s="226"/>
      <c r="CS235" s="226"/>
      <c r="CT235" s="226"/>
      <c r="CU235" s="226"/>
      <c r="CV235" s="226"/>
      <c r="CW235" s="226"/>
      <c r="CX235" s="226"/>
      <c r="CY235" s="226"/>
      <c r="CZ235" s="226"/>
      <c r="DA235" s="226"/>
      <c r="DB235" s="226"/>
      <c r="DC235" s="226"/>
      <c r="DD235" s="226"/>
      <c r="DE235" s="226"/>
      <c r="DF235" s="226"/>
      <c r="DG235" s="226"/>
      <c r="DH235" s="226"/>
      <c r="DI235" s="226"/>
      <c r="EL235" s="224"/>
    </row>
    <row r="236" spans="1:142" ht="16.899999999999999" customHeight="1" x14ac:dyDescent="0.3">
      <c r="A236" s="31">
        <v>438</v>
      </c>
      <c r="B236" s="36" t="s">
        <v>738</v>
      </c>
      <c r="C236" s="36" t="s">
        <v>739</v>
      </c>
      <c r="D236" s="36" t="s">
        <v>75</v>
      </c>
      <c r="E236" s="31">
        <v>5</v>
      </c>
      <c r="F236" s="31">
        <v>3</v>
      </c>
      <c r="G236" s="36" t="s">
        <v>1</v>
      </c>
      <c r="H236" s="36" t="s">
        <v>106</v>
      </c>
      <c r="I236" s="36" t="s">
        <v>740</v>
      </c>
      <c r="J236" s="36" t="s">
        <v>741</v>
      </c>
      <c r="K236" s="36" t="s">
        <v>137</v>
      </c>
      <c r="L236" s="108">
        <v>0.6</v>
      </c>
      <c r="M236" s="108">
        <v>0</v>
      </c>
      <c r="N236" s="31" t="s">
        <v>144</v>
      </c>
      <c r="O236" s="109" t="s">
        <v>2365</v>
      </c>
      <c r="P236" s="109"/>
      <c r="Q236" s="112"/>
      <c r="R236" s="112">
        <v>1200000</v>
      </c>
      <c r="S236" s="113" t="s">
        <v>864</v>
      </c>
      <c r="T236" s="114" t="s">
        <v>2733</v>
      </c>
      <c r="U236" s="216" t="s">
        <v>2740</v>
      </c>
      <c r="V236" s="103">
        <v>11</v>
      </c>
      <c r="W236" s="31">
        <v>2010</v>
      </c>
      <c r="X236" s="65" t="s">
        <v>742</v>
      </c>
      <c r="Y236" s="1" t="s">
        <v>2741</v>
      </c>
      <c r="Z236" s="36"/>
      <c r="AA236" s="32" t="s">
        <v>1565</v>
      </c>
      <c r="AB236" s="32">
        <v>11</v>
      </c>
      <c r="AC236" s="32">
        <v>11</v>
      </c>
      <c r="AD236" s="218" t="s">
        <v>3353</v>
      </c>
      <c r="AE236" s="31"/>
      <c r="AF236" s="31"/>
      <c r="AG236" s="31"/>
      <c r="AH236" s="31"/>
      <c r="AI236" s="31"/>
      <c r="AJ236" s="31"/>
      <c r="AK236" s="31"/>
      <c r="AL236" s="31"/>
      <c r="AM236" s="115"/>
      <c r="AN236" s="31"/>
      <c r="AR236" s="220"/>
      <c r="AT236" s="221"/>
      <c r="BA236" s="222"/>
      <c r="BB236" s="222"/>
      <c r="BC236" s="222"/>
      <c r="BG236" s="221"/>
      <c r="BH236" s="221"/>
      <c r="BP236" s="221"/>
      <c r="BQ236" s="221"/>
      <c r="BR236" s="221"/>
      <c r="EL236" s="224"/>
    </row>
    <row r="237" spans="1:142" ht="16.899999999999999" customHeight="1" x14ac:dyDescent="0.3">
      <c r="A237" s="31">
        <v>440</v>
      </c>
      <c r="B237" s="36" t="s">
        <v>744</v>
      </c>
      <c r="C237" s="36" t="s">
        <v>745</v>
      </c>
      <c r="D237" s="36" t="s">
        <v>76</v>
      </c>
      <c r="E237" s="31">
        <v>5</v>
      </c>
      <c r="F237" s="31">
        <v>3</v>
      </c>
      <c r="G237" s="36" t="s">
        <v>1</v>
      </c>
      <c r="H237" s="36" t="s">
        <v>106</v>
      </c>
      <c r="I237" s="36" t="s">
        <v>746</v>
      </c>
      <c r="J237" s="36" t="s">
        <v>728</v>
      </c>
      <c r="K237" s="36" t="s">
        <v>137</v>
      </c>
      <c r="L237" s="108">
        <v>0.15</v>
      </c>
      <c r="M237" s="108">
        <v>0</v>
      </c>
      <c r="N237" s="31" t="s">
        <v>138</v>
      </c>
      <c r="O237" s="109" t="s">
        <v>2365</v>
      </c>
      <c r="P237" s="109"/>
      <c r="Q237" s="112"/>
      <c r="R237" s="112">
        <v>20</v>
      </c>
      <c r="S237" s="113" t="s">
        <v>864</v>
      </c>
      <c r="T237" s="114" t="s">
        <v>2733</v>
      </c>
      <c r="U237" s="216" t="s">
        <v>1382</v>
      </c>
      <c r="V237" s="103">
        <v>7.1</v>
      </c>
      <c r="W237" s="31">
        <v>2011</v>
      </c>
      <c r="X237" s="65" t="s">
        <v>747</v>
      </c>
      <c r="Y237" s="65" t="s">
        <v>2742</v>
      </c>
      <c r="Z237" s="36"/>
      <c r="AA237" s="32" t="s">
        <v>1563</v>
      </c>
      <c r="AB237" s="32">
        <v>7.1</v>
      </c>
      <c r="AC237" s="32">
        <v>7.1</v>
      </c>
      <c r="AD237" s="218" t="s">
        <v>3353</v>
      </c>
      <c r="AE237" s="31"/>
      <c r="AF237" s="31"/>
      <c r="AG237" s="31"/>
      <c r="AH237" s="31"/>
      <c r="AI237" s="31"/>
      <c r="AJ237" s="31"/>
      <c r="AK237" s="31"/>
      <c r="AL237" s="31"/>
      <c r="AM237" s="115"/>
      <c r="AN237" s="31"/>
      <c r="AR237" s="220"/>
      <c r="AS237" s="221"/>
      <c r="AT237" s="221"/>
      <c r="BA237" s="222"/>
      <c r="BB237" s="222"/>
      <c r="BC237" s="222"/>
      <c r="BG237" s="221"/>
      <c r="BH237" s="221"/>
      <c r="BP237" s="221"/>
      <c r="BQ237" s="221"/>
      <c r="BR237" s="221"/>
      <c r="EL237" s="224"/>
    </row>
    <row r="238" spans="1:142" ht="16.899999999999999" customHeight="1" x14ac:dyDescent="0.25">
      <c r="A238" s="31">
        <v>441</v>
      </c>
      <c r="B238" s="36" t="s">
        <v>748</v>
      </c>
      <c r="C238" s="36" t="s">
        <v>749</v>
      </c>
      <c r="D238" s="36" t="s">
        <v>94</v>
      </c>
      <c r="E238" s="31">
        <v>5</v>
      </c>
      <c r="F238" s="31">
        <v>3</v>
      </c>
      <c r="G238" s="36" t="s">
        <v>1</v>
      </c>
      <c r="H238" s="36" t="s">
        <v>106</v>
      </c>
      <c r="I238" s="36" t="s">
        <v>750</v>
      </c>
      <c r="J238" s="36" t="s">
        <v>650</v>
      </c>
      <c r="K238" s="36" t="s">
        <v>137</v>
      </c>
      <c r="L238" s="108">
        <v>0.5</v>
      </c>
      <c r="M238" s="108">
        <v>0</v>
      </c>
      <c r="N238" s="31" t="s">
        <v>138</v>
      </c>
      <c r="O238" s="109" t="s">
        <v>2743</v>
      </c>
      <c r="P238" s="109">
        <v>20000</v>
      </c>
      <c r="Q238" s="112">
        <v>24000</v>
      </c>
      <c r="R238" s="112">
        <v>4000</v>
      </c>
      <c r="S238" s="113" t="s">
        <v>864</v>
      </c>
      <c r="T238" s="114" t="s">
        <v>2733</v>
      </c>
      <c r="U238" s="216" t="s">
        <v>1389</v>
      </c>
      <c r="V238" s="103">
        <v>20</v>
      </c>
      <c r="W238" s="31">
        <v>2011</v>
      </c>
      <c r="X238" s="65" t="s">
        <v>751</v>
      </c>
      <c r="Y238" s="65" t="s">
        <v>2744</v>
      </c>
      <c r="Z238" s="36"/>
      <c r="AA238" s="32" t="s">
        <v>1566</v>
      </c>
      <c r="AB238" s="32">
        <v>20</v>
      </c>
      <c r="AC238" s="32">
        <v>20</v>
      </c>
      <c r="AD238" s="218" t="s">
        <v>3353</v>
      </c>
      <c r="AE238" s="31"/>
      <c r="AF238" s="31"/>
      <c r="AG238" s="31"/>
      <c r="AH238" s="31"/>
      <c r="AI238" s="31"/>
      <c r="AJ238" s="31"/>
      <c r="AK238" s="31"/>
      <c r="AL238" s="31"/>
      <c r="AM238" s="115"/>
      <c r="AN238" s="31"/>
      <c r="AR238" s="220"/>
      <c r="AS238" s="221"/>
      <c r="AT238" s="221"/>
      <c r="BA238" s="222"/>
      <c r="BB238" s="222"/>
      <c r="BC238" s="222"/>
      <c r="BG238" s="221"/>
      <c r="BH238" s="221"/>
      <c r="BP238" s="221"/>
      <c r="BQ238" s="221"/>
      <c r="BR238" s="221"/>
      <c r="BZ238" s="225"/>
      <c r="EL238" s="224"/>
    </row>
    <row r="239" spans="1:142" ht="16.899999999999999" customHeight="1" x14ac:dyDescent="0.3">
      <c r="A239" s="31">
        <v>442</v>
      </c>
      <c r="B239" s="36" t="s">
        <v>752</v>
      </c>
      <c r="C239" s="36" t="s">
        <v>753</v>
      </c>
      <c r="D239" s="36" t="s">
        <v>75</v>
      </c>
      <c r="E239" s="31">
        <v>5</v>
      </c>
      <c r="F239" s="31">
        <v>3</v>
      </c>
      <c r="G239" s="36" t="s">
        <v>1</v>
      </c>
      <c r="H239" s="36" t="s">
        <v>106</v>
      </c>
      <c r="I239" s="36" t="s">
        <v>754</v>
      </c>
      <c r="J239" s="36" t="s">
        <v>755</v>
      </c>
      <c r="K239" s="36" t="s">
        <v>756</v>
      </c>
      <c r="L239" s="114">
        <v>13700000</v>
      </c>
      <c r="M239" s="114">
        <v>22300000</v>
      </c>
      <c r="N239" s="31" t="s">
        <v>144</v>
      </c>
      <c r="O239" s="109" t="s">
        <v>2365</v>
      </c>
      <c r="P239" s="109"/>
      <c r="Q239" s="112"/>
      <c r="R239" s="112">
        <v>97500</v>
      </c>
      <c r="S239" s="113" t="s">
        <v>864</v>
      </c>
      <c r="T239" s="114" t="s">
        <v>2745</v>
      </c>
      <c r="U239" s="216" t="s">
        <v>1384</v>
      </c>
      <c r="V239" s="103">
        <v>15</v>
      </c>
      <c r="W239" s="31">
        <v>2011</v>
      </c>
      <c r="X239" s="65" t="s">
        <v>757</v>
      </c>
      <c r="Y239" s="1" t="s">
        <v>2746</v>
      </c>
      <c r="Z239" s="36"/>
      <c r="AA239" s="32" t="s">
        <v>1567</v>
      </c>
      <c r="AB239" s="32">
        <v>15</v>
      </c>
      <c r="AC239" s="32">
        <v>15</v>
      </c>
      <c r="AD239" s="218" t="s">
        <v>3353</v>
      </c>
      <c r="AE239" s="31"/>
      <c r="AF239" s="31"/>
      <c r="AG239" s="31"/>
      <c r="AH239" s="31"/>
      <c r="AI239" s="31"/>
      <c r="AJ239" s="31"/>
      <c r="AK239" s="31"/>
      <c r="AL239" s="31"/>
      <c r="AM239" s="115"/>
      <c r="AN239" s="31"/>
      <c r="AR239" s="220"/>
      <c r="AS239" s="221"/>
      <c r="AT239" s="221"/>
      <c r="BA239" s="222"/>
      <c r="BB239" s="222"/>
      <c r="BC239" s="222"/>
      <c r="BG239" s="221"/>
      <c r="BH239" s="221"/>
      <c r="BP239" s="221"/>
      <c r="BQ239" s="221"/>
      <c r="BR239" s="221"/>
      <c r="EL239" s="224"/>
    </row>
    <row r="240" spans="1:142" ht="16.899999999999999" customHeight="1" x14ac:dyDescent="0.3">
      <c r="A240" s="31">
        <v>444</v>
      </c>
      <c r="B240" s="36" t="s">
        <v>758</v>
      </c>
      <c r="C240" s="36" t="s">
        <v>1845</v>
      </c>
      <c r="D240" s="36" t="s">
        <v>76</v>
      </c>
      <c r="E240" s="31">
        <v>3</v>
      </c>
      <c r="F240" s="31">
        <v>3</v>
      </c>
      <c r="G240" s="36" t="s">
        <v>1</v>
      </c>
      <c r="H240" s="36" t="s">
        <v>106</v>
      </c>
      <c r="I240" s="62" t="s">
        <v>759</v>
      </c>
      <c r="J240" s="36" t="s">
        <v>300</v>
      </c>
      <c r="K240" s="36" t="s">
        <v>137</v>
      </c>
      <c r="L240" s="108">
        <v>0.45</v>
      </c>
      <c r="M240" s="108">
        <v>0</v>
      </c>
      <c r="N240" s="31" t="s">
        <v>138</v>
      </c>
      <c r="O240" s="109" t="s">
        <v>2747</v>
      </c>
      <c r="P240" s="109"/>
      <c r="Q240" s="112" t="s">
        <v>2748</v>
      </c>
      <c r="R240" s="112">
        <v>200</v>
      </c>
      <c r="S240" s="113" t="s">
        <v>864</v>
      </c>
      <c r="T240" s="114" t="s">
        <v>2749</v>
      </c>
      <c r="U240" s="216" t="s">
        <v>1385</v>
      </c>
      <c r="V240" s="103">
        <v>11</v>
      </c>
      <c r="W240" s="31">
        <v>2012</v>
      </c>
      <c r="X240" s="65" t="s">
        <v>760</v>
      </c>
      <c r="Y240" s="1" t="s">
        <v>2750</v>
      </c>
      <c r="Z240" s="36"/>
      <c r="AA240" s="32" t="s">
        <v>1569</v>
      </c>
      <c r="AB240" s="32">
        <v>11</v>
      </c>
      <c r="AC240" s="32">
        <v>11</v>
      </c>
      <c r="AD240" s="218" t="s">
        <v>3353</v>
      </c>
      <c r="AE240" s="31"/>
      <c r="AF240" s="31"/>
      <c r="AG240" s="31"/>
      <c r="AH240" s="31"/>
      <c r="AI240" s="31"/>
      <c r="AJ240" s="31"/>
      <c r="AK240" s="31"/>
      <c r="AL240" s="31"/>
      <c r="AM240" s="115"/>
      <c r="AN240" s="31"/>
      <c r="AR240" s="220"/>
      <c r="AS240" s="221"/>
      <c r="AT240" s="221"/>
      <c r="BA240" s="222"/>
      <c r="BB240" s="222"/>
      <c r="BC240" s="222"/>
      <c r="BG240" s="221"/>
      <c r="BH240" s="221"/>
      <c r="BP240" s="221"/>
      <c r="BQ240" s="221"/>
      <c r="BR240" s="221"/>
      <c r="EL240" s="224"/>
    </row>
    <row r="241" spans="1:142" ht="16.899999999999999" customHeight="1" x14ac:dyDescent="0.3">
      <c r="A241" s="31">
        <v>448</v>
      </c>
      <c r="B241" s="36" t="s">
        <v>761</v>
      </c>
      <c r="C241" s="36" t="s">
        <v>762</v>
      </c>
      <c r="D241" s="36" t="s">
        <v>76</v>
      </c>
      <c r="E241" s="31" t="s">
        <v>218</v>
      </c>
      <c r="F241" s="31">
        <v>2</v>
      </c>
      <c r="G241" s="36" t="s">
        <v>0</v>
      </c>
      <c r="H241" s="36" t="s">
        <v>106</v>
      </c>
      <c r="I241" s="36" t="s">
        <v>759</v>
      </c>
      <c r="J241" s="36" t="s">
        <v>149</v>
      </c>
      <c r="K241" s="36" t="s">
        <v>137</v>
      </c>
      <c r="L241" s="108">
        <v>0.15</v>
      </c>
      <c r="M241" s="108">
        <v>0</v>
      </c>
      <c r="N241" s="31" t="s">
        <v>144</v>
      </c>
      <c r="O241" s="109" t="s">
        <v>2751</v>
      </c>
      <c r="P241" s="109"/>
      <c r="Q241" s="112">
        <v>23.923093829258057</v>
      </c>
      <c r="R241" s="112">
        <v>23.923093829258057</v>
      </c>
      <c r="S241" s="113" t="s">
        <v>864</v>
      </c>
      <c r="T241" s="114" t="s">
        <v>2359</v>
      </c>
      <c r="U241" s="216" t="s">
        <v>2752</v>
      </c>
      <c r="V241" s="106">
        <v>12</v>
      </c>
      <c r="W241" s="31">
        <v>2015</v>
      </c>
      <c r="X241" s="65" t="s">
        <v>763</v>
      </c>
      <c r="Y241" s="65" t="s">
        <v>2753</v>
      </c>
      <c r="Z241" s="36"/>
      <c r="AA241" s="32" t="s">
        <v>3264</v>
      </c>
      <c r="AB241" s="32">
        <v>12</v>
      </c>
      <c r="AC241" s="32">
        <v>12</v>
      </c>
      <c r="AD241" s="115" t="s">
        <v>3351</v>
      </c>
      <c r="AE241" s="31"/>
      <c r="AF241" s="31"/>
      <c r="AG241" s="31"/>
      <c r="AH241" s="31"/>
      <c r="AI241" s="31"/>
      <c r="AJ241" s="31"/>
      <c r="AK241" s="31"/>
      <c r="AL241" s="31"/>
      <c r="AM241" s="115"/>
      <c r="AN241" s="31"/>
      <c r="AR241" s="220"/>
      <c r="AT241" s="221"/>
      <c r="BA241" s="222"/>
      <c r="BB241" s="222"/>
      <c r="BC241" s="222"/>
      <c r="BG241" s="221"/>
      <c r="BH241" s="221"/>
      <c r="BP241" s="221"/>
      <c r="BQ241" s="221"/>
      <c r="BR241" s="221"/>
      <c r="BZ241" s="223"/>
      <c r="EL241" s="224"/>
    </row>
    <row r="242" spans="1:142" ht="16.899999999999999" customHeight="1" x14ac:dyDescent="0.3">
      <c r="A242" s="31">
        <v>450</v>
      </c>
      <c r="B242" s="36" t="s">
        <v>764</v>
      </c>
      <c r="C242" s="36" t="s">
        <v>765</v>
      </c>
      <c r="D242" s="36" t="s">
        <v>75</v>
      </c>
      <c r="E242" s="31">
        <v>5</v>
      </c>
      <c r="F242" s="31">
        <v>2</v>
      </c>
      <c r="G242" s="36" t="s">
        <v>0</v>
      </c>
      <c r="H242" s="36" t="s">
        <v>106</v>
      </c>
      <c r="I242" s="36" t="s">
        <v>759</v>
      </c>
      <c r="J242" s="36" t="s">
        <v>149</v>
      </c>
      <c r="K242" s="36" t="s">
        <v>137</v>
      </c>
      <c r="L242" s="108">
        <v>0.5</v>
      </c>
      <c r="M242" s="108">
        <v>0</v>
      </c>
      <c r="N242" s="31" t="s">
        <v>144</v>
      </c>
      <c r="O242" s="109" t="s">
        <v>2370</v>
      </c>
      <c r="P242" s="109">
        <v>455</v>
      </c>
      <c r="Q242" s="112">
        <v>879</v>
      </c>
      <c r="R242" s="112">
        <v>424</v>
      </c>
      <c r="S242" s="113" t="s">
        <v>864</v>
      </c>
      <c r="T242" s="114" t="s">
        <v>2361</v>
      </c>
      <c r="U242" s="216" t="s">
        <v>2754</v>
      </c>
      <c r="V242" s="106">
        <v>12</v>
      </c>
      <c r="W242" s="31">
        <v>2015</v>
      </c>
      <c r="X242" s="65" t="s">
        <v>2260</v>
      </c>
      <c r="Y242" s="1" t="s">
        <v>2755</v>
      </c>
      <c r="Z242" s="36"/>
      <c r="AA242" s="32" t="s">
        <v>3263</v>
      </c>
      <c r="AB242" s="32">
        <v>12</v>
      </c>
      <c r="AC242" s="32">
        <v>12</v>
      </c>
      <c r="AD242" s="115" t="s">
        <v>3351</v>
      </c>
      <c r="AE242" s="31"/>
      <c r="AF242" s="31"/>
      <c r="AG242" s="31"/>
      <c r="AH242" s="31"/>
      <c r="AI242" s="31"/>
      <c r="AJ242" s="31"/>
      <c r="AK242" s="31"/>
      <c r="AL242" s="31"/>
      <c r="AM242" s="115"/>
      <c r="AN242" s="31"/>
      <c r="AR242" s="220"/>
      <c r="AT242" s="221"/>
      <c r="BA242" s="222"/>
      <c r="BB242" s="222"/>
      <c r="BC242" s="222"/>
      <c r="BG242" s="221"/>
      <c r="BH242" s="221"/>
      <c r="BP242" s="221"/>
      <c r="BQ242" s="221"/>
      <c r="BR242" s="221"/>
      <c r="BZ242" s="223"/>
      <c r="EL242" s="224"/>
    </row>
    <row r="243" spans="1:142" ht="16.899999999999999" customHeight="1" x14ac:dyDescent="0.3">
      <c r="A243" s="31">
        <v>451</v>
      </c>
      <c r="B243" s="36" t="s">
        <v>1846</v>
      </c>
      <c r="C243" s="36" t="s">
        <v>1847</v>
      </c>
      <c r="D243" s="36" t="s">
        <v>75</v>
      </c>
      <c r="E243" s="31">
        <v>5</v>
      </c>
      <c r="F243" s="31">
        <v>5</v>
      </c>
      <c r="G243" s="36" t="s">
        <v>1</v>
      </c>
      <c r="H243" s="36" t="s">
        <v>106</v>
      </c>
      <c r="I243" s="36" t="s">
        <v>766</v>
      </c>
      <c r="J243" s="36" t="s">
        <v>767</v>
      </c>
      <c r="K243" s="36" t="s">
        <v>137</v>
      </c>
      <c r="L243" s="108">
        <v>0.36</v>
      </c>
      <c r="M243" s="108">
        <v>0</v>
      </c>
      <c r="N243" s="31" t="s">
        <v>144</v>
      </c>
      <c r="O243" s="109" t="s">
        <v>2756</v>
      </c>
      <c r="P243" s="109"/>
      <c r="Q243" s="112"/>
      <c r="R243" s="112">
        <v>2000</v>
      </c>
      <c r="S243" s="113" t="s">
        <v>864</v>
      </c>
      <c r="T243" s="114" t="s">
        <v>2356</v>
      </c>
      <c r="U243" s="216" t="s">
        <v>1390</v>
      </c>
      <c r="V243" s="103">
        <v>15</v>
      </c>
      <c r="W243" s="31">
        <v>2010</v>
      </c>
      <c r="X243" s="65" t="s">
        <v>2261</v>
      </c>
      <c r="Y243" s="65"/>
      <c r="Z243" s="36"/>
      <c r="AA243" s="32" t="s">
        <v>1570</v>
      </c>
      <c r="AB243" s="32">
        <v>15</v>
      </c>
      <c r="AC243" s="32">
        <v>15</v>
      </c>
      <c r="AD243" s="218" t="s">
        <v>3353</v>
      </c>
      <c r="AE243" s="31"/>
      <c r="AF243" s="31"/>
      <c r="AG243" s="31"/>
      <c r="AH243" s="31"/>
      <c r="AI243" s="31"/>
      <c r="AJ243" s="31"/>
      <c r="AK243" s="31"/>
      <c r="AL243" s="31"/>
      <c r="AM243" s="115"/>
      <c r="AN243" s="31"/>
      <c r="AR243" s="220"/>
      <c r="AS243" s="221"/>
      <c r="AT243" s="221"/>
      <c r="BA243" s="222"/>
      <c r="BB243" s="222"/>
      <c r="BC243" s="222"/>
      <c r="BG243" s="221"/>
      <c r="BH243" s="221"/>
      <c r="BP243" s="221"/>
      <c r="BQ243" s="221"/>
      <c r="BR243" s="221"/>
      <c r="BZ243" s="225"/>
      <c r="EL243" s="224"/>
    </row>
    <row r="244" spans="1:142" ht="16.899999999999999" customHeight="1" x14ac:dyDescent="0.3">
      <c r="A244" s="31">
        <v>452</v>
      </c>
      <c r="B244" s="36" t="s">
        <v>1848</v>
      </c>
      <c r="C244" s="76" t="s">
        <v>1849</v>
      </c>
      <c r="D244" s="36" t="s">
        <v>75</v>
      </c>
      <c r="E244" s="31">
        <v>5</v>
      </c>
      <c r="F244" s="31">
        <v>5</v>
      </c>
      <c r="G244" s="36" t="s">
        <v>1</v>
      </c>
      <c r="H244" s="36" t="s">
        <v>106</v>
      </c>
      <c r="I244" s="36" t="s">
        <v>768</v>
      </c>
      <c r="J244" s="36" t="s">
        <v>767</v>
      </c>
      <c r="K244" s="36" t="s">
        <v>137</v>
      </c>
      <c r="L244" s="108">
        <v>0.33</v>
      </c>
      <c r="M244" s="108">
        <v>0</v>
      </c>
      <c r="N244" s="31" t="s">
        <v>144</v>
      </c>
      <c r="O244" s="109" t="s">
        <v>2757</v>
      </c>
      <c r="P244" s="109"/>
      <c r="Q244" s="112"/>
      <c r="R244" s="112">
        <v>2100</v>
      </c>
      <c r="S244" s="113" t="s">
        <v>864</v>
      </c>
      <c r="T244" s="114" t="s">
        <v>2356</v>
      </c>
      <c r="U244" s="216" t="s">
        <v>1391</v>
      </c>
      <c r="V244" s="103">
        <v>15</v>
      </c>
      <c r="W244" s="31">
        <v>2010</v>
      </c>
      <c r="X244" s="65" t="s">
        <v>2261</v>
      </c>
      <c r="Y244" s="65"/>
      <c r="Z244" s="36"/>
      <c r="AA244" s="32" t="s">
        <v>1571</v>
      </c>
      <c r="AB244" s="32">
        <v>15</v>
      </c>
      <c r="AC244" s="32">
        <v>15</v>
      </c>
      <c r="AD244" s="218" t="s">
        <v>3353</v>
      </c>
      <c r="AE244" s="31"/>
      <c r="AF244" s="31"/>
      <c r="AG244" s="31"/>
      <c r="AH244" s="31"/>
      <c r="AI244" s="31"/>
      <c r="AJ244" s="31"/>
      <c r="AK244" s="31"/>
      <c r="AL244" s="31"/>
      <c r="AM244" s="115"/>
      <c r="AN244" s="31"/>
      <c r="AR244" s="220"/>
      <c r="AT244" s="221"/>
      <c r="BA244" s="222"/>
      <c r="BB244" s="222"/>
      <c r="BC244" s="222"/>
      <c r="BG244" s="221"/>
      <c r="BH244" s="221"/>
      <c r="BP244" s="221"/>
      <c r="BQ244" s="221"/>
      <c r="BR244" s="221"/>
      <c r="BZ244" s="223"/>
      <c r="EL244" s="224"/>
    </row>
    <row r="245" spans="1:142" ht="16.899999999999999" customHeight="1" x14ac:dyDescent="0.3">
      <c r="A245" s="31">
        <v>453</v>
      </c>
      <c r="B245" s="36" t="s">
        <v>1850</v>
      </c>
      <c r="C245" s="76" t="s">
        <v>1851</v>
      </c>
      <c r="D245" s="36" t="s">
        <v>75</v>
      </c>
      <c r="E245" s="31">
        <v>5</v>
      </c>
      <c r="F245" s="31">
        <v>5</v>
      </c>
      <c r="G245" s="36" t="s">
        <v>1</v>
      </c>
      <c r="H245" s="36" t="s">
        <v>106</v>
      </c>
      <c r="I245" s="36" t="s">
        <v>769</v>
      </c>
      <c r="J245" s="36" t="s">
        <v>770</v>
      </c>
      <c r="K245" s="36" t="s">
        <v>137</v>
      </c>
      <c r="L245" s="108">
        <v>0.3</v>
      </c>
      <c r="M245" s="108">
        <v>0</v>
      </c>
      <c r="N245" s="31" t="s">
        <v>144</v>
      </c>
      <c r="O245" s="109" t="s">
        <v>2758</v>
      </c>
      <c r="P245" s="109"/>
      <c r="Q245" s="112"/>
      <c r="R245" s="112">
        <v>3500</v>
      </c>
      <c r="S245" s="113" t="s">
        <v>864</v>
      </c>
      <c r="T245" s="114" t="s">
        <v>2356</v>
      </c>
      <c r="U245" s="216" t="s">
        <v>1392</v>
      </c>
      <c r="V245" s="103">
        <v>20</v>
      </c>
      <c r="W245" s="31">
        <v>2010</v>
      </c>
      <c r="X245" s="65" t="s">
        <v>2261</v>
      </c>
      <c r="Y245" s="65"/>
      <c r="Z245" s="36"/>
      <c r="AA245" s="32" t="s">
        <v>1572</v>
      </c>
      <c r="AB245" s="32">
        <v>20</v>
      </c>
      <c r="AC245" s="32">
        <v>20</v>
      </c>
      <c r="AD245" s="218" t="s">
        <v>3353</v>
      </c>
      <c r="AE245" s="31"/>
      <c r="AF245" s="31"/>
      <c r="AG245" s="31"/>
      <c r="AH245" s="31"/>
      <c r="AI245" s="31"/>
      <c r="AJ245" s="31"/>
      <c r="AK245" s="31"/>
      <c r="AL245" s="31"/>
      <c r="AM245" s="115"/>
      <c r="AN245" s="31"/>
      <c r="AR245" s="220"/>
      <c r="AS245" s="221"/>
      <c r="AT245" s="221"/>
      <c r="BA245" s="222"/>
      <c r="BB245" s="222"/>
      <c r="BC245" s="222"/>
      <c r="BG245" s="221"/>
      <c r="BH245" s="221"/>
      <c r="BP245" s="221"/>
      <c r="BQ245" s="221"/>
      <c r="BR245" s="221"/>
      <c r="BZ245" s="223"/>
      <c r="EL245" s="224"/>
    </row>
    <row r="246" spans="1:142" ht="16.899999999999999" customHeight="1" x14ac:dyDescent="0.3">
      <c r="A246" s="31">
        <v>454</v>
      </c>
      <c r="B246" s="36" t="s">
        <v>1852</v>
      </c>
      <c r="C246" s="76" t="s">
        <v>1853</v>
      </c>
      <c r="D246" s="36" t="s">
        <v>75</v>
      </c>
      <c r="E246" s="31">
        <v>5</v>
      </c>
      <c r="F246" s="31">
        <v>5</v>
      </c>
      <c r="G246" s="36" t="s">
        <v>1</v>
      </c>
      <c r="H246" s="36" t="s">
        <v>106</v>
      </c>
      <c r="I246" s="36" t="s">
        <v>771</v>
      </c>
      <c r="J246" s="36" t="s">
        <v>770</v>
      </c>
      <c r="K246" s="36" t="s">
        <v>137</v>
      </c>
      <c r="L246" s="108">
        <v>0.3</v>
      </c>
      <c r="M246" s="108">
        <v>0</v>
      </c>
      <c r="N246" s="31" t="s">
        <v>144</v>
      </c>
      <c r="O246" s="109" t="s">
        <v>2759</v>
      </c>
      <c r="P246" s="109"/>
      <c r="Q246" s="112"/>
      <c r="R246" s="112">
        <v>3500</v>
      </c>
      <c r="S246" s="113" t="s">
        <v>864</v>
      </c>
      <c r="T246" s="114" t="s">
        <v>2356</v>
      </c>
      <c r="U246" s="216" t="s">
        <v>1393</v>
      </c>
      <c r="V246" s="103">
        <v>20</v>
      </c>
      <c r="W246" s="31">
        <v>2010</v>
      </c>
      <c r="X246" s="65" t="s">
        <v>2261</v>
      </c>
      <c r="Y246" s="65"/>
      <c r="Z246" s="36"/>
      <c r="AA246" s="32" t="s">
        <v>1573</v>
      </c>
      <c r="AB246" s="32">
        <v>20</v>
      </c>
      <c r="AC246" s="32">
        <v>20</v>
      </c>
      <c r="AD246" s="218" t="s">
        <v>3353</v>
      </c>
      <c r="AE246" s="31"/>
      <c r="AF246" s="31"/>
      <c r="AG246" s="31"/>
      <c r="AH246" s="31"/>
      <c r="AI246" s="31"/>
      <c r="AJ246" s="31"/>
      <c r="AK246" s="31"/>
      <c r="AL246" s="31"/>
      <c r="AM246" s="115"/>
      <c r="AN246" s="31"/>
      <c r="AR246" s="220"/>
      <c r="AS246" s="221"/>
      <c r="AT246" s="221"/>
      <c r="BA246" s="222"/>
      <c r="BB246" s="222"/>
      <c r="BC246" s="222"/>
      <c r="BG246" s="221"/>
      <c r="BH246" s="221"/>
      <c r="BP246" s="221"/>
      <c r="BQ246" s="221"/>
      <c r="BR246" s="221"/>
      <c r="EL246" s="224"/>
    </row>
    <row r="247" spans="1:142" ht="16.899999999999999" customHeight="1" x14ac:dyDescent="0.3">
      <c r="A247" s="31">
        <v>455</v>
      </c>
      <c r="B247" s="36" t="s">
        <v>1854</v>
      </c>
      <c r="C247" s="76" t="s">
        <v>1855</v>
      </c>
      <c r="D247" s="36" t="s">
        <v>75</v>
      </c>
      <c r="E247" s="31">
        <v>5</v>
      </c>
      <c r="F247" s="31">
        <v>3</v>
      </c>
      <c r="G247" s="36" t="s">
        <v>0</v>
      </c>
      <c r="H247" s="36" t="s">
        <v>101</v>
      </c>
      <c r="I247" s="36" t="s">
        <v>772</v>
      </c>
      <c r="J247" s="36" t="s">
        <v>9</v>
      </c>
      <c r="K247" s="36" t="s">
        <v>773</v>
      </c>
      <c r="L247" s="196">
        <v>180</v>
      </c>
      <c r="M247" s="125">
        <v>355</v>
      </c>
      <c r="N247" s="31" t="s">
        <v>144</v>
      </c>
      <c r="O247" s="109">
        <v>1800</v>
      </c>
      <c r="P247" s="121">
        <v>400</v>
      </c>
      <c r="Q247" s="112">
        <v>2099</v>
      </c>
      <c r="R247" s="122">
        <v>1699</v>
      </c>
      <c r="S247" s="113" t="s">
        <v>864</v>
      </c>
      <c r="T247" s="114" t="s">
        <v>2760</v>
      </c>
      <c r="U247" s="216" t="s">
        <v>1380</v>
      </c>
      <c r="V247" s="106">
        <v>19</v>
      </c>
      <c r="W247" s="31">
        <v>2013</v>
      </c>
      <c r="X247" s="65" t="s">
        <v>2262</v>
      </c>
      <c r="Y247" s="65" t="s">
        <v>2761</v>
      </c>
      <c r="Z247" s="36"/>
      <c r="AA247" s="32" t="s">
        <v>3270</v>
      </c>
      <c r="AB247" s="32">
        <v>19</v>
      </c>
      <c r="AC247" s="32">
        <v>19</v>
      </c>
      <c r="AD247" s="115" t="s">
        <v>3351</v>
      </c>
      <c r="AE247" s="31"/>
      <c r="AF247" s="31"/>
      <c r="AG247" s="31"/>
      <c r="AH247" s="31"/>
      <c r="AI247" s="31"/>
      <c r="AJ247" s="31"/>
      <c r="AK247" s="31"/>
      <c r="AL247" s="31"/>
      <c r="AM247" s="115"/>
      <c r="AN247" s="31"/>
      <c r="AR247" s="220"/>
      <c r="AS247" s="221"/>
      <c r="AT247" s="221"/>
      <c r="BA247" s="222"/>
      <c r="BB247" s="222"/>
      <c r="BC247" s="222"/>
      <c r="BG247" s="221"/>
      <c r="BH247" s="221"/>
      <c r="BP247" s="221"/>
      <c r="BQ247" s="221"/>
      <c r="BR247" s="221"/>
      <c r="EL247" s="224"/>
    </row>
    <row r="248" spans="1:142" ht="16.899999999999999" customHeight="1" x14ac:dyDescent="0.3">
      <c r="A248" s="31">
        <v>456</v>
      </c>
      <c r="B248" s="36" t="s">
        <v>774</v>
      </c>
      <c r="C248" s="76" t="s">
        <v>775</v>
      </c>
      <c r="D248" s="36" t="s">
        <v>76</v>
      </c>
      <c r="E248" s="31">
        <v>5</v>
      </c>
      <c r="F248" s="31">
        <v>3</v>
      </c>
      <c r="G248" s="36" t="s">
        <v>1</v>
      </c>
      <c r="H248" s="36" t="s">
        <v>106</v>
      </c>
      <c r="I248" s="36" t="s">
        <v>759</v>
      </c>
      <c r="J248" s="36" t="s">
        <v>9</v>
      </c>
      <c r="K248" s="36" t="s">
        <v>137</v>
      </c>
      <c r="L248" s="108">
        <v>0.15</v>
      </c>
      <c r="M248" s="108">
        <v>0</v>
      </c>
      <c r="N248" s="31" t="s">
        <v>138</v>
      </c>
      <c r="O248" s="109">
        <v>21</v>
      </c>
      <c r="P248" s="109"/>
      <c r="Q248" s="112" t="s">
        <v>2748</v>
      </c>
      <c r="R248" s="112">
        <v>21</v>
      </c>
      <c r="S248" s="113" t="s">
        <v>864</v>
      </c>
      <c r="T248" s="114" t="s">
        <v>2749</v>
      </c>
      <c r="U248" s="216" t="s">
        <v>1385</v>
      </c>
      <c r="V248" s="103">
        <v>11</v>
      </c>
      <c r="W248" s="31">
        <v>2013</v>
      </c>
      <c r="X248" s="65" t="s">
        <v>776</v>
      </c>
      <c r="Y248" s="65"/>
      <c r="Z248" s="36"/>
      <c r="AA248" s="32" t="s">
        <v>1569</v>
      </c>
      <c r="AB248" s="32">
        <v>11</v>
      </c>
      <c r="AC248" s="32">
        <v>11</v>
      </c>
      <c r="AD248" s="218" t="s">
        <v>3353</v>
      </c>
      <c r="AE248" s="31"/>
      <c r="AF248" s="31"/>
      <c r="AG248" s="31"/>
      <c r="AH248" s="31"/>
      <c r="AI248" s="31"/>
      <c r="AJ248" s="31"/>
      <c r="AK248" s="31"/>
      <c r="AL248" s="31"/>
      <c r="AM248" s="115"/>
      <c r="AN248" s="31"/>
      <c r="AR248" s="220"/>
      <c r="AS248" s="221"/>
      <c r="AT248" s="221"/>
      <c r="BA248" s="222"/>
      <c r="BB248" s="222"/>
      <c r="BC248" s="222"/>
      <c r="BG248" s="221"/>
      <c r="BH248" s="221"/>
      <c r="BP248" s="221"/>
      <c r="BQ248" s="221"/>
      <c r="BR248" s="221"/>
      <c r="BZ248" s="225"/>
      <c r="EL248" s="224"/>
    </row>
    <row r="249" spans="1:142" ht="16.899999999999999" customHeight="1" x14ac:dyDescent="0.3">
      <c r="A249" s="31">
        <v>457</v>
      </c>
      <c r="B249" s="36" t="s">
        <v>1856</v>
      </c>
      <c r="C249" s="36" t="s">
        <v>1857</v>
      </c>
      <c r="D249" s="36" t="s">
        <v>76</v>
      </c>
      <c r="E249" s="31" t="s">
        <v>218</v>
      </c>
      <c r="F249" s="31">
        <v>5</v>
      </c>
      <c r="G249" s="36" t="s">
        <v>0</v>
      </c>
      <c r="H249" s="36" t="s">
        <v>106</v>
      </c>
      <c r="I249" s="36" t="s">
        <v>759</v>
      </c>
      <c r="J249" s="36" t="s">
        <v>9</v>
      </c>
      <c r="K249" s="36" t="s">
        <v>137</v>
      </c>
      <c r="L249" s="108">
        <v>0.12</v>
      </c>
      <c r="M249" s="108">
        <v>0</v>
      </c>
      <c r="N249" s="31" t="s">
        <v>138</v>
      </c>
      <c r="O249" s="109">
        <v>21</v>
      </c>
      <c r="P249" s="109">
        <v>500</v>
      </c>
      <c r="Q249" s="112">
        <v>521</v>
      </c>
      <c r="R249" s="112">
        <v>21</v>
      </c>
      <c r="S249" s="113" t="s">
        <v>864</v>
      </c>
      <c r="T249" s="114" t="s">
        <v>2762</v>
      </c>
      <c r="U249" s="216" t="s">
        <v>2763</v>
      </c>
      <c r="V249" s="106">
        <v>12</v>
      </c>
      <c r="W249" s="31">
        <v>2013</v>
      </c>
      <c r="X249" s="65" t="s">
        <v>2263</v>
      </c>
      <c r="Y249" s="65" t="s">
        <v>2764</v>
      </c>
      <c r="Z249" s="36"/>
      <c r="AA249" s="32" t="s">
        <v>3265</v>
      </c>
      <c r="AB249" s="32">
        <v>12</v>
      </c>
      <c r="AC249" s="32">
        <v>12</v>
      </c>
      <c r="AD249" s="115" t="s">
        <v>3351</v>
      </c>
      <c r="AE249" s="31"/>
      <c r="AF249" s="31"/>
      <c r="AG249" s="31"/>
      <c r="AH249" s="31"/>
      <c r="AI249" s="31"/>
      <c r="AJ249" s="31"/>
      <c r="AK249" s="31"/>
      <c r="AL249" s="31"/>
      <c r="AM249" s="115"/>
      <c r="AN249" s="31"/>
      <c r="AR249" s="220"/>
      <c r="AT249" s="221"/>
      <c r="BA249" s="222"/>
      <c r="BB249" s="222"/>
      <c r="BC249" s="222"/>
      <c r="BG249" s="221"/>
      <c r="BH249" s="221"/>
      <c r="BP249" s="221"/>
      <c r="BQ249" s="221"/>
      <c r="BR249" s="221"/>
      <c r="BZ249" s="225"/>
      <c r="EL249" s="224"/>
    </row>
    <row r="250" spans="1:142" ht="16.899999999999999" customHeight="1" x14ac:dyDescent="0.3">
      <c r="A250" s="31">
        <v>459</v>
      </c>
      <c r="B250" s="36" t="s">
        <v>777</v>
      </c>
      <c r="C250" s="36" t="s">
        <v>1858</v>
      </c>
      <c r="D250" s="36" t="s">
        <v>96</v>
      </c>
      <c r="E250" s="31">
        <v>4</v>
      </c>
      <c r="F250" s="31">
        <v>3</v>
      </c>
      <c r="G250" s="36" t="s">
        <v>1</v>
      </c>
      <c r="H250" s="36" t="s">
        <v>106</v>
      </c>
      <c r="I250" s="36" t="s">
        <v>778</v>
      </c>
      <c r="J250" s="36" t="s">
        <v>728</v>
      </c>
      <c r="K250" s="36" t="s">
        <v>137</v>
      </c>
      <c r="L250" s="108">
        <v>0.2</v>
      </c>
      <c r="M250" s="108">
        <v>0</v>
      </c>
      <c r="N250" s="31" t="s">
        <v>138</v>
      </c>
      <c r="O250" s="109" t="s">
        <v>2765</v>
      </c>
      <c r="P250" s="109"/>
      <c r="Q250" s="112">
        <v>640.66599331877217</v>
      </c>
      <c r="R250" s="112">
        <v>640.66599331877217</v>
      </c>
      <c r="S250" s="113" t="s">
        <v>864</v>
      </c>
      <c r="T250" s="114" t="s">
        <v>2749</v>
      </c>
      <c r="U250" s="216" t="s">
        <v>1385</v>
      </c>
      <c r="V250" s="103">
        <v>7.1</v>
      </c>
      <c r="W250" s="31">
        <v>2013</v>
      </c>
      <c r="X250" s="65" t="s">
        <v>779</v>
      </c>
      <c r="Y250" s="65" t="s">
        <v>2766</v>
      </c>
      <c r="Z250" s="36"/>
      <c r="AA250" s="32" t="s">
        <v>1569</v>
      </c>
      <c r="AB250" s="32">
        <v>7.1</v>
      </c>
      <c r="AC250" s="32">
        <v>7.1</v>
      </c>
      <c r="AD250" s="218" t="s">
        <v>3353</v>
      </c>
      <c r="AE250" s="31"/>
      <c r="AF250" s="31"/>
      <c r="AG250" s="31"/>
      <c r="AH250" s="31"/>
      <c r="AI250" s="31"/>
      <c r="AJ250" s="31"/>
      <c r="AK250" s="31"/>
      <c r="AL250" s="31"/>
      <c r="AM250" s="115"/>
      <c r="AN250" s="31"/>
      <c r="AR250" s="220"/>
      <c r="AT250" s="221"/>
      <c r="BA250" s="222"/>
      <c r="BB250" s="222"/>
      <c r="BC250" s="222"/>
      <c r="BE250" s="226"/>
      <c r="BF250" s="226"/>
      <c r="BG250" s="221"/>
      <c r="BH250" s="221"/>
      <c r="BP250" s="221"/>
      <c r="BQ250" s="221"/>
      <c r="BR250" s="221"/>
      <c r="BZ250" s="225"/>
      <c r="EL250" s="224"/>
    </row>
    <row r="251" spans="1:142" ht="16.899999999999999" customHeight="1" x14ac:dyDescent="0.3">
      <c r="A251" s="31">
        <v>460</v>
      </c>
      <c r="B251" s="36" t="s">
        <v>780</v>
      </c>
      <c r="C251" s="36" t="s">
        <v>781</v>
      </c>
      <c r="D251" s="36" t="s">
        <v>94</v>
      </c>
      <c r="E251" s="31">
        <v>5</v>
      </c>
      <c r="F251" s="31">
        <v>4</v>
      </c>
      <c r="G251" s="36" t="s">
        <v>0</v>
      </c>
      <c r="H251" s="36" t="s">
        <v>101</v>
      </c>
      <c r="I251" s="36" t="s">
        <v>743</v>
      </c>
      <c r="J251" s="36" t="s">
        <v>9</v>
      </c>
      <c r="K251" s="36" t="s">
        <v>137</v>
      </c>
      <c r="L251" s="108">
        <v>0.25</v>
      </c>
      <c r="M251" s="108">
        <v>0</v>
      </c>
      <c r="N251" s="31" t="s">
        <v>138</v>
      </c>
      <c r="O251" s="109" t="s">
        <v>2767</v>
      </c>
      <c r="P251" s="109"/>
      <c r="Q251" s="112"/>
      <c r="R251" s="112">
        <v>0</v>
      </c>
      <c r="S251" s="113" t="s">
        <v>864</v>
      </c>
      <c r="T251" s="114" t="s">
        <v>2361</v>
      </c>
      <c r="U251" s="216" t="s">
        <v>2768</v>
      </c>
      <c r="V251" s="106">
        <v>19</v>
      </c>
      <c r="W251" s="31">
        <v>2010</v>
      </c>
      <c r="X251" s="62" t="s">
        <v>782</v>
      </c>
      <c r="Y251" s="65" t="s">
        <v>2769</v>
      </c>
      <c r="Z251" s="36"/>
      <c r="AA251" s="32" t="s">
        <v>3266</v>
      </c>
      <c r="AB251" s="32">
        <v>19</v>
      </c>
      <c r="AC251" s="32">
        <v>19</v>
      </c>
      <c r="AD251" s="115" t="s">
        <v>3351</v>
      </c>
      <c r="AE251" s="31"/>
      <c r="AF251" s="31"/>
      <c r="AG251" s="31"/>
      <c r="AH251" s="31"/>
      <c r="AI251" s="31"/>
      <c r="AJ251" s="31"/>
      <c r="AK251" s="31"/>
      <c r="AL251" s="31"/>
      <c r="AM251" s="115"/>
      <c r="AN251" s="31"/>
      <c r="AR251" s="220"/>
      <c r="AS251" s="221"/>
      <c r="AT251" s="221"/>
      <c r="BA251" s="222"/>
      <c r="BB251" s="222"/>
      <c r="BC251" s="222"/>
      <c r="BG251" s="221"/>
      <c r="BH251" s="221"/>
      <c r="BP251" s="221"/>
      <c r="BQ251" s="221"/>
      <c r="BR251" s="221"/>
      <c r="BZ251" s="223"/>
      <c r="EL251" s="224"/>
    </row>
    <row r="252" spans="1:142" ht="16.899999999999999" customHeight="1" x14ac:dyDescent="0.3">
      <c r="A252" s="31">
        <v>461</v>
      </c>
      <c r="B252" s="36" t="s">
        <v>783</v>
      </c>
      <c r="C252" s="36" t="s">
        <v>1859</v>
      </c>
      <c r="D252" s="36" t="s">
        <v>96</v>
      </c>
      <c r="E252" s="31">
        <v>5</v>
      </c>
      <c r="F252" s="31">
        <v>4</v>
      </c>
      <c r="G252" s="36" t="s">
        <v>1</v>
      </c>
      <c r="H252" s="36" t="s">
        <v>106</v>
      </c>
      <c r="I252" s="36" t="s">
        <v>778</v>
      </c>
      <c r="J252" s="36" t="s">
        <v>728</v>
      </c>
      <c r="K252" s="36" t="s">
        <v>137</v>
      </c>
      <c r="L252" s="108">
        <v>0.25</v>
      </c>
      <c r="M252" s="108">
        <v>0</v>
      </c>
      <c r="N252" s="31" t="s">
        <v>138</v>
      </c>
      <c r="O252" s="109" t="s">
        <v>2765</v>
      </c>
      <c r="P252" s="109"/>
      <c r="Q252" s="112">
        <v>800.83249164846518</v>
      </c>
      <c r="R252" s="112">
        <v>800.83249164846518</v>
      </c>
      <c r="S252" s="113" t="s">
        <v>864</v>
      </c>
      <c r="T252" s="114" t="s">
        <v>2749</v>
      </c>
      <c r="U252" s="216" t="s">
        <v>1385</v>
      </c>
      <c r="V252" s="103">
        <v>7.1</v>
      </c>
      <c r="W252" s="31">
        <v>2010</v>
      </c>
      <c r="X252" s="65" t="s">
        <v>784</v>
      </c>
      <c r="Y252" s="65" t="s">
        <v>2770</v>
      </c>
      <c r="Z252" s="36"/>
      <c r="AA252" s="32" t="s">
        <v>1569</v>
      </c>
      <c r="AB252" s="32">
        <v>7.1</v>
      </c>
      <c r="AC252" s="32">
        <v>7.1</v>
      </c>
      <c r="AD252" s="218" t="s">
        <v>3353</v>
      </c>
      <c r="AE252" s="31"/>
      <c r="AF252" s="31"/>
      <c r="AG252" s="31"/>
      <c r="AH252" s="31"/>
      <c r="AI252" s="31"/>
      <c r="AJ252" s="31"/>
      <c r="AK252" s="31"/>
      <c r="AL252" s="31"/>
      <c r="AM252" s="115"/>
      <c r="AN252" s="31"/>
      <c r="AR252" s="220"/>
      <c r="AT252" s="221"/>
      <c r="BA252" s="222"/>
      <c r="BB252" s="222"/>
      <c r="BC252" s="222"/>
      <c r="BG252" s="221"/>
      <c r="BH252" s="221"/>
      <c r="BP252" s="221"/>
      <c r="BQ252" s="221"/>
      <c r="BR252" s="221"/>
      <c r="BZ252" s="223"/>
      <c r="EL252" s="224"/>
    </row>
    <row r="253" spans="1:142" ht="16.899999999999999" customHeight="1" x14ac:dyDescent="0.3">
      <c r="A253" s="31">
        <v>462</v>
      </c>
      <c r="B253" s="36" t="s">
        <v>785</v>
      </c>
      <c r="C253" s="36" t="s">
        <v>1860</v>
      </c>
      <c r="D253" s="36" t="s">
        <v>96</v>
      </c>
      <c r="E253" s="31">
        <v>5</v>
      </c>
      <c r="F253" s="31">
        <v>4</v>
      </c>
      <c r="G253" s="36" t="s">
        <v>0</v>
      </c>
      <c r="H253" s="36" t="s">
        <v>106</v>
      </c>
      <c r="I253" s="36" t="s">
        <v>778</v>
      </c>
      <c r="J253" s="36" t="s">
        <v>786</v>
      </c>
      <c r="K253" s="36" t="s">
        <v>137</v>
      </c>
      <c r="L253" s="108">
        <v>0.25</v>
      </c>
      <c r="M253" s="108">
        <v>0</v>
      </c>
      <c r="N253" s="31" t="s">
        <v>138</v>
      </c>
      <c r="O253" s="109" t="s">
        <v>2765</v>
      </c>
      <c r="P253" s="109"/>
      <c r="Q253" s="112">
        <v>58.419057272074717</v>
      </c>
      <c r="R253" s="112">
        <v>58.419057272074717</v>
      </c>
      <c r="S253" s="113" t="s">
        <v>864</v>
      </c>
      <c r="T253" s="114" t="s">
        <v>2762</v>
      </c>
      <c r="U253" s="216" t="s">
        <v>2763</v>
      </c>
      <c r="V253" s="106">
        <v>11</v>
      </c>
      <c r="W253" s="31">
        <v>2010</v>
      </c>
      <c r="X253" s="65" t="s">
        <v>787</v>
      </c>
      <c r="Y253" s="65" t="s">
        <v>2770</v>
      </c>
      <c r="Z253" s="36"/>
      <c r="AA253" s="32" t="s">
        <v>3265</v>
      </c>
      <c r="AB253" s="32">
        <v>11</v>
      </c>
      <c r="AC253" s="32">
        <v>11</v>
      </c>
      <c r="AD253" s="115" t="s">
        <v>3351</v>
      </c>
      <c r="AE253" s="31"/>
      <c r="AF253" s="31"/>
      <c r="AG253" s="31"/>
      <c r="AH253" s="31"/>
      <c r="AI253" s="31"/>
      <c r="AJ253" s="31"/>
      <c r="AK253" s="31"/>
      <c r="AL253" s="31"/>
      <c r="AM253" s="115"/>
      <c r="AN253" s="31"/>
      <c r="AR253" s="220"/>
      <c r="AT253" s="221"/>
      <c r="BA253" s="222"/>
      <c r="BB253" s="222"/>
      <c r="BC253" s="222"/>
      <c r="BG253" s="221"/>
      <c r="BH253" s="221"/>
      <c r="BP253" s="221"/>
      <c r="BQ253" s="221"/>
      <c r="BR253" s="221"/>
      <c r="BZ253" s="223"/>
      <c r="EL253" s="224"/>
    </row>
    <row r="254" spans="1:142" ht="16.899999999999999" customHeight="1" x14ac:dyDescent="0.3">
      <c r="A254" s="31">
        <v>463</v>
      </c>
      <c r="B254" s="36" t="s">
        <v>788</v>
      </c>
      <c r="C254" s="36" t="s">
        <v>1861</v>
      </c>
      <c r="D254" s="36" t="s">
        <v>95</v>
      </c>
      <c r="E254" s="31">
        <v>5</v>
      </c>
      <c r="F254" s="31">
        <v>3</v>
      </c>
      <c r="G254" s="36" t="s">
        <v>1</v>
      </c>
      <c r="H254" s="36" t="s">
        <v>106</v>
      </c>
      <c r="I254" s="36" t="s">
        <v>789</v>
      </c>
      <c r="J254" s="36" t="s">
        <v>728</v>
      </c>
      <c r="K254" s="36" t="s">
        <v>137</v>
      </c>
      <c r="L254" s="108">
        <v>0.1</v>
      </c>
      <c r="M254" s="108">
        <v>0</v>
      </c>
      <c r="N254" s="31" t="s">
        <v>138</v>
      </c>
      <c r="O254" s="109" t="s">
        <v>2355</v>
      </c>
      <c r="P254" s="109"/>
      <c r="Q254" s="112"/>
      <c r="R254" s="112"/>
      <c r="S254" s="113" t="s">
        <v>864</v>
      </c>
      <c r="T254" s="114" t="s">
        <v>2361</v>
      </c>
      <c r="U254" s="216" t="s">
        <v>1386</v>
      </c>
      <c r="V254" s="103">
        <v>7.1</v>
      </c>
      <c r="W254" s="31">
        <v>2010</v>
      </c>
      <c r="X254" s="65" t="s">
        <v>790</v>
      </c>
      <c r="Y254" s="65" t="s">
        <v>791</v>
      </c>
      <c r="Z254" s="36"/>
      <c r="AA254" s="32" t="s">
        <v>1568</v>
      </c>
      <c r="AB254" s="32">
        <v>7.1</v>
      </c>
      <c r="AC254" s="32">
        <v>7.1</v>
      </c>
      <c r="AD254" s="218" t="s">
        <v>3353</v>
      </c>
      <c r="AE254" s="31"/>
      <c r="AF254" s="31"/>
      <c r="AG254" s="31"/>
      <c r="AH254" s="31"/>
      <c r="AI254" s="31"/>
      <c r="AJ254" s="31"/>
      <c r="AK254" s="31"/>
      <c r="AL254" s="31"/>
      <c r="AM254" s="115"/>
      <c r="AN254" s="31"/>
      <c r="AR254" s="220"/>
      <c r="AT254" s="221"/>
      <c r="BA254" s="222"/>
      <c r="BB254" s="222"/>
      <c r="BC254" s="222"/>
      <c r="BG254" s="221"/>
      <c r="BH254" s="221"/>
      <c r="BP254" s="221"/>
      <c r="BQ254" s="221"/>
      <c r="BR254" s="221"/>
      <c r="BZ254" s="223"/>
      <c r="EL254" s="224"/>
    </row>
    <row r="255" spans="1:142" ht="16.899999999999999" customHeight="1" x14ac:dyDescent="0.3">
      <c r="A255" s="31">
        <v>466</v>
      </c>
      <c r="B255" s="36" t="s">
        <v>793</v>
      </c>
      <c r="C255" s="36" t="s">
        <v>1862</v>
      </c>
      <c r="D255" s="36" t="s">
        <v>75</v>
      </c>
      <c r="E255" s="31">
        <v>5</v>
      </c>
      <c r="F255" s="31">
        <v>2</v>
      </c>
      <c r="G255" s="36" t="s">
        <v>1</v>
      </c>
      <c r="H255" s="36" t="s">
        <v>106</v>
      </c>
      <c r="I255" s="36" t="s">
        <v>759</v>
      </c>
      <c r="J255" s="36" t="s">
        <v>9</v>
      </c>
      <c r="K255" s="36" t="s">
        <v>137</v>
      </c>
      <c r="L255" s="108">
        <v>0.14000000000000001</v>
      </c>
      <c r="M255" s="108">
        <v>0</v>
      </c>
      <c r="N255" s="31" t="s">
        <v>138</v>
      </c>
      <c r="O255" s="109" t="s">
        <v>2751</v>
      </c>
      <c r="P255" s="109"/>
      <c r="Q255" s="112">
        <v>747.44365887190088</v>
      </c>
      <c r="R255" s="112">
        <v>747.44365887190088</v>
      </c>
      <c r="S255" s="113" t="s">
        <v>864</v>
      </c>
      <c r="T255" s="114" t="s">
        <v>2749</v>
      </c>
      <c r="U255" s="216" t="s">
        <v>1385</v>
      </c>
      <c r="V255" s="103">
        <v>11</v>
      </c>
      <c r="W255" s="31">
        <v>2015</v>
      </c>
      <c r="X255" s="65" t="s">
        <v>794</v>
      </c>
      <c r="Y255" s="65" t="s">
        <v>2771</v>
      </c>
      <c r="Z255" s="36"/>
      <c r="AA255" s="32" t="s">
        <v>1569</v>
      </c>
      <c r="AB255" s="32">
        <v>11</v>
      </c>
      <c r="AC255" s="32">
        <v>11</v>
      </c>
      <c r="AD255" s="218" t="s">
        <v>3353</v>
      </c>
      <c r="AE255" s="31"/>
      <c r="AF255" s="31"/>
      <c r="AG255" s="31"/>
      <c r="AH255" s="31"/>
      <c r="AI255" s="31"/>
      <c r="AJ255" s="31"/>
      <c r="AK255" s="31"/>
      <c r="AL255" s="31"/>
      <c r="AM255" s="115"/>
      <c r="AN255" s="31"/>
      <c r="AR255" s="220"/>
      <c r="AT255" s="221"/>
      <c r="BA255" s="222"/>
      <c r="BB255" s="222"/>
      <c r="BC255" s="222"/>
      <c r="BG255" s="221"/>
      <c r="BH255" s="221"/>
      <c r="BP255" s="221"/>
      <c r="BQ255" s="221"/>
      <c r="BR255" s="221"/>
      <c r="BZ255" s="223"/>
      <c r="EL255" s="224"/>
    </row>
    <row r="256" spans="1:142" ht="16.899999999999999" customHeight="1" x14ac:dyDescent="0.3">
      <c r="A256" s="31">
        <v>467</v>
      </c>
      <c r="B256" s="62" t="s">
        <v>795</v>
      </c>
      <c r="C256" s="36" t="s">
        <v>3363</v>
      </c>
      <c r="D256" s="36" t="s">
        <v>75</v>
      </c>
      <c r="E256" s="31">
        <v>5</v>
      </c>
      <c r="F256" s="31">
        <v>2</v>
      </c>
      <c r="G256" s="36" t="s">
        <v>0</v>
      </c>
      <c r="H256" s="36" t="s">
        <v>106</v>
      </c>
      <c r="I256" s="36" t="s">
        <v>759</v>
      </c>
      <c r="J256" s="36" t="s">
        <v>9</v>
      </c>
      <c r="K256" s="36" t="s">
        <v>137</v>
      </c>
      <c r="L256" s="108">
        <v>0.14000000000000001</v>
      </c>
      <c r="M256" s="108">
        <v>0</v>
      </c>
      <c r="N256" s="31" t="s">
        <v>138</v>
      </c>
      <c r="O256" s="109" t="s">
        <v>2751</v>
      </c>
      <c r="P256" s="109"/>
      <c r="Q256" s="112">
        <v>55.367037226065499</v>
      </c>
      <c r="R256" s="112">
        <v>55.367037226065499</v>
      </c>
      <c r="S256" s="113" t="s">
        <v>864</v>
      </c>
      <c r="T256" s="114" t="s">
        <v>2762</v>
      </c>
      <c r="U256" s="216" t="s">
        <v>2752</v>
      </c>
      <c r="V256" s="106">
        <v>12</v>
      </c>
      <c r="W256" s="31">
        <v>2014</v>
      </c>
      <c r="X256" s="65" t="s">
        <v>796</v>
      </c>
      <c r="Y256" s="65" t="s">
        <v>2772</v>
      </c>
      <c r="Z256" s="36"/>
      <c r="AA256" s="32" t="s">
        <v>3264</v>
      </c>
      <c r="AB256" s="32">
        <v>12</v>
      </c>
      <c r="AC256" s="32">
        <v>12</v>
      </c>
      <c r="AD256" s="115" t="s">
        <v>3351</v>
      </c>
      <c r="AE256" s="31"/>
      <c r="AF256" s="31"/>
      <c r="AG256" s="31"/>
      <c r="AH256" s="31"/>
      <c r="AI256" s="31"/>
      <c r="AJ256" s="31"/>
      <c r="AK256" s="31"/>
      <c r="AL256" s="31"/>
      <c r="AM256" s="115"/>
      <c r="AN256" s="31"/>
      <c r="AR256" s="220"/>
      <c r="AT256" s="221"/>
      <c r="BA256" s="222"/>
      <c r="BB256" s="222"/>
      <c r="BC256" s="222"/>
      <c r="BG256" s="221"/>
      <c r="BH256" s="221"/>
      <c r="BP256" s="221"/>
      <c r="BQ256" s="221"/>
      <c r="BR256" s="221"/>
      <c r="BZ256" s="223"/>
      <c r="EL256" s="224"/>
    </row>
    <row r="257" spans="1:142" ht="16.899999999999999" customHeight="1" x14ac:dyDescent="0.3">
      <c r="A257" s="31">
        <v>468</v>
      </c>
      <c r="B257" s="36" t="s">
        <v>797</v>
      </c>
      <c r="C257" s="36" t="s">
        <v>1863</v>
      </c>
      <c r="D257" s="36" t="s">
        <v>75</v>
      </c>
      <c r="E257" s="31">
        <v>5</v>
      </c>
      <c r="F257" s="31">
        <v>2</v>
      </c>
      <c r="G257" s="36" t="s">
        <v>1</v>
      </c>
      <c r="H257" s="36" t="s">
        <v>106</v>
      </c>
      <c r="I257" s="36" t="s">
        <v>792</v>
      </c>
      <c r="J257" s="36" t="s">
        <v>9</v>
      </c>
      <c r="K257" s="36" t="s">
        <v>137</v>
      </c>
      <c r="L257" s="108">
        <v>0.14000000000000001</v>
      </c>
      <c r="M257" s="108">
        <v>0</v>
      </c>
      <c r="N257" s="31" t="s">
        <v>138</v>
      </c>
      <c r="O257" s="109" t="s">
        <v>2751</v>
      </c>
      <c r="P257" s="109"/>
      <c r="Q257" s="112">
        <v>228.63075462193689</v>
      </c>
      <c r="R257" s="112">
        <v>228.63075462193689</v>
      </c>
      <c r="S257" s="113" t="s">
        <v>864</v>
      </c>
      <c r="T257" s="114" t="s">
        <v>2749</v>
      </c>
      <c r="U257" s="216" t="s">
        <v>1387</v>
      </c>
      <c r="V257" s="103">
        <v>11</v>
      </c>
      <c r="W257" s="31">
        <v>2014</v>
      </c>
      <c r="X257" s="65" t="s">
        <v>798</v>
      </c>
      <c r="Y257" s="65" t="s">
        <v>2773</v>
      </c>
      <c r="Z257" s="36"/>
      <c r="AA257" s="32" t="s">
        <v>3392</v>
      </c>
      <c r="AB257" s="32">
        <v>11</v>
      </c>
      <c r="AC257" s="32">
        <v>11</v>
      </c>
      <c r="AD257" s="218" t="s">
        <v>3353</v>
      </c>
      <c r="AE257" s="31"/>
      <c r="AF257" s="31"/>
      <c r="AG257" s="31"/>
      <c r="AH257" s="31"/>
      <c r="AI257" s="31"/>
      <c r="AJ257" s="31"/>
      <c r="AK257" s="31"/>
      <c r="AL257" s="31"/>
      <c r="AM257" s="115"/>
      <c r="AN257" s="31"/>
      <c r="AR257" s="220"/>
      <c r="AS257" s="221"/>
      <c r="AT257" s="221"/>
      <c r="BA257" s="222"/>
      <c r="BB257" s="222"/>
      <c r="BC257" s="222"/>
      <c r="BG257" s="221"/>
      <c r="BH257" s="221"/>
      <c r="BJ257" s="226"/>
      <c r="BP257" s="221"/>
      <c r="BQ257" s="221"/>
      <c r="BR257" s="221"/>
      <c r="BZ257" s="223"/>
      <c r="EL257" s="224"/>
    </row>
    <row r="258" spans="1:142" ht="16.899999999999999" customHeight="1" x14ac:dyDescent="0.3">
      <c r="A258" s="31">
        <v>469</v>
      </c>
      <c r="B258" s="36" t="s">
        <v>799</v>
      </c>
      <c r="C258" s="36" t="s">
        <v>800</v>
      </c>
      <c r="D258" s="36" t="s">
        <v>75</v>
      </c>
      <c r="E258" s="31">
        <v>5</v>
      </c>
      <c r="F258" s="31">
        <v>3</v>
      </c>
      <c r="G258" s="36" t="s">
        <v>1</v>
      </c>
      <c r="H258" s="36" t="s">
        <v>106</v>
      </c>
      <c r="I258" s="36" t="s">
        <v>801</v>
      </c>
      <c r="J258" s="36" t="s">
        <v>149</v>
      </c>
      <c r="K258" s="36" t="s">
        <v>137</v>
      </c>
      <c r="L258" s="108">
        <v>0.2</v>
      </c>
      <c r="M258" s="108">
        <v>0</v>
      </c>
      <c r="N258" s="31" t="s">
        <v>138</v>
      </c>
      <c r="O258" s="109" t="s">
        <v>2774</v>
      </c>
      <c r="P258" s="109">
        <v>409.94062499999995</v>
      </c>
      <c r="Q258" s="112">
        <v>504.54230769230765</v>
      </c>
      <c r="R258" s="112">
        <v>94.601682692307691</v>
      </c>
      <c r="S258" s="113" t="s">
        <v>864</v>
      </c>
      <c r="T258" s="114" t="s">
        <v>2733</v>
      </c>
      <c r="U258" s="216" t="s">
        <v>1381</v>
      </c>
      <c r="V258" s="103">
        <v>1</v>
      </c>
      <c r="W258" s="31">
        <v>2010</v>
      </c>
      <c r="X258" s="65" t="s">
        <v>802</v>
      </c>
      <c r="Y258" s="65" t="s">
        <v>2775</v>
      </c>
      <c r="Z258" s="36"/>
      <c r="AA258" s="32" t="s">
        <v>1562</v>
      </c>
      <c r="AB258" s="32">
        <v>1</v>
      </c>
      <c r="AC258" s="32">
        <v>1</v>
      </c>
      <c r="AD258" s="218" t="s">
        <v>3353</v>
      </c>
      <c r="AE258" s="31"/>
      <c r="AF258" s="31"/>
      <c r="AG258" s="31"/>
      <c r="AH258" s="31"/>
      <c r="AI258" s="31"/>
      <c r="AJ258" s="31"/>
      <c r="AK258" s="31"/>
      <c r="AL258" s="31"/>
      <c r="AM258" s="115"/>
      <c r="AN258" s="31"/>
      <c r="AR258" s="220"/>
      <c r="AT258" s="221"/>
      <c r="BA258" s="222"/>
      <c r="BB258" s="222"/>
      <c r="BC258" s="222"/>
      <c r="BG258" s="221"/>
      <c r="BH258" s="221"/>
      <c r="BP258" s="221"/>
      <c r="BQ258" s="221"/>
      <c r="BR258" s="221"/>
      <c r="EL258" s="224"/>
    </row>
    <row r="259" spans="1:142" ht="16.899999999999999" customHeight="1" x14ac:dyDescent="0.3">
      <c r="A259" s="31">
        <v>470</v>
      </c>
      <c r="B259" s="36" t="s">
        <v>803</v>
      </c>
      <c r="C259" s="36" t="s">
        <v>804</v>
      </c>
      <c r="D259" s="36" t="s">
        <v>75</v>
      </c>
      <c r="E259" s="31">
        <v>5</v>
      </c>
      <c r="F259" s="31">
        <v>4</v>
      </c>
      <c r="G259" s="36" t="s">
        <v>1</v>
      </c>
      <c r="H259" s="36" t="s">
        <v>106</v>
      </c>
      <c r="I259" s="36" t="s">
        <v>805</v>
      </c>
      <c r="J259" s="36" t="s">
        <v>806</v>
      </c>
      <c r="K259" s="36" t="s">
        <v>137</v>
      </c>
      <c r="L259" s="108">
        <v>0.2</v>
      </c>
      <c r="M259" s="108">
        <v>0</v>
      </c>
      <c r="N259" s="31" t="s">
        <v>138</v>
      </c>
      <c r="O259" s="109" t="s">
        <v>2776</v>
      </c>
      <c r="P259" s="109">
        <v>4319.7115384615381</v>
      </c>
      <c r="Q259" s="112">
        <v>5316.5680473372777</v>
      </c>
      <c r="R259" s="112">
        <v>996.85650887573956</v>
      </c>
      <c r="S259" s="113" t="s">
        <v>864</v>
      </c>
      <c r="T259" s="114" t="s">
        <v>2733</v>
      </c>
      <c r="U259" s="216" t="s">
        <v>1388</v>
      </c>
      <c r="V259" s="103">
        <v>1</v>
      </c>
      <c r="W259" s="31">
        <v>2010</v>
      </c>
      <c r="X259" s="65" t="s">
        <v>802</v>
      </c>
      <c r="Y259" s="65" t="s">
        <v>2775</v>
      </c>
      <c r="Z259" s="36"/>
      <c r="AA259" s="32" t="s">
        <v>1577</v>
      </c>
      <c r="AB259" s="32">
        <v>1</v>
      </c>
      <c r="AC259" s="32">
        <v>1</v>
      </c>
      <c r="AD259" s="218" t="s">
        <v>3353</v>
      </c>
      <c r="AE259" s="31"/>
      <c r="AF259" s="31"/>
      <c r="AG259" s="31"/>
      <c r="AH259" s="31"/>
      <c r="AI259" s="31"/>
      <c r="AJ259" s="31"/>
      <c r="AK259" s="31"/>
      <c r="AL259" s="31"/>
      <c r="AM259" s="115"/>
      <c r="AN259" s="31"/>
      <c r="AR259" s="220"/>
      <c r="AT259" s="221"/>
      <c r="BA259" s="222"/>
      <c r="BB259" s="222"/>
      <c r="BC259" s="222"/>
      <c r="BG259" s="221"/>
      <c r="BH259" s="221"/>
      <c r="BP259" s="221"/>
      <c r="BQ259" s="221"/>
      <c r="BR259" s="221"/>
      <c r="EL259" s="224"/>
    </row>
    <row r="260" spans="1:142" ht="16.899999999999999" customHeight="1" x14ac:dyDescent="0.3">
      <c r="A260" s="31">
        <v>471</v>
      </c>
      <c r="B260" s="36" t="s">
        <v>807</v>
      </c>
      <c r="C260" s="36" t="s">
        <v>808</v>
      </c>
      <c r="D260" s="36" t="s">
        <v>75</v>
      </c>
      <c r="E260" s="31">
        <v>5</v>
      </c>
      <c r="F260" s="31">
        <v>3</v>
      </c>
      <c r="G260" s="36" t="s">
        <v>0</v>
      </c>
      <c r="H260" s="36" t="s">
        <v>106</v>
      </c>
      <c r="I260" s="36" t="s">
        <v>727</v>
      </c>
      <c r="J260" s="36" t="s">
        <v>149</v>
      </c>
      <c r="K260" s="36" t="s">
        <v>137</v>
      </c>
      <c r="L260" s="108">
        <v>0.2</v>
      </c>
      <c r="M260" s="108">
        <v>0</v>
      </c>
      <c r="N260" s="31" t="s">
        <v>138</v>
      </c>
      <c r="O260" s="109" t="s">
        <v>2777</v>
      </c>
      <c r="P260" s="109">
        <v>46.796875</v>
      </c>
      <c r="Q260" s="112">
        <v>57.596153846153847</v>
      </c>
      <c r="R260" s="112">
        <v>10.799278846153847</v>
      </c>
      <c r="S260" s="113" t="s">
        <v>864</v>
      </c>
      <c r="T260" s="114" t="s">
        <v>2735</v>
      </c>
      <c r="U260" s="216" t="s">
        <v>1376</v>
      </c>
      <c r="V260" s="103">
        <v>1</v>
      </c>
      <c r="W260" s="31">
        <v>2012</v>
      </c>
      <c r="X260" s="65" t="s">
        <v>802</v>
      </c>
      <c r="Y260" s="65" t="s">
        <v>2775</v>
      </c>
      <c r="Z260" s="36"/>
      <c r="AA260" s="32" t="s">
        <v>3258</v>
      </c>
      <c r="AB260" s="32">
        <v>1</v>
      </c>
      <c r="AC260" s="32">
        <v>1</v>
      </c>
      <c r="AD260" s="115" t="s">
        <v>3351</v>
      </c>
      <c r="AE260" s="31"/>
      <c r="AF260" s="31"/>
      <c r="AG260" s="31"/>
      <c r="AH260" s="31"/>
      <c r="AI260" s="31"/>
      <c r="AJ260" s="31"/>
      <c r="AK260" s="31"/>
      <c r="AL260" s="31"/>
      <c r="AM260" s="115"/>
      <c r="AN260" s="31"/>
      <c r="AR260" s="220"/>
      <c r="AT260" s="221"/>
      <c r="BA260" s="222"/>
      <c r="BB260" s="222"/>
      <c r="BC260" s="222"/>
      <c r="BG260" s="221"/>
      <c r="BH260" s="221"/>
      <c r="BP260" s="221"/>
      <c r="BQ260" s="221"/>
      <c r="BR260" s="221"/>
      <c r="EL260" s="224"/>
    </row>
    <row r="261" spans="1:142" ht="16.899999999999999" customHeight="1" x14ac:dyDescent="0.3">
      <c r="A261" s="31">
        <v>472</v>
      </c>
      <c r="B261" s="36" t="s">
        <v>809</v>
      </c>
      <c r="C261" s="36" t="s">
        <v>1864</v>
      </c>
      <c r="D261" s="36" t="s">
        <v>94</v>
      </c>
      <c r="E261" s="31">
        <v>5</v>
      </c>
      <c r="F261" s="31">
        <v>4</v>
      </c>
      <c r="G261" s="36" t="s">
        <v>1</v>
      </c>
      <c r="H261" s="36" t="s">
        <v>101</v>
      </c>
      <c r="I261" s="36" t="s">
        <v>810</v>
      </c>
      <c r="J261" s="36" t="s">
        <v>811</v>
      </c>
      <c r="K261" s="36" t="s">
        <v>137</v>
      </c>
      <c r="L261" s="108">
        <v>0.11</v>
      </c>
      <c r="M261" s="108">
        <v>0</v>
      </c>
      <c r="N261" s="31" t="s">
        <v>138</v>
      </c>
      <c r="O261" s="109" t="s">
        <v>2778</v>
      </c>
      <c r="P261" s="109"/>
      <c r="Q261" s="112"/>
      <c r="R261" s="112">
        <v>1000</v>
      </c>
      <c r="S261" s="113" t="s">
        <v>864</v>
      </c>
      <c r="T261" s="114" t="s">
        <v>2733</v>
      </c>
      <c r="U261" s="216" t="s">
        <v>1394</v>
      </c>
      <c r="V261" s="103">
        <v>10</v>
      </c>
      <c r="W261" s="31">
        <v>2010</v>
      </c>
      <c r="X261" s="65" t="s">
        <v>812</v>
      </c>
      <c r="Y261" s="65" t="s">
        <v>2779</v>
      </c>
      <c r="Z261" s="36"/>
      <c r="AA261" s="32" t="s">
        <v>1574</v>
      </c>
      <c r="AB261" s="32">
        <v>10</v>
      </c>
      <c r="AC261" s="32">
        <v>10</v>
      </c>
      <c r="AD261" s="218" t="s">
        <v>3353</v>
      </c>
      <c r="AE261" s="31"/>
      <c r="AF261" s="31"/>
      <c r="AG261" s="31"/>
      <c r="AH261" s="31"/>
      <c r="AI261" s="31"/>
      <c r="AJ261" s="31"/>
      <c r="AK261" s="31"/>
      <c r="AL261" s="31"/>
      <c r="AM261" s="115"/>
      <c r="AN261" s="31"/>
      <c r="AR261" s="220"/>
      <c r="AS261" s="221"/>
      <c r="AT261" s="221"/>
      <c r="BA261" s="222"/>
      <c r="BB261" s="222"/>
      <c r="BC261" s="222"/>
      <c r="BG261" s="221"/>
      <c r="BH261" s="221"/>
      <c r="BP261" s="221"/>
      <c r="BQ261" s="221"/>
      <c r="BR261" s="221"/>
      <c r="EL261" s="224"/>
    </row>
    <row r="262" spans="1:142" ht="16.899999999999999" customHeight="1" x14ac:dyDescent="0.3">
      <c r="A262" s="31">
        <v>473</v>
      </c>
      <c r="B262" s="36" t="s">
        <v>813</v>
      </c>
      <c r="C262" s="36" t="s">
        <v>1865</v>
      </c>
      <c r="D262" s="36" t="s">
        <v>94</v>
      </c>
      <c r="E262" s="31">
        <v>5</v>
      </c>
      <c r="F262" s="31">
        <v>4</v>
      </c>
      <c r="G262" s="36" t="s">
        <v>1</v>
      </c>
      <c r="H262" s="36" t="s">
        <v>101</v>
      </c>
      <c r="I262" s="36" t="s">
        <v>814</v>
      </c>
      <c r="J262" s="36" t="s">
        <v>811</v>
      </c>
      <c r="K262" s="36" t="s">
        <v>137</v>
      </c>
      <c r="L262" s="108">
        <v>0.4</v>
      </c>
      <c r="M262" s="108">
        <v>0</v>
      </c>
      <c r="N262" s="31" t="s">
        <v>138</v>
      </c>
      <c r="O262" s="109" t="s">
        <v>2780</v>
      </c>
      <c r="P262" s="109"/>
      <c r="Q262" s="112"/>
      <c r="R262" s="112">
        <v>1000</v>
      </c>
      <c r="S262" s="113" t="s">
        <v>864</v>
      </c>
      <c r="T262" s="114" t="s">
        <v>2733</v>
      </c>
      <c r="U262" s="216" t="s">
        <v>1395</v>
      </c>
      <c r="V262" s="103">
        <v>10</v>
      </c>
      <c r="W262" s="31">
        <v>2010</v>
      </c>
      <c r="X262" s="65" t="s">
        <v>812</v>
      </c>
      <c r="Y262" s="65" t="s">
        <v>2779</v>
      </c>
      <c r="Z262" s="36"/>
      <c r="AA262" s="32" t="s">
        <v>1575</v>
      </c>
      <c r="AB262" s="32">
        <v>10</v>
      </c>
      <c r="AC262" s="32">
        <v>10</v>
      </c>
      <c r="AD262" s="218" t="s">
        <v>3353</v>
      </c>
      <c r="AE262" s="31"/>
      <c r="AF262" s="31"/>
      <c r="AG262" s="31"/>
      <c r="AH262" s="31"/>
      <c r="AI262" s="31"/>
      <c r="AJ262" s="31"/>
      <c r="AK262" s="31"/>
      <c r="AL262" s="31"/>
      <c r="AM262" s="115"/>
      <c r="AN262" s="31"/>
      <c r="AR262" s="220"/>
      <c r="AS262" s="221"/>
      <c r="AT262" s="221"/>
      <c r="BA262" s="222"/>
      <c r="BB262" s="222"/>
      <c r="BC262" s="222"/>
      <c r="BG262" s="221"/>
      <c r="BH262" s="221"/>
      <c r="BP262" s="221"/>
      <c r="BQ262" s="221"/>
      <c r="BR262" s="221"/>
      <c r="EL262" s="224"/>
    </row>
    <row r="263" spans="1:142" ht="16.899999999999999" customHeight="1" x14ac:dyDescent="0.3">
      <c r="A263" s="31">
        <v>475</v>
      </c>
      <c r="B263" s="36" t="s">
        <v>815</v>
      </c>
      <c r="C263" s="36" t="s">
        <v>816</v>
      </c>
      <c r="D263" s="36" t="s">
        <v>75</v>
      </c>
      <c r="E263" s="31">
        <v>5</v>
      </c>
      <c r="F263" s="31">
        <v>2</v>
      </c>
      <c r="G263" s="36" t="s">
        <v>0</v>
      </c>
      <c r="H263" s="36" t="s">
        <v>106</v>
      </c>
      <c r="I263" s="36" t="s">
        <v>759</v>
      </c>
      <c r="J263" s="36" t="s">
        <v>149</v>
      </c>
      <c r="K263" s="36" t="s">
        <v>137</v>
      </c>
      <c r="L263" s="108">
        <v>0.21</v>
      </c>
      <c r="M263" s="108">
        <v>0</v>
      </c>
      <c r="N263" s="31" t="s">
        <v>144</v>
      </c>
      <c r="O263" s="109">
        <v>212</v>
      </c>
      <c r="P263" s="109"/>
      <c r="Q263" s="112"/>
      <c r="R263" s="112">
        <v>212</v>
      </c>
      <c r="S263" s="113" t="s">
        <v>864</v>
      </c>
      <c r="T263" s="114" t="s">
        <v>2762</v>
      </c>
      <c r="U263" s="216" t="s">
        <v>2754</v>
      </c>
      <c r="V263" s="106">
        <v>12</v>
      </c>
      <c r="W263" s="31">
        <v>2017</v>
      </c>
      <c r="X263" s="63" t="s">
        <v>817</v>
      </c>
      <c r="Y263" s="65" t="s">
        <v>2781</v>
      </c>
      <c r="Z263" s="36"/>
      <c r="AA263" s="32" t="s">
        <v>3263</v>
      </c>
      <c r="AB263" s="32">
        <v>12</v>
      </c>
      <c r="AC263" s="32">
        <v>12</v>
      </c>
      <c r="AD263" s="115" t="s">
        <v>3351</v>
      </c>
      <c r="AE263" s="31"/>
      <c r="AF263" s="31"/>
      <c r="AG263" s="31"/>
      <c r="AH263" s="31"/>
      <c r="AI263" s="31"/>
      <c r="AJ263" s="31"/>
      <c r="AK263" s="31"/>
      <c r="AL263" s="31"/>
      <c r="AM263" s="115"/>
      <c r="AN263" s="31"/>
      <c r="AR263" s="220"/>
      <c r="AS263" s="221"/>
      <c r="AT263" s="221"/>
      <c r="BA263" s="222"/>
      <c r="BB263" s="222"/>
      <c r="BC263" s="222"/>
      <c r="BG263" s="221"/>
      <c r="BH263" s="221"/>
      <c r="BP263" s="221"/>
      <c r="BQ263" s="221"/>
      <c r="BR263" s="221"/>
      <c r="EL263" s="224"/>
    </row>
    <row r="264" spans="1:142" ht="16.899999999999999" customHeight="1" x14ac:dyDescent="0.3">
      <c r="A264" s="31">
        <v>477</v>
      </c>
      <c r="B264" s="36" t="s">
        <v>818</v>
      </c>
      <c r="C264" s="36" t="s">
        <v>819</v>
      </c>
      <c r="D264" s="36" t="s">
        <v>75</v>
      </c>
      <c r="E264" s="31">
        <v>5</v>
      </c>
      <c r="F264" s="31">
        <v>3</v>
      </c>
      <c r="G264" s="36" t="s">
        <v>1</v>
      </c>
      <c r="H264" s="36" t="s">
        <v>106</v>
      </c>
      <c r="I264" s="36" t="s">
        <v>820</v>
      </c>
      <c r="J264" s="36" t="s">
        <v>755</v>
      </c>
      <c r="K264" s="36" t="s">
        <v>756</v>
      </c>
      <c r="L264" s="114">
        <v>9440000</v>
      </c>
      <c r="M264" s="114">
        <v>22300000</v>
      </c>
      <c r="N264" s="31" t="s">
        <v>144</v>
      </c>
      <c r="O264" s="109">
        <v>52500</v>
      </c>
      <c r="P264" s="109"/>
      <c r="Q264" s="112"/>
      <c r="R264" s="112">
        <v>52500</v>
      </c>
      <c r="S264" s="113" t="s">
        <v>864</v>
      </c>
      <c r="T264" s="114" t="s">
        <v>2745</v>
      </c>
      <c r="U264" s="216" t="s">
        <v>1384</v>
      </c>
      <c r="V264" s="103">
        <v>15</v>
      </c>
      <c r="W264" s="31">
        <v>2010</v>
      </c>
      <c r="X264" s="65" t="s">
        <v>821</v>
      </c>
      <c r="Y264" s="1" t="s">
        <v>2782</v>
      </c>
      <c r="Z264" s="36"/>
      <c r="AA264" s="32" t="s">
        <v>1567</v>
      </c>
      <c r="AB264" s="32">
        <v>15</v>
      </c>
      <c r="AC264" s="32">
        <v>15</v>
      </c>
      <c r="AD264" s="218" t="s">
        <v>3353</v>
      </c>
      <c r="AE264" s="31"/>
      <c r="AF264" s="31"/>
      <c r="AG264" s="31"/>
      <c r="AH264" s="31"/>
      <c r="AI264" s="31"/>
      <c r="AJ264" s="31"/>
      <c r="AK264" s="31"/>
      <c r="AL264" s="31"/>
      <c r="AM264" s="115"/>
      <c r="AN264" s="31"/>
      <c r="AR264" s="220"/>
      <c r="AS264" s="221"/>
      <c r="AT264" s="221"/>
      <c r="BA264" s="222"/>
      <c r="BB264" s="222"/>
      <c r="BC264" s="222"/>
      <c r="BG264" s="221"/>
      <c r="BH264" s="221"/>
      <c r="BP264" s="221"/>
      <c r="BQ264" s="221"/>
      <c r="BR264" s="221"/>
      <c r="EL264" s="224"/>
    </row>
    <row r="265" spans="1:142" ht="16.899999999999999" customHeight="1" x14ac:dyDescent="0.3">
      <c r="A265" s="31">
        <v>478</v>
      </c>
      <c r="B265" s="36" t="s">
        <v>822</v>
      </c>
      <c r="C265" s="36" t="s">
        <v>1866</v>
      </c>
      <c r="D265" s="36" t="s">
        <v>75</v>
      </c>
      <c r="E265" s="31">
        <v>5</v>
      </c>
      <c r="F265" s="31">
        <v>2</v>
      </c>
      <c r="G265" s="36" t="s">
        <v>0</v>
      </c>
      <c r="H265" s="36" t="s">
        <v>106</v>
      </c>
      <c r="I265" s="36" t="s">
        <v>823</v>
      </c>
      <c r="J265" s="36" t="s">
        <v>384</v>
      </c>
      <c r="K265" s="36" t="s">
        <v>137</v>
      </c>
      <c r="L265" s="108">
        <v>0.83</v>
      </c>
      <c r="M265" s="108">
        <v>0</v>
      </c>
      <c r="N265" s="31" t="s">
        <v>144</v>
      </c>
      <c r="O265" s="109" t="s">
        <v>2783</v>
      </c>
      <c r="P265" s="109">
        <v>0</v>
      </c>
      <c r="Q265" s="112">
        <v>532.01602347001528</v>
      </c>
      <c r="R265" s="112">
        <v>532.01602347001528</v>
      </c>
      <c r="S265" s="113" t="s">
        <v>864</v>
      </c>
      <c r="T265" s="114" t="s">
        <v>2784</v>
      </c>
      <c r="U265" s="216" t="s">
        <v>1379</v>
      </c>
      <c r="V265" s="103">
        <v>11</v>
      </c>
      <c r="W265" s="31">
        <v>2017</v>
      </c>
      <c r="X265" s="65" t="s">
        <v>824</v>
      </c>
      <c r="Y265" s="139" t="s">
        <v>2785</v>
      </c>
      <c r="Z265" s="36"/>
      <c r="AA265" s="32" t="s">
        <v>3269</v>
      </c>
      <c r="AB265" s="32">
        <v>11</v>
      </c>
      <c r="AC265" s="32">
        <v>11</v>
      </c>
      <c r="AD265" s="115" t="s">
        <v>3351</v>
      </c>
      <c r="AE265" s="31"/>
      <c r="AF265" s="31"/>
      <c r="AG265" s="31"/>
      <c r="AH265" s="31"/>
      <c r="AI265" s="31"/>
      <c r="AJ265" s="31"/>
      <c r="AK265" s="31"/>
      <c r="AL265" s="31"/>
      <c r="AM265" s="115"/>
      <c r="AN265" s="31"/>
      <c r="AR265" s="220"/>
      <c r="AT265" s="221"/>
      <c r="BA265" s="222"/>
      <c r="BB265" s="222"/>
      <c r="BC265" s="222"/>
      <c r="BG265" s="221"/>
      <c r="BH265" s="221"/>
      <c r="BP265" s="221"/>
      <c r="BQ265" s="221"/>
      <c r="BR265" s="221"/>
      <c r="BZ265" s="225"/>
      <c r="EL265" s="224"/>
    </row>
    <row r="266" spans="1:142" ht="16.899999999999999" customHeight="1" x14ac:dyDescent="0.3">
      <c r="A266" s="31">
        <v>479</v>
      </c>
      <c r="B266" s="36" t="s">
        <v>825</v>
      </c>
      <c r="C266" s="36" t="s">
        <v>1867</v>
      </c>
      <c r="D266" s="36" t="s">
        <v>75</v>
      </c>
      <c r="E266" s="31">
        <v>5</v>
      </c>
      <c r="F266" s="31">
        <v>3</v>
      </c>
      <c r="G266" s="36" t="s">
        <v>1</v>
      </c>
      <c r="H266" s="36" t="s">
        <v>106</v>
      </c>
      <c r="I266" s="36" t="s">
        <v>826</v>
      </c>
      <c r="J266" s="36" t="s">
        <v>755</v>
      </c>
      <c r="K266" s="36" t="s">
        <v>756</v>
      </c>
      <c r="L266" s="114">
        <v>16000000</v>
      </c>
      <c r="M266" s="114">
        <v>22300000</v>
      </c>
      <c r="N266" s="31" t="s">
        <v>144</v>
      </c>
      <c r="O266" s="109">
        <v>1565</v>
      </c>
      <c r="P266" s="109"/>
      <c r="Q266" s="112"/>
      <c r="R266" s="112">
        <v>1565</v>
      </c>
      <c r="S266" s="113" t="s">
        <v>864</v>
      </c>
      <c r="T266" s="114" t="s">
        <v>2745</v>
      </c>
      <c r="U266" s="216" t="s">
        <v>1384</v>
      </c>
      <c r="V266" s="103">
        <v>15</v>
      </c>
      <c r="W266" s="31">
        <v>2010</v>
      </c>
      <c r="X266" s="65" t="s">
        <v>757</v>
      </c>
      <c r="Y266" s="65" t="s">
        <v>2786</v>
      </c>
      <c r="Z266" s="36"/>
      <c r="AA266" s="32" t="s">
        <v>1567</v>
      </c>
      <c r="AB266" s="32">
        <v>15</v>
      </c>
      <c r="AC266" s="32">
        <v>15</v>
      </c>
      <c r="AD266" s="218" t="s">
        <v>3353</v>
      </c>
      <c r="AE266" s="31"/>
      <c r="AF266" s="31"/>
      <c r="AG266" s="31"/>
      <c r="AH266" s="31"/>
      <c r="AI266" s="31"/>
      <c r="AJ266" s="31"/>
      <c r="AK266" s="31"/>
      <c r="AL266" s="103"/>
      <c r="AM266" s="115"/>
      <c r="AN266" s="31"/>
      <c r="AR266" s="220"/>
      <c r="AT266" s="221"/>
      <c r="BA266" s="222"/>
      <c r="BB266" s="222"/>
      <c r="BC266" s="222"/>
      <c r="BG266" s="221"/>
      <c r="BH266" s="221"/>
      <c r="BP266" s="221"/>
      <c r="BQ266" s="221"/>
      <c r="BR266" s="221"/>
      <c r="BZ266" s="225"/>
      <c r="EL266" s="224"/>
    </row>
    <row r="267" spans="1:142" ht="16.899999999999999" customHeight="1" x14ac:dyDescent="0.3">
      <c r="A267" s="31">
        <v>480</v>
      </c>
      <c r="B267" s="36" t="s">
        <v>1868</v>
      </c>
      <c r="C267" s="36" t="s">
        <v>1869</v>
      </c>
      <c r="D267" s="36" t="s">
        <v>75</v>
      </c>
      <c r="E267" s="31">
        <v>5</v>
      </c>
      <c r="F267" s="31">
        <v>4</v>
      </c>
      <c r="G267" s="36" t="s">
        <v>0</v>
      </c>
      <c r="H267" s="36" t="s">
        <v>106</v>
      </c>
      <c r="I267" s="36" t="s">
        <v>827</v>
      </c>
      <c r="J267" s="36" t="s">
        <v>9</v>
      </c>
      <c r="K267" s="36" t="s">
        <v>828</v>
      </c>
      <c r="L267" s="244">
        <v>2.2599999999999998</v>
      </c>
      <c r="M267" s="244">
        <v>1.26</v>
      </c>
      <c r="N267" s="31" t="s">
        <v>144</v>
      </c>
      <c r="O267" s="109" t="s">
        <v>2787</v>
      </c>
      <c r="P267" s="109"/>
      <c r="Q267" s="112"/>
      <c r="R267" s="112"/>
      <c r="S267" s="113" t="s">
        <v>864</v>
      </c>
      <c r="T267" s="114" t="s">
        <v>2361</v>
      </c>
      <c r="U267" s="216" t="s">
        <v>2788</v>
      </c>
      <c r="V267" s="103">
        <v>11</v>
      </c>
      <c r="W267" s="31">
        <v>2013</v>
      </c>
      <c r="X267" s="65" t="s">
        <v>2264</v>
      </c>
      <c r="Y267" s="65" t="s">
        <v>2789</v>
      </c>
      <c r="Z267" s="36"/>
      <c r="AA267" s="32" t="s">
        <v>3267</v>
      </c>
      <c r="AB267" s="32">
        <v>11</v>
      </c>
      <c r="AC267" s="32">
        <v>11</v>
      </c>
      <c r="AD267" s="115" t="s">
        <v>3351</v>
      </c>
      <c r="AE267" s="31"/>
      <c r="AF267" s="31"/>
      <c r="AG267" s="31"/>
      <c r="AH267" s="31"/>
      <c r="AI267" s="31"/>
      <c r="AJ267" s="31"/>
      <c r="AK267" s="31"/>
      <c r="AL267" s="31"/>
      <c r="AM267" s="115"/>
      <c r="AN267" s="31"/>
      <c r="AR267" s="220"/>
      <c r="AT267" s="221"/>
      <c r="BA267" s="222"/>
      <c r="BB267" s="222"/>
      <c r="BC267" s="222"/>
      <c r="BG267" s="221"/>
      <c r="BH267" s="221"/>
      <c r="BP267" s="221"/>
      <c r="BQ267" s="221"/>
      <c r="BR267" s="221"/>
      <c r="BZ267" s="225"/>
      <c r="EL267" s="224"/>
    </row>
    <row r="268" spans="1:142" ht="16.899999999999999" customHeight="1" x14ac:dyDescent="0.3">
      <c r="A268" s="31">
        <v>481</v>
      </c>
      <c r="B268" s="36" t="s">
        <v>1870</v>
      </c>
      <c r="C268" s="36" t="s">
        <v>1871</v>
      </c>
      <c r="D268" s="36" t="s">
        <v>75</v>
      </c>
      <c r="E268" s="31">
        <v>5</v>
      </c>
      <c r="F268" s="31">
        <v>4</v>
      </c>
      <c r="G268" s="36" t="s">
        <v>0</v>
      </c>
      <c r="H268" s="36" t="s">
        <v>106</v>
      </c>
      <c r="I268" s="36" t="s">
        <v>829</v>
      </c>
      <c r="J268" s="36" t="s">
        <v>9</v>
      </c>
      <c r="K268" s="36" t="s">
        <v>828</v>
      </c>
      <c r="L268" s="244">
        <v>2.04</v>
      </c>
      <c r="M268" s="244">
        <v>1.29</v>
      </c>
      <c r="N268" s="31" t="s">
        <v>144</v>
      </c>
      <c r="O268" s="109" t="s">
        <v>2787</v>
      </c>
      <c r="P268" s="109"/>
      <c r="Q268" s="112"/>
      <c r="R268" s="112"/>
      <c r="S268" s="113" t="s">
        <v>864</v>
      </c>
      <c r="T268" s="114" t="s">
        <v>2361</v>
      </c>
      <c r="U268" s="216" t="s">
        <v>2790</v>
      </c>
      <c r="V268" s="103">
        <v>11</v>
      </c>
      <c r="W268" s="31">
        <v>2013</v>
      </c>
      <c r="X268" s="65" t="s">
        <v>2262</v>
      </c>
      <c r="Y268" s="65" t="s">
        <v>2791</v>
      </c>
      <c r="Z268" s="36"/>
      <c r="AA268" s="32" t="s">
        <v>3268</v>
      </c>
      <c r="AB268" s="32">
        <v>11</v>
      </c>
      <c r="AC268" s="32">
        <v>11</v>
      </c>
      <c r="AD268" s="115" t="s">
        <v>3351</v>
      </c>
      <c r="AE268" s="31"/>
      <c r="AF268" s="31"/>
      <c r="AG268" s="31"/>
      <c r="AH268" s="31"/>
      <c r="AI268" s="31"/>
      <c r="AJ268" s="31"/>
      <c r="AK268" s="31"/>
      <c r="AL268" s="31"/>
      <c r="AM268" s="115"/>
      <c r="AN268" s="31"/>
      <c r="AR268" s="220"/>
      <c r="AT268" s="221"/>
      <c r="BA268" s="222"/>
      <c r="BB268" s="222"/>
      <c r="BC268" s="222"/>
      <c r="BG268" s="221"/>
      <c r="BH268" s="221"/>
      <c r="BP268" s="221"/>
      <c r="BQ268" s="221"/>
      <c r="BR268" s="221"/>
      <c r="BZ268" s="223"/>
      <c r="EL268" s="224"/>
    </row>
    <row r="269" spans="1:142" ht="16.899999999999999" customHeight="1" x14ac:dyDescent="0.3">
      <c r="A269" s="31">
        <v>482</v>
      </c>
      <c r="B269" s="36" t="s">
        <v>1872</v>
      </c>
      <c r="C269" s="36" t="s">
        <v>1873</v>
      </c>
      <c r="D269" s="36" t="s">
        <v>75</v>
      </c>
      <c r="E269" s="31">
        <v>3</v>
      </c>
      <c r="F269" s="31">
        <v>5</v>
      </c>
      <c r="G269" s="36" t="s">
        <v>0</v>
      </c>
      <c r="H269" s="36" t="s">
        <v>106</v>
      </c>
      <c r="I269" s="36" t="s">
        <v>830</v>
      </c>
      <c r="J269" s="36" t="s">
        <v>9</v>
      </c>
      <c r="K269" s="36" t="s">
        <v>828</v>
      </c>
      <c r="L269" s="244">
        <v>1.7</v>
      </c>
      <c r="M269" s="244">
        <v>1.1299999999999999</v>
      </c>
      <c r="N269" s="31" t="s">
        <v>144</v>
      </c>
      <c r="O269" s="109" t="s">
        <v>2787</v>
      </c>
      <c r="P269" s="109"/>
      <c r="Q269" s="112"/>
      <c r="R269" s="112"/>
      <c r="S269" s="113" t="s">
        <v>864</v>
      </c>
      <c r="T269" s="114" t="s">
        <v>2361</v>
      </c>
      <c r="U269" s="216" t="s">
        <v>2792</v>
      </c>
      <c r="V269" s="103">
        <v>11</v>
      </c>
      <c r="W269" s="31">
        <v>2010</v>
      </c>
      <c r="X269" s="65" t="s">
        <v>2265</v>
      </c>
      <c r="Y269" s="65" t="s">
        <v>2793</v>
      </c>
      <c r="Z269" s="36"/>
      <c r="AA269" s="32" t="s">
        <v>3234</v>
      </c>
      <c r="AB269" s="32">
        <v>11</v>
      </c>
      <c r="AC269" s="32">
        <v>11</v>
      </c>
      <c r="AD269" s="115" t="s">
        <v>3351</v>
      </c>
      <c r="AE269" s="31"/>
      <c r="AF269" s="31"/>
      <c r="AG269" s="31"/>
      <c r="AH269" s="31"/>
      <c r="AI269" s="31"/>
      <c r="AJ269" s="31"/>
      <c r="AK269" s="31"/>
      <c r="AL269" s="31"/>
      <c r="AM269" s="115"/>
      <c r="AN269" s="31"/>
      <c r="AR269" s="220"/>
      <c r="AT269" s="221"/>
      <c r="BA269" s="222"/>
      <c r="BB269" s="222"/>
      <c r="BC269" s="222"/>
      <c r="BG269" s="221"/>
      <c r="BH269" s="221"/>
      <c r="BP269" s="221"/>
      <c r="BQ269" s="221"/>
      <c r="BR269" s="221"/>
      <c r="BZ269" s="223"/>
      <c r="EL269" s="224"/>
    </row>
    <row r="270" spans="1:142" ht="16.899999999999999" customHeight="1" x14ac:dyDescent="0.3">
      <c r="A270" s="31">
        <v>483</v>
      </c>
      <c r="B270" s="36" t="s">
        <v>1874</v>
      </c>
      <c r="C270" s="36" t="s">
        <v>1875</v>
      </c>
      <c r="D270" s="36" t="s">
        <v>75</v>
      </c>
      <c r="E270" s="31">
        <v>3</v>
      </c>
      <c r="F270" s="31">
        <v>5</v>
      </c>
      <c r="G270" s="36" t="s">
        <v>0</v>
      </c>
      <c r="H270" s="36" t="s">
        <v>106</v>
      </c>
      <c r="I270" s="36" t="s">
        <v>831</v>
      </c>
      <c r="J270" s="36" t="s">
        <v>9</v>
      </c>
      <c r="K270" s="36" t="s">
        <v>828</v>
      </c>
      <c r="L270" s="244">
        <v>1.1499999999999999</v>
      </c>
      <c r="M270" s="244">
        <v>0.65</v>
      </c>
      <c r="N270" s="31" t="s">
        <v>144</v>
      </c>
      <c r="O270" s="109" t="s">
        <v>2787</v>
      </c>
      <c r="P270" s="109"/>
      <c r="Q270" s="112"/>
      <c r="R270" s="112"/>
      <c r="S270" s="113" t="s">
        <v>864</v>
      </c>
      <c r="T270" s="114" t="s">
        <v>2361</v>
      </c>
      <c r="U270" s="216" t="s">
        <v>2794</v>
      </c>
      <c r="V270" s="103">
        <v>11</v>
      </c>
      <c r="W270" s="31">
        <v>2018</v>
      </c>
      <c r="X270" s="65" t="s">
        <v>2262</v>
      </c>
      <c r="Y270" s="65" t="s">
        <v>2795</v>
      </c>
      <c r="Z270" s="36"/>
      <c r="AA270" s="32" t="s">
        <v>3257</v>
      </c>
      <c r="AB270" s="32">
        <v>11</v>
      </c>
      <c r="AC270" s="32">
        <v>11</v>
      </c>
      <c r="AD270" s="115" t="s">
        <v>3351</v>
      </c>
      <c r="AE270" s="31"/>
      <c r="AF270" s="31"/>
      <c r="AG270" s="31"/>
      <c r="AH270" s="31"/>
      <c r="AI270" s="31"/>
      <c r="AJ270" s="31"/>
      <c r="AK270" s="31"/>
      <c r="AL270" s="31"/>
      <c r="AM270" s="115"/>
      <c r="AN270" s="31"/>
      <c r="AR270" s="220"/>
      <c r="AT270" s="221"/>
      <c r="BA270" s="222"/>
      <c r="BB270" s="222"/>
      <c r="BC270" s="222"/>
      <c r="BG270" s="221"/>
      <c r="BH270" s="221"/>
      <c r="BP270" s="221"/>
      <c r="BQ270" s="221"/>
      <c r="BR270" s="221"/>
      <c r="BZ270" s="225"/>
      <c r="EL270" s="224"/>
    </row>
    <row r="271" spans="1:142" ht="16.899999999999999" customHeight="1" x14ac:dyDescent="0.3">
      <c r="A271" s="31">
        <v>484</v>
      </c>
      <c r="B271" s="36" t="s">
        <v>1876</v>
      </c>
      <c r="C271" s="36" t="s">
        <v>1877</v>
      </c>
      <c r="D271" s="36" t="s">
        <v>75</v>
      </c>
      <c r="E271" s="31">
        <v>5</v>
      </c>
      <c r="F271" s="31">
        <v>5</v>
      </c>
      <c r="G271" s="36" t="s">
        <v>0</v>
      </c>
      <c r="H271" s="36" t="s">
        <v>106</v>
      </c>
      <c r="I271" s="36" t="s">
        <v>832</v>
      </c>
      <c r="J271" s="36" t="s">
        <v>9</v>
      </c>
      <c r="K271" s="36" t="s">
        <v>833</v>
      </c>
      <c r="L271" s="126">
        <v>3.73</v>
      </c>
      <c r="M271" s="126">
        <v>3.01</v>
      </c>
      <c r="N271" s="31" t="s">
        <v>144</v>
      </c>
      <c r="O271" s="109" t="s">
        <v>2787</v>
      </c>
      <c r="P271" s="109"/>
      <c r="Q271" s="112"/>
      <c r="R271" s="112"/>
      <c r="S271" s="113" t="s">
        <v>864</v>
      </c>
      <c r="T271" s="114" t="s">
        <v>2361</v>
      </c>
      <c r="U271" s="216" t="s">
        <v>2754</v>
      </c>
      <c r="V271" s="106">
        <v>12</v>
      </c>
      <c r="W271" s="31">
        <v>2015</v>
      </c>
      <c r="X271" s="65" t="s">
        <v>2266</v>
      </c>
      <c r="Y271" s="65" t="s">
        <v>2796</v>
      </c>
      <c r="Z271" s="36"/>
      <c r="AA271" s="32" t="s">
        <v>3263</v>
      </c>
      <c r="AB271" s="32">
        <v>12</v>
      </c>
      <c r="AC271" s="32">
        <v>12</v>
      </c>
      <c r="AD271" s="115" t="s">
        <v>3351</v>
      </c>
      <c r="AE271" s="31"/>
      <c r="AF271" s="31"/>
      <c r="AG271" s="31"/>
      <c r="AH271" s="31"/>
      <c r="AI271" s="31"/>
      <c r="AJ271" s="31"/>
      <c r="AK271" s="31"/>
      <c r="AL271" s="31"/>
      <c r="AM271" s="115"/>
      <c r="AN271" s="31"/>
      <c r="AR271" s="220"/>
      <c r="AT271" s="221"/>
      <c r="BA271" s="222"/>
      <c r="BB271" s="222"/>
      <c r="BC271" s="222"/>
      <c r="BG271" s="221"/>
      <c r="BH271" s="221"/>
      <c r="BP271" s="221"/>
      <c r="BQ271" s="221"/>
      <c r="BR271" s="221"/>
      <c r="EL271" s="224"/>
    </row>
    <row r="272" spans="1:142" ht="16.899999999999999" customHeight="1" x14ac:dyDescent="0.3">
      <c r="A272" s="31">
        <v>485</v>
      </c>
      <c r="B272" s="36" t="s">
        <v>1878</v>
      </c>
      <c r="C272" s="36" t="s">
        <v>1879</v>
      </c>
      <c r="D272" s="36" t="s">
        <v>75</v>
      </c>
      <c r="E272" s="31">
        <v>3</v>
      </c>
      <c r="F272" s="31">
        <v>5</v>
      </c>
      <c r="G272" s="36" t="s">
        <v>0</v>
      </c>
      <c r="H272" s="36" t="s">
        <v>106</v>
      </c>
      <c r="I272" s="36" t="s">
        <v>834</v>
      </c>
      <c r="J272" s="36" t="s">
        <v>9</v>
      </c>
      <c r="K272" s="36" t="s">
        <v>833</v>
      </c>
      <c r="L272" s="126">
        <v>3.61</v>
      </c>
      <c r="M272" s="126">
        <v>3.13</v>
      </c>
      <c r="N272" s="31" t="s">
        <v>144</v>
      </c>
      <c r="O272" s="109" t="s">
        <v>2787</v>
      </c>
      <c r="P272" s="109"/>
      <c r="Q272" s="112"/>
      <c r="R272" s="112"/>
      <c r="S272" s="113" t="s">
        <v>864</v>
      </c>
      <c r="T272" s="114" t="s">
        <v>2361</v>
      </c>
      <c r="U272" s="216" t="s">
        <v>2797</v>
      </c>
      <c r="V272" s="103">
        <v>12</v>
      </c>
      <c r="W272" s="31">
        <v>2015</v>
      </c>
      <c r="X272" s="65" t="s">
        <v>2266</v>
      </c>
      <c r="Y272" s="65" t="s">
        <v>2798</v>
      </c>
      <c r="Z272" s="36"/>
      <c r="AA272" s="32" t="s">
        <v>3338</v>
      </c>
      <c r="AB272" s="32">
        <v>12</v>
      </c>
      <c r="AC272" s="32">
        <v>12</v>
      </c>
      <c r="AD272" s="115" t="s">
        <v>3351</v>
      </c>
      <c r="AE272" s="31"/>
      <c r="AF272" s="31"/>
      <c r="AG272" s="31"/>
      <c r="AH272" s="31"/>
      <c r="AI272" s="31"/>
      <c r="AJ272" s="31"/>
      <c r="AK272" s="31"/>
      <c r="AL272" s="31"/>
      <c r="AM272" s="115"/>
      <c r="AN272" s="31"/>
      <c r="AR272" s="220"/>
      <c r="AT272" s="221"/>
      <c r="BA272" s="222"/>
      <c r="BB272" s="222"/>
      <c r="BC272" s="222"/>
      <c r="BG272" s="221"/>
      <c r="BH272" s="221"/>
      <c r="BP272" s="221"/>
      <c r="BQ272" s="221"/>
      <c r="BR272" s="221"/>
      <c r="BZ272" s="223"/>
      <c r="EL272" s="224"/>
    </row>
    <row r="273" spans="1:142" ht="16.899999999999999" customHeight="1" x14ac:dyDescent="0.3">
      <c r="A273" s="31">
        <v>486</v>
      </c>
      <c r="B273" s="36" t="s">
        <v>1880</v>
      </c>
      <c r="C273" s="36" t="s">
        <v>1881</v>
      </c>
      <c r="D273" s="36" t="s">
        <v>75</v>
      </c>
      <c r="E273" s="31">
        <v>3</v>
      </c>
      <c r="F273" s="31">
        <v>5</v>
      </c>
      <c r="G273" s="36" t="s">
        <v>0</v>
      </c>
      <c r="H273" s="36" t="s">
        <v>106</v>
      </c>
      <c r="I273" s="36" t="s">
        <v>835</v>
      </c>
      <c r="J273" s="36" t="s">
        <v>9</v>
      </c>
      <c r="K273" s="36" t="s">
        <v>833</v>
      </c>
      <c r="L273" s="126">
        <v>3.27</v>
      </c>
      <c r="M273" s="126">
        <v>2.9</v>
      </c>
      <c r="N273" s="31" t="s">
        <v>144</v>
      </c>
      <c r="O273" s="109" t="s">
        <v>2787</v>
      </c>
      <c r="P273" s="109"/>
      <c r="Q273" s="112"/>
      <c r="R273" s="112"/>
      <c r="S273" s="113" t="s">
        <v>864</v>
      </c>
      <c r="T273" s="114" t="s">
        <v>2361</v>
      </c>
      <c r="U273" s="216" t="s">
        <v>2799</v>
      </c>
      <c r="V273" s="103">
        <v>12</v>
      </c>
      <c r="W273" s="31">
        <v>2015</v>
      </c>
      <c r="X273" s="65" t="s">
        <v>2266</v>
      </c>
      <c r="Y273" s="65" t="s">
        <v>2798</v>
      </c>
      <c r="Z273" s="36"/>
      <c r="AA273" s="32" t="s">
        <v>3340</v>
      </c>
      <c r="AB273" s="32">
        <v>12</v>
      </c>
      <c r="AC273" s="32">
        <v>12</v>
      </c>
      <c r="AD273" s="115" t="s">
        <v>3351</v>
      </c>
      <c r="AE273" s="31"/>
      <c r="AF273" s="31"/>
      <c r="AG273" s="31"/>
      <c r="AH273" s="31"/>
      <c r="AI273" s="31"/>
      <c r="AJ273" s="31"/>
      <c r="AK273" s="31"/>
      <c r="AL273" s="31"/>
      <c r="AM273" s="115"/>
      <c r="AN273" s="31"/>
      <c r="AR273" s="220"/>
      <c r="AS273" s="221"/>
      <c r="AT273" s="221"/>
      <c r="BA273" s="222"/>
      <c r="BB273" s="222"/>
      <c r="BC273" s="222"/>
      <c r="BG273" s="221"/>
      <c r="BH273" s="221"/>
      <c r="BP273" s="221"/>
      <c r="BQ273" s="221"/>
      <c r="BR273" s="221"/>
      <c r="BZ273" s="225"/>
      <c r="EL273" s="224"/>
    </row>
    <row r="274" spans="1:142" ht="16.899999999999999" customHeight="1" x14ac:dyDescent="0.3">
      <c r="A274" s="31">
        <v>487</v>
      </c>
      <c r="B274" s="36" t="s">
        <v>1882</v>
      </c>
      <c r="C274" s="36" t="s">
        <v>1883</v>
      </c>
      <c r="D274" s="36" t="s">
        <v>75</v>
      </c>
      <c r="E274" s="31">
        <v>5</v>
      </c>
      <c r="F274" s="31">
        <v>5</v>
      </c>
      <c r="G274" s="36" t="s">
        <v>0</v>
      </c>
      <c r="H274" s="36" t="s">
        <v>106</v>
      </c>
      <c r="I274" s="36" t="s">
        <v>836</v>
      </c>
      <c r="J274" s="36" t="s">
        <v>9</v>
      </c>
      <c r="K274" s="36" t="s">
        <v>833</v>
      </c>
      <c r="L274" s="126">
        <v>3.3</v>
      </c>
      <c r="M274" s="126">
        <v>2.67</v>
      </c>
      <c r="N274" s="31" t="s">
        <v>144</v>
      </c>
      <c r="O274" s="109" t="s">
        <v>2787</v>
      </c>
      <c r="P274" s="109"/>
      <c r="Q274" s="112"/>
      <c r="R274" s="112"/>
      <c r="S274" s="113" t="s">
        <v>864</v>
      </c>
      <c r="T274" s="114" t="s">
        <v>2359</v>
      </c>
      <c r="U274" s="216" t="s">
        <v>2752</v>
      </c>
      <c r="V274" s="106">
        <v>12</v>
      </c>
      <c r="W274" s="31">
        <v>2015</v>
      </c>
      <c r="X274" s="65" t="s">
        <v>2266</v>
      </c>
      <c r="Y274" s="65" t="s">
        <v>2798</v>
      </c>
      <c r="Z274" s="36"/>
      <c r="AA274" s="32" t="s">
        <v>3264</v>
      </c>
      <c r="AB274" s="32">
        <v>12</v>
      </c>
      <c r="AC274" s="32">
        <v>12</v>
      </c>
      <c r="AD274" s="115" t="s">
        <v>3351</v>
      </c>
      <c r="AE274" s="31"/>
      <c r="AF274" s="31"/>
      <c r="AG274" s="31"/>
      <c r="AH274" s="31"/>
      <c r="AI274" s="31"/>
      <c r="AJ274" s="31"/>
      <c r="AK274" s="31"/>
      <c r="AL274" s="31"/>
      <c r="AM274" s="115"/>
      <c r="AN274" s="31"/>
      <c r="AR274" s="220"/>
      <c r="AT274" s="221"/>
      <c r="BA274" s="222"/>
      <c r="BB274" s="222"/>
      <c r="BC274" s="222"/>
      <c r="BG274" s="221"/>
      <c r="BH274" s="221"/>
      <c r="BP274" s="221"/>
      <c r="BQ274" s="221"/>
      <c r="BR274" s="221"/>
      <c r="BZ274" s="225"/>
      <c r="EL274" s="224"/>
    </row>
    <row r="275" spans="1:142" ht="16.899999999999999" customHeight="1" x14ac:dyDescent="0.3">
      <c r="A275" s="31">
        <v>488</v>
      </c>
      <c r="B275" s="36" t="s">
        <v>1884</v>
      </c>
      <c r="C275" s="36" t="s">
        <v>1885</v>
      </c>
      <c r="D275" s="36" t="s">
        <v>75</v>
      </c>
      <c r="E275" s="31">
        <v>3</v>
      </c>
      <c r="F275" s="31">
        <v>5</v>
      </c>
      <c r="G275" s="36" t="s">
        <v>0</v>
      </c>
      <c r="H275" s="36" t="s">
        <v>106</v>
      </c>
      <c r="I275" s="36" t="s">
        <v>837</v>
      </c>
      <c r="J275" s="36" t="s">
        <v>9</v>
      </c>
      <c r="K275" s="36" t="s">
        <v>833</v>
      </c>
      <c r="L275" s="126">
        <v>4.03</v>
      </c>
      <c r="M275" s="126">
        <v>2.5499999999999998</v>
      </c>
      <c r="N275" s="31" t="s">
        <v>144</v>
      </c>
      <c r="O275" s="109" t="s">
        <v>2787</v>
      </c>
      <c r="P275" s="109"/>
      <c r="Q275" s="112"/>
      <c r="R275" s="112"/>
      <c r="S275" s="113" t="s">
        <v>864</v>
      </c>
      <c r="T275" s="114" t="s">
        <v>2361</v>
      </c>
      <c r="U275" s="216" t="s">
        <v>2800</v>
      </c>
      <c r="V275" s="103">
        <v>12</v>
      </c>
      <c r="W275" s="31">
        <v>2010</v>
      </c>
      <c r="X275" s="65" t="s">
        <v>2267</v>
      </c>
      <c r="Y275" s="65" t="s">
        <v>2798</v>
      </c>
      <c r="Z275" s="36"/>
      <c r="AA275" s="32" t="s">
        <v>3341</v>
      </c>
      <c r="AB275" s="32">
        <v>12</v>
      </c>
      <c r="AC275" s="32">
        <v>12</v>
      </c>
      <c r="AD275" s="115" t="s">
        <v>3351</v>
      </c>
      <c r="AE275" s="31"/>
      <c r="AF275" s="31"/>
      <c r="AG275" s="31"/>
      <c r="AH275" s="31"/>
      <c r="AI275" s="31"/>
      <c r="AJ275" s="31"/>
      <c r="AK275" s="31"/>
      <c r="AL275" s="31"/>
      <c r="AM275" s="115"/>
      <c r="AN275" s="31"/>
      <c r="AR275" s="220"/>
      <c r="AS275" s="221"/>
      <c r="AT275" s="221"/>
      <c r="BA275" s="222"/>
      <c r="BB275" s="222"/>
      <c r="BC275" s="222"/>
      <c r="BG275" s="221"/>
      <c r="BH275" s="221"/>
      <c r="BP275" s="221"/>
      <c r="BQ275" s="221"/>
      <c r="BR275" s="221"/>
      <c r="BZ275" s="225"/>
      <c r="EL275" s="224"/>
    </row>
    <row r="276" spans="1:142" ht="16.899999999999999" customHeight="1" x14ac:dyDescent="0.3">
      <c r="A276" s="31">
        <v>489</v>
      </c>
      <c r="B276" s="36" t="s">
        <v>1886</v>
      </c>
      <c r="C276" s="36" t="s">
        <v>1887</v>
      </c>
      <c r="D276" s="36" t="s">
        <v>75</v>
      </c>
      <c r="E276" s="31">
        <v>3</v>
      </c>
      <c r="F276" s="31">
        <v>5</v>
      </c>
      <c r="G276" s="36" t="s">
        <v>0</v>
      </c>
      <c r="H276" s="36" t="s">
        <v>106</v>
      </c>
      <c r="I276" s="36" t="s">
        <v>838</v>
      </c>
      <c r="J276" s="36" t="s">
        <v>9</v>
      </c>
      <c r="K276" s="36" t="s">
        <v>833</v>
      </c>
      <c r="L276" s="126">
        <v>3.69</v>
      </c>
      <c r="M276" s="126">
        <v>2.08</v>
      </c>
      <c r="N276" s="31" t="s">
        <v>144</v>
      </c>
      <c r="O276" s="109" t="s">
        <v>2787</v>
      </c>
      <c r="P276" s="109"/>
      <c r="Q276" s="112"/>
      <c r="R276" s="112"/>
      <c r="S276" s="113" t="s">
        <v>864</v>
      </c>
      <c r="T276" s="114" t="s">
        <v>2361</v>
      </c>
      <c r="U276" s="216" t="s">
        <v>2801</v>
      </c>
      <c r="V276" s="103">
        <v>12</v>
      </c>
      <c r="W276" s="31">
        <v>2010</v>
      </c>
      <c r="X276" s="65" t="s">
        <v>2267</v>
      </c>
      <c r="Y276" s="65" t="s">
        <v>2798</v>
      </c>
      <c r="Z276" s="36"/>
      <c r="AA276" s="32" t="s">
        <v>3344</v>
      </c>
      <c r="AB276" s="32">
        <v>12</v>
      </c>
      <c r="AC276" s="32">
        <v>12</v>
      </c>
      <c r="AD276" s="115" t="s">
        <v>3351</v>
      </c>
      <c r="AE276" s="31"/>
      <c r="AF276" s="31"/>
      <c r="AG276" s="31"/>
      <c r="AH276" s="31"/>
      <c r="AI276" s="31"/>
      <c r="AJ276" s="31"/>
      <c r="AK276" s="31"/>
      <c r="AL276" s="31"/>
      <c r="AM276" s="115"/>
      <c r="AN276" s="31"/>
      <c r="AR276" s="220"/>
      <c r="AT276" s="221"/>
      <c r="BA276" s="222"/>
      <c r="BB276" s="222"/>
      <c r="BC276" s="222"/>
      <c r="BG276" s="221"/>
      <c r="BH276" s="221"/>
      <c r="BP276" s="221"/>
      <c r="BQ276" s="221"/>
      <c r="BR276" s="221"/>
      <c r="EL276" s="224"/>
    </row>
    <row r="277" spans="1:142" ht="16.899999999999999" customHeight="1" x14ac:dyDescent="0.3">
      <c r="A277" s="31">
        <v>493</v>
      </c>
      <c r="B277" s="36" t="s">
        <v>840</v>
      </c>
      <c r="C277" s="36" t="s">
        <v>841</v>
      </c>
      <c r="D277" s="36" t="s">
        <v>76</v>
      </c>
      <c r="E277" s="31">
        <v>5</v>
      </c>
      <c r="F277" s="31">
        <v>3</v>
      </c>
      <c r="G277" s="36" t="s">
        <v>0</v>
      </c>
      <c r="H277" s="36" t="s">
        <v>101</v>
      </c>
      <c r="I277" s="36" t="s">
        <v>101</v>
      </c>
      <c r="J277" s="36" t="s">
        <v>149</v>
      </c>
      <c r="K277" s="36" t="s">
        <v>137</v>
      </c>
      <c r="L277" s="108">
        <v>0.25</v>
      </c>
      <c r="M277" s="108">
        <v>0</v>
      </c>
      <c r="N277" s="31" t="s">
        <v>138</v>
      </c>
      <c r="O277" s="109">
        <v>30</v>
      </c>
      <c r="P277" s="109"/>
      <c r="Q277" s="112"/>
      <c r="R277" s="112">
        <v>30</v>
      </c>
      <c r="S277" s="113" t="s">
        <v>864</v>
      </c>
      <c r="T277" s="114" t="s">
        <v>2361</v>
      </c>
      <c r="U277" s="216" t="s">
        <v>2768</v>
      </c>
      <c r="V277" s="103">
        <v>19</v>
      </c>
      <c r="W277" s="31">
        <v>2012</v>
      </c>
      <c r="X277" s="65" t="s">
        <v>842</v>
      </c>
      <c r="Y277" s="65" t="s">
        <v>2802</v>
      </c>
      <c r="Z277" s="36"/>
      <c r="AA277" s="32" t="s">
        <v>3266</v>
      </c>
      <c r="AB277" s="32">
        <v>19</v>
      </c>
      <c r="AC277" s="32">
        <v>19</v>
      </c>
      <c r="AD277" s="115" t="s">
        <v>3351</v>
      </c>
      <c r="AE277" s="31"/>
      <c r="AF277" s="31"/>
      <c r="AG277" s="31"/>
      <c r="AH277" s="31"/>
      <c r="AI277" s="31"/>
      <c r="AJ277" s="31"/>
      <c r="AK277" s="31"/>
      <c r="AL277" s="31"/>
      <c r="AM277" s="115"/>
      <c r="AN277" s="31"/>
      <c r="AR277" s="220"/>
      <c r="AT277" s="221"/>
      <c r="BA277" s="222"/>
      <c r="BB277" s="222"/>
      <c r="BC277" s="222"/>
      <c r="BG277" s="221"/>
      <c r="BH277" s="221"/>
      <c r="BP277" s="221"/>
      <c r="BQ277" s="221"/>
      <c r="BR277" s="221"/>
      <c r="EL277" s="224"/>
    </row>
    <row r="278" spans="1:142" ht="16.899999999999999" customHeight="1" x14ac:dyDescent="0.3">
      <c r="A278" s="31">
        <v>495</v>
      </c>
      <c r="B278" s="36" t="s">
        <v>843</v>
      </c>
      <c r="C278" s="36" t="s">
        <v>1888</v>
      </c>
      <c r="D278" s="36" t="s">
        <v>94</v>
      </c>
      <c r="E278" s="31">
        <v>5</v>
      </c>
      <c r="F278" s="31">
        <v>2</v>
      </c>
      <c r="G278" s="36" t="s">
        <v>1</v>
      </c>
      <c r="H278" s="36" t="s">
        <v>106</v>
      </c>
      <c r="I278" s="36" t="s">
        <v>746</v>
      </c>
      <c r="J278" s="36" t="s">
        <v>728</v>
      </c>
      <c r="K278" s="36" t="s">
        <v>137</v>
      </c>
      <c r="L278" s="108">
        <v>0.5</v>
      </c>
      <c r="M278" s="108">
        <v>0</v>
      </c>
      <c r="N278" s="31" t="s">
        <v>144</v>
      </c>
      <c r="O278" s="109" t="s">
        <v>2751</v>
      </c>
      <c r="P278" s="109"/>
      <c r="Q278" s="112">
        <v>201.71601014356685</v>
      </c>
      <c r="R278" s="112">
        <v>201.71601014356685</v>
      </c>
      <c r="S278" s="113" t="s">
        <v>864</v>
      </c>
      <c r="T278" s="114" t="s">
        <v>2733</v>
      </c>
      <c r="U278" s="216" t="s">
        <v>1381</v>
      </c>
      <c r="V278" s="103">
        <v>7.1</v>
      </c>
      <c r="W278" s="31">
        <v>2014</v>
      </c>
      <c r="X278" s="65" t="s">
        <v>844</v>
      </c>
      <c r="Y278" s="65" t="s">
        <v>2803</v>
      </c>
      <c r="Z278" s="36"/>
      <c r="AA278" s="32" t="s">
        <v>1562</v>
      </c>
      <c r="AB278" s="32">
        <v>7.1</v>
      </c>
      <c r="AC278" s="32">
        <v>7.1</v>
      </c>
      <c r="AD278" s="218" t="s">
        <v>3353</v>
      </c>
      <c r="AE278" s="31"/>
      <c r="AF278" s="31"/>
      <c r="AG278" s="31"/>
      <c r="AH278" s="31"/>
      <c r="AI278" s="31"/>
      <c r="AJ278" s="31"/>
      <c r="AK278" s="31"/>
      <c r="AL278" s="31"/>
      <c r="AM278" s="115"/>
      <c r="AN278" s="31"/>
      <c r="AR278" s="220"/>
      <c r="AT278" s="221"/>
      <c r="BA278" s="222"/>
      <c r="BB278" s="222"/>
      <c r="BC278" s="222"/>
      <c r="BG278" s="221"/>
      <c r="BH278" s="221"/>
      <c r="BP278" s="221"/>
      <c r="BQ278" s="221"/>
      <c r="BR278" s="221"/>
      <c r="BZ278" s="225"/>
      <c r="EL278" s="224"/>
    </row>
    <row r="279" spans="1:142" ht="16.899999999999999" customHeight="1" x14ac:dyDescent="0.3">
      <c r="A279" s="31">
        <v>496</v>
      </c>
      <c r="B279" s="36" t="s">
        <v>845</v>
      </c>
      <c r="C279" s="36" t="s">
        <v>846</v>
      </c>
      <c r="D279" s="36" t="s">
        <v>75</v>
      </c>
      <c r="E279" s="31">
        <v>5</v>
      </c>
      <c r="F279" s="31">
        <v>3</v>
      </c>
      <c r="G279" s="36" t="s">
        <v>1</v>
      </c>
      <c r="H279" s="36" t="s">
        <v>106</v>
      </c>
      <c r="I279" s="36" t="s">
        <v>823</v>
      </c>
      <c r="J279" s="36" t="s">
        <v>847</v>
      </c>
      <c r="K279" s="36" t="s">
        <v>137</v>
      </c>
      <c r="L279" s="108">
        <v>0.94128700260580933</v>
      </c>
      <c r="M279" s="108">
        <v>0</v>
      </c>
      <c r="N279" s="31" t="s">
        <v>144</v>
      </c>
      <c r="O279" s="109" t="s">
        <v>2804</v>
      </c>
      <c r="P279" s="109">
        <v>40000</v>
      </c>
      <c r="Q279" s="112">
        <v>34000</v>
      </c>
      <c r="R279" s="112">
        <v>-6000</v>
      </c>
      <c r="S279" s="113" t="s">
        <v>864</v>
      </c>
      <c r="T279" s="114" t="s">
        <v>2733</v>
      </c>
      <c r="U279" s="216" t="s">
        <v>1396</v>
      </c>
      <c r="V279" s="106">
        <v>15</v>
      </c>
      <c r="W279" s="31">
        <v>2013</v>
      </c>
      <c r="X279" s="65" t="s">
        <v>848</v>
      </c>
      <c r="Y279" s="65" t="s">
        <v>2805</v>
      </c>
      <c r="Z279" s="36"/>
      <c r="AA279" s="32" t="s">
        <v>1576</v>
      </c>
      <c r="AB279" s="32">
        <v>15</v>
      </c>
      <c r="AC279" s="32">
        <v>15</v>
      </c>
      <c r="AD279" s="218" t="s">
        <v>3353</v>
      </c>
      <c r="AE279" s="31"/>
      <c r="AF279" s="31"/>
      <c r="AG279" s="31"/>
      <c r="AH279" s="31"/>
      <c r="AI279" s="31"/>
      <c r="AJ279" s="31"/>
      <c r="AK279" s="31"/>
      <c r="AL279" s="31"/>
      <c r="AM279" s="115"/>
      <c r="AN279" s="31"/>
      <c r="AR279" s="220"/>
      <c r="AT279" s="221"/>
      <c r="BA279" s="222"/>
      <c r="BB279" s="222"/>
      <c r="BC279" s="222"/>
      <c r="BG279" s="221"/>
      <c r="BH279" s="221"/>
      <c r="BP279" s="221"/>
      <c r="BQ279" s="221"/>
      <c r="BR279" s="221"/>
      <c r="BZ279" s="223"/>
      <c r="EL279" s="224"/>
    </row>
    <row r="280" spans="1:142" ht="16.899999999999999" customHeight="1" x14ac:dyDescent="0.3">
      <c r="A280" s="31">
        <v>497</v>
      </c>
      <c r="B280" s="36" t="s">
        <v>849</v>
      </c>
      <c r="C280" s="36" t="s">
        <v>850</v>
      </c>
      <c r="D280" s="36" t="s">
        <v>75</v>
      </c>
      <c r="E280" s="31">
        <v>5</v>
      </c>
      <c r="F280" s="31">
        <v>4</v>
      </c>
      <c r="G280" s="36" t="s">
        <v>1</v>
      </c>
      <c r="H280" s="36" t="s">
        <v>106</v>
      </c>
      <c r="I280" s="36" t="s">
        <v>736</v>
      </c>
      <c r="J280" s="36" t="s">
        <v>737</v>
      </c>
      <c r="K280" s="36" t="s">
        <v>137</v>
      </c>
      <c r="L280" s="108">
        <v>0.82</v>
      </c>
      <c r="M280" s="108">
        <v>0</v>
      </c>
      <c r="N280" s="31" t="s">
        <v>144</v>
      </c>
      <c r="O280" s="109" t="s">
        <v>2806</v>
      </c>
      <c r="P280" s="109">
        <v>190000</v>
      </c>
      <c r="Q280" s="112">
        <v>68750</v>
      </c>
      <c r="R280" s="112">
        <v>-121250</v>
      </c>
      <c r="S280" s="113" t="s">
        <v>864</v>
      </c>
      <c r="T280" s="114" t="s">
        <v>2733</v>
      </c>
      <c r="U280" s="216" t="s">
        <v>1383</v>
      </c>
      <c r="V280" s="103">
        <v>15</v>
      </c>
      <c r="W280" s="31">
        <v>2010</v>
      </c>
      <c r="X280" s="65" t="s">
        <v>851</v>
      </c>
      <c r="Y280" s="65" t="s">
        <v>2807</v>
      </c>
      <c r="Z280" s="36"/>
      <c r="AA280" s="32" t="s">
        <v>1564</v>
      </c>
      <c r="AB280" s="32">
        <v>15</v>
      </c>
      <c r="AC280" s="32">
        <v>15</v>
      </c>
      <c r="AD280" s="218" t="s">
        <v>3353</v>
      </c>
      <c r="AE280" s="31"/>
      <c r="AF280" s="31"/>
      <c r="AG280" s="31"/>
      <c r="AH280" s="31"/>
      <c r="AI280" s="31"/>
      <c r="AJ280" s="31"/>
      <c r="AK280" s="31"/>
      <c r="AL280" s="31"/>
      <c r="AM280" s="115"/>
      <c r="AN280" s="31"/>
      <c r="AR280" s="220"/>
      <c r="AT280" s="221"/>
      <c r="BA280" s="222"/>
      <c r="BB280" s="222"/>
      <c r="BC280" s="222"/>
      <c r="BG280" s="221"/>
      <c r="BH280" s="221"/>
      <c r="BP280" s="221"/>
      <c r="BQ280" s="221"/>
      <c r="BR280" s="221"/>
      <c r="BZ280" s="225"/>
      <c r="EL280" s="224"/>
    </row>
    <row r="281" spans="1:142" ht="16.899999999999999" customHeight="1" x14ac:dyDescent="0.3">
      <c r="A281" s="31">
        <v>499</v>
      </c>
      <c r="B281" s="36" t="s">
        <v>852</v>
      </c>
      <c r="C281" s="36" t="s">
        <v>853</v>
      </c>
      <c r="D281" s="36" t="s">
        <v>75</v>
      </c>
      <c r="E281" s="31">
        <v>5</v>
      </c>
      <c r="F281" s="31">
        <v>4</v>
      </c>
      <c r="G281" s="36" t="s">
        <v>1</v>
      </c>
      <c r="H281" s="36" t="s">
        <v>106</v>
      </c>
      <c r="I281" s="36" t="s">
        <v>854</v>
      </c>
      <c r="J281" s="36" t="s">
        <v>855</v>
      </c>
      <c r="K281" s="36" t="s">
        <v>137</v>
      </c>
      <c r="L281" s="108">
        <v>0.53</v>
      </c>
      <c r="M281" s="108">
        <v>0</v>
      </c>
      <c r="N281" s="31" t="s">
        <v>138</v>
      </c>
      <c r="O281" s="109" t="s">
        <v>2808</v>
      </c>
      <c r="P281" s="109"/>
      <c r="Q281" s="112">
        <v>22758.75</v>
      </c>
      <c r="R281" s="112">
        <v>22758.75</v>
      </c>
      <c r="S281" s="113" t="s">
        <v>2809</v>
      </c>
      <c r="T281" s="114" t="s">
        <v>2733</v>
      </c>
      <c r="U281" s="216" t="s">
        <v>1388</v>
      </c>
      <c r="V281" s="103">
        <v>15</v>
      </c>
      <c r="W281" s="31">
        <v>2010</v>
      </c>
      <c r="X281" s="65" t="s">
        <v>856</v>
      </c>
      <c r="Y281" s="65" t="s">
        <v>2810</v>
      </c>
      <c r="Z281" s="36"/>
      <c r="AA281" s="32" t="s">
        <v>1577</v>
      </c>
      <c r="AB281" s="32">
        <v>15</v>
      </c>
      <c r="AC281" s="32">
        <v>15</v>
      </c>
      <c r="AD281" s="218" t="s">
        <v>3353</v>
      </c>
      <c r="AE281" s="31"/>
      <c r="AF281" s="31"/>
      <c r="AG281" s="31"/>
      <c r="AH281" s="31"/>
      <c r="AI281" s="31"/>
      <c r="AJ281" s="31"/>
      <c r="AK281" s="31"/>
      <c r="AL281" s="31"/>
      <c r="AM281" s="115"/>
      <c r="AN281" s="31"/>
      <c r="AR281" s="220"/>
      <c r="AT281" s="221"/>
      <c r="BA281" s="222"/>
      <c r="BB281" s="222"/>
      <c r="BC281" s="222"/>
      <c r="BG281" s="221"/>
      <c r="BH281" s="221"/>
      <c r="BP281" s="221"/>
      <c r="BQ281" s="221"/>
      <c r="BR281" s="221"/>
      <c r="BZ281" s="225"/>
      <c r="EL281" s="224"/>
    </row>
    <row r="282" spans="1:142" ht="16.899999999999999" customHeight="1" x14ac:dyDescent="0.3">
      <c r="A282" s="31">
        <v>502</v>
      </c>
      <c r="B282" s="62" t="s">
        <v>857</v>
      </c>
      <c r="C282" s="36" t="s">
        <v>858</v>
      </c>
      <c r="D282" s="36" t="s">
        <v>75</v>
      </c>
      <c r="E282" s="31">
        <v>5</v>
      </c>
      <c r="F282" s="31">
        <v>2</v>
      </c>
      <c r="G282" s="36" t="s">
        <v>0</v>
      </c>
      <c r="H282" s="36" t="s">
        <v>107</v>
      </c>
      <c r="I282" s="36" t="s">
        <v>839</v>
      </c>
      <c r="J282" s="36" t="s">
        <v>149</v>
      </c>
      <c r="K282" s="36" t="s">
        <v>137</v>
      </c>
      <c r="L282" s="127">
        <v>0.44939999999999991</v>
      </c>
      <c r="M282" s="126">
        <v>0</v>
      </c>
      <c r="N282" s="31" t="s">
        <v>138</v>
      </c>
      <c r="O282" s="128" t="s">
        <v>610</v>
      </c>
      <c r="P282" s="109"/>
      <c r="Q282" s="112"/>
      <c r="R282" s="112">
        <v>2030</v>
      </c>
      <c r="S282" s="113" t="s">
        <v>2811</v>
      </c>
      <c r="T282" s="114" t="s">
        <v>2361</v>
      </c>
      <c r="U282" s="216" t="s">
        <v>2812</v>
      </c>
      <c r="V282" s="106">
        <v>13</v>
      </c>
      <c r="W282" s="31">
        <v>2017</v>
      </c>
      <c r="X282" s="66" t="s">
        <v>859</v>
      </c>
      <c r="Y282" s="66" t="s">
        <v>2813</v>
      </c>
      <c r="Z282" s="36"/>
      <c r="AA282" s="32" t="s">
        <v>3254</v>
      </c>
      <c r="AB282" s="32">
        <v>13</v>
      </c>
      <c r="AC282" s="32">
        <v>13</v>
      </c>
      <c r="AD282" s="115" t="s">
        <v>3351</v>
      </c>
      <c r="AE282" s="31"/>
      <c r="AF282" s="31"/>
      <c r="AG282" s="31"/>
      <c r="AH282" s="31"/>
      <c r="AI282" s="31"/>
      <c r="AJ282" s="31"/>
      <c r="AK282" s="31"/>
      <c r="AL282" s="31"/>
      <c r="AM282" s="115"/>
      <c r="AN282" s="31"/>
      <c r="AR282" s="220"/>
      <c r="AS282" s="221"/>
      <c r="AT282" s="221"/>
      <c r="BA282" s="222"/>
      <c r="BB282" s="222"/>
      <c r="BC282" s="222"/>
      <c r="BG282" s="221"/>
      <c r="BH282" s="221"/>
      <c r="BP282" s="221"/>
      <c r="BQ282" s="221"/>
      <c r="BR282" s="221"/>
      <c r="EL282" s="224"/>
    </row>
    <row r="283" spans="1:142" ht="16.899999999999999" customHeight="1" x14ac:dyDescent="0.3">
      <c r="A283" s="31">
        <v>505</v>
      </c>
      <c r="B283" s="62" t="s">
        <v>862</v>
      </c>
      <c r="C283" s="36" t="s">
        <v>1889</v>
      </c>
      <c r="D283" s="36" t="s">
        <v>76</v>
      </c>
      <c r="E283" s="31">
        <v>5</v>
      </c>
      <c r="F283" s="31">
        <v>4</v>
      </c>
      <c r="G283" s="36" t="s">
        <v>0</v>
      </c>
      <c r="H283" s="36" t="s">
        <v>107</v>
      </c>
      <c r="I283" s="36" t="s">
        <v>860</v>
      </c>
      <c r="J283" s="36" t="s">
        <v>861</v>
      </c>
      <c r="K283" s="36" t="s">
        <v>137</v>
      </c>
      <c r="L283" s="108">
        <v>0.52</v>
      </c>
      <c r="M283" s="108">
        <v>0</v>
      </c>
      <c r="N283" s="31" t="s">
        <v>138</v>
      </c>
      <c r="O283" s="245" t="s">
        <v>863</v>
      </c>
      <c r="P283" s="109">
        <v>0</v>
      </c>
      <c r="Q283" s="112"/>
      <c r="R283" s="112">
        <v>-409.14962483238776</v>
      </c>
      <c r="S283" s="148" t="s">
        <v>864</v>
      </c>
      <c r="T283" s="114" t="s">
        <v>2735</v>
      </c>
      <c r="U283" s="216" t="s">
        <v>1439</v>
      </c>
      <c r="V283" s="106">
        <v>15</v>
      </c>
      <c r="W283" s="31">
        <v>2010</v>
      </c>
      <c r="X283" s="62" t="s">
        <v>865</v>
      </c>
      <c r="Y283" s="65" t="s">
        <v>2814</v>
      </c>
      <c r="Z283" s="36"/>
      <c r="AA283" s="32" t="s">
        <v>3299</v>
      </c>
      <c r="AB283" s="32">
        <v>15</v>
      </c>
      <c r="AC283" s="32">
        <v>15</v>
      </c>
      <c r="AD283" s="115" t="s">
        <v>3351</v>
      </c>
      <c r="AE283" s="31"/>
      <c r="AF283" s="31"/>
      <c r="AG283" s="31"/>
      <c r="AH283" s="31"/>
      <c r="AI283" s="31"/>
      <c r="AJ283" s="31"/>
      <c r="AK283" s="31"/>
      <c r="AL283" s="31"/>
      <c r="AM283" s="115"/>
      <c r="AN283" s="31"/>
      <c r="AR283" s="220"/>
      <c r="AS283" s="221"/>
      <c r="AT283" s="221"/>
      <c r="BA283" s="222"/>
      <c r="BB283" s="222"/>
      <c r="BC283" s="222"/>
      <c r="BG283" s="221"/>
      <c r="BH283" s="221"/>
      <c r="BP283" s="221"/>
      <c r="BQ283" s="221"/>
      <c r="BR283" s="221"/>
      <c r="EL283" s="224"/>
    </row>
    <row r="284" spans="1:142" ht="16.899999999999999" customHeight="1" x14ac:dyDescent="0.3">
      <c r="A284" s="31">
        <v>506</v>
      </c>
      <c r="B284" s="36" t="s">
        <v>866</v>
      </c>
      <c r="C284" s="36" t="s">
        <v>867</v>
      </c>
      <c r="D284" s="36" t="s">
        <v>75</v>
      </c>
      <c r="E284" s="31">
        <v>5</v>
      </c>
      <c r="F284" s="31">
        <v>2</v>
      </c>
      <c r="G284" s="36" t="s">
        <v>0</v>
      </c>
      <c r="H284" s="36" t="s">
        <v>101</v>
      </c>
      <c r="I284" s="36" t="s">
        <v>772</v>
      </c>
      <c r="J284" s="36" t="s">
        <v>9</v>
      </c>
      <c r="K284" s="36" t="s">
        <v>868</v>
      </c>
      <c r="L284" s="244">
        <v>0.83</v>
      </c>
      <c r="M284" s="244">
        <v>1.37</v>
      </c>
      <c r="N284" s="31" t="s">
        <v>144</v>
      </c>
      <c r="O284" s="109" t="s">
        <v>2815</v>
      </c>
      <c r="P284" s="109"/>
      <c r="Q284" s="112"/>
      <c r="R284" s="112">
        <v>486</v>
      </c>
      <c r="S284" s="113" t="s">
        <v>864</v>
      </c>
      <c r="T284" s="114" t="s">
        <v>2361</v>
      </c>
      <c r="U284" s="216" t="s">
        <v>2768</v>
      </c>
      <c r="V284" s="103">
        <v>19</v>
      </c>
      <c r="W284" s="31">
        <v>2018</v>
      </c>
      <c r="X284" s="65" t="s">
        <v>869</v>
      </c>
      <c r="Y284" s="65" t="s">
        <v>870</v>
      </c>
      <c r="Z284" s="36"/>
      <c r="AA284" s="32" t="s">
        <v>3266</v>
      </c>
      <c r="AB284" s="32">
        <v>19</v>
      </c>
      <c r="AC284" s="32">
        <v>19</v>
      </c>
      <c r="AD284" s="115" t="s">
        <v>3351</v>
      </c>
      <c r="AE284" s="31"/>
      <c r="AF284" s="31"/>
      <c r="AG284" s="31"/>
      <c r="AH284" s="31"/>
      <c r="AI284" s="31"/>
      <c r="AJ284" s="31"/>
      <c r="AK284" s="31"/>
      <c r="AL284" s="31"/>
      <c r="AM284" s="115"/>
      <c r="AN284" s="31"/>
      <c r="AR284" s="220"/>
      <c r="AS284" s="221"/>
      <c r="AT284" s="221"/>
      <c r="BA284" s="222"/>
      <c r="BB284" s="222"/>
      <c r="BC284" s="222"/>
      <c r="BG284" s="221"/>
      <c r="BH284" s="221"/>
      <c r="BP284" s="221"/>
      <c r="BQ284" s="221"/>
      <c r="BR284" s="221"/>
      <c r="BZ284" s="225"/>
      <c r="EL284" s="224"/>
    </row>
    <row r="285" spans="1:142" ht="16.899999999999999" customHeight="1" x14ac:dyDescent="0.3">
      <c r="A285" s="31">
        <v>507</v>
      </c>
      <c r="B285" s="62" t="s">
        <v>871</v>
      </c>
      <c r="C285" s="36" t="s">
        <v>872</v>
      </c>
      <c r="D285" s="36" t="s">
        <v>75</v>
      </c>
      <c r="E285" s="31">
        <v>5</v>
      </c>
      <c r="F285" s="31">
        <v>3</v>
      </c>
      <c r="G285" s="36" t="s">
        <v>1</v>
      </c>
      <c r="H285" s="36" t="s">
        <v>107</v>
      </c>
      <c r="I285" s="36" t="s">
        <v>873</v>
      </c>
      <c r="J285" s="36" t="s">
        <v>550</v>
      </c>
      <c r="K285" s="36" t="s">
        <v>374</v>
      </c>
      <c r="L285" s="108">
        <v>0.44569614722286477</v>
      </c>
      <c r="M285" s="108">
        <v>0</v>
      </c>
      <c r="N285" s="31" t="s">
        <v>144</v>
      </c>
      <c r="O285" s="109" t="s">
        <v>2816</v>
      </c>
      <c r="P285" s="109">
        <v>1500</v>
      </c>
      <c r="Q285" s="112">
        <v>5000</v>
      </c>
      <c r="R285" s="112">
        <v>3500</v>
      </c>
      <c r="S285" s="113" t="s">
        <v>864</v>
      </c>
      <c r="T285" s="114" t="s">
        <v>2356</v>
      </c>
      <c r="U285" s="216" t="s">
        <v>2817</v>
      </c>
      <c r="V285" s="103">
        <v>13</v>
      </c>
      <c r="W285" s="31">
        <v>2013</v>
      </c>
      <c r="X285" s="65" t="s">
        <v>874</v>
      </c>
      <c r="Y285" s="65" t="s">
        <v>2818</v>
      </c>
      <c r="Z285" s="36"/>
      <c r="AA285" s="32" t="s">
        <v>1578</v>
      </c>
      <c r="AB285" s="32">
        <v>13</v>
      </c>
      <c r="AC285" s="32">
        <v>13</v>
      </c>
      <c r="AD285" s="218" t="s">
        <v>3353</v>
      </c>
      <c r="AE285" s="31"/>
      <c r="AF285" s="31"/>
      <c r="AG285" s="31"/>
      <c r="AH285" s="31"/>
      <c r="AI285" s="31"/>
      <c r="AJ285" s="31"/>
      <c r="AK285" s="31"/>
      <c r="AL285" s="31"/>
      <c r="AM285" s="115"/>
      <c r="AN285" s="31"/>
      <c r="AR285" s="220"/>
      <c r="AS285" s="221"/>
      <c r="AT285" s="221"/>
      <c r="BA285" s="222"/>
      <c r="BB285" s="222"/>
      <c r="BC285" s="222"/>
      <c r="BG285" s="221"/>
      <c r="BH285" s="221"/>
      <c r="BJ285" s="226"/>
      <c r="BM285" s="226"/>
      <c r="BP285" s="221"/>
      <c r="BQ285" s="221"/>
      <c r="BR285" s="221"/>
      <c r="BZ285" s="225"/>
      <c r="CK285" s="226"/>
      <c r="CL285" s="226"/>
      <c r="CM285" s="226"/>
      <c r="CN285" s="226"/>
      <c r="CO285" s="226"/>
      <c r="CP285" s="226"/>
      <c r="CQ285" s="226"/>
      <c r="CR285" s="22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L285" s="224"/>
    </row>
    <row r="286" spans="1:142" ht="16.899999999999999" customHeight="1" x14ac:dyDescent="0.3">
      <c r="A286" s="31">
        <v>508</v>
      </c>
      <c r="B286" s="62" t="s">
        <v>875</v>
      </c>
      <c r="C286" s="36" t="s">
        <v>1890</v>
      </c>
      <c r="D286" s="36" t="s">
        <v>529</v>
      </c>
      <c r="E286" s="31">
        <v>5</v>
      </c>
      <c r="F286" s="31">
        <v>4</v>
      </c>
      <c r="G286" s="36" t="s">
        <v>0</v>
      </c>
      <c r="H286" s="36" t="s">
        <v>107</v>
      </c>
      <c r="I286" s="36" t="s">
        <v>876</v>
      </c>
      <c r="J286" s="36" t="s">
        <v>9</v>
      </c>
      <c r="K286" s="36" t="s">
        <v>833</v>
      </c>
      <c r="L286" s="126">
        <v>0.62</v>
      </c>
      <c r="M286" s="126">
        <v>0.53</v>
      </c>
      <c r="N286" s="31" t="s">
        <v>138</v>
      </c>
      <c r="O286" s="109">
        <v>1347</v>
      </c>
      <c r="P286" s="109">
        <v>795</v>
      </c>
      <c r="Q286" s="112">
        <v>848</v>
      </c>
      <c r="R286" s="112">
        <v>53</v>
      </c>
      <c r="S286" s="113" t="s">
        <v>864</v>
      </c>
      <c r="T286" s="114" t="s">
        <v>2819</v>
      </c>
      <c r="U286" s="216" t="s">
        <v>1375</v>
      </c>
      <c r="V286" s="106">
        <v>13</v>
      </c>
      <c r="W286" s="31">
        <v>2010</v>
      </c>
      <c r="X286" s="65" t="s">
        <v>877</v>
      </c>
      <c r="Y286" s="65" t="s">
        <v>2820</v>
      </c>
      <c r="Z286" s="36"/>
      <c r="AA286" s="32" t="s">
        <v>3255</v>
      </c>
      <c r="AB286" s="32">
        <v>13</v>
      </c>
      <c r="AC286" s="32">
        <v>13</v>
      </c>
      <c r="AD286" s="115" t="s">
        <v>3351</v>
      </c>
      <c r="AE286" s="31"/>
      <c r="AF286" s="31"/>
      <c r="AG286" s="31"/>
      <c r="AH286" s="31"/>
      <c r="AI286" s="31"/>
      <c r="AJ286" s="31"/>
      <c r="AK286" s="31"/>
      <c r="AL286" s="31"/>
      <c r="AM286" s="115"/>
      <c r="AN286" s="31"/>
      <c r="AR286" s="220"/>
      <c r="AS286" s="221"/>
      <c r="AT286" s="221"/>
      <c r="BA286" s="222"/>
      <c r="BB286" s="222"/>
      <c r="BC286" s="222"/>
      <c r="BE286" s="226"/>
      <c r="BF286" s="226"/>
      <c r="BG286" s="221"/>
      <c r="BH286" s="221"/>
      <c r="BP286" s="221"/>
      <c r="BQ286" s="221"/>
      <c r="BR286" s="221"/>
      <c r="BZ286" s="225"/>
      <c r="EH286" s="226"/>
      <c r="EL286" s="224"/>
    </row>
    <row r="287" spans="1:142" ht="16.899999999999999" customHeight="1" x14ac:dyDescent="0.3">
      <c r="A287" s="31">
        <v>509</v>
      </c>
      <c r="B287" s="62" t="s">
        <v>878</v>
      </c>
      <c r="C287" s="36" t="s">
        <v>879</v>
      </c>
      <c r="D287" s="36" t="s">
        <v>172</v>
      </c>
      <c r="E287" s="31">
        <v>5</v>
      </c>
      <c r="F287" s="31">
        <v>4</v>
      </c>
      <c r="G287" s="36" t="s">
        <v>0</v>
      </c>
      <c r="H287" s="36" t="s">
        <v>107</v>
      </c>
      <c r="I287" s="36" t="s">
        <v>880</v>
      </c>
      <c r="J287" s="36" t="s">
        <v>9</v>
      </c>
      <c r="K287" s="36" t="s">
        <v>833</v>
      </c>
      <c r="L287" s="126">
        <v>0.77</v>
      </c>
      <c r="M287" s="126">
        <v>0.59</v>
      </c>
      <c r="N287" s="31" t="s">
        <v>144</v>
      </c>
      <c r="O287" s="109" t="s">
        <v>2370</v>
      </c>
      <c r="P287" s="109">
        <v>1079</v>
      </c>
      <c r="Q287" s="112">
        <v>1893</v>
      </c>
      <c r="R287" s="112">
        <v>814</v>
      </c>
      <c r="S287" s="113" t="s">
        <v>864</v>
      </c>
      <c r="T287" s="114" t="s">
        <v>2359</v>
      </c>
      <c r="U287" s="216" t="s">
        <v>2821</v>
      </c>
      <c r="V287" s="106">
        <v>13</v>
      </c>
      <c r="W287" s="31">
        <v>2010</v>
      </c>
      <c r="X287" s="65" t="s">
        <v>881</v>
      </c>
      <c r="Y287" s="65" t="s">
        <v>2822</v>
      </c>
      <c r="Z287" s="36"/>
      <c r="AA287" s="32" t="s">
        <v>3303</v>
      </c>
      <c r="AB287" s="32">
        <v>13</v>
      </c>
      <c r="AC287" s="32">
        <v>13</v>
      </c>
      <c r="AD287" s="115" t="s">
        <v>3351</v>
      </c>
      <c r="AE287" s="31"/>
      <c r="AF287" s="31"/>
      <c r="AG287" s="31"/>
      <c r="AH287" s="31"/>
      <c r="AI287" s="31"/>
      <c r="AJ287" s="31"/>
      <c r="AK287" s="31"/>
      <c r="AL287" s="31"/>
      <c r="AM287" s="115"/>
      <c r="AN287" s="31"/>
      <c r="AR287" s="220"/>
      <c r="AS287" s="221"/>
      <c r="AT287" s="221"/>
      <c r="BA287" s="222"/>
      <c r="BB287" s="222"/>
      <c r="BC287" s="222"/>
      <c r="BG287" s="221"/>
      <c r="BH287" s="221"/>
      <c r="BP287" s="221"/>
      <c r="BQ287" s="221"/>
      <c r="BR287" s="221"/>
      <c r="BZ287" s="225"/>
      <c r="EL287" s="224"/>
    </row>
    <row r="288" spans="1:142" ht="16.899999999999999" customHeight="1" x14ac:dyDescent="0.3">
      <c r="A288" s="31">
        <v>510</v>
      </c>
      <c r="B288" s="62" t="s">
        <v>882</v>
      </c>
      <c r="C288" s="36" t="s">
        <v>883</v>
      </c>
      <c r="D288" s="36" t="s">
        <v>172</v>
      </c>
      <c r="E288" s="31">
        <v>5</v>
      </c>
      <c r="F288" s="103">
        <v>4</v>
      </c>
      <c r="G288" s="36" t="s">
        <v>1</v>
      </c>
      <c r="H288" s="36" t="s">
        <v>107</v>
      </c>
      <c r="I288" s="36" t="s">
        <v>880</v>
      </c>
      <c r="J288" s="36" t="s">
        <v>9</v>
      </c>
      <c r="K288" s="36" t="s">
        <v>137</v>
      </c>
      <c r="L288" s="108">
        <v>0.215</v>
      </c>
      <c r="M288" s="108">
        <v>0</v>
      </c>
      <c r="N288" s="31" t="s">
        <v>144</v>
      </c>
      <c r="O288" s="109" t="s">
        <v>2823</v>
      </c>
      <c r="P288" s="109">
        <v>5430</v>
      </c>
      <c r="Q288" s="112">
        <v>6630</v>
      </c>
      <c r="R288" s="112">
        <v>1200</v>
      </c>
      <c r="S288" s="113" t="s">
        <v>864</v>
      </c>
      <c r="T288" s="114" t="s">
        <v>2359</v>
      </c>
      <c r="U288" s="216" t="s">
        <v>1126</v>
      </c>
      <c r="V288" s="106">
        <v>13</v>
      </c>
      <c r="W288" s="31">
        <v>2010</v>
      </c>
      <c r="X288" s="65" t="s">
        <v>2268</v>
      </c>
      <c r="Y288" s="65"/>
      <c r="Z288" s="36"/>
      <c r="AA288" s="32" t="s">
        <v>1530</v>
      </c>
      <c r="AB288" s="32">
        <v>13</v>
      </c>
      <c r="AC288" s="32">
        <v>13</v>
      </c>
      <c r="AD288" s="218" t="s">
        <v>3353</v>
      </c>
      <c r="AE288" s="31"/>
      <c r="AF288" s="31"/>
      <c r="AG288" s="31"/>
      <c r="AH288" s="31"/>
      <c r="AI288" s="31"/>
      <c r="AJ288" s="31"/>
      <c r="AK288" s="31"/>
      <c r="AL288" s="31"/>
      <c r="AM288" s="115"/>
      <c r="AN288" s="31"/>
      <c r="AR288" s="220"/>
      <c r="AS288" s="221"/>
      <c r="AT288" s="221"/>
      <c r="BA288" s="222"/>
      <c r="BB288" s="222"/>
      <c r="BC288" s="222"/>
      <c r="BG288" s="221"/>
      <c r="BH288" s="221"/>
      <c r="BP288" s="221"/>
      <c r="BQ288" s="221"/>
      <c r="BR288" s="221"/>
      <c r="EL288" s="224"/>
    </row>
    <row r="289" spans="1:142" ht="16.899999999999999" customHeight="1" x14ac:dyDescent="0.3">
      <c r="A289" s="31">
        <v>511</v>
      </c>
      <c r="B289" s="62" t="s">
        <v>1891</v>
      </c>
      <c r="C289" s="36" t="s">
        <v>884</v>
      </c>
      <c r="D289" s="36" t="s">
        <v>75</v>
      </c>
      <c r="E289" s="31" t="s">
        <v>218</v>
      </c>
      <c r="F289" s="31">
        <v>3</v>
      </c>
      <c r="G289" s="36" t="s">
        <v>1</v>
      </c>
      <c r="H289" s="36" t="s">
        <v>107</v>
      </c>
      <c r="I289" s="36" t="s">
        <v>885</v>
      </c>
      <c r="J289" s="36" t="s">
        <v>886</v>
      </c>
      <c r="K289" s="36" t="s">
        <v>137</v>
      </c>
      <c r="L289" s="108">
        <v>0.15</v>
      </c>
      <c r="M289" s="108">
        <v>0</v>
      </c>
      <c r="N289" s="31" t="s">
        <v>144</v>
      </c>
      <c r="O289" s="109" t="s">
        <v>2823</v>
      </c>
      <c r="P289" s="109">
        <v>5430</v>
      </c>
      <c r="Q289" s="112">
        <v>5625</v>
      </c>
      <c r="R289" s="112">
        <v>195</v>
      </c>
      <c r="S289" s="113" t="s">
        <v>864</v>
      </c>
      <c r="T289" s="114" t="s">
        <v>2359</v>
      </c>
      <c r="U289" s="216" t="s">
        <v>1448</v>
      </c>
      <c r="V289" s="106">
        <v>13</v>
      </c>
      <c r="W289" s="31">
        <v>2013</v>
      </c>
      <c r="X289" s="65" t="s">
        <v>2269</v>
      </c>
      <c r="Y289" s="65" t="s">
        <v>2824</v>
      </c>
      <c r="Z289" s="36"/>
      <c r="AA289" s="32" t="s">
        <v>1599</v>
      </c>
      <c r="AB289" s="32">
        <v>13</v>
      </c>
      <c r="AC289" s="32">
        <v>13</v>
      </c>
      <c r="AD289" s="218" t="s">
        <v>3353</v>
      </c>
      <c r="AE289" s="31"/>
      <c r="AF289" s="31"/>
      <c r="AG289" s="31"/>
      <c r="AH289" s="31"/>
      <c r="AI289" s="31"/>
      <c r="AJ289" s="31"/>
      <c r="AK289" s="31"/>
      <c r="AL289" s="31"/>
      <c r="AM289" s="115"/>
      <c r="AN289" s="31"/>
      <c r="AR289" s="220"/>
      <c r="AS289" s="221"/>
      <c r="AT289" s="221"/>
      <c r="BA289" s="222"/>
      <c r="BB289" s="222"/>
      <c r="BC289" s="222"/>
      <c r="BE289" s="226"/>
      <c r="BF289" s="226"/>
      <c r="BG289" s="221"/>
      <c r="BH289" s="221"/>
      <c r="BP289" s="221"/>
      <c r="BQ289" s="221"/>
      <c r="BR289" s="221"/>
      <c r="EL289" s="224"/>
    </row>
    <row r="290" spans="1:142" ht="16.899999999999999" customHeight="1" x14ac:dyDescent="0.3">
      <c r="A290" s="31">
        <v>512</v>
      </c>
      <c r="B290" s="62" t="s">
        <v>887</v>
      </c>
      <c r="C290" s="36" t="s">
        <v>1892</v>
      </c>
      <c r="D290" s="36" t="s">
        <v>75</v>
      </c>
      <c r="E290" s="31" t="s">
        <v>218</v>
      </c>
      <c r="F290" s="31">
        <v>4</v>
      </c>
      <c r="G290" s="36" t="s">
        <v>0</v>
      </c>
      <c r="H290" s="36" t="s">
        <v>107</v>
      </c>
      <c r="I290" s="36" t="s">
        <v>885</v>
      </c>
      <c r="J290" s="36" t="s">
        <v>149</v>
      </c>
      <c r="K290" s="36" t="s">
        <v>833</v>
      </c>
      <c r="L290" s="126">
        <v>0.95</v>
      </c>
      <c r="M290" s="126">
        <v>0.59</v>
      </c>
      <c r="N290" s="31" t="s">
        <v>144</v>
      </c>
      <c r="O290" s="128">
        <v>3083</v>
      </c>
      <c r="P290" s="109">
        <v>1079</v>
      </c>
      <c r="Q290" s="112">
        <v>3083</v>
      </c>
      <c r="R290" s="112">
        <v>2004</v>
      </c>
      <c r="S290" s="113" t="s">
        <v>2825</v>
      </c>
      <c r="T290" s="114" t="s">
        <v>2359</v>
      </c>
      <c r="U290" s="216" t="s">
        <v>2821</v>
      </c>
      <c r="V290" s="106">
        <v>13</v>
      </c>
      <c r="W290" s="31">
        <v>2012</v>
      </c>
      <c r="X290" s="65" t="s">
        <v>888</v>
      </c>
      <c r="Y290" s="65" t="s">
        <v>2826</v>
      </c>
      <c r="Z290" s="36"/>
      <c r="AA290" s="32" t="s">
        <v>3303</v>
      </c>
      <c r="AB290" s="32">
        <v>13</v>
      </c>
      <c r="AC290" s="32">
        <v>19</v>
      </c>
      <c r="AD290" s="115" t="s">
        <v>3351</v>
      </c>
      <c r="AE290" s="31"/>
      <c r="AF290" s="31"/>
      <c r="AG290" s="31"/>
      <c r="AH290" s="31"/>
      <c r="AI290" s="31"/>
      <c r="AJ290" s="31"/>
      <c r="AK290" s="31"/>
      <c r="AL290" s="31"/>
      <c r="AM290" s="115"/>
      <c r="AN290" s="31"/>
      <c r="AR290" s="220"/>
      <c r="AS290" s="221"/>
      <c r="AT290" s="221"/>
      <c r="BA290" s="222"/>
      <c r="BB290" s="222"/>
      <c r="BC290" s="222"/>
      <c r="BG290" s="221"/>
      <c r="BH290" s="221"/>
      <c r="BP290" s="221"/>
      <c r="BQ290" s="221"/>
      <c r="BR290" s="221"/>
      <c r="BZ290" s="225"/>
      <c r="EL290" s="224"/>
    </row>
    <row r="291" spans="1:142" ht="16.899999999999999" customHeight="1" x14ac:dyDescent="0.3">
      <c r="A291" s="31">
        <v>513</v>
      </c>
      <c r="B291" s="62" t="s">
        <v>889</v>
      </c>
      <c r="C291" s="36" t="s">
        <v>1893</v>
      </c>
      <c r="D291" s="36" t="s">
        <v>75</v>
      </c>
      <c r="E291" s="31">
        <v>5</v>
      </c>
      <c r="F291" s="31">
        <v>3</v>
      </c>
      <c r="G291" s="36" t="s">
        <v>1</v>
      </c>
      <c r="H291" s="36" t="s">
        <v>107</v>
      </c>
      <c r="I291" s="62" t="s">
        <v>890</v>
      </c>
      <c r="J291" s="36" t="s">
        <v>891</v>
      </c>
      <c r="K291" s="36" t="s">
        <v>137</v>
      </c>
      <c r="L291" s="108">
        <v>0.1</v>
      </c>
      <c r="M291" s="108">
        <v>0</v>
      </c>
      <c r="N291" s="31" t="s">
        <v>138</v>
      </c>
      <c r="O291" s="109" t="s">
        <v>2827</v>
      </c>
      <c r="P291" s="109">
        <v>0</v>
      </c>
      <c r="Q291" s="112">
        <v>600</v>
      </c>
      <c r="R291" s="112">
        <v>600</v>
      </c>
      <c r="S291" s="113" t="s">
        <v>864</v>
      </c>
      <c r="T291" s="114" t="s">
        <v>2733</v>
      </c>
      <c r="U291" s="216" t="s">
        <v>1446</v>
      </c>
      <c r="V291" s="103">
        <v>13</v>
      </c>
      <c r="W291" s="31">
        <v>2013</v>
      </c>
      <c r="X291" s="62" t="s">
        <v>226</v>
      </c>
      <c r="Y291" s="65" t="s">
        <v>892</v>
      </c>
      <c r="Z291" s="36"/>
      <c r="AA291" s="32" t="s">
        <v>1579</v>
      </c>
      <c r="AB291" s="32">
        <v>13</v>
      </c>
      <c r="AC291" s="32">
        <v>13</v>
      </c>
      <c r="AD291" s="218" t="s">
        <v>3353</v>
      </c>
      <c r="AE291" s="31"/>
      <c r="AF291" s="31"/>
      <c r="AG291" s="31"/>
      <c r="AH291" s="31"/>
      <c r="AI291" s="31"/>
      <c r="AJ291" s="31"/>
      <c r="AK291" s="31"/>
      <c r="AL291" s="31"/>
      <c r="AM291" s="115"/>
      <c r="AN291" s="31"/>
      <c r="AR291" s="220"/>
      <c r="AS291" s="221"/>
      <c r="AT291" s="221"/>
      <c r="BA291" s="222"/>
      <c r="BB291" s="222"/>
      <c r="BC291" s="222"/>
      <c r="BG291" s="221"/>
      <c r="BH291" s="221"/>
      <c r="BP291" s="221"/>
      <c r="BQ291" s="221"/>
      <c r="BR291" s="221"/>
      <c r="BZ291" s="223"/>
      <c r="EL291" s="224"/>
    </row>
    <row r="292" spans="1:142" ht="16.899999999999999" customHeight="1" x14ac:dyDescent="0.3">
      <c r="A292" s="31">
        <v>516</v>
      </c>
      <c r="B292" s="62" t="s">
        <v>893</v>
      </c>
      <c r="C292" s="36" t="s">
        <v>894</v>
      </c>
      <c r="D292" s="36" t="s">
        <v>75</v>
      </c>
      <c r="E292" s="31">
        <v>5</v>
      </c>
      <c r="F292" s="31">
        <v>2</v>
      </c>
      <c r="G292" s="36" t="s">
        <v>0</v>
      </c>
      <c r="H292" s="36" t="s">
        <v>107</v>
      </c>
      <c r="I292" s="36" t="s">
        <v>839</v>
      </c>
      <c r="J292" s="36" t="s">
        <v>149</v>
      </c>
      <c r="K292" s="36" t="s">
        <v>137</v>
      </c>
      <c r="L292" s="127">
        <v>0.44259999999999999</v>
      </c>
      <c r="M292" s="126">
        <v>0</v>
      </c>
      <c r="N292" s="31" t="s">
        <v>138</v>
      </c>
      <c r="O292" s="128" t="s">
        <v>610</v>
      </c>
      <c r="P292" s="109"/>
      <c r="Q292" s="112"/>
      <c r="R292" s="112">
        <v>2030</v>
      </c>
      <c r="S292" s="113" t="s">
        <v>2811</v>
      </c>
      <c r="T292" s="114" t="s">
        <v>2359</v>
      </c>
      <c r="U292" s="216" t="s">
        <v>2828</v>
      </c>
      <c r="V292" s="106">
        <v>13</v>
      </c>
      <c r="W292" s="31">
        <v>2017</v>
      </c>
      <c r="X292" s="66" t="s">
        <v>611</v>
      </c>
      <c r="Y292" s="66" t="s">
        <v>2813</v>
      </c>
      <c r="Z292" s="36"/>
      <c r="AA292" s="32" t="s">
        <v>3256</v>
      </c>
      <c r="AB292" s="32">
        <v>13</v>
      </c>
      <c r="AC292" s="32">
        <v>13</v>
      </c>
      <c r="AD292" s="115" t="s">
        <v>3351</v>
      </c>
      <c r="AE292" s="31"/>
      <c r="AF292" s="31"/>
      <c r="AG292" s="31"/>
      <c r="AH292" s="31"/>
      <c r="AI292" s="31"/>
      <c r="AJ292" s="31"/>
      <c r="AK292" s="31"/>
      <c r="AL292" s="31"/>
      <c r="AM292" s="115"/>
      <c r="AN292" s="31"/>
      <c r="AR292" s="220"/>
      <c r="AS292" s="221"/>
      <c r="AT292" s="221"/>
      <c r="BA292" s="222"/>
      <c r="BB292" s="222"/>
      <c r="BC292" s="222"/>
      <c r="BG292" s="221"/>
      <c r="BH292" s="221"/>
      <c r="BP292" s="221"/>
      <c r="BQ292" s="221"/>
      <c r="BR292" s="221"/>
      <c r="BZ292" s="223"/>
      <c r="EL292" s="224"/>
    </row>
    <row r="293" spans="1:142" ht="16.899999999999999" customHeight="1" x14ac:dyDescent="0.3">
      <c r="A293" s="31">
        <v>520</v>
      </c>
      <c r="B293" s="62" t="s">
        <v>897</v>
      </c>
      <c r="C293" s="36" t="s">
        <v>898</v>
      </c>
      <c r="D293" s="36" t="s">
        <v>76</v>
      </c>
      <c r="E293" s="31" t="s">
        <v>218</v>
      </c>
      <c r="F293" s="31">
        <v>4</v>
      </c>
      <c r="G293" s="36" t="s">
        <v>0</v>
      </c>
      <c r="H293" s="36" t="s">
        <v>107</v>
      </c>
      <c r="I293" s="36" t="s">
        <v>890</v>
      </c>
      <c r="J293" s="36" t="s">
        <v>27</v>
      </c>
      <c r="K293" s="36" t="s">
        <v>833</v>
      </c>
      <c r="L293" s="126">
        <v>0.17</v>
      </c>
      <c r="M293" s="126">
        <v>0</v>
      </c>
      <c r="N293" s="31" t="s">
        <v>138</v>
      </c>
      <c r="O293" s="109">
        <v>890</v>
      </c>
      <c r="P293" s="109">
        <v>678.97673872229745</v>
      </c>
      <c r="Q293" s="112">
        <v>890</v>
      </c>
      <c r="R293" s="112">
        <v>211.02326127770255</v>
      </c>
      <c r="S293" s="113" t="s">
        <v>864</v>
      </c>
      <c r="T293" s="114" t="s">
        <v>2735</v>
      </c>
      <c r="U293" s="216" t="s">
        <v>2829</v>
      </c>
      <c r="V293" s="103">
        <v>13</v>
      </c>
      <c r="W293" s="31">
        <v>2010</v>
      </c>
      <c r="X293" s="65" t="s">
        <v>899</v>
      </c>
      <c r="Y293" s="65" t="s">
        <v>2830</v>
      </c>
      <c r="Z293" s="36"/>
      <c r="AA293" s="32" t="s">
        <v>3259</v>
      </c>
      <c r="AB293" s="32">
        <v>13</v>
      </c>
      <c r="AC293" s="32">
        <v>13</v>
      </c>
      <c r="AD293" s="115" t="s">
        <v>3351</v>
      </c>
      <c r="AE293" s="31"/>
      <c r="AF293" s="31"/>
      <c r="AG293" s="31"/>
      <c r="AH293" s="31"/>
      <c r="AI293" s="31"/>
      <c r="AJ293" s="31"/>
      <c r="AK293" s="31"/>
      <c r="AL293" s="31"/>
      <c r="AM293" s="115"/>
      <c r="AN293" s="31"/>
      <c r="AR293" s="220"/>
      <c r="AS293" s="221"/>
      <c r="AT293" s="221"/>
      <c r="BA293" s="222"/>
      <c r="BB293" s="222"/>
      <c r="BC293" s="222"/>
      <c r="BG293" s="221"/>
      <c r="BH293" s="221"/>
      <c r="BP293" s="221"/>
      <c r="BQ293" s="221"/>
      <c r="BR293" s="221"/>
      <c r="EL293" s="224"/>
    </row>
    <row r="294" spans="1:142" ht="16.899999999999999" customHeight="1" x14ac:dyDescent="0.3">
      <c r="A294" s="31">
        <v>521</v>
      </c>
      <c r="B294" s="36" t="s">
        <v>900</v>
      </c>
      <c r="C294" s="36" t="s">
        <v>1894</v>
      </c>
      <c r="D294" s="36" t="s">
        <v>75</v>
      </c>
      <c r="E294" s="31">
        <v>5</v>
      </c>
      <c r="F294" s="31">
        <v>3</v>
      </c>
      <c r="G294" s="36" t="s">
        <v>0</v>
      </c>
      <c r="H294" s="36" t="s">
        <v>101</v>
      </c>
      <c r="I294" s="36" t="s">
        <v>772</v>
      </c>
      <c r="J294" s="36" t="s">
        <v>27</v>
      </c>
      <c r="K294" s="36" t="s">
        <v>137</v>
      </c>
      <c r="L294" s="108">
        <v>0.2</v>
      </c>
      <c r="M294" s="108">
        <v>0</v>
      </c>
      <c r="N294" s="31" t="s">
        <v>138</v>
      </c>
      <c r="O294" s="109" t="s">
        <v>2777</v>
      </c>
      <c r="P294" s="109">
        <v>46.796875</v>
      </c>
      <c r="Q294" s="112">
        <v>57.596153846153847</v>
      </c>
      <c r="R294" s="112">
        <v>10.799278846153847</v>
      </c>
      <c r="S294" s="113" t="s">
        <v>864</v>
      </c>
      <c r="T294" s="114" t="s">
        <v>2735</v>
      </c>
      <c r="U294" s="216" t="s">
        <v>1377</v>
      </c>
      <c r="V294" s="103">
        <v>19</v>
      </c>
      <c r="W294" s="31">
        <v>2010</v>
      </c>
      <c r="X294" s="65" t="s">
        <v>901</v>
      </c>
      <c r="Y294" s="65" t="s">
        <v>902</v>
      </c>
      <c r="Z294" s="36"/>
      <c r="AA294" s="32" t="s">
        <v>3260</v>
      </c>
      <c r="AB294" s="32">
        <v>19</v>
      </c>
      <c r="AC294" s="32">
        <v>19</v>
      </c>
      <c r="AD294" s="115" t="s">
        <v>3351</v>
      </c>
      <c r="AE294" s="31"/>
      <c r="AF294" s="31"/>
      <c r="AG294" s="31"/>
      <c r="AH294" s="31"/>
      <c r="AI294" s="31"/>
      <c r="AJ294" s="31"/>
      <c r="AK294" s="31"/>
      <c r="AL294" s="31"/>
      <c r="AM294" s="115"/>
      <c r="AN294" s="31"/>
      <c r="AR294" s="220"/>
      <c r="AS294" s="221"/>
      <c r="AT294" s="221"/>
      <c r="BA294" s="222"/>
      <c r="BB294" s="222"/>
      <c r="BC294" s="222"/>
      <c r="BG294" s="221"/>
      <c r="BH294" s="221"/>
      <c r="BP294" s="221"/>
      <c r="BQ294" s="221"/>
      <c r="BR294" s="221"/>
      <c r="BZ294" s="223"/>
      <c r="EL294" s="224"/>
    </row>
    <row r="295" spans="1:142" ht="16.899999999999999" customHeight="1" x14ac:dyDescent="0.3">
      <c r="A295" s="31">
        <v>524</v>
      </c>
      <c r="B295" s="62" t="s">
        <v>1895</v>
      </c>
      <c r="C295" s="36" t="s">
        <v>1896</v>
      </c>
      <c r="D295" s="36" t="s">
        <v>75</v>
      </c>
      <c r="E295" s="31">
        <v>5</v>
      </c>
      <c r="F295" s="31">
        <v>3</v>
      </c>
      <c r="G295" s="36" t="s">
        <v>1</v>
      </c>
      <c r="H295" s="36" t="s">
        <v>107</v>
      </c>
      <c r="I295" s="36" t="s">
        <v>903</v>
      </c>
      <c r="J295" s="36" t="s">
        <v>9</v>
      </c>
      <c r="K295" s="36" t="s">
        <v>137</v>
      </c>
      <c r="L295" s="108">
        <v>0.68</v>
      </c>
      <c r="M295" s="108">
        <v>0</v>
      </c>
      <c r="N295" s="31" t="s">
        <v>144</v>
      </c>
      <c r="O295" s="128">
        <v>10411</v>
      </c>
      <c r="P295" s="109"/>
      <c r="Q295" s="112"/>
      <c r="R295" s="112">
        <v>10411</v>
      </c>
      <c r="S295" s="113" t="s">
        <v>864</v>
      </c>
      <c r="T295" s="114" t="s">
        <v>2361</v>
      </c>
      <c r="U295" s="216" t="s">
        <v>1115</v>
      </c>
      <c r="V295" s="103">
        <v>13</v>
      </c>
      <c r="W295" s="31">
        <v>2013</v>
      </c>
      <c r="X295" s="65" t="s">
        <v>2270</v>
      </c>
      <c r="Y295" s="65"/>
      <c r="Z295" s="36"/>
      <c r="AA295" s="32" t="s">
        <v>1581</v>
      </c>
      <c r="AB295" s="32">
        <v>13</v>
      </c>
      <c r="AC295" s="32">
        <v>13</v>
      </c>
      <c r="AD295" s="218" t="s">
        <v>3353</v>
      </c>
      <c r="AE295" s="31"/>
      <c r="AF295" s="31"/>
      <c r="AG295" s="31"/>
      <c r="AH295" s="31"/>
      <c r="AI295" s="31"/>
      <c r="AJ295" s="31"/>
      <c r="AK295" s="31"/>
      <c r="AL295" s="31"/>
      <c r="AM295" s="115"/>
      <c r="AN295" s="31"/>
      <c r="AR295" s="220"/>
      <c r="AS295" s="221"/>
      <c r="AT295" s="221"/>
      <c r="BA295" s="222"/>
      <c r="BB295" s="222"/>
      <c r="BC295" s="222"/>
      <c r="BG295" s="221"/>
      <c r="BH295" s="221"/>
      <c r="BP295" s="221"/>
      <c r="BQ295" s="221"/>
      <c r="BR295" s="221"/>
      <c r="BZ295" s="223"/>
      <c r="EL295" s="224"/>
    </row>
    <row r="296" spans="1:142" ht="16.899999999999999" customHeight="1" x14ac:dyDescent="0.3">
      <c r="A296" s="31">
        <v>525</v>
      </c>
      <c r="B296" s="62" t="s">
        <v>1897</v>
      </c>
      <c r="C296" s="36" t="s">
        <v>1898</v>
      </c>
      <c r="D296" s="36" t="s">
        <v>75</v>
      </c>
      <c r="E296" s="31">
        <v>5</v>
      </c>
      <c r="F296" s="31">
        <v>3</v>
      </c>
      <c r="G296" s="36" t="s">
        <v>0</v>
      </c>
      <c r="H296" s="36" t="s">
        <v>107</v>
      </c>
      <c r="I296" s="36" t="s">
        <v>895</v>
      </c>
      <c r="J296" s="36" t="s">
        <v>9</v>
      </c>
      <c r="K296" s="36" t="s">
        <v>2831</v>
      </c>
      <c r="L296" s="126">
        <v>3.558139534883721</v>
      </c>
      <c r="M296" s="126">
        <v>0.92</v>
      </c>
      <c r="N296" s="31" t="s">
        <v>138</v>
      </c>
      <c r="O296" s="109" t="s">
        <v>2832</v>
      </c>
      <c r="P296" s="109">
        <v>615</v>
      </c>
      <c r="Q296" s="111">
        <v>5400</v>
      </c>
      <c r="R296" s="112">
        <v>4785</v>
      </c>
      <c r="S296" s="113" t="s">
        <v>864</v>
      </c>
      <c r="T296" s="114" t="s">
        <v>2361</v>
      </c>
      <c r="U296" s="216" t="s">
        <v>2812</v>
      </c>
      <c r="V296" s="103">
        <v>13</v>
      </c>
      <c r="W296" s="31">
        <v>2013</v>
      </c>
      <c r="X296" s="65" t="s">
        <v>2271</v>
      </c>
      <c r="Y296" s="1" t="s">
        <v>2833</v>
      </c>
      <c r="Z296" s="36"/>
      <c r="AA296" s="32" t="s">
        <v>3254</v>
      </c>
      <c r="AB296" s="32">
        <v>13</v>
      </c>
      <c r="AC296" s="32">
        <v>13</v>
      </c>
      <c r="AD296" s="115" t="s">
        <v>3351</v>
      </c>
      <c r="AE296" s="31"/>
      <c r="AF296" s="31"/>
      <c r="AG296" s="31"/>
      <c r="AH296" s="31"/>
      <c r="AI296" s="31"/>
      <c r="AJ296" s="31"/>
      <c r="AK296" s="31"/>
      <c r="AL296" s="31"/>
      <c r="AM296" s="115"/>
      <c r="AN296" s="31"/>
      <c r="AR296" s="220"/>
      <c r="AT296" s="221"/>
      <c r="BA296" s="222"/>
      <c r="BC296" s="222"/>
      <c r="BG296" s="221"/>
      <c r="BR296" s="221"/>
      <c r="EL296" s="224"/>
    </row>
    <row r="297" spans="1:142" ht="16.899999999999999" customHeight="1" x14ac:dyDescent="0.3">
      <c r="A297" s="31">
        <v>526</v>
      </c>
      <c r="B297" s="62" t="s">
        <v>905</v>
      </c>
      <c r="C297" s="36" t="s">
        <v>1899</v>
      </c>
      <c r="D297" s="36" t="s">
        <v>75</v>
      </c>
      <c r="E297" s="31">
        <v>5</v>
      </c>
      <c r="F297" s="31">
        <v>4</v>
      </c>
      <c r="G297" s="36" t="s">
        <v>0</v>
      </c>
      <c r="H297" s="36" t="s">
        <v>107</v>
      </c>
      <c r="I297" s="36" t="s">
        <v>895</v>
      </c>
      <c r="J297" s="36" t="s">
        <v>9</v>
      </c>
      <c r="K297" s="36" t="s">
        <v>833</v>
      </c>
      <c r="L297" s="126">
        <v>2.4</v>
      </c>
      <c r="M297" s="126">
        <v>0.92</v>
      </c>
      <c r="N297" s="31" t="s">
        <v>138</v>
      </c>
      <c r="O297" s="109"/>
      <c r="P297" s="109">
        <v>615</v>
      </c>
      <c r="Q297" s="112">
        <v>1299</v>
      </c>
      <c r="R297" s="112">
        <v>684</v>
      </c>
      <c r="S297" s="113" t="s">
        <v>864</v>
      </c>
      <c r="T297" s="114" t="s">
        <v>2361</v>
      </c>
      <c r="U297" s="216" t="s">
        <v>2812</v>
      </c>
      <c r="V297" s="106">
        <v>13</v>
      </c>
      <c r="W297" s="31">
        <v>2010</v>
      </c>
      <c r="X297" s="65" t="s">
        <v>2272</v>
      </c>
      <c r="Y297" s="65"/>
      <c r="Z297" s="36"/>
      <c r="AA297" s="32" t="s">
        <v>3254</v>
      </c>
      <c r="AB297" s="32">
        <v>13</v>
      </c>
      <c r="AC297" s="32">
        <v>13</v>
      </c>
      <c r="AD297" s="115" t="s">
        <v>3351</v>
      </c>
      <c r="AE297" s="31"/>
      <c r="AF297" s="31"/>
      <c r="AG297" s="31"/>
      <c r="AH297" s="31"/>
      <c r="AI297" s="31"/>
      <c r="AJ297" s="31"/>
      <c r="AK297" s="31"/>
      <c r="AL297" s="31"/>
      <c r="AM297" s="115"/>
      <c r="AN297" s="31"/>
      <c r="AR297" s="220"/>
      <c r="AS297" s="221"/>
      <c r="AT297" s="221"/>
      <c r="BA297" s="222"/>
      <c r="BB297" s="222"/>
      <c r="BC297" s="222"/>
      <c r="BG297" s="221"/>
      <c r="BH297" s="221"/>
      <c r="BP297" s="221"/>
      <c r="BQ297" s="221"/>
      <c r="BR297" s="221"/>
      <c r="BZ297" s="223"/>
      <c r="EL297" s="224"/>
    </row>
    <row r="298" spans="1:142" ht="16.899999999999999" customHeight="1" x14ac:dyDescent="0.3">
      <c r="A298" s="31">
        <v>527</v>
      </c>
      <c r="B298" s="36" t="s">
        <v>906</v>
      </c>
      <c r="C298" s="36" t="s">
        <v>1900</v>
      </c>
      <c r="D298" s="36" t="s">
        <v>90</v>
      </c>
      <c r="E298" s="31">
        <v>3</v>
      </c>
      <c r="F298" s="31">
        <v>3</v>
      </c>
      <c r="G298" s="36" t="s">
        <v>0</v>
      </c>
      <c r="H298" s="36" t="s">
        <v>107</v>
      </c>
      <c r="I298" s="36" t="s">
        <v>885</v>
      </c>
      <c r="J298" s="36" t="s">
        <v>9</v>
      </c>
      <c r="K298" s="36" t="s">
        <v>833</v>
      </c>
      <c r="L298" s="126">
        <v>0.84</v>
      </c>
      <c r="M298" s="126">
        <v>0.59</v>
      </c>
      <c r="N298" s="31" t="s">
        <v>138</v>
      </c>
      <c r="O298" s="109">
        <v>2935</v>
      </c>
      <c r="P298" s="109">
        <v>1021.72</v>
      </c>
      <c r="Q298" s="112">
        <v>2935</v>
      </c>
      <c r="R298" s="112">
        <v>1913.28</v>
      </c>
      <c r="S298" s="113" t="s">
        <v>864</v>
      </c>
      <c r="T298" s="114" t="s">
        <v>2359</v>
      </c>
      <c r="U298" s="216" t="s">
        <v>2828</v>
      </c>
      <c r="V298" s="106">
        <v>13</v>
      </c>
      <c r="W298" s="31">
        <v>2010</v>
      </c>
      <c r="X298" s="65" t="s">
        <v>907</v>
      </c>
      <c r="Y298" s="65" t="s">
        <v>2834</v>
      </c>
      <c r="Z298" s="36"/>
      <c r="AA298" s="32" t="s">
        <v>3256</v>
      </c>
      <c r="AB298" s="32">
        <v>13</v>
      </c>
      <c r="AC298" s="32">
        <v>13</v>
      </c>
      <c r="AD298" s="115" t="s">
        <v>3351</v>
      </c>
      <c r="AE298" s="31"/>
      <c r="AF298" s="31"/>
      <c r="AG298" s="31"/>
      <c r="AH298" s="31"/>
      <c r="AI298" s="31"/>
      <c r="AJ298" s="31"/>
      <c r="AK298" s="31"/>
      <c r="AL298" s="31"/>
      <c r="AM298" s="115"/>
      <c r="AN298" s="31"/>
      <c r="AR298" s="220"/>
      <c r="AS298" s="221"/>
      <c r="AT298" s="221"/>
      <c r="BA298" s="222"/>
      <c r="BB298" s="222"/>
      <c r="BC298" s="222"/>
      <c r="BG298" s="221"/>
      <c r="BH298" s="221"/>
      <c r="BP298" s="221"/>
      <c r="BQ298" s="221"/>
      <c r="BR298" s="221"/>
      <c r="BZ298" s="223"/>
      <c r="EL298" s="224"/>
    </row>
    <row r="299" spans="1:142" ht="16.899999999999999" customHeight="1" x14ac:dyDescent="0.3">
      <c r="A299" s="31">
        <v>528</v>
      </c>
      <c r="B299" s="62" t="s">
        <v>908</v>
      </c>
      <c r="C299" s="36" t="s">
        <v>909</v>
      </c>
      <c r="D299" s="36" t="s">
        <v>529</v>
      </c>
      <c r="E299" s="31">
        <v>5</v>
      </c>
      <c r="F299" s="31">
        <v>5</v>
      </c>
      <c r="G299" s="36" t="s">
        <v>0</v>
      </c>
      <c r="H299" s="36" t="s">
        <v>107</v>
      </c>
      <c r="I299" s="36" t="s">
        <v>910</v>
      </c>
      <c r="J299" s="36" t="s">
        <v>9</v>
      </c>
      <c r="K299" s="36" t="s">
        <v>833</v>
      </c>
      <c r="L299" s="126">
        <v>0.63</v>
      </c>
      <c r="M299" s="126">
        <v>0.59</v>
      </c>
      <c r="N299" s="31" t="s">
        <v>138</v>
      </c>
      <c r="O299" s="109" t="s">
        <v>2370</v>
      </c>
      <c r="P299" s="109">
        <v>1079</v>
      </c>
      <c r="Q299" s="112">
        <v>1244</v>
      </c>
      <c r="R299" s="112">
        <v>165</v>
      </c>
      <c r="S299" s="113" t="s">
        <v>864</v>
      </c>
      <c r="T299" s="114" t="s">
        <v>2359</v>
      </c>
      <c r="U299" s="216" t="s">
        <v>2821</v>
      </c>
      <c r="V299" s="106">
        <v>13</v>
      </c>
      <c r="W299" s="31">
        <v>2010</v>
      </c>
      <c r="X299" s="65" t="s">
        <v>907</v>
      </c>
      <c r="Y299" s="65" t="s">
        <v>2835</v>
      </c>
      <c r="Z299" s="36"/>
      <c r="AA299" s="32" t="s">
        <v>3303</v>
      </c>
      <c r="AB299" s="32">
        <v>13</v>
      </c>
      <c r="AC299" s="32">
        <v>13</v>
      </c>
      <c r="AD299" s="115" t="s">
        <v>3351</v>
      </c>
      <c r="AE299" s="31"/>
      <c r="AF299" s="31"/>
      <c r="AG299" s="31"/>
      <c r="AH299" s="31"/>
      <c r="AI299" s="31"/>
      <c r="AJ299" s="31"/>
      <c r="AK299" s="31"/>
      <c r="AL299" s="31"/>
      <c r="AM299" s="115"/>
      <c r="AN299" s="31"/>
      <c r="AR299" s="220"/>
      <c r="AT299" s="221"/>
      <c r="BA299" s="222"/>
      <c r="BB299" s="222"/>
      <c r="BC299" s="222"/>
      <c r="BG299" s="221"/>
      <c r="BH299" s="221"/>
      <c r="BP299" s="221"/>
      <c r="BQ299" s="221"/>
      <c r="BR299" s="221"/>
      <c r="EL299" s="224"/>
    </row>
    <row r="300" spans="1:142" ht="16.899999999999999" customHeight="1" x14ac:dyDescent="0.3">
      <c r="A300" s="31">
        <v>529</v>
      </c>
      <c r="B300" s="62" t="s">
        <v>911</v>
      </c>
      <c r="C300" s="36" t="s">
        <v>912</v>
      </c>
      <c r="D300" s="36" t="s">
        <v>529</v>
      </c>
      <c r="E300" s="31">
        <v>5</v>
      </c>
      <c r="F300" s="31">
        <v>5</v>
      </c>
      <c r="G300" s="36" t="s">
        <v>0</v>
      </c>
      <c r="H300" s="36" t="s">
        <v>107</v>
      </c>
      <c r="I300" s="36" t="s">
        <v>913</v>
      </c>
      <c r="J300" s="36" t="s">
        <v>9</v>
      </c>
      <c r="K300" s="36" t="s">
        <v>833</v>
      </c>
      <c r="L300" s="126">
        <v>0.95</v>
      </c>
      <c r="M300" s="126">
        <v>0.9</v>
      </c>
      <c r="N300" s="31" t="s">
        <v>138</v>
      </c>
      <c r="O300" s="109">
        <v>408</v>
      </c>
      <c r="P300" s="109"/>
      <c r="Q300" s="112"/>
      <c r="R300" s="112">
        <v>408</v>
      </c>
      <c r="S300" s="113" t="s">
        <v>864</v>
      </c>
      <c r="T300" s="114" t="s">
        <v>2361</v>
      </c>
      <c r="U300" s="216" t="s">
        <v>2812</v>
      </c>
      <c r="V300" s="106">
        <v>13</v>
      </c>
      <c r="W300" s="31">
        <v>2010</v>
      </c>
      <c r="X300" s="65" t="s">
        <v>907</v>
      </c>
      <c r="Y300" s="65" t="s">
        <v>2836</v>
      </c>
      <c r="Z300" s="36"/>
      <c r="AA300" s="32" t="s">
        <v>3254</v>
      </c>
      <c r="AB300" s="32">
        <v>13</v>
      </c>
      <c r="AC300" s="32">
        <v>13</v>
      </c>
      <c r="AD300" s="115" t="s">
        <v>3351</v>
      </c>
      <c r="AE300" s="31"/>
      <c r="AF300" s="31"/>
      <c r="AG300" s="31"/>
      <c r="AH300" s="31"/>
      <c r="AI300" s="31"/>
      <c r="AJ300" s="31"/>
      <c r="AK300" s="31"/>
      <c r="AL300" s="31"/>
      <c r="AM300" s="115"/>
      <c r="AN300" s="31"/>
      <c r="AR300" s="220"/>
      <c r="AS300" s="221"/>
      <c r="AT300" s="221"/>
      <c r="BA300" s="222"/>
      <c r="BB300" s="222"/>
      <c r="BC300" s="222"/>
      <c r="BG300" s="221"/>
      <c r="BH300" s="221"/>
      <c r="BP300" s="221"/>
      <c r="BQ300" s="221"/>
      <c r="BR300" s="221"/>
      <c r="BZ300" s="223"/>
      <c r="EL300" s="224"/>
    </row>
    <row r="301" spans="1:142" ht="16.899999999999999" customHeight="1" x14ac:dyDescent="0.3">
      <c r="A301" s="31">
        <v>530</v>
      </c>
      <c r="B301" s="62" t="s">
        <v>914</v>
      </c>
      <c r="C301" s="36" t="s">
        <v>915</v>
      </c>
      <c r="D301" s="36" t="s">
        <v>529</v>
      </c>
      <c r="E301" s="31">
        <v>5</v>
      </c>
      <c r="F301" s="31">
        <v>5</v>
      </c>
      <c r="G301" s="36" t="s">
        <v>0</v>
      </c>
      <c r="H301" s="36" t="s">
        <v>107</v>
      </c>
      <c r="I301" s="36" t="s">
        <v>876</v>
      </c>
      <c r="J301" s="36" t="s">
        <v>9</v>
      </c>
      <c r="K301" s="36" t="s">
        <v>833</v>
      </c>
      <c r="L301" s="126">
        <v>0.57999999999999996</v>
      </c>
      <c r="M301" s="126">
        <v>0.53</v>
      </c>
      <c r="N301" s="31" t="s">
        <v>138</v>
      </c>
      <c r="O301" s="109">
        <v>1333</v>
      </c>
      <c r="P301" s="109"/>
      <c r="Q301" s="112"/>
      <c r="R301" s="112">
        <v>1333</v>
      </c>
      <c r="S301" s="113" t="s">
        <v>864</v>
      </c>
      <c r="T301" s="114" t="s">
        <v>2819</v>
      </c>
      <c r="U301" s="216" t="s">
        <v>1375</v>
      </c>
      <c r="V301" s="106">
        <v>13</v>
      </c>
      <c r="W301" s="31">
        <v>2010</v>
      </c>
      <c r="X301" s="65" t="s">
        <v>907</v>
      </c>
      <c r="Y301" s="65" t="s">
        <v>2837</v>
      </c>
      <c r="Z301" s="36"/>
      <c r="AA301" s="32" t="s">
        <v>3255</v>
      </c>
      <c r="AB301" s="32">
        <v>13</v>
      </c>
      <c r="AC301" s="32">
        <v>13</v>
      </c>
      <c r="AD301" s="115" t="s">
        <v>3351</v>
      </c>
      <c r="AE301" s="31"/>
      <c r="AF301" s="31"/>
      <c r="AG301" s="31"/>
      <c r="AH301" s="31"/>
      <c r="AI301" s="31"/>
      <c r="AJ301" s="31"/>
      <c r="AK301" s="31"/>
      <c r="AL301" s="31"/>
      <c r="AM301" s="115"/>
      <c r="AN301" s="31"/>
      <c r="AR301" s="220"/>
      <c r="AS301" s="221"/>
      <c r="AT301" s="221"/>
      <c r="BA301" s="222"/>
      <c r="BB301" s="222"/>
      <c r="BC301" s="222"/>
      <c r="BE301" s="226"/>
      <c r="BF301" s="226"/>
      <c r="BG301" s="221"/>
      <c r="BH301" s="221"/>
      <c r="BP301" s="221"/>
      <c r="BQ301" s="221"/>
      <c r="BR301" s="221"/>
      <c r="BZ301" s="223"/>
      <c r="EL301" s="224"/>
    </row>
    <row r="302" spans="1:142" ht="16.899999999999999" customHeight="1" x14ac:dyDescent="0.3">
      <c r="A302" s="31">
        <v>531</v>
      </c>
      <c r="B302" s="62" t="s">
        <v>916</v>
      </c>
      <c r="C302" s="36" t="s">
        <v>917</v>
      </c>
      <c r="D302" s="36" t="s">
        <v>77</v>
      </c>
      <c r="E302" s="31">
        <v>5</v>
      </c>
      <c r="F302" s="31">
        <v>4</v>
      </c>
      <c r="G302" s="36" t="s">
        <v>0</v>
      </c>
      <c r="H302" s="36" t="s">
        <v>107</v>
      </c>
      <c r="I302" s="36" t="s">
        <v>890</v>
      </c>
      <c r="J302" s="36" t="s">
        <v>27</v>
      </c>
      <c r="K302" s="36" t="s">
        <v>137</v>
      </c>
      <c r="L302" s="108">
        <v>0.5</v>
      </c>
      <c r="M302" s="108">
        <v>0</v>
      </c>
      <c r="N302" s="31" t="s">
        <v>138</v>
      </c>
      <c r="O302" s="109">
        <v>20</v>
      </c>
      <c r="P302" s="109"/>
      <c r="Q302" s="112"/>
      <c r="R302" s="112">
        <v>20</v>
      </c>
      <c r="S302" s="113" t="s">
        <v>864</v>
      </c>
      <c r="T302" s="114" t="s">
        <v>2735</v>
      </c>
      <c r="U302" s="216" t="s">
        <v>2838</v>
      </c>
      <c r="V302" s="106">
        <v>13</v>
      </c>
      <c r="W302" s="31">
        <v>2010</v>
      </c>
      <c r="X302" s="65" t="s">
        <v>918</v>
      </c>
      <c r="Y302" s="65" t="s">
        <v>2839</v>
      </c>
      <c r="Z302" s="36"/>
      <c r="AA302" s="32" t="s">
        <v>1494</v>
      </c>
      <c r="AB302" s="32">
        <v>13</v>
      </c>
      <c r="AC302" s="32">
        <v>13</v>
      </c>
      <c r="AD302" s="115" t="s">
        <v>3351</v>
      </c>
      <c r="AE302" s="31"/>
      <c r="AF302" s="31"/>
      <c r="AG302" s="31"/>
      <c r="AH302" s="31"/>
      <c r="AI302" s="31"/>
      <c r="AJ302" s="31"/>
      <c r="AK302" s="31"/>
      <c r="AL302" s="31"/>
      <c r="AM302" s="115"/>
      <c r="AN302" s="31"/>
      <c r="AR302" s="220"/>
      <c r="AS302" s="221"/>
      <c r="AT302" s="221"/>
      <c r="BA302" s="222"/>
      <c r="BB302" s="222"/>
      <c r="BC302" s="222"/>
      <c r="BG302" s="221"/>
      <c r="BH302" s="221"/>
      <c r="BP302" s="221"/>
      <c r="BQ302" s="221"/>
      <c r="BR302" s="221"/>
      <c r="EL302" s="224"/>
    </row>
    <row r="303" spans="1:142" ht="16.899999999999999" customHeight="1" x14ac:dyDescent="0.3">
      <c r="A303" s="31">
        <v>532</v>
      </c>
      <c r="B303" s="62" t="s">
        <v>919</v>
      </c>
      <c r="C303" s="36" t="s">
        <v>920</v>
      </c>
      <c r="D303" s="36" t="s">
        <v>77</v>
      </c>
      <c r="E303" s="31">
        <v>5</v>
      </c>
      <c r="F303" s="31">
        <v>4</v>
      </c>
      <c r="G303" s="36" t="s">
        <v>1</v>
      </c>
      <c r="H303" s="36" t="s">
        <v>107</v>
      </c>
      <c r="I303" s="36" t="s">
        <v>890</v>
      </c>
      <c r="J303" s="36" t="s">
        <v>921</v>
      </c>
      <c r="K303" s="36" t="s">
        <v>137</v>
      </c>
      <c r="L303" s="108">
        <v>0.4</v>
      </c>
      <c r="M303" s="108">
        <v>0</v>
      </c>
      <c r="N303" s="31" t="s">
        <v>138</v>
      </c>
      <c r="O303" s="109" t="s">
        <v>2840</v>
      </c>
      <c r="P303" s="109"/>
      <c r="Q303" s="112"/>
      <c r="R303" s="112">
        <v>20</v>
      </c>
      <c r="S303" s="113" t="s">
        <v>864</v>
      </c>
      <c r="T303" s="114" t="s">
        <v>2733</v>
      </c>
      <c r="U303" s="216" t="s">
        <v>1445</v>
      </c>
      <c r="V303" s="103">
        <v>13</v>
      </c>
      <c r="W303" s="31">
        <v>2010</v>
      </c>
      <c r="X303" s="65" t="s">
        <v>922</v>
      </c>
      <c r="Y303" s="65" t="s">
        <v>923</v>
      </c>
      <c r="Z303" s="36"/>
      <c r="AA303" s="32" t="s">
        <v>3393</v>
      </c>
      <c r="AB303" s="32">
        <v>13</v>
      </c>
      <c r="AC303" s="32">
        <v>13</v>
      </c>
      <c r="AD303" s="218" t="s">
        <v>3353</v>
      </c>
      <c r="AE303" s="31"/>
      <c r="AF303" s="31"/>
      <c r="AG303" s="31"/>
      <c r="AH303" s="31"/>
      <c r="AI303" s="31"/>
      <c r="AJ303" s="31"/>
      <c r="AK303" s="31"/>
      <c r="AL303" s="31"/>
      <c r="AM303" s="115"/>
      <c r="AN303" s="31"/>
      <c r="AR303" s="220"/>
      <c r="AS303" s="221"/>
      <c r="AT303" s="221"/>
      <c r="BA303" s="222"/>
      <c r="BB303" s="222"/>
      <c r="BC303" s="222"/>
      <c r="BG303" s="221"/>
      <c r="BH303" s="221"/>
      <c r="BP303" s="221"/>
      <c r="BQ303" s="221"/>
      <c r="BR303" s="221"/>
      <c r="BZ303" s="223"/>
      <c r="EL303" s="224"/>
    </row>
    <row r="304" spans="1:142" ht="16.899999999999999" customHeight="1" x14ac:dyDescent="0.3">
      <c r="A304" s="31">
        <v>534</v>
      </c>
      <c r="B304" s="62" t="s">
        <v>925</v>
      </c>
      <c r="C304" s="36" t="s">
        <v>926</v>
      </c>
      <c r="D304" s="36" t="s">
        <v>76</v>
      </c>
      <c r="E304" s="31">
        <v>5</v>
      </c>
      <c r="F304" s="31">
        <v>4</v>
      </c>
      <c r="G304" s="36" t="s">
        <v>0</v>
      </c>
      <c r="H304" s="36" t="s">
        <v>107</v>
      </c>
      <c r="I304" s="36" t="s">
        <v>927</v>
      </c>
      <c r="J304" s="36" t="s">
        <v>27</v>
      </c>
      <c r="K304" s="36" t="s">
        <v>137</v>
      </c>
      <c r="L304" s="144">
        <v>7.4999999999999997E-2</v>
      </c>
      <c r="M304" s="108">
        <v>0</v>
      </c>
      <c r="N304" s="31" t="s">
        <v>138</v>
      </c>
      <c r="O304" s="109">
        <v>100</v>
      </c>
      <c r="P304" s="109"/>
      <c r="Q304" s="112"/>
      <c r="R304" s="112">
        <v>40</v>
      </c>
      <c r="S304" s="113" t="s">
        <v>864</v>
      </c>
      <c r="T304" s="114" t="s">
        <v>2735</v>
      </c>
      <c r="U304" s="216" t="s">
        <v>2841</v>
      </c>
      <c r="V304" s="103">
        <v>13</v>
      </c>
      <c r="W304" s="31">
        <v>2010</v>
      </c>
      <c r="X304" s="65" t="s">
        <v>928</v>
      </c>
      <c r="Y304" s="65" t="s">
        <v>2842</v>
      </c>
      <c r="Z304" s="36"/>
      <c r="AA304" s="32" t="s">
        <v>3315</v>
      </c>
      <c r="AB304" s="32">
        <v>13</v>
      </c>
      <c r="AC304" s="32">
        <v>13</v>
      </c>
      <c r="AD304" s="115" t="s">
        <v>3351</v>
      </c>
      <c r="AE304" s="31"/>
      <c r="AF304" s="31"/>
      <c r="AG304" s="31"/>
      <c r="AH304" s="31"/>
      <c r="AI304" s="31"/>
      <c r="AJ304" s="31"/>
      <c r="AK304" s="31"/>
      <c r="AL304" s="31"/>
      <c r="AM304" s="115"/>
      <c r="AN304" s="31"/>
      <c r="AR304" s="220"/>
      <c r="AT304" s="221"/>
      <c r="BA304" s="222"/>
      <c r="BB304" s="222"/>
      <c r="BC304" s="222"/>
      <c r="BG304" s="221"/>
      <c r="BH304" s="221"/>
      <c r="BJ304" s="226"/>
      <c r="BR304" s="221"/>
      <c r="EL304" s="224"/>
    </row>
    <row r="305" spans="1:142" ht="16.899999999999999" customHeight="1" x14ac:dyDescent="0.3">
      <c r="A305" s="31">
        <v>536</v>
      </c>
      <c r="B305" s="62" t="s">
        <v>1901</v>
      </c>
      <c r="C305" s="36" t="s">
        <v>929</v>
      </c>
      <c r="D305" s="36" t="s">
        <v>75</v>
      </c>
      <c r="E305" s="31">
        <v>5</v>
      </c>
      <c r="F305" s="31">
        <v>3</v>
      </c>
      <c r="G305" s="36" t="s">
        <v>0</v>
      </c>
      <c r="H305" s="36" t="s">
        <v>107</v>
      </c>
      <c r="I305" s="36" t="s">
        <v>930</v>
      </c>
      <c r="J305" s="36" t="s">
        <v>9</v>
      </c>
      <c r="K305" s="36" t="s">
        <v>833</v>
      </c>
      <c r="L305" s="126">
        <v>0.68</v>
      </c>
      <c r="M305" s="126">
        <v>0.53</v>
      </c>
      <c r="N305" s="31" t="s">
        <v>144</v>
      </c>
      <c r="O305" s="109">
        <v>1485</v>
      </c>
      <c r="P305" s="109">
        <v>795</v>
      </c>
      <c r="Q305" s="112">
        <v>955</v>
      </c>
      <c r="R305" s="112">
        <v>160</v>
      </c>
      <c r="S305" s="113" t="s">
        <v>864</v>
      </c>
      <c r="T305" s="114" t="s">
        <v>2819</v>
      </c>
      <c r="U305" s="216" t="s">
        <v>1375</v>
      </c>
      <c r="V305" s="106">
        <v>13</v>
      </c>
      <c r="W305" s="31">
        <v>2010</v>
      </c>
      <c r="X305" s="65" t="s">
        <v>931</v>
      </c>
      <c r="Y305" s="65" t="s">
        <v>2843</v>
      </c>
      <c r="Z305" s="36"/>
      <c r="AA305" s="32" t="s">
        <v>3255</v>
      </c>
      <c r="AB305" s="32">
        <v>13</v>
      </c>
      <c r="AC305" s="32">
        <v>13</v>
      </c>
      <c r="AD305" s="115" t="s">
        <v>3351</v>
      </c>
      <c r="AE305" s="31"/>
      <c r="AF305" s="31"/>
      <c r="AG305" s="31"/>
      <c r="AH305" s="31"/>
      <c r="AI305" s="31"/>
      <c r="AJ305" s="31"/>
      <c r="AK305" s="31"/>
      <c r="AL305" s="31"/>
      <c r="AM305" s="115"/>
      <c r="AN305" s="31"/>
      <c r="AR305" s="220"/>
      <c r="AS305" s="221"/>
      <c r="AT305" s="221"/>
      <c r="BA305" s="222"/>
      <c r="BB305" s="222"/>
      <c r="BC305" s="222"/>
      <c r="BG305" s="221"/>
      <c r="BH305" s="221"/>
      <c r="BP305" s="221"/>
      <c r="BQ305" s="221"/>
      <c r="BR305" s="221"/>
      <c r="EL305" s="224"/>
    </row>
    <row r="306" spans="1:142" ht="16.899999999999999" customHeight="1" x14ac:dyDescent="0.3">
      <c r="A306" s="31">
        <v>541</v>
      </c>
      <c r="B306" s="62" t="s">
        <v>932</v>
      </c>
      <c r="C306" s="36" t="s">
        <v>933</v>
      </c>
      <c r="D306" s="36" t="s">
        <v>75</v>
      </c>
      <c r="E306" s="31" t="s">
        <v>218</v>
      </c>
      <c r="F306" s="31">
        <v>4</v>
      </c>
      <c r="G306" s="36" t="s">
        <v>0</v>
      </c>
      <c r="H306" s="36" t="s">
        <v>107</v>
      </c>
      <c r="I306" s="36" t="s">
        <v>885</v>
      </c>
      <c r="J306" s="36" t="s">
        <v>924</v>
      </c>
      <c r="K306" s="36" t="s">
        <v>833</v>
      </c>
      <c r="L306" s="126">
        <v>0.8</v>
      </c>
      <c r="M306" s="126">
        <v>0.59</v>
      </c>
      <c r="N306" s="31" t="s">
        <v>144</v>
      </c>
      <c r="O306" s="109" t="s">
        <v>2844</v>
      </c>
      <c r="P306" s="109">
        <v>1079</v>
      </c>
      <c r="Q306" s="112">
        <v>2303</v>
      </c>
      <c r="R306" s="112">
        <v>1224</v>
      </c>
      <c r="S306" s="113" t="s">
        <v>864</v>
      </c>
      <c r="T306" s="114" t="s">
        <v>2359</v>
      </c>
      <c r="U306" s="216" t="s">
        <v>2821</v>
      </c>
      <c r="V306" s="106">
        <v>13</v>
      </c>
      <c r="W306" s="31">
        <v>2010</v>
      </c>
      <c r="X306" s="65" t="s">
        <v>934</v>
      </c>
      <c r="Y306" s="65" t="s">
        <v>2845</v>
      </c>
      <c r="Z306" s="36"/>
      <c r="AA306" s="32" t="s">
        <v>3303</v>
      </c>
      <c r="AB306" s="32">
        <v>13</v>
      </c>
      <c r="AC306" s="32">
        <v>13</v>
      </c>
      <c r="AD306" s="115" t="s">
        <v>3351</v>
      </c>
      <c r="AE306" s="31"/>
      <c r="AF306" s="31"/>
      <c r="AG306" s="31"/>
      <c r="AH306" s="31"/>
      <c r="AI306" s="31"/>
      <c r="AJ306" s="31"/>
      <c r="AK306" s="31"/>
      <c r="AL306" s="31"/>
      <c r="AM306" s="115"/>
      <c r="AN306" s="31"/>
      <c r="AR306" s="220"/>
      <c r="AT306" s="221"/>
      <c r="BA306" s="222"/>
      <c r="BB306" s="222"/>
      <c r="BC306" s="222"/>
      <c r="BE306" s="226"/>
      <c r="BF306" s="226"/>
      <c r="BG306" s="221"/>
      <c r="BH306" s="221"/>
      <c r="BR306" s="221"/>
      <c r="EL306" s="224"/>
    </row>
    <row r="307" spans="1:142" ht="16.899999999999999" customHeight="1" x14ac:dyDescent="0.3">
      <c r="A307" s="31">
        <v>543</v>
      </c>
      <c r="B307" s="62" t="s">
        <v>935</v>
      </c>
      <c r="C307" s="36" t="s">
        <v>936</v>
      </c>
      <c r="D307" s="36" t="s">
        <v>78</v>
      </c>
      <c r="E307" s="31">
        <v>5</v>
      </c>
      <c r="F307" s="31">
        <v>5</v>
      </c>
      <c r="G307" s="36" t="s">
        <v>0</v>
      </c>
      <c r="H307" s="36" t="s">
        <v>107</v>
      </c>
      <c r="I307" s="36" t="s">
        <v>890</v>
      </c>
      <c r="J307" s="36" t="s">
        <v>9</v>
      </c>
      <c r="K307" s="36" t="s">
        <v>833</v>
      </c>
      <c r="L307" s="126">
        <v>0.64</v>
      </c>
      <c r="M307" s="126">
        <v>0.59</v>
      </c>
      <c r="N307" s="31" t="s">
        <v>144</v>
      </c>
      <c r="O307" s="109" t="s">
        <v>2846</v>
      </c>
      <c r="P307" s="109">
        <v>1079</v>
      </c>
      <c r="Q307" s="112">
        <v>1523</v>
      </c>
      <c r="R307" s="112">
        <v>444</v>
      </c>
      <c r="S307" s="113" t="s">
        <v>864</v>
      </c>
      <c r="T307" s="114" t="s">
        <v>2359</v>
      </c>
      <c r="U307" s="216" t="s">
        <v>1444</v>
      </c>
      <c r="V307" s="106">
        <v>13</v>
      </c>
      <c r="W307" s="31">
        <v>2010</v>
      </c>
      <c r="X307" s="65" t="s">
        <v>918</v>
      </c>
      <c r="Y307" s="65" t="s">
        <v>2847</v>
      </c>
      <c r="Z307" s="36"/>
      <c r="AA307" s="32" t="s">
        <v>3301</v>
      </c>
      <c r="AB307" s="32">
        <v>13</v>
      </c>
      <c r="AC307" s="32">
        <v>13</v>
      </c>
      <c r="AD307" s="115" t="s">
        <v>3351</v>
      </c>
      <c r="AE307" s="31"/>
      <c r="AF307" s="31"/>
      <c r="AG307" s="31"/>
      <c r="AH307" s="31"/>
      <c r="AI307" s="31"/>
      <c r="AJ307" s="31"/>
      <c r="AK307" s="31"/>
      <c r="AL307" s="31"/>
      <c r="AM307" s="115"/>
      <c r="AN307" s="31"/>
      <c r="AR307" s="220"/>
      <c r="AS307" s="221"/>
      <c r="AT307" s="221"/>
      <c r="BA307" s="222"/>
      <c r="BB307" s="222"/>
      <c r="BC307" s="222"/>
      <c r="BG307" s="221"/>
      <c r="BH307" s="221"/>
      <c r="BP307" s="221"/>
      <c r="BQ307" s="221"/>
      <c r="BR307" s="221"/>
      <c r="EL307" s="224"/>
    </row>
    <row r="308" spans="1:142" ht="16.899999999999999" customHeight="1" x14ac:dyDescent="0.3">
      <c r="A308" s="31">
        <v>544</v>
      </c>
      <c r="B308" s="62" t="s">
        <v>937</v>
      </c>
      <c r="C308" s="36" t="s">
        <v>938</v>
      </c>
      <c r="D308" s="36" t="s">
        <v>75</v>
      </c>
      <c r="E308" s="31" t="s">
        <v>218</v>
      </c>
      <c r="F308" s="31">
        <v>3</v>
      </c>
      <c r="G308" s="36" t="s">
        <v>0</v>
      </c>
      <c r="H308" s="36" t="s">
        <v>107</v>
      </c>
      <c r="I308" s="36" t="s">
        <v>885</v>
      </c>
      <c r="J308" s="36" t="s">
        <v>149</v>
      </c>
      <c r="K308" s="36" t="s">
        <v>833</v>
      </c>
      <c r="L308" s="126">
        <v>0.82</v>
      </c>
      <c r="M308" s="126">
        <v>0.59</v>
      </c>
      <c r="N308" s="31" t="s">
        <v>144</v>
      </c>
      <c r="O308" s="109" t="s">
        <v>2370</v>
      </c>
      <c r="P308" s="109">
        <v>1079</v>
      </c>
      <c r="Q308" s="112">
        <v>2377</v>
      </c>
      <c r="R308" s="112">
        <v>1298</v>
      </c>
      <c r="S308" s="113" t="s">
        <v>2825</v>
      </c>
      <c r="T308" s="114" t="s">
        <v>2359</v>
      </c>
      <c r="U308" s="216" t="s">
        <v>2821</v>
      </c>
      <c r="V308" s="106">
        <v>13</v>
      </c>
      <c r="W308" s="31">
        <v>2010</v>
      </c>
      <c r="X308" s="65" t="s">
        <v>934</v>
      </c>
      <c r="Y308" s="65" t="s">
        <v>2845</v>
      </c>
      <c r="Z308" s="36"/>
      <c r="AA308" s="32" t="s">
        <v>3303</v>
      </c>
      <c r="AB308" s="32">
        <v>13</v>
      </c>
      <c r="AC308" s="32">
        <v>13</v>
      </c>
      <c r="AD308" s="115" t="s">
        <v>3351</v>
      </c>
      <c r="AE308" s="31"/>
      <c r="AF308" s="31"/>
      <c r="AG308" s="31"/>
      <c r="AH308" s="31"/>
      <c r="AI308" s="31"/>
      <c r="AJ308" s="31"/>
      <c r="AK308" s="31"/>
      <c r="AL308" s="31"/>
      <c r="AM308" s="115"/>
      <c r="AN308" s="31"/>
      <c r="AR308" s="220"/>
      <c r="AS308" s="221"/>
      <c r="AT308" s="221"/>
      <c r="BA308" s="222"/>
      <c r="BB308" s="222"/>
      <c r="BC308" s="222"/>
      <c r="BG308" s="221"/>
      <c r="BH308" s="221"/>
      <c r="BP308" s="221"/>
      <c r="BQ308" s="221"/>
      <c r="BR308" s="221"/>
      <c r="EL308" s="224"/>
    </row>
    <row r="309" spans="1:142" ht="16.899999999999999" customHeight="1" x14ac:dyDescent="0.3">
      <c r="A309" s="31">
        <v>548</v>
      </c>
      <c r="B309" s="62" t="s">
        <v>939</v>
      </c>
      <c r="C309" s="36" t="s">
        <v>1902</v>
      </c>
      <c r="D309" s="36" t="s">
        <v>75</v>
      </c>
      <c r="E309" s="31">
        <v>5</v>
      </c>
      <c r="F309" s="31">
        <v>0</v>
      </c>
      <c r="G309" s="36" t="s">
        <v>0</v>
      </c>
      <c r="H309" s="36" t="s">
        <v>107</v>
      </c>
      <c r="I309" s="36" t="s">
        <v>446</v>
      </c>
      <c r="J309" s="36" t="s">
        <v>149</v>
      </c>
      <c r="K309" s="36" t="s">
        <v>137</v>
      </c>
      <c r="L309" s="246">
        <v>0.375</v>
      </c>
      <c r="M309" s="126">
        <v>0</v>
      </c>
      <c r="N309" s="31" t="s">
        <v>138</v>
      </c>
      <c r="O309" s="128" t="s">
        <v>2848</v>
      </c>
      <c r="P309" s="109"/>
      <c r="Q309" s="112">
        <v>1200</v>
      </c>
      <c r="R309" s="112">
        <v>1200</v>
      </c>
      <c r="S309" s="113" t="s">
        <v>2811</v>
      </c>
      <c r="T309" s="114" t="s">
        <v>2361</v>
      </c>
      <c r="U309" s="216" t="s">
        <v>2812</v>
      </c>
      <c r="V309" s="106">
        <v>13</v>
      </c>
      <c r="W309" s="31">
        <v>2015</v>
      </c>
      <c r="X309" s="66" t="s">
        <v>940</v>
      </c>
      <c r="Y309" s="66" t="s">
        <v>2849</v>
      </c>
      <c r="Z309" s="36"/>
      <c r="AA309" s="32" t="s">
        <v>3254</v>
      </c>
      <c r="AB309" s="32">
        <v>13</v>
      </c>
      <c r="AC309" s="32">
        <v>13</v>
      </c>
      <c r="AD309" s="115" t="s">
        <v>3351</v>
      </c>
      <c r="AE309" s="31"/>
      <c r="AF309" s="31"/>
      <c r="AG309" s="31"/>
      <c r="AH309" s="31"/>
      <c r="AI309" s="31"/>
      <c r="AJ309" s="31"/>
      <c r="AK309" s="31"/>
      <c r="AL309" s="31"/>
      <c r="AM309" s="115"/>
      <c r="AN309" s="31"/>
      <c r="AR309" s="220"/>
      <c r="AS309" s="221"/>
      <c r="AT309" s="221"/>
      <c r="BA309" s="222"/>
      <c r="BB309" s="222"/>
      <c r="BC309" s="222"/>
      <c r="BG309" s="221"/>
      <c r="BH309" s="221"/>
      <c r="BP309" s="221"/>
      <c r="BQ309" s="221"/>
      <c r="BR309" s="221"/>
      <c r="EL309" s="224"/>
    </row>
    <row r="310" spans="1:142" ht="16.899999999999999" customHeight="1" x14ac:dyDescent="0.3">
      <c r="A310" s="31">
        <v>549</v>
      </c>
      <c r="B310" s="62" t="s">
        <v>941</v>
      </c>
      <c r="C310" s="36" t="s">
        <v>1903</v>
      </c>
      <c r="D310" s="36" t="s">
        <v>75</v>
      </c>
      <c r="E310" s="31">
        <v>5</v>
      </c>
      <c r="F310" s="31">
        <v>0</v>
      </c>
      <c r="G310" s="36" t="s">
        <v>0</v>
      </c>
      <c r="H310" s="36" t="s">
        <v>107</v>
      </c>
      <c r="I310" s="36" t="s">
        <v>446</v>
      </c>
      <c r="J310" s="36" t="s">
        <v>149</v>
      </c>
      <c r="K310" s="36" t="s">
        <v>137</v>
      </c>
      <c r="L310" s="246">
        <v>0.375</v>
      </c>
      <c r="M310" s="126">
        <v>0</v>
      </c>
      <c r="N310" s="31" t="s">
        <v>138</v>
      </c>
      <c r="O310" s="128" t="s">
        <v>2848</v>
      </c>
      <c r="P310" s="109"/>
      <c r="Q310" s="112">
        <v>1200</v>
      </c>
      <c r="R310" s="112">
        <v>1200</v>
      </c>
      <c r="S310" s="113" t="s">
        <v>2811</v>
      </c>
      <c r="T310" s="114" t="s">
        <v>2359</v>
      </c>
      <c r="U310" s="216" t="s">
        <v>2828</v>
      </c>
      <c r="V310" s="106">
        <v>13</v>
      </c>
      <c r="W310" s="31">
        <v>2015</v>
      </c>
      <c r="X310" s="66" t="s">
        <v>940</v>
      </c>
      <c r="Y310" s="66" t="s">
        <v>2849</v>
      </c>
      <c r="Z310" s="36"/>
      <c r="AA310" s="32" t="s">
        <v>3256</v>
      </c>
      <c r="AB310" s="32">
        <v>13</v>
      </c>
      <c r="AC310" s="32">
        <v>13</v>
      </c>
      <c r="AD310" s="115" t="s">
        <v>3351</v>
      </c>
      <c r="AE310" s="31"/>
      <c r="AF310" s="31"/>
      <c r="AG310" s="31"/>
      <c r="AH310" s="31"/>
      <c r="AI310" s="31"/>
      <c r="AJ310" s="31"/>
      <c r="AK310" s="31"/>
      <c r="AL310" s="31"/>
      <c r="AM310" s="115"/>
      <c r="AN310" s="31"/>
      <c r="AR310" s="220"/>
      <c r="AS310" s="221"/>
      <c r="AT310" s="221"/>
      <c r="BA310" s="222"/>
      <c r="BB310" s="222"/>
      <c r="BC310" s="222"/>
      <c r="BF310" s="226"/>
      <c r="BG310" s="221"/>
      <c r="BH310" s="221"/>
      <c r="BP310" s="221"/>
      <c r="BQ310" s="221"/>
      <c r="BR310" s="221"/>
      <c r="BZ310" s="223"/>
      <c r="EL310" s="224"/>
    </row>
    <row r="311" spans="1:142" ht="16.899999999999999" customHeight="1" x14ac:dyDescent="0.25">
      <c r="A311" s="31">
        <v>553</v>
      </c>
      <c r="B311" s="36" t="s">
        <v>942</v>
      </c>
      <c r="C311" s="36" t="s">
        <v>943</v>
      </c>
      <c r="D311" s="36" t="s">
        <v>75</v>
      </c>
      <c r="E311" s="31">
        <v>5</v>
      </c>
      <c r="F311" s="31">
        <v>4</v>
      </c>
      <c r="G311" s="36" t="s">
        <v>0</v>
      </c>
      <c r="H311" s="36" t="s">
        <v>391</v>
      </c>
      <c r="I311" s="36" t="s">
        <v>167</v>
      </c>
      <c r="J311" s="36" t="s">
        <v>27</v>
      </c>
      <c r="K311" s="36" t="s">
        <v>137</v>
      </c>
      <c r="L311" s="108">
        <v>0.64800000000000002</v>
      </c>
      <c r="M311" s="108">
        <v>0</v>
      </c>
      <c r="N311" s="31" t="s">
        <v>138</v>
      </c>
      <c r="O311" s="109" t="s">
        <v>2850</v>
      </c>
      <c r="P311" s="109">
        <v>5919</v>
      </c>
      <c r="Q311" s="112">
        <v>20319</v>
      </c>
      <c r="R311" s="112">
        <v>14400</v>
      </c>
      <c r="S311" s="113" t="s">
        <v>2851</v>
      </c>
      <c r="T311" s="114" t="s">
        <v>2361</v>
      </c>
      <c r="U311" s="216" t="s">
        <v>2852</v>
      </c>
      <c r="V311" s="106">
        <v>15</v>
      </c>
      <c r="W311" s="31">
        <v>2013</v>
      </c>
      <c r="X311" s="66" t="s">
        <v>944</v>
      </c>
      <c r="Y311" s="66" t="s">
        <v>2853</v>
      </c>
      <c r="Z311" s="36"/>
      <c r="AA311" s="32" t="s">
        <v>3394</v>
      </c>
      <c r="AB311" s="32">
        <v>15</v>
      </c>
      <c r="AC311" s="32">
        <v>15</v>
      </c>
      <c r="AD311" s="115" t="s">
        <v>3351</v>
      </c>
      <c r="AE311" s="31"/>
      <c r="AF311" s="31"/>
      <c r="AG311" s="31"/>
      <c r="AH311" s="31"/>
      <c r="AI311" s="31"/>
      <c r="AJ311" s="31"/>
      <c r="AK311" s="31"/>
      <c r="AL311" s="31"/>
      <c r="AM311" s="115"/>
      <c r="AN311" s="31"/>
      <c r="AR311" s="220"/>
      <c r="AT311" s="221"/>
      <c r="BA311" s="222"/>
      <c r="BB311" s="222"/>
      <c r="BC311" s="222"/>
      <c r="BE311" s="226"/>
      <c r="BF311" s="226"/>
      <c r="BG311" s="221"/>
      <c r="BH311" s="221"/>
      <c r="BP311" s="221"/>
      <c r="BQ311" s="221"/>
      <c r="BR311" s="221"/>
      <c r="EL311" s="224"/>
    </row>
    <row r="312" spans="1:142" ht="16.899999999999999" customHeight="1" x14ac:dyDescent="0.3">
      <c r="A312" s="31">
        <v>557</v>
      </c>
      <c r="B312" s="36" t="s">
        <v>945</v>
      </c>
      <c r="C312" s="76" t="s">
        <v>946</v>
      </c>
      <c r="D312" s="36" t="s">
        <v>76</v>
      </c>
      <c r="E312" s="31">
        <v>5</v>
      </c>
      <c r="F312" s="31">
        <v>3</v>
      </c>
      <c r="G312" s="36" t="s">
        <v>0</v>
      </c>
      <c r="H312" s="36" t="s">
        <v>1842</v>
      </c>
      <c r="I312" s="36" t="s">
        <v>947</v>
      </c>
      <c r="J312" s="36" t="s">
        <v>149</v>
      </c>
      <c r="K312" s="36" t="s">
        <v>137</v>
      </c>
      <c r="L312" s="108">
        <v>0.06</v>
      </c>
      <c r="M312" s="108">
        <v>0</v>
      </c>
      <c r="N312" s="31" t="s">
        <v>138</v>
      </c>
      <c r="O312" s="128" t="s">
        <v>2854</v>
      </c>
      <c r="P312" s="109"/>
      <c r="Q312" s="112">
        <v>600</v>
      </c>
      <c r="R312" s="112">
        <v>600</v>
      </c>
      <c r="S312" s="113" t="s">
        <v>1202</v>
      </c>
      <c r="T312" s="114" t="s">
        <v>2534</v>
      </c>
      <c r="U312" s="216" t="s">
        <v>2855</v>
      </c>
      <c r="V312" s="106">
        <v>20</v>
      </c>
      <c r="W312" s="31">
        <v>2013</v>
      </c>
      <c r="X312" s="65" t="s">
        <v>2273</v>
      </c>
      <c r="Y312" s="66"/>
      <c r="Z312" s="36"/>
      <c r="AA312" s="32" t="s">
        <v>3219</v>
      </c>
      <c r="AB312" s="32">
        <v>20</v>
      </c>
      <c r="AC312" s="32">
        <v>20</v>
      </c>
      <c r="AD312" s="115" t="s">
        <v>3351</v>
      </c>
      <c r="AE312" s="31"/>
      <c r="AF312" s="31"/>
      <c r="AG312" s="31"/>
      <c r="AH312" s="31"/>
      <c r="AI312" s="31"/>
      <c r="AJ312" s="31"/>
      <c r="AK312" s="31"/>
      <c r="AL312" s="31"/>
      <c r="AM312" s="115"/>
      <c r="AN312" s="31"/>
      <c r="AR312" s="220"/>
      <c r="AS312" s="221"/>
      <c r="AT312" s="221"/>
      <c r="BA312" s="222"/>
      <c r="BB312" s="222"/>
      <c r="BC312" s="222"/>
      <c r="BG312" s="221"/>
      <c r="BH312" s="221"/>
      <c r="BP312" s="221"/>
      <c r="BQ312" s="221"/>
      <c r="BR312" s="221"/>
      <c r="EL312" s="224"/>
    </row>
    <row r="313" spans="1:142" ht="16.899999999999999" customHeight="1" x14ac:dyDescent="0.3">
      <c r="A313" s="31">
        <v>558</v>
      </c>
      <c r="B313" s="36" t="s">
        <v>1904</v>
      </c>
      <c r="C313" s="36" t="s">
        <v>1905</v>
      </c>
      <c r="D313" s="36" t="s">
        <v>89</v>
      </c>
      <c r="E313" s="31">
        <v>5</v>
      </c>
      <c r="F313" s="31">
        <v>4</v>
      </c>
      <c r="G313" s="36" t="s">
        <v>1</v>
      </c>
      <c r="H313" s="36" t="s">
        <v>5</v>
      </c>
      <c r="I313" s="36" t="s">
        <v>227</v>
      </c>
      <c r="J313" s="36" t="s">
        <v>948</v>
      </c>
      <c r="K313" s="36" t="s">
        <v>374</v>
      </c>
      <c r="L313" s="153">
        <v>3.53</v>
      </c>
      <c r="M313" s="153">
        <v>3.04</v>
      </c>
      <c r="N313" s="31" t="s">
        <v>138</v>
      </c>
      <c r="O313" s="109" t="s">
        <v>2365</v>
      </c>
      <c r="P313" s="109"/>
      <c r="Q313" s="112">
        <v>0.52500000000000002</v>
      </c>
      <c r="R313" s="112">
        <v>0.52500000000000002</v>
      </c>
      <c r="S313" s="113" t="s">
        <v>2404</v>
      </c>
      <c r="T313" s="114" t="s">
        <v>2361</v>
      </c>
      <c r="U313" s="216" t="s">
        <v>1333</v>
      </c>
      <c r="V313" s="103">
        <v>15</v>
      </c>
      <c r="W313" s="31">
        <v>2010</v>
      </c>
      <c r="X313" s="65" t="s">
        <v>949</v>
      </c>
      <c r="Y313" s="65" t="s">
        <v>2856</v>
      </c>
      <c r="Z313" s="36"/>
      <c r="AA313" s="32" t="s">
        <v>1510</v>
      </c>
      <c r="AB313" s="32">
        <v>15</v>
      </c>
      <c r="AC313" s="32">
        <v>15</v>
      </c>
      <c r="AD313" s="218" t="s">
        <v>3353</v>
      </c>
      <c r="AE313" s="31"/>
      <c r="AF313" s="31"/>
      <c r="AG313" s="31"/>
      <c r="AH313" s="31"/>
      <c r="AI313" s="31"/>
      <c r="AJ313" s="31"/>
      <c r="AK313" s="31"/>
      <c r="AL313" s="31"/>
      <c r="AM313" s="115"/>
      <c r="AN313" s="31"/>
      <c r="AR313" s="220"/>
      <c r="AS313" s="221"/>
      <c r="AT313" s="221"/>
      <c r="BA313" s="222"/>
      <c r="BB313" s="222"/>
      <c r="BC313" s="222"/>
      <c r="BG313" s="221"/>
      <c r="BH313" s="221"/>
      <c r="BP313" s="221"/>
      <c r="BQ313" s="221"/>
      <c r="BR313" s="221"/>
      <c r="EL313" s="224"/>
    </row>
    <row r="314" spans="1:142" ht="16.899999999999999" customHeight="1" x14ac:dyDescent="0.3">
      <c r="A314" s="31">
        <v>561</v>
      </c>
      <c r="B314" s="36" t="s">
        <v>951</v>
      </c>
      <c r="C314" s="36" t="s">
        <v>1906</v>
      </c>
      <c r="D314" s="36" t="s">
        <v>75</v>
      </c>
      <c r="E314" s="31" t="s">
        <v>218</v>
      </c>
      <c r="F314" s="31">
        <v>2</v>
      </c>
      <c r="G314" s="36" t="s">
        <v>0</v>
      </c>
      <c r="H314" s="36" t="s">
        <v>5</v>
      </c>
      <c r="I314" s="36" t="s">
        <v>227</v>
      </c>
      <c r="J314" s="36" t="s">
        <v>149</v>
      </c>
      <c r="K314" s="36" t="s">
        <v>137</v>
      </c>
      <c r="L314" s="108">
        <v>0.2</v>
      </c>
      <c r="M314" s="108">
        <v>0</v>
      </c>
      <c r="N314" s="31" t="s">
        <v>138</v>
      </c>
      <c r="O314" s="109" t="s">
        <v>2857</v>
      </c>
      <c r="P314" s="109"/>
      <c r="Q314" s="112"/>
      <c r="R314" s="112">
        <v>246</v>
      </c>
      <c r="S314" s="113" t="s">
        <v>1202</v>
      </c>
      <c r="T314" s="114" t="s">
        <v>2361</v>
      </c>
      <c r="U314" s="216" t="s">
        <v>3367</v>
      </c>
      <c r="V314" s="103">
        <v>16</v>
      </c>
      <c r="W314" s="31">
        <v>2014</v>
      </c>
      <c r="X314" s="65" t="s">
        <v>952</v>
      </c>
      <c r="Y314" s="65" t="s">
        <v>953</v>
      </c>
      <c r="Z314" s="36"/>
      <c r="AA314" s="32" t="s">
        <v>3217</v>
      </c>
      <c r="AB314" s="32">
        <v>16</v>
      </c>
      <c r="AC314" s="32">
        <v>16</v>
      </c>
      <c r="AD314" s="115" t="s">
        <v>3351</v>
      </c>
      <c r="AE314" s="31"/>
      <c r="AF314" s="31"/>
      <c r="AG314" s="31"/>
      <c r="AH314" s="31"/>
      <c r="AI314" s="31"/>
      <c r="AJ314" s="31"/>
      <c r="AK314" s="31"/>
      <c r="AL314" s="31"/>
      <c r="AM314" s="115"/>
      <c r="AN314" s="31"/>
      <c r="AR314" s="220"/>
      <c r="AS314" s="221"/>
      <c r="AT314" s="221"/>
      <c r="BA314" s="222"/>
      <c r="BB314" s="222"/>
      <c r="BC314" s="222"/>
      <c r="BG314" s="221"/>
      <c r="BH314" s="221"/>
      <c r="BP314" s="221"/>
      <c r="BQ314" s="221"/>
      <c r="BR314" s="221"/>
      <c r="EL314" s="224"/>
    </row>
    <row r="315" spans="1:142" ht="16.899999999999999" customHeight="1" x14ac:dyDescent="0.3">
      <c r="A315" s="31">
        <v>562</v>
      </c>
      <c r="B315" s="36" t="s">
        <v>954</v>
      </c>
      <c r="C315" s="36" t="s">
        <v>1907</v>
      </c>
      <c r="D315" s="36" t="s">
        <v>75</v>
      </c>
      <c r="E315" s="31" t="s">
        <v>218</v>
      </c>
      <c r="F315" s="31">
        <v>2</v>
      </c>
      <c r="G315" s="36" t="s">
        <v>1</v>
      </c>
      <c r="H315" s="36" t="s">
        <v>5</v>
      </c>
      <c r="I315" s="36" t="s">
        <v>227</v>
      </c>
      <c r="J315" s="36" t="s">
        <v>149</v>
      </c>
      <c r="K315" s="36" t="s">
        <v>137</v>
      </c>
      <c r="L315" s="108">
        <v>0.2</v>
      </c>
      <c r="M315" s="108">
        <v>0</v>
      </c>
      <c r="N315" s="31" t="s">
        <v>138</v>
      </c>
      <c r="O315" s="109" t="s">
        <v>2858</v>
      </c>
      <c r="P315" s="109"/>
      <c r="Q315" s="112"/>
      <c r="R315" s="112">
        <v>0.10933333333333334</v>
      </c>
      <c r="S315" s="113" t="s">
        <v>2404</v>
      </c>
      <c r="T315" s="114" t="s">
        <v>2361</v>
      </c>
      <c r="U315" s="216" t="s">
        <v>1331</v>
      </c>
      <c r="V315" s="103">
        <v>15</v>
      </c>
      <c r="W315" s="31">
        <v>2014</v>
      </c>
      <c r="X315" s="65" t="s">
        <v>952</v>
      </c>
      <c r="Y315" s="65" t="s">
        <v>953</v>
      </c>
      <c r="Z315" s="36"/>
      <c r="AA315" s="32" t="s">
        <v>1499</v>
      </c>
      <c r="AB315" s="32">
        <v>15</v>
      </c>
      <c r="AC315" s="32">
        <v>15</v>
      </c>
      <c r="AD315" s="218" t="s">
        <v>3353</v>
      </c>
      <c r="AE315" s="31"/>
      <c r="AF315" s="31"/>
      <c r="AG315" s="31"/>
      <c r="AH315" s="31"/>
      <c r="AI315" s="31"/>
      <c r="AJ315" s="31"/>
      <c r="AK315" s="31"/>
      <c r="AL315" s="31"/>
      <c r="AM315" s="115"/>
      <c r="AN315" s="31"/>
      <c r="AR315" s="220"/>
      <c r="AS315" s="221"/>
      <c r="AT315" s="221"/>
      <c r="BA315" s="222"/>
      <c r="BB315" s="222"/>
      <c r="BC315" s="222"/>
      <c r="BG315" s="221"/>
      <c r="BH315" s="221"/>
      <c r="BR315" s="221"/>
      <c r="EL315" s="224"/>
    </row>
    <row r="316" spans="1:142" ht="16.899999999999999" customHeight="1" x14ac:dyDescent="0.3">
      <c r="A316" s="31">
        <v>563</v>
      </c>
      <c r="B316" s="36" t="s">
        <v>955</v>
      </c>
      <c r="C316" s="36" t="s">
        <v>956</v>
      </c>
      <c r="D316" s="36" t="s">
        <v>76</v>
      </c>
      <c r="E316" s="31">
        <v>5</v>
      </c>
      <c r="F316" s="31">
        <v>1</v>
      </c>
      <c r="G316" s="36" t="s">
        <v>1</v>
      </c>
      <c r="H316" s="36" t="s">
        <v>5</v>
      </c>
      <c r="I316" s="36" t="s">
        <v>957</v>
      </c>
      <c r="J316" s="36" t="s">
        <v>149</v>
      </c>
      <c r="K316" s="36" t="s">
        <v>137</v>
      </c>
      <c r="L316" s="108">
        <v>0.32</v>
      </c>
      <c r="M316" s="108">
        <v>0</v>
      </c>
      <c r="N316" s="31" t="s">
        <v>138</v>
      </c>
      <c r="O316" s="109" t="s">
        <v>2365</v>
      </c>
      <c r="P316" s="109"/>
      <c r="Q316" s="112">
        <v>0.5</v>
      </c>
      <c r="R316" s="112">
        <v>0.5</v>
      </c>
      <c r="S316" s="113" t="s">
        <v>1089</v>
      </c>
      <c r="T316" s="114" t="s">
        <v>2399</v>
      </c>
      <c r="U316" s="216" t="s">
        <v>1330</v>
      </c>
      <c r="V316" s="103">
        <v>15</v>
      </c>
      <c r="W316" s="31">
        <v>2018</v>
      </c>
      <c r="X316" s="65" t="s">
        <v>958</v>
      </c>
      <c r="Y316" s="65" t="s">
        <v>959</v>
      </c>
      <c r="Z316" s="36"/>
      <c r="AA316" s="32" t="s">
        <v>1516</v>
      </c>
      <c r="AB316" s="32">
        <v>15</v>
      </c>
      <c r="AC316" s="32">
        <v>15</v>
      </c>
      <c r="AD316" s="218" t="s">
        <v>3353</v>
      </c>
      <c r="AE316" s="31"/>
      <c r="AF316" s="31"/>
      <c r="AG316" s="31"/>
      <c r="AH316" s="31"/>
      <c r="AI316" s="31"/>
      <c r="AJ316" s="31"/>
      <c r="AK316" s="31"/>
      <c r="AL316" s="31"/>
      <c r="AM316" s="115"/>
      <c r="AN316" s="31"/>
      <c r="AR316" s="220"/>
      <c r="AS316" s="247"/>
      <c r="AT316" s="221"/>
      <c r="BA316" s="222"/>
      <c r="BB316" s="222"/>
      <c r="BC316" s="222"/>
      <c r="BG316" s="221"/>
      <c r="BH316" s="221"/>
      <c r="BP316" s="221"/>
      <c r="BQ316" s="221"/>
      <c r="BR316" s="221"/>
      <c r="EL316" s="224"/>
    </row>
    <row r="317" spans="1:142" ht="16.899999999999999" customHeight="1" x14ac:dyDescent="0.3">
      <c r="A317" s="31">
        <v>564</v>
      </c>
      <c r="B317" s="36" t="s">
        <v>960</v>
      </c>
      <c r="C317" s="36" t="s">
        <v>1908</v>
      </c>
      <c r="D317" s="36" t="s">
        <v>75</v>
      </c>
      <c r="E317" s="31">
        <v>5</v>
      </c>
      <c r="F317" s="31">
        <v>3</v>
      </c>
      <c r="G317" s="36" t="s">
        <v>1</v>
      </c>
      <c r="H317" s="36" t="s">
        <v>5</v>
      </c>
      <c r="I317" s="36" t="s">
        <v>227</v>
      </c>
      <c r="J317" s="36" t="s">
        <v>149</v>
      </c>
      <c r="K317" s="36" t="s">
        <v>961</v>
      </c>
      <c r="L317" s="153">
        <v>0.5</v>
      </c>
      <c r="M317" s="153">
        <v>0.9</v>
      </c>
      <c r="N317" s="31" t="s">
        <v>138</v>
      </c>
      <c r="O317" s="147" t="s">
        <v>2859</v>
      </c>
      <c r="P317" s="109">
        <v>2.1</v>
      </c>
      <c r="Q317" s="112">
        <v>3.4</v>
      </c>
      <c r="R317" s="112">
        <v>1.2999999999999998</v>
      </c>
      <c r="S317" s="113" t="s">
        <v>2404</v>
      </c>
      <c r="T317" s="114" t="s">
        <v>2361</v>
      </c>
      <c r="U317" s="216" t="s">
        <v>1329</v>
      </c>
      <c r="V317" s="103">
        <v>25</v>
      </c>
      <c r="W317" s="31">
        <v>2011</v>
      </c>
      <c r="X317" s="65" t="s">
        <v>962</v>
      </c>
      <c r="Y317" s="65" t="s">
        <v>963</v>
      </c>
      <c r="Z317" s="36"/>
      <c r="AA317" s="32" t="s">
        <v>3395</v>
      </c>
      <c r="AB317" s="32">
        <v>25</v>
      </c>
      <c r="AC317" s="32">
        <v>25</v>
      </c>
      <c r="AD317" s="218" t="s">
        <v>3353</v>
      </c>
      <c r="AE317" s="31"/>
      <c r="AF317" s="31"/>
      <c r="AG317" s="31"/>
      <c r="AH317" s="31"/>
      <c r="AI317" s="31"/>
      <c r="AJ317" s="31"/>
      <c r="AK317" s="31"/>
      <c r="AL317" s="31"/>
      <c r="AM317" s="115"/>
      <c r="AN317" s="31"/>
      <c r="AR317" s="220"/>
      <c r="AS317" s="221"/>
      <c r="AT317" s="221"/>
      <c r="BA317" s="222"/>
      <c r="BB317" s="222"/>
      <c r="BC317" s="222"/>
      <c r="BG317" s="221"/>
      <c r="BH317" s="221"/>
      <c r="BP317" s="221"/>
      <c r="BQ317" s="221"/>
      <c r="BR317" s="221"/>
      <c r="EL317" s="224"/>
    </row>
    <row r="318" spans="1:142" ht="16.899999999999999" customHeight="1" x14ac:dyDescent="0.3">
      <c r="A318" s="31">
        <v>566</v>
      </c>
      <c r="B318" s="36" t="s">
        <v>1909</v>
      </c>
      <c r="C318" s="36" t="s">
        <v>1910</v>
      </c>
      <c r="D318" s="36" t="s">
        <v>75</v>
      </c>
      <c r="E318" s="31">
        <v>5</v>
      </c>
      <c r="F318" s="31">
        <v>4</v>
      </c>
      <c r="G318" s="36" t="s">
        <v>1</v>
      </c>
      <c r="H318" s="36" t="s">
        <v>5</v>
      </c>
      <c r="I318" s="36" t="s">
        <v>964</v>
      </c>
      <c r="J318" s="36" t="s">
        <v>228</v>
      </c>
      <c r="K318" s="36" t="s">
        <v>965</v>
      </c>
      <c r="L318" s="114">
        <v>18</v>
      </c>
      <c r="M318" s="153">
        <v>11.4</v>
      </c>
      <c r="N318" s="31" t="s">
        <v>138</v>
      </c>
      <c r="O318" s="119"/>
      <c r="P318" s="109">
        <v>0.85250000000000004</v>
      </c>
      <c r="Q318" s="112">
        <v>1.984</v>
      </c>
      <c r="R318" s="112">
        <v>1.1315</v>
      </c>
      <c r="S318" s="113" t="s">
        <v>2860</v>
      </c>
      <c r="T318" s="114" t="s">
        <v>2361</v>
      </c>
      <c r="U318" s="216" t="s">
        <v>1335</v>
      </c>
      <c r="V318" s="103">
        <v>15</v>
      </c>
      <c r="W318" s="31">
        <v>2011</v>
      </c>
      <c r="X318" s="65" t="s">
        <v>2275</v>
      </c>
      <c r="Y318" s="65"/>
      <c r="Z318" s="36"/>
      <c r="AA318" s="32" t="s">
        <v>1582</v>
      </c>
      <c r="AB318" s="32">
        <v>15</v>
      </c>
      <c r="AC318" s="32">
        <v>15</v>
      </c>
      <c r="AD318" s="218" t="s">
        <v>3353</v>
      </c>
      <c r="AE318" s="31"/>
      <c r="AF318" s="31"/>
      <c r="AG318" s="31"/>
      <c r="AH318" s="31"/>
      <c r="AI318" s="31"/>
      <c r="AJ318" s="31"/>
      <c r="AK318" s="31"/>
      <c r="AL318" s="31"/>
      <c r="AM318" s="115"/>
      <c r="AN318" s="31"/>
      <c r="AR318" s="220"/>
      <c r="AS318" s="221"/>
      <c r="AT318" s="221"/>
      <c r="BA318" s="222"/>
      <c r="BB318" s="222"/>
      <c r="BC318" s="222"/>
      <c r="BG318" s="221"/>
      <c r="BH318" s="221"/>
      <c r="BP318" s="221"/>
      <c r="BQ318" s="221"/>
      <c r="BR318" s="221"/>
      <c r="EL318" s="224"/>
    </row>
    <row r="319" spans="1:142" ht="16.899999999999999" customHeight="1" x14ac:dyDescent="0.3">
      <c r="A319" s="31">
        <v>567</v>
      </c>
      <c r="B319" s="36" t="s">
        <v>966</v>
      </c>
      <c r="C319" s="36" t="s">
        <v>1911</v>
      </c>
      <c r="D319" s="36" t="s">
        <v>87</v>
      </c>
      <c r="E319" s="31">
        <v>5</v>
      </c>
      <c r="F319" s="31">
        <v>0</v>
      </c>
      <c r="G319" s="36" t="s">
        <v>1</v>
      </c>
      <c r="H319" s="36" t="s">
        <v>5</v>
      </c>
      <c r="I319" s="36" t="s">
        <v>967</v>
      </c>
      <c r="J319" s="36" t="s">
        <v>968</v>
      </c>
      <c r="K319" s="36" t="s">
        <v>969</v>
      </c>
      <c r="L319" s="138">
        <v>4.7</v>
      </c>
      <c r="M319" s="153">
        <v>3.4</v>
      </c>
      <c r="N319" s="31" t="s">
        <v>138</v>
      </c>
      <c r="O319" s="109" t="s">
        <v>2861</v>
      </c>
      <c r="P319" s="109">
        <v>1.8133333333333332</v>
      </c>
      <c r="Q319" s="112">
        <v>1.05</v>
      </c>
      <c r="R319" s="112">
        <v>0.7633333333333332</v>
      </c>
      <c r="S319" s="113" t="s">
        <v>2862</v>
      </c>
      <c r="T319" s="114" t="s">
        <v>2361</v>
      </c>
      <c r="U319" s="216" t="s">
        <v>1337</v>
      </c>
      <c r="V319" s="103">
        <v>20</v>
      </c>
      <c r="W319" s="31">
        <v>2015</v>
      </c>
      <c r="X319" s="65" t="s">
        <v>970</v>
      </c>
      <c r="Y319" s="65" t="s">
        <v>971</v>
      </c>
      <c r="Z319" s="36"/>
      <c r="AA319" s="32" t="s">
        <v>1583</v>
      </c>
      <c r="AB319" s="32">
        <v>20</v>
      </c>
      <c r="AC319" s="32">
        <v>20</v>
      </c>
      <c r="AD319" s="218" t="s">
        <v>3353</v>
      </c>
      <c r="AE319" s="31"/>
      <c r="AF319" s="31"/>
      <c r="AG319" s="31"/>
      <c r="AH319" s="31"/>
      <c r="AI319" s="31"/>
      <c r="AJ319" s="31"/>
      <c r="AK319" s="31"/>
      <c r="AL319" s="31"/>
      <c r="AM319" s="115"/>
      <c r="AN319" s="31"/>
      <c r="AR319" s="220"/>
      <c r="AS319" s="221"/>
      <c r="AT319" s="221"/>
      <c r="BA319" s="222"/>
      <c r="BB319" s="222"/>
      <c r="BC319" s="222"/>
      <c r="BG319" s="221"/>
      <c r="BR319" s="221"/>
      <c r="BZ319" s="223"/>
      <c r="EL319" s="224"/>
    </row>
    <row r="320" spans="1:142" ht="16.899999999999999" customHeight="1" x14ac:dyDescent="0.3">
      <c r="A320" s="31">
        <v>574</v>
      </c>
      <c r="B320" s="36" t="s">
        <v>1912</v>
      </c>
      <c r="C320" s="36" t="s">
        <v>1913</v>
      </c>
      <c r="D320" s="36" t="s">
        <v>81</v>
      </c>
      <c r="E320" s="31" t="s">
        <v>218</v>
      </c>
      <c r="F320" s="31">
        <v>2</v>
      </c>
      <c r="G320" s="36" t="s">
        <v>0</v>
      </c>
      <c r="H320" s="36" t="s">
        <v>99</v>
      </c>
      <c r="I320" s="36" t="s">
        <v>81</v>
      </c>
      <c r="J320" s="36" t="s">
        <v>657</v>
      </c>
      <c r="K320" s="36" t="s">
        <v>137</v>
      </c>
      <c r="L320" s="108">
        <v>0.3</v>
      </c>
      <c r="M320" s="108">
        <v>0</v>
      </c>
      <c r="N320" s="31" t="s">
        <v>138</v>
      </c>
      <c r="O320" s="109" t="s">
        <v>2863</v>
      </c>
      <c r="P320" s="109"/>
      <c r="Q320" s="112"/>
      <c r="R320" s="112">
        <v>2400</v>
      </c>
      <c r="S320" s="113" t="s">
        <v>864</v>
      </c>
      <c r="T320" s="114" t="s">
        <v>2361</v>
      </c>
      <c r="U320" s="216" t="s">
        <v>2864</v>
      </c>
      <c r="V320" s="103">
        <v>30</v>
      </c>
      <c r="W320" s="31">
        <v>2014</v>
      </c>
      <c r="X320" s="65" t="s">
        <v>973</v>
      </c>
      <c r="Y320" s="65" t="s">
        <v>2865</v>
      </c>
      <c r="Z320" s="36"/>
      <c r="AA320" s="32" t="s">
        <v>3236</v>
      </c>
      <c r="AB320" s="32">
        <v>30</v>
      </c>
      <c r="AC320" s="32">
        <v>30</v>
      </c>
      <c r="AD320" s="115" t="s">
        <v>3351</v>
      </c>
      <c r="AE320" s="31"/>
      <c r="AF320" s="31"/>
      <c r="AG320" s="31"/>
      <c r="AH320" s="31"/>
      <c r="AI320" s="31"/>
      <c r="AJ320" s="31"/>
      <c r="AK320" s="31"/>
      <c r="AL320" s="31"/>
      <c r="AM320" s="115"/>
      <c r="AN320" s="31"/>
      <c r="AR320" s="220"/>
      <c r="AS320" s="221"/>
      <c r="AT320" s="221"/>
      <c r="BA320" s="222"/>
      <c r="BB320" s="222"/>
      <c r="BC320" s="222"/>
      <c r="BF320" s="226"/>
      <c r="BG320" s="221"/>
      <c r="BH320" s="221"/>
      <c r="BP320" s="221"/>
      <c r="BQ320" s="221"/>
      <c r="BR320" s="221"/>
      <c r="EL320" s="224"/>
    </row>
    <row r="321" spans="1:142" ht="16.899999999999999" customHeight="1" x14ac:dyDescent="0.3">
      <c r="A321" s="106">
        <v>575</v>
      </c>
      <c r="B321" s="129" t="s">
        <v>974</v>
      </c>
      <c r="C321" s="129" t="s">
        <v>975</v>
      </c>
      <c r="D321" s="130" t="s">
        <v>81</v>
      </c>
      <c r="E321" s="106">
        <v>5</v>
      </c>
      <c r="F321" s="106">
        <v>3</v>
      </c>
      <c r="G321" s="129" t="s">
        <v>0</v>
      </c>
      <c r="H321" s="129" t="s">
        <v>104</v>
      </c>
      <c r="I321" s="129" t="s">
        <v>81</v>
      </c>
      <c r="J321" s="129" t="s">
        <v>149</v>
      </c>
      <c r="K321" s="129" t="s">
        <v>137</v>
      </c>
      <c r="L321" s="131">
        <v>0.48151965849055894</v>
      </c>
      <c r="M321" s="131">
        <v>0</v>
      </c>
      <c r="N321" s="106" t="s">
        <v>138</v>
      </c>
      <c r="O321" s="132" t="s">
        <v>2866</v>
      </c>
      <c r="P321" s="132">
        <v>720</v>
      </c>
      <c r="Q321" s="133">
        <v>2367</v>
      </c>
      <c r="R321" s="133">
        <v>1647</v>
      </c>
      <c r="S321" s="134" t="s">
        <v>2867</v>
      </c>
      <c r="T321" s="135" t="s">
        <v>2693</v>
      </c>
      <c r="U321" s="217" t="s">
        <v>3371</v>
      </c>
      <c r="V321" s="103">
        <v>30</v>
      </c>
      <c r="W321" s="106">
        <v>2013</v>
      </c>
      <c r="X321" s="67" t="s">
        <v>2276</v>
      </c>
      <c r="Y321" s="67" t="s">
        <v>976</v>
      </c>
      <c r="Z321" s="129"/>
      <c r="AA321" s="32" t="s">
        <v>3220</v>
      </c>
      <c r="AB321" s="32">
        <v>30</v>
      </c>
      <c r="AC321" s="32">
        <v>30</v>
      </c>
      <c r="AD321" s="115" t="s">
        <v>3351</v>
      </c>
      <c r="AE321" s="106"/>
      <c r="AF321" s="106"/>
      <c r="AG321" s="106"/>
      <c r="AH321" s="106"/>
      <c r="AI321" s="106"/>
      <c r="AJ321" s="106"/>
      <c r="AK321" s="106"/>
      <c r="AL321" s="106"/>
      <c r="AM321" s="136"/>
      <c r="AN321" s="106"/>
      <c r="AR321" s="220"/>
      <c r="AS321" s="221"/>
      <c r="AT321" s="221"/>
      <c r="BA321" s="222"/>
      <c r="BB321" s="222"/>
      <c r="BC321" s="222"/>
      <c r="BG321" s="221"/>
      <c r="BH321" s="221"/>
      <c r="BP321" s="221"/>
      <c r="BQ321" s="221"/>
      <c r="BR321" s="221"/>
      <c r="BZ321" s="223"/>
      <c r="EL321" s="224"/>
    </row>
    <row r="322" spans="1:142" ht="16.899999999999999" customHeight="1" x14ac:dyDescent="0.3">
      <c r="A322" s="106">
        <v>576</v>
      </c>
      <c r="B322" s="129" t="s">
        <v>1914</v>
      </c>
      <c r="C322" s="129" t="s">
        <v>1915</v>
      </c>
      <c r="D322" s="130" t="s">
        <v>76</v>
      </c>
      <c r="E322" s="106">
        <v>5</v>
      </c>
      <c r="F322" s="106">
        <v>3</v>
      </c>
      <c r="G322" s="129" t="s">
        <v>1</v>
      </c>
      <c r="H322" s="129" t="s">
        <v>104</v>
      </c>
      <c r="I322" s="129" t="s">
        <v>81</v>
      </c>
      <c r="J322" s="129" t="s">
        <v>27</v>
      </c>
      <c r="K322" s="129" t="s">
        <v>137</v>
      </c>
      <c r="L322" s="131">
        <v>0.51263000616464116</v>
      </c>
      <c r="M322" s="131">
        <v>0</v>
      </c>
      <c r="N322" s="106" t="s">
        <v>138</v>
      </c>
      <c r="O322" s="132" t="s">
        <v>2868</v>
      </c>
      <c r="P322" s="132">
        <v>1.4400000000000002</v>
      </c>
      <c r="Q322" s="133">
        <v>4.6800000000000006</v>
      </c>
      <c r="R322" s="133">
        <v>3.24</v>
      </c>
      <c r="S322" s="134" t="s">
        <v>665</v>
      </c>
      <c r="T322" s="135" t="s">
        <v>2689</v>
      </c>
      <c r="U322" s="216" t="s">
        <v>2869</v>
      </c>
      <c r="V322" s="116">
        <v>40</v>
      </c>
      <c r="W322" s="106">
        <v>2013</v>
      </c>
      <c r="X322" s="67" t="s">
        <v>977</v>
      </c>
      <c r="Y322" s="67" t="s">
        <v>978</v>
      </c>
      <c r="Z322" s="129"/>
      <c r="AA322" s="32" t="s">
        <v>1584</v>
      </c>
      <c r="AB322" s="32">
        <v>40</v>
      </c>
      <c r="AC322" s="32">
        <v>40</v>
      </c>
      <c r="AD322" s="218" t="s">
        <v>3353</v>
      </c>
      <c r="AE322" s="106"/>
      <c r="AF322" s="106"/>
      <c r="AG322" s="106"/>
      <c r="AH322" s="106"/>
      <c r="AI322" s="106"/>
      <c r="AJ322" s="106"/>
      <c r="AK322" s="106"/>
      <c r="AL322" s="106"/>
      <c r="AM322" s="136"/>
      <c r="AN322" s="106"/>
      <c r="AR322" s="220"/>
      <c r="AS322" s="221"/>
      <c r="AT322" s="221"/>
      <c r="BA322" s="222"/>
      <c r="BB322" s="222"/>
      <c r="BC322" s="222"/>
      <c r="BG322" s="221"/>
      <c r="BH322" s="221"/>
      <c r="BP322" s="221"/>
      <c r="BQ322" s="221"/>
      <c r="BR322" s="221"/>
      <c r="BZ322" s="223"/>
      <c r="EL322" s="224"/>
    </row>
    <row r="323" spans="1:142" ht="16.899999999999999" customHeight="1" x14ac:dyDescent="0.3">
      <c r="A323" s="31">
        <v>585</v>
      </c>
      <c r="B323" s="36" t="s">
        <v>1916</v>
      </c>
      <c r="C323" s="36" t="s">
        <v>1917</v>
      </c>
      <c r="D323" s="137" t="s">
        <v>81</v>
      </c>
      <c r="E323" s="31">
        <v>5</v>
      </c>
      <c r="F323" s="31">
        <v>4</v>
      </c>
      <c r="G323" s="36" t="s">
        <v>0</v>
      </c>
      <c r="H323" s="36" t="s">
        <v>104</v>
      </c>
      <c r="I323" s="36" t="s">
        <v>81</v>
      </c>
      <c r="J323" s="36" t="s">
        <v>979</v>
      </c>
      <c r="K323" s="36" t="s">
        <v>137</v>
      </c>
      <c r="L323" s="108">
        <v>0.4578691558765341</v>
      </c>
      <c r="M323" s="108">
        <v>0</v>
      </c>
      <c r="N323" s="31" t="s">
        <v>138</v>
      </c>
      <c r="O323" s="109" t="s">
        <v>2870</v>
      </c>
      <c r="P323" s="109"/>
      <c r="Q323" s="112">
        <v>2250</v>
      </c>
      <c r="R323" s="248">
        <v>2250</v>
      </c>
      <c r="S323" s="113" t="s">
        <v>2871</v>
      </c>
      <c r="T323" s="114" t="s">
        <v>2716</v>
      </c>
      <c r="U323" s="216" t="s">
        <v>1316</v>
      </c>
      <c r="V323" s="116">
        <v>30</v>
      </c>
      <c r="W323" s="31">
        <v>2010</v>
      </c>
      <c r="X323" s="65" t="s">
        <v>2277</v>
      </c>
      <c r="Y323" s="65" t="s">
        <v>2872</v>
      </c>
      <c r="Z323" s="36"/>
      <c r="AA323" s="32" t="s">
        <v>3229</v>
      </c>
      <c r="AB323" s="32">
        <v>30</v>
      </c>
      <c r="AC323" s="32">
        <v>30</v>
      </c>
      <c r="AD323" s="115" t="s">
        <v>3351</v>
      </c>
      <c r="AE323" s="31"/>
      <c r="AF323" s="31"/>
      <c r="AG323" s="31"/>
      <c r="AH323" s="31"/>
      <c r="AI323" s="31"/>
      <c r="AJ323" s="31"/>
      <c r="AK323" s="31"/>
      <c r="AL323" s="31"/>
      <c r="AM323" s="115"/>
      <c r="AN323" s="31"/>
      <c r="AR323" s="220"/>
      <c r="AS323" s="221"/>
      <c r="AT323" s="221"/>
      <c r="BA323" s="222"/>
      <c r="BB323" s="222"/>
      <c r="BC323" s="222"/>
      <c r="BG323" s="221"/>
      <c r="BH323" s="221"/>
      <c r="BP323" s="221"/>
      <c r="BQ323" s="221"/>
      <c r="BR323" s="221"/>
      <c r="EL323" s="224"/>
    </row>
    <row r="324" spans="1:142" ht="16.899999999999999" customHeight="1" x14ac:dyDescent="0.3">
      <c r="A324" s="31">
        <v>586</v>
      </c>
      <c r="B324" s="36" t="s">
        <v>981</v>
      </c>
      <c r="C324" s="36" t="s">
        <v>1918</v>
      </c>
      <c r="D324" s="137" t="s">
        <v>81</v>
      </c>
      <c r="E324" s="31">
        <v>5</v>
      </c>
      <c r="F324" s="31">
        <v>4</v>
      </c>
      <c r="G324" s="36" t="s">
        <v>0</v>
      </c>
      <c r="H324" s="36" t="s">
        <v>99</v>
      </c>
      <c r="I324" s="36" t="s">
        <v>81</v>
      </c>
      <c r="J324" s="36" t="s">
        <v>979</v>
      </c>
      <c r="K324" s="36" t="s">
        <v>137</v>
      </c>
      <c r="L324" s="108">
        <v>0.54633528760086703</v>
      </c>
      <c r="M324" s="108">
        <v>0</v>
      </c>
      <c r="N324" s="31" t="s">
        <v>138</v>
      </c>
      <c r="O324" s="109" t="s">
        <v>2873</v>
      </c>
      <c r="P324" s="109">
        <v>0</v>
      </c>
      <c r="Q324" s="112">
        <v>2250</v>
      </c>
      <c r="R324" s="248">
        <v>2250</v>
      </c>
      <c r="S324" s="113" t="s">
        <v>2874</v>
      </c>
      <c r="T324" s="114" t="s">
        <v>2693</v>
      </c>
      <c r="U324" s="216" t="s">
        <v>2875</v>
      </c>
      <c r="V324" s="116">
        <v>30</v>
      </c>
      <c r="W324" s="31">
        <v>2010</v>
      </c>
      <c r="X324" s="65" t="s">
        <v>2277</v>
      </c>
      <c r="Y324" s="65" t="s">
        <v>2876</v>
      </c>
      <c r="Z324" s="36"/>
      <c r="AA324" s="32" t="s">
        <v>3230</v>
      </c>
      <c r="AB324" s="32">
        <v>30</v>
      </c>
      <c r="AC324" s="32">
        <v>30</v>
      </c>
      <c r="AD324" s="115" t="s">
        <v>3351</v>
      </c>
      <c r="AE324" s="31"/>
      <c r="AF324" s="31"/>
      <c r="AG324" s="31"/>
      <c r="AH324" s="31"/>
      <c r="AI324" s="31"/>
      <c r="AJ324" s="31"/>
      <c r="AK324" s="31"/>
      <c r="AL324" s="31"/>
      <c r="AM324" s="115"/>
      <c r="AN324" s="31"/>
      <c r="AR324" s="220"/>
      <c r="AS324" s="221"/>
      <c r="AT324" s="221"/>
      <c r="BA324" s="222"/>
      <c r="BB324" s="222"/>
      <c r="BC324" s="222"/>
      <c r="BG324" s="221"/>
      <c r="BH324" s="221"/>
      <c r="BP324" s="221"/>
      <c r="BQ324" s="221"/>
      <c r="BR324" s="221"/>
      <c r="BZ324" s="223"/>
      <c r="EL324" s="224"/>
    </row>
    <row r="325" spans="1:142" ht="16.899999999999999" customHeight="1" x14ac:dyDescent="0.3">
      <c r="A325" s="31">
        <v>587</v>
      </c>
      <c r="B325" s="36" t="s">
        <v>1919</v>
      </c>
      <c r="C325" s="36" t="s">
        <v>1920</v>
      </c>
      <c r="D325" s="137" t="s">
        <v>81</v>
      </c>
      <c r="E325" s="31">
        <v>5</v>
      </c>
      <c r="F325" s="31">
        <v>4</v>
      </c>
      <c r="G325" s="36" t="s">
        <v>1</v>
      </c>
      <c r="H325" s="36" t="s">
        <v>99</v>
      </c>
      <c r="I325" s="36" t="s">
        <v>81</v>
      </c>
      <c r="J325" s="36" t="s">
        <v>979</v>
      </c>
      <c r="K325" s="36" t="s">
        <v>137</v>
      </c>
      <c r="L325" s="142">
        <v>0.54633528760086703</v>
      </c>
      <c r="M325" s="108">
        <v>0</v>
      </c>
      <c r="N325" s="31" t="s">
        <v>138</v>
      </c>
      <c r="O325" s="109" t="s">
        <v>2877</v>
      </c>
      <c r="P325" s="109">
        <v>0</v>
      </c>
      <c r="Q325" s="112">
        <v>4.32</v>
      </c>
      <c r="R325" s="112">
        <v>4.32</v>
      </c>
      <c r="S325" s="62" t="s">
        <v>665</v>
      </c>
      <c r="T325" s="114" t="s">
        <v>2689</v>
      </c>
      <c r="U325" s="216" t="s">
        <v>2878</v>
      </c>
      <c r="V325" s="103">
        <v>40</v>
      </c>
      <c r="W325" s="31">
        <v>2010</v>
      </c>
      <c r="X325" s="65" t="s">
        <v>2277</v>
      </c>
      <c r="Y325" s="65" t="s">
        <v>2879</v>
      </c>
      <c r="Z325" s="36"/>
      <c r="AA325" s="32" t="s">
        <v>1585</v>
      </c>
      <c r="AB325" s="32">
        <v>40</v>
      </c>
      <c r="AC325" s="32">
        <v>40</v>
      </c>
      <c r="AD325" s="218" t="s">
        <v>3353</v>
      </c>
      <c r="AE325" s="31"/>
      <c r="AF325" s="31"/>
      <c r="AG325" s="31"/>
      <c r="AH325" s="31"/>
      <c r="AI325" s="31"/>
      <c r="AJ325" s="31"/>
      <c r="AK325" s="31"/>
      <c r="AL325" s="31"/>
      <c r="AM325" s="115"/>
      <c r="AN325" s="31"/>
      <c r="AR325" s="220"/>
      <c r="AS325" s="221"/>
      <c r="AT325" s="221"/>
      <c r="BA325" s="222"/>
      <c r="BB325" s="222"/>
      <c r="BC325" s="222"/>
      <c r="BG325" s="221"/>
      <c r="BH325" s="221"/>
      <c r="BP325" s="221"/>
      <c r="BQ325" s="221"/>
      <c r="BR325" s="221"/>
      <c r="BZ325" s="223"/>
      <c r="EL325" s="224"/>
    </row>
    <row r="326" spans="1:142" ht="16.899999999999999" customHeight="1" x14ac:dyDescent="0.3">
      <c r="A326" s="31">
        <v>590</v>
      </c>
      <c r="B326" s="36" t="s">
        <v>982</v>
      </c>
      <c r="C326" s="36" t="s">
        <v>983</v>
      </c>
      <c r="D326" s="36" t="s">
        <v>12</v>
      </c>
      <c r="E326" s="31">
        <v>5</v>
      </c>
      <c r="F326" s="31">
        <v>2</v>
      </c>
      <c r="G326" s="36" t="s">
        <v>0</v>
      </c>
      <c r="H326" s="36" t="s">
        <v>99</v>
      </c>
      <c r="I326" s="36" t="s">
        <v>12</v>
      </c>
      <c r="J326" s="36" t="s">
        <v>9</v>
      </c>
      <c r="K326" s="36" t="s">
        <v>246</v>
      </c>
      <c r="L326" s="36">
        <v>37.1</v>
      </c>
      <c r="M326" s="36">
        <v>11.1</v>
      </c>
      <c r="N326" s="106" t="s">
        <v>138</v>
      </c>
      <c r="O326" s="109" t="s">
        <v>2880</v>
      </c>
      <c r="P326" s="109"/>
      <c r="Q326" s="112">
        <v>962</v>
      </c>
      <c r="R326" s="112">
        <v>962</v>
      </c>
      <c r="S326" s="113" t="s">
        <v>2881</v>
      </c>
      <c r="T326" s="114" t="s">
        <v>2674</v>
      </c>
      <c r="U326" s="216" t="s">
        <v>2675</v>
      </c>
      <c r="V326" s="103">
        <v>30</v>
      </c>
      <c r="W326" s="31">
        <v>2015</v>
      </c>
      <c r="X326" s="65" t="s">
        <v>984</v>
      </c>
      <c r="Y326" s="65" t="s">
        <v>2882</v>
      </c>
      <c r="Z326" s="36"/>
      <c r="AA326" s="32" t="s">
        <v>3223</v>
      </c>
      <c r="AB326" s="32">
        <v>30</v>
      </c>
      <c r="AC326" s="32">
        <v>30</v>
      </c>
      <c r="AD326" s="115" t="s">
        <v>3351</v>
      </c>
      <c r="AE326" s="31"/>
      <c r="AF326" s="31"/>
      <c r="AG326" s="31"/>
      <c r="AH326" s="31"/>
      <c r="AI326" s="31"/>
      <c r="AJ326" s="31"/>
      <c r="AK326" s="31"/>
      <c r="AL326" s="31"/>
      <c r="AM326" s="115"/>
      <c r="AN326" s="31"/>
      <c r="AR326" s="220"/>
      <c r="AS326" s="221"/>
      <c r="AT326" s="221"/>
      <c r="BA326" s="222"/>
      <c r="BB326" s="222"/>
      <c r="BC326" s="222"/>
      <c r="BG326" s="221"/>
      <c r="BH326" s="221"/>
      <c r="BP326" s="221"/>
      <c r="BQ326" s="221"/>
      <c r="BR326" s="221"/>
      <c r="EL326" s="224"/>
    </row>
    <row r="327" spans="1:142" ht="16.899999999999999" customHeight="1" x14ac:dyDescent="0.3">
      <c r="A327" s="31">
        <v>591</v>
      </c>
      <c r="B327" s="36" t="s">
        <v>985</v>
      </c>
      <c r="C327" s="36" t="s">
        <v>986</v>
      </c>
      <c r="D327" s="36" t="s">
        <v>12</v>
      </c>
      <c r="E327" s="31">
        <v>5</v>
      </c>
      <c r="F327" s="31">
        <v>2</v>
      </c>
      <c r="G327" s="36" t="s">
        <v>0</v>
      </c>
      <c r="H327" s="36" t="s">
        <v>99</v>
      </c>
      <c r="I327" s="36" t="s">
        <v>12</v>
      </c>
      <c r="J327" s="36" t="s">
        <v>27</v>
      </c>
      <c r="K327" s="36" t="s">
        <v>246</v>
      </c>
      <c r="L327" s="36">
        <v>36.200000000000003</v>
      </c>
      <c r="M327" s="36">
        <v>6</v>
      </c>
      <c r="N327" s="106" t="s">
        <v>138</v>
      </c>
      <c r="O327" s="109" t="s">
        <v>2883</v>
      </c>
      <c r="P327" s="109"/>
      <c r="Q327" s="112">
        <v>20800</v>
      </c>
      <c r="R327" s="112">
        <v>20800</v>
      </c>
      <c r="S327" s="113" t="s">
        <v>2881</v>
      </c>
      <c r="T327" s="114" t="s">
        <v>2674</v>
      </c>
      <c r="U327" s="216" t="s">
        <v>2884</v>
      </c>
      <c r="V327" s="103">
        <v>30</v>
      </c>
      <c r="W327" s="31">
        <v>2015</v>
      </c>
      <c r="X327" s="65" t="s">
        <v>984</v>
      </c>
      <c r="Y327" s="139" t="s">
        <v>2882</v>
      </c>
      <c r="Z327" s="36"/>
      <c r="AA327" s="32" t="s">
        <v>3232</v>
      </c>
      <c r="AB327" s="32">
        <v>30</v>
      </c>
      <c r="AC327" s="32">
        <v>30</v>
      </c>
      <c r="AD327" s="115" t="s">
        <v>3351</v>
      </c>
      <c r="AE327" s="31"/>
      <c r="AF327" s="31"/>
      <c r="AG327" s="31"/>
      <c r="AH327" s="31"/>
      <c r="AI327" s="31"/>
      <c r="AJ327" s="31"/>
      <c r="AK327" s="31"/>
      <c r="AL327" s="31"/>
      <c r="AM327" s="115"/>
      <c r="AN327" s="31"/>
      <c r="AR327" s="220"/>
      <c r="AS327" s="221"/>
      <c r="AT327" s="221"/>
      <c r="BA327" s="222"/>
      <c r="BB327" s="222"/>
      <c r="BC327" s="222"/>
      <c r="BG327" s="221"/>
      <c r="BH327" s="221"/>
      <c r="BP327" s="221"/>
      <c r="BQ327" s="221"/>
      <c r="BR327" s="221"/>
      <c r="BZ327" s="223"/>
      <c r="EL327" s="224"/>
    </row>
    <row r="328" spans="1:142" ht="16.899999999999999" customHeight="1" x14ac:dyDescent="0.3">
      <c r="A328" s="31">
        <v>593</v>
      </c>
      <c r="B328" s="36" t="s">
        <v>989</v>
      </c>
      <c r="C328" s="36" t="s">
        <v>990</v>
      </c>
      <c r="D328" s="36" t="s">
        <v>12</v>
      </c>
      <c r="E328" s="31">
        <v>3</v>
      </c>
      <c r="F328" s="31">
        <v>1</v>
      </c>
      <c r="G328" s="36" t="s">
        <v>1</v>
      </c>
      <c r="H328" s="36" t="s">
        <v>99</v>
      </c>
      <c r="I328" s="36" t="s">
        <v>12</v>
      </c>
      <c r="J328" s="36" t="s">
        <v>9</v>
      </c>
      <c r="K328" s="36" t="s">
        <v>246</v>
      </c>
      <c r="L328" s="36">
        <v>37.1</v>
      </c>
      <c r="M328" s="36">
        <v>17</v>
      </c>
      <c r="N328" s="106" t="s">
        <v>138</v>
      </c>
      <c r="O328" s="109" t="s">
        <v>2880</v>
      </c>
      <c r="P328" s="109"/>
      <c r="Q328" s="112"/>
      <c r="R328" s="112">
        <v>2.7</v>
      </c>
      <c r="S328" s="62" t="s">
        <v>987</v>
      </c>
      <c r="T328" s="114" t="s">
        <v>2885</v>
      </c>
      <c r="U328" s="216" t="s">
        <v>1338</v>
      </c>
      <c r="V328" s="103">
        <v>40</v>
      </c>
      <c r="W328" s="31">
        <v>2013</v>
      </c>
      <c r="X328" s="65" t="s">
        <v>988</v>
      </c>
      <c r="Y328" s="65" t="s">
        <v>2663</v>
      </c>
      <c r="Z328" s="36"/>
      <c r="AA328" s="32" t="s">
        <v>1586</v>
      </c>
      <c r="AB328" s="32">
        <v>40</v>
      </c>
      <c r="AC328" s="32">
        <v>40</v>
      </c>
      <c r="AD328" s="218" t="s">
        <v>3353</v>
      </c>
      <c r="AE328" s="31"/>
      <c r="AF328" s="31"/>
      <c r="AG328" s="31"/>
      <c r="AH328" s="31"/>
      <c r="AI328" s="31"/>
      <c r="AJ328" s="31"/>
      <c r="AK328" s="31"/>
      <c r="AL328" s="31"/>
      <c r="AM328" s="115"/>
      <c r="AN328" s="31"/>
      <c r="AR328" s="220"/>
      <c r="AS328" s="221"/>
      <c r="AT328" s="221"/>
      <c r="BA328" s="222"/>
      <c r="BB328" s="222"/>
      <c r="BC328" s="222"/>
      <c r="BG328" s="221"/>
      <c r="BH328" s="221"/>
      <c r="BP328" s="221"/>
      <c r="BQ328" s="221"/>
      <c r="BR328" s="221"/>
      <c r="EL328" s="224"/>
    </row>
    <row r="329" spans="1:142" ht="16.899999999999999" customHeight="1" x14ac:dyDescent="0.3">
      <c r="A329" s="31">
        <v>594</v>
      </c>
      <c r="B329" s="36" t="s">
        <v>991</v>
      </c>
      <c r="C329" s="36" t="s">
        <v>992</v>
      </c>
      <c r="D329" s="36" t="s">
        <v>12</v>
      </c>
      <c r="E329" s="31">
        <v>3</v>
      </c>
      <c r="F329" s="31">
        <v>1</v>
      </c>
      <c r="G329" s="36" t="s">
        <v>1</v>
      </c>
      <c r="H329" s="36" t="s">
        <v>99</v>
      </c>
      <c r="I329" s="36" t="s">
        <v>12</v>
      </c>
      <c r="J329" s="36" t="s">
        <v>27</v>
      </c>
      <c r="K329" s="36" t="s">
        <v>246</v>
      </c>
      <c r="L329" s="36">
        <v>36.200000000000003</v>
      </c>
      <c r="M329" s="36">
        <v>11.1</v>
      </c>
      <c r="N329" s="106" t="s">
        <v>138</v>
      </c>
      <c r="O329" s="109" t="s">
        <v>2886</v>
      </c>
      <c r="P329" s="109"/>
      <c r="Q329" s="112"/>
      <c r="R329" s="112">
        <v>4.32</v>
      </c>
      <c r="S329" s="62" t="s">
        <v>987</v>
      </c>
      <c r="T329" s="114" t="s">
        <v>2885</v>
      </c>
      <c r="U329" s="216" t="s">
        <v>1339</v>
      </c>
      <c r="V329" s="103">
        <v>40</v>
      </c>
      <c r="W329" s="31">
        <v>2013</v>
      </c>
      <c r="X329" s="65" t="s">
        <v>988</v>
      </c>
      <c r="Y329" s="65" t="s">
        <v>2663</v>
      </c>
      <c r="Z329" s="36"/>
      <c r="AA329" s="32" t="s">
        <v>1587</v>
      </c>
      <c r="AB329" s="32">
        <v>40</v>
      </c>
      <c r="AC329" s="32">
        <v>40</v>
      </c>
      <c r="AD329" s="218" t="s">
        <v>3353</v>
      </c>
      <c r="AE329" s="31"/>
      <c r="AF329" s="31"/>
      <c r="AG329" s="31"/>
      <c r="AH329" s="31"/>
      <c r="AI329" s="31"/>
      <c r="AJ329" s="31"/>
      <c r="AK329" s="31"/>
      <c r="AL329" s="31"/>
      <c r="AM329" s="115"/>
      <c r="AN329" s="31"/>
      <c r="AR329" s="220"/>
      <c r="AS329" s="221"/>
      <c r="AT329" s="221"/>
      <c r="BA329" s="222"/>
      <c r="BB329" s="222"/>
      <c r="BC329" s="222"/>
      <c r="BG329" s="221"/>
      <c r="BH329" s="221"/>
      <c r="BP329" s="221"/>
      <c r="BQ329" s="221"/>
      <c r="BR329" s="221"/>
      <c r="EL329" s="224"/>
    </row>
    <row r="330" spans="1:142" ht="16.899999999999999" customHeight="1" x14ac:dyDescent="0.3">
      <c r="A330" s="31">
        <v>600</v>
      </c>
      <c r="B330" s="36" t="s">
        <v>993</v>
      </c>
      <c r="C330" s="36" t="s">
        <v>1921</v>
      </c>
      <c r="D330" s="36" t="s">
        <v>82</v>
      </c>
      <c r="E330" s="31">
        <v>5</v>
      </c>
      <c r="F330" s="31">
        <v>2</v>
      </c>
      <c r="G330" s="36" t="s">
        <v>0</v>
      </c>
      <c r="H330" s="36" t="s">
        <v>99</v>
      </c>
      <c r="I330" s="36" t="s">
        <v>375</v>
      </c>
      <c r="J330" s="36" t="s">
        <v>399</v>
      </c>
      <c r="K330" s="36" t="s">
        <v>246</v>
      </c>
      <c r="L330" s="114">
        <v>75</v>
      </c>
      <c r="M330" s="114">
        <v>23.1875</v>
      </c>
      <c r="N330" s="31" t="s">
        <v>138</v>
      </c>
      <c r="O330" s="109" t="s">
        <v>2887</v>
      </c>
      <c r="P330" s="109"/>
      <c r="Q330" s="112">
        <v>3186.9734859267337</v>
      </c>
      <c r="R330" s="112">
        <v>3186.9734859267337</v>
      </c>
      <c r="S330" s="113" t="s">
        <v>2670</v>
      </c>
      <c r="T330" s="114" t="s">
        <v>2521</v>
      </c>
      <c r="U330" s="216" t="s">
        <v>1465</v>
      </c>
      <c r="V330" s="103">
        <v>30</v>
      </c>
      <c r="W330" s="31">
        <v>2025</v>
      </c>
      <c r="X330" s="65" t="s">
        <v>994</v>
      </c>
      <c r="Y330" s="65" t="s">
        <v>2888</v>
      </c>
      <c r="Z330" s="36"/>
      <c r="AA330" s="32" t="s">
        <v>3311</v>
      </c>
      <c r="AB330" s="32">
        <v>30</v>
      </c>
      <c r="AC330" s="32">
        <v>30</v>
      </c>
      <c r="AD330" s="115" t="s">
        <v>3351</v>
      </c>
      <c r="AE330" s="31"/>
      <c r="AF330" s="31"/>
      <c r="AG330" s="31"/>
      <c r="AH330" s="31"/>
      <c r="AI330" s="31"/>
      <c r="AJ330" s="31"/>
      <c r="AK330" s="31"/>
      <c r="AL330" s="31"/>
      <c r="AM330" s="115"/>
      <c r="AN330" s="31"/>
      <c r="AR330" s="220"/>
      <c r="AS330" s="221"/>
      <c r="AT330" s="221"/>
      <c r="BA330" s="222"/>
      <c r="BB330" s="222"/>
      <c r="BC330" s="222"/>
      <c r="BG330" s="221"/>
      <c r="BH330" s="221"/>
      <c r="BP330" s="221"/>
      <c r="BQ330" s="221"/>
      <c r="BR330" s="221"/>
      <c r="EL330" s="224"/>
    </row>
    <row r="331" spans="1:142" ht="16.899999999999999" customHeight="1" x14ac:dyDescent="0.3">
      <c r="A331" s="31">
        <v>605</v>
      </c>
      <c r="B331" s="62" t="s">
        <v>995</v>
      </c>
      <c r="C331" s="36" t="s">
        <v>996</v>
      </c>
      <c r="D331" s="36" t="s">
        <v>75</v>
      </c>
      <c r="E331" s="31">
        <v>5</v>
      </c>
      <c r="F331" s="31">
        <v>2</v>
      </c>
      <c r="G331" s="36" t="s">
        <v>1</v>
      </c>
      <c r="H331" s="36" t="s">
        <v>107</v>
      </c>
      <c r="I331" s="36" t="s">
        <v>895</v>
      </c>
      <c r="J331" s="36" t="s">
        <v>886</v>
      </c>
      <c r="K331" s="36" t="s">
        <v>904</v>
      </c>
      <c r="L331" s="126">
        <v>3.558139534883721</v>
      </c>
      <c r="M331" s="126">
        <v>1</v>
      </c>
      <c r="N331" s="31" t="s">
        <v>144</v>
      </c>
      <c r="O331" s="109" t="s">
        <v>2889</v>
      </c>
      <c r="P331" s="109">
        <v>2799</v>
      </c>
      <c r="Q331" s="112">
        <v>30830</v>
      </c>
      <c r="R331" s="112">
        <v>28031</v>
      </c>
      <c r="S331" s="113" t="s">
        <v>864</v>
      </c>
      <c r="T331" s="114" t="s">
        <v>2361</v>
      </c>
      <c r="U331" s="216" t="s">
        <v>1115</v>
      </c>
      <c r="V331" s="103">
        <v>13</v>
      </c>
      <c r="W331" s="31">
        <v>2017</v>
      </c>
      <c r="X331" s="65" t="s">
        <v>997</v>
      </c>
      <c r="Y331" s="1" t="s">
        <v>2890</v>
      </c>
      <c r="Z331" s="36"/>
      <c r="AA331" s="32" t="s">
        <v>1581</v>
      </c>
      <c r="AB331" s="32">
        <v>13</v>
      </c>
      <c r="AC331" s="32">
        <v>13</v>
      </c>
      <c r="AD331" s="218" t="s">
        <v>3353</v>
      </c>
      <c r="AE331" s="31"/>
      <c r="AF331" s="31"/>
      <c r="AG331" s="31"/>
      <c r="AH331" s="31"/>
      <c r="AI331" s="31"/>
      <c r="AJ331" s="31"/>
      <c r="AK331" s="31"/>
      <c r="AL331" s="31"/>
      <c r="AM331" s="115"/>
      <c r="AN331" s="31"/>
      <c r="AR331" s="220"/>
      <c r="AS331" s="221"/>
      <c r="AT331" s="221"/>
      <c r="BA331" s="222"/>
      <c r="BB331" s="222"/>
      <c r="BC331" s="222"/>
      <c r="BG331" s="221"/>
      <c r="BH331" s="221"/>
      <c r="BP331" s="221"/>
      <c r="BQ331" s="221"/>
      <c r="BR331" s="221"/>
      <c r="EL331" s="224"/>
    </row>
    <row r="332" spans="1:142" ht="16.899999999999999" customHeight="1" x14ac:dyDescent="0.3">
      <c r="A332" s="31">
        <v>608</v>
      </c>
      <c r="B332" s="62" t="s">
        <v>998</v>
      </c>
      <c r="C332" s="36" t="s">
        <v>1922</v>
      </c>
      <c r="D332" s="36" t="s">
        <v>75</v>
      </c>
      <c r="E332" s="31">
        <v>5</v>
      </c>
      <c r="F332" s="31">
        <v>4</v>
      </c>
      <c r="G332" s="36" t="s">
        <v>1</v>
      </c>
      <c r="H332" s="36" t="s">
        <v>107</v>
      </c>
      <c r="I332" s="36" t="s">
        <v>895</v>
      </c>
      <c r="J332" s="36" t="s">
        <v>9</v>
      </c>
      <c r="K332" s="76" t="s">
        <v>833</v>
      </c>
      <c r="L332" s="138">
        <v>2.27</v>
      </c>
      <c r="M332" s="126">
        <v>0.81</v>
      </c>
      <c r="N332" s="31" t="s">
        <v>144</v>
      </c>
      <c r="O332" s="109" t="s">
        <v>2370</v>
      </c>
      <c r="P332" s="109">
        <v>1022</v>
      </c>
      <c r="Q332" s="112">
        <v>2097</v>
      </c>
      <c r="R332" s="112">
        <v>1075</v>
      </c>
      <c r="S332" s="113" t="s">
        <v>2891</v>
      </c>
      <c r="T332" s="114" t="s">
        <v>2361</v>
      </c>
      <c r="U332" s="216" t="s">
        <v>1449</v>
      </c>
      <c r="V332" s="103">
        <v>13</v>
      </c>
      <c r="W332" s="31">
        <v>2012</v>
      </c>
      <c r="X332" s="65" t="s">
        <v>999</v>
      </c>
      <c r="Y332" s="65" t="s">
        <v>2892</v>
      </c>
      <c r="Z332" s="36"/>
      <c r="AA332" s="32" t="s">
        <v>1588</v>
      </c>
      <c r="AB332" s="32">
        <v>13</v>
      </c>
      <c r="AC332" s="32">
        <v>13</v>
      </c>
      <c r="AD332" s="218" t="s">
        <v>3353</v>
      </c>
      <c r="AE332" s="31"/>
      <c r="AF332" s="31"/>
      <c r="AG332" s="31"/>
      <c r="AH332" s="31"/>
      <c r="AI332" s="31"/>
      <c r="AJ332" s="31"/>
      <c r="AK332" s="31"/>
      <c r="AL332" s="31"/>
      <c r="AM332" s="115"/>
      <c r="AN332" s="31"/>
      <c r="AR332" s="220"/>
      <c r="AS332" s="221"/>
      <c r="AT332" s="221"/>
      <c r="BA332" s="222"/>
      <c r="BB332" s="222"/>
      <c r="BC332" s="222"/>
      <c r="BG332" s="221"/>
      <c r="BH332" s="221"/>
      <c r="BP332" s="221"/>
      <c r="BQ332" s="221"/>
      <c r="BR332" s="221"/>
      <c r="EL332" s="224"/>
    </row>
    <row r="333" spans="1:142" ht="16.899999999999999" customHeight="1" x14ac:dyDescent="0.3">
      <c r="A333" s="31">
        <v>613</v>
      </c>
      <c r="B333" s="36" t="s">
        <v>1923</v>
      </c>
      <c r="C333" s="36" t="s">
        <v>1924</v>
      </c>
      <c r="D333" s="36" t="s">
        <v>86</v>
      </c>
      <c r="E333" s="31">
        <v>5</v>
      </c>
      <c r="F333" s="31">
        <v>0</v>
      </c>
      <c r="G333" s="62" t="s">
        <v>379</v>
      </c>
      <c r="H333" s="36" t="s">
        <v>22</v>
      </c>
      <c r="I333" s="36" t="s">
        <v>84</v>
      </c>
      <c r="J333" s="36" t="s">
        <v>149</v>
      </c>
      <c r="K333" s="36" t="s">
        <v>155</v>
      </c>
      <c r="L333" s="114">
        <v>210</v>
      </c>
      <c r="M333" s="114">
        <v>67</v>
      </c>
      <c r="N333" s="31" t="s">
        <v>138</v>
      </c>
      <c r="O333" s="64" t="s">
        <v>1000</v>
      </c>
      <c r="P333" s="109">
        <v>97.5</v>
      </c>
      <c r="Q333" s="112">
        <v>85</v>
      </c>
      <c r="R333" s="112">
        <v>-97.5</v>
      </c>
      <c r="S333" s="113" t="s">
        <v>1291</v>
      </c>
      <c r="T333" s="114" t="s">
        <v>2361</v>
      </c>
      <c r="U333" s="216" t="s">
        <v>1358</v>
      </c>
      <c r="V333" s="103">
        <v>5</v>
      </c>
      <c r="W333" s="31">
        <v>2020</v>
      </c>
      <c r="X333" s="61" t="s">
        <v>2231</v>
      </c>
      <c r="Y333" s="66" t="s">
        <v>2367</v>
      </c>
      <c r="Z333" s="36"/>
      <c r="AA333" s="32" t="s">
        <v>1523</v>
      </c>
      <c r="AB333" s="32">
        <v>5</v>
      </c>
      <c r="AC333" s="32">
        <v>26</v>
      </c>
      <c r="AD333" s="277" t="s">
        <v>3354</v>
      </c>
      <c r="AE333" s="31"/>
      <c r="AF333" s="31"/>
      <c r="AG333" s="31"/>
      <c r="AH333" s="31"/>
      <c r="AI333" s="31"/>
      <c r="AJ333" s="31"/>
      <c r="AK333" s="31"/>
      <c r="AL333" s="31"/>
      <c r="AM333" s="115"/>
      <c r="AN333" s="31"/>
      <c r="AR333" s="220"/>
      <c r="AS333" s="221"/>
      <c r="AT333" s="221"/>
      <c r="BA333" s="222"/>
      <c r="BB333" s="222"/>
      <c r="BC333" s="222"/>
      <c r="BG333" s="221"/>
      <c r="BH333" s="221"/>
      <c r="BP333" s="221"/>
      <c r="BQ333" s="221"/>
      <c r="BR333" s="221"/>
      <c r="EL333" s="224"/>
    </row>
    <row r="334" spans="1:142" ht="16.899999999999999" customHeight="1" x14ac:dyDescent="0.3">
      <c r="A334" s="31">
        <v>614</v>
      </c>
      <c r="B334" s="36" t="s">
        <v>1001</v>
      </c>
      <c r="C334" s="36" t="s">
        <v>1925</v>
      </c>
      <c r="D334" s="36" t="s">
        <v>84</v>
      </c>
      <c r="E334" s="31">
        <v>5</v>
      </c>
      <c r="F334" s="31">
        <v>0</v>
      </c>
      <c r="G334" s="36" t="s">
        <v>0</v>
      </c>
      <c r="H334" s="36" t="s">
        <v>22</v>
      </c>
      <c r="I334" s="36" t="s">
        <v>84</v>
      </c>
      <c r="J334" s="36" t="s">
        <v>149</v>
      </c>
      <c r="K334" s="36" t="s">
        <v>155</v>
      </c>
      <c r="L334" s="114">
        <v>210</v>
      </c>
      <c r="M334" s="114">
        <v>26</v>
      </c>
      <c r="N334" s="31" t="s">
        <v>138</v>
      </c>
      <c r="O334" s="64" t="s">
        <v>1002</v>
      </c>
      <c r="P334" s="109">
        <v>1.2</v>
      </c>
      <c r="Q334" s="112">
        <v>4</v>
      </c>
      <c r="R334" s="112">
        <v>-17.2</v>
      </c>
      <c r="S334" s="113" t="s">
        <v>2524</v>
      </c>
      <c r="T334" s="114" t="s">
        <v>2361</v>
      </c>
      <c r="U334" s="216" t="s">
        <v>1349</v>
      </c>
      <c r="V334" s="103">
        <v>5</v>
      </c>
      <c r="W334" s="31">
        <v>2020</v>
      </c>
      <c r="X334" s="61" t="s">
        <v>2231</v>
      </c>
      <c r="Y334" s="66" t="s">
        <v>2367</v>
      </c>
      <c r="Z334" s="36"/>
      <c r="AA334" s="32" t="s">
        <v>3250</v>
      </c>
      <c r="AB334" s="32">
        <v>5</v>
      </c>
      <c r="AC334" s="32">
        <v>86</v>
      </c>
      <c r="AD334" s="277" t="s">
        <v>3354</v>
      </c>
      <c r="AE334" s="31"/>
      <c r="AF334" s="31"/>
      <c r="AG334" s="31"/>
      <c r="AH334" s="31"/>
      <c r="AI334" s="31"/>
      <c r="AJ334" s="31"/>
      <c r="AK334" s="31"/>
      <c r="AL334" s="31"/>
      <c r="AM334" s="115"/>
      <c r="AN334" s="31"/>
      <c r="AR334" s="220"/>
      <c r="AS334" s="221"/>
      <c r="AT334" s="221"/>
      <c r="BA334" s="222"/>
      <c r="BB334" s="222"/>
      <c r="BC334" s="222"/>
      <c r="BG334" s="221"/>
      <c r="BH334" s="221"/>
      <c r="BP334" s="221"/>
      <c r="BQ334" s="221"/>
      <c r="BR334" s="221"/>
      <c r="BZ334" s="223"/>
      <c r="EL334" s="224"/>
    </row>
    <row r="335" spans="1:142" ht="16.899999999999999" customHeight="1" x14ac:dyDescent="0.3">
      <c r="A335" s="31">
        <v>615</v>
      </c>
      <c r="B335" s="36" t="s">
        <v>1926</v>
      </c>
      <c r="C335" s="36" t="s">
        <v>1003</v>
      </c>
      <c r="D335" s="36" t="s">
        <v>75</v>
      </c>
      <c r="E335" s="31">
        <v>5</v>
      </c>
      <c r="F335" s="31">
        <v>2</v>
      </c>
      <c r="G335" s="36" t="s">
        <v>1</v>
      </c>
      <c r="H335" s="36" t="s">
        <v>25</v>
      </c>
      <c r="I335" s="36" t="s">
        <v>524</v>
      </c>
      <c r="J335" s="36" t="s">
        <v>9</v>
      </c>
      <c r="K335" s="36" t="s">
        <v>137</v>
      </c>
      <c r="L335" s="108">
        <v>0.09</v>
      </c>
      <c r="M335" s="108">
        <v>0</v>
      </c>
      <c r="N335" s="106" t="s">
        <v>144</v>
      </c>
      <c r="O335" s="109" t="s">
        <v>2370</v>
      </c>
      <c r="P335" s="109">
        <v>0</v>
      </c>
      <c r="Q335" s="112">
        <v>38016</v>
      </c>
      <c r="R335" s="112">
        <v>38016</v>
      </c>
      <c r="S335" s="113" t="s">
        <v>864</v>
      </c>
      <c r="T335" s="114" t="s">
        <v>2361</v>
      </c>
      <c r="U335" s="216" t="s">
        <v>1398</v>
      </c>
      <c r="V335" s="103">
        <v>15</v>
      </c>
      <c r="W335" s="31">
        <v>2014</v>
      </c>
      <c r="X335" s="65" t="s">
        <v>1004</v>
      </c>
      <c r="Y335" s="65" t="s">
        <v>2893</v>
      </c>
      <c r="Z335" s="36"/>
      <c r="AA335" s="32" t="s">
        <v>1541</v>
      </c>
      <c r="AB335" s="32">
        <v>15</v>
      </c>
      <c r="AC335" s="32">
        <v>15</v>
      </c>
      <c r="AD335" s="218" t="s">
        <v>3353</v>
      </c>
      <c r="AE335" s="31"/>
      <c r="AF335" s="31"/>
      <c r="AG335" s="31"/>
      <c r="AH335" s="31"/>
      <c r="AI335" s="31"/>
      <c r="AJ335" s="31"/>
      <c r="AK335" s="31"/>
      <c r="AL335" s="31"/>
      <c r="AM335" s="115"/>
      <c r="AN335" s="31"/>
      <c r="AR335" s="220"/>
      <c r="AS335" s="221"/>
      <c r="AT335" s="221"/>
      <c r="BA335" s="222"/>
      <c r="BB335" s="222"/>
      <c r="BC335" s="222"/>
      <c r="BG335" s="221"/>
      <c r="BH335" s="221"/>
      <c r="BP335" s="221"/>
      <c r="BQ335" s="221"/>
      <c r="BR335" s="221"/>
      <c r="BZ335" s="223"/>
      <c r="EL335" s="224"/>
    </row>
    <row r="336" spans="1:142" ht="16.899999999999999" customHeight="1" x14ac:dyDescent="0.3">
      <c r="A336" s="31">
        <v>616</v>
      </c>
      <c r="B336" s="36" t="s">
        <v>1927</v>
      </c>
      <c r="C336" s="36" t="s">
        <v>1928</v>
      </c>
      <c r="D336" s="36" t="s">
        <v>75</v>
      </c>
      <c r="E336" s="31">
        <v>5</v>
      </c>
      <c r="F336" s="31">
        <v>2</v>
      </c>
      <c r="G336" s="36" t="s">
        <v>1</v>
      </c>
      <c r="H336" s="36" t="s">
        <v>25</v>
      </c>
      <c r="I336" s="36" t="s">
        <v>1005</v>
      </c>
      <c r="J336" s="36" t="s">
        <v>9</v>
      </c>
      <c r="K336" s="36" t="s">
        <v>137</v>
      </c>
      <c r="L336" s="108">
        <v>0.54</v>
      </c>
      <c r="M336" s="108">
        <v>0</v>
      </c>
      <c r="N336" s="106" t="s">
        <v>144</v>
      </c>
      <c r="O336" s="109" t="s">
        <v>2370</v>
      </c>
      <c r="P336" s="109">
        <v>0</v>
      </c>
      <c r="Q336" s="112">
        <v>1554</v>
      </c>
      <c r="R336" s="112">
        <v>1554</v>
      </c>
      <c r="S336" s="113" t="s">
        <v>864</v>
      </c>
      <c r="T336" s="114" t="s">
        <v>2361</v>
      </c>
      <c r="U336" s="216" t="s">
        <v>1407</v>
      </c>
      <c r="V336" s="103">
        <v>11</v>
      </c>
      <c r="W336" s="31">
        <v>2015</v>
      </c>
      <c r="X336" s="65" t="s">
        <v>1006</v>
      </c>
      <c r="Y336" s="65" t="s">
        <v>191</v>
      </c>
      <c r="Z336" s="36"/>
      <c r="AA336" s="32" t="s">
        <v>1547</v>
      </c>
      <c r="AB336" s="32">
        <v>11</v>
      </c>
      <c r="AC336" s="32">
        <v>11</v>
      </c>
      <c r="AD336" s="218" t="s">
        <v>3353</v>
      </c>
      <c r="AE336" s="31"/>
      <c r="AF336" s="31"/>
      <c r="AG336" s="31"/>
      <c r="AH336" s="31"/>
      <c r="AI336" s="31"/>
      <c r="AJ336" s="31"/>
      <c r="AK336" s="31"/>
      <c r="AL336" s="31"/>
      <c r="AM336" s="115"/>
      <c r="AN336" s="31"/>
      <c r="AR336" s="220"/>
      <c r="AT336" s="221"/>
      <c r="BA336" s="222"/>
      <c r="BB336" s="222"/>
      <c r="BC336" s="222"/>
      <c r="BG336" s="221"/>
      <c r="BH336" s="221"/>
      <c r="BP336" s="221"/>
      <c r="BQ336" s="221"/>
      <c r="BR336" s="221"/>
      <c r="EL336" s="224"/>
    </row>
    <row r="337" spans="1:142" ht="16.899999999999999" customHeight="1" x14ac:dyDescent="0.3">
      <c r="A337" s="31">
        <v>617</v>
      </c>
      <c r="B337" s="36" t="s">
        <v>1007</v>
      </c>
      <c r="C337" s="36" t="s">
        <v>1008</v>
      </c>
      <c r="D337" s="36" t="s">
        <v>75</v>
      </c>
      <c r="E337" s="31">
        <v>5</v>
      </c>
      <c r="F337" s="31">
        <v>2</v>
      </c>
      <c r="G337" s="36" t="s">
        <v>1</v>
      </c>
      <c r="H337" s="36" t="s">
        <v>25</v>
      </c>
      <c r="I337" s="36" t="s">
        <v>1009</v>
      </c>
      <c r="J337" s="36" t="s">
        <v>9</v>
      </c>
      <c r="K337" s="36" t="s">
        <v>137</v>
      </c>
      <c r="L337" s="108">
        <v>0.56000000000000005</v>
      </c>
      <c r="M337" s="108">
        <v>0</v>
      </c>
      <c r="N337" s="106" t="s">
        <v>144</v>
      </c>
      <c r="O337" s="109" t="s">
        <v>2370</v>
      </c>
      <c r="P337" s="109">
        <v>0</v>
      </c>
      <c r="Q337" s="112">
        <v>379</v>
      </c>
      <c r="R337" s="112">
        <v>379</v>
      </c>
      <c r="S337" s="113" t="s">
        <v>864</v>
      </c>
      <c r="T337" s="114" t="s">
        <v>2361</v>
      </c>
      <c r="U337" s="216" t="s">
        <v>1420</v>
      </c>
      <c r="V337" s="103">
        <v>12</v>
      </c>
      <c r="W337" s="31">
        <v>2015</v>
      </c>
      <c r="X337" s="65" t="s">
        <v>1010</v>
      </c>
      <c r="Y337" s="65" t="s">
        <v>2894</v>
      </c>
      <c r="Z337" s="36"/>
      <c r="AA337" s="32" t="s">
        <v>1589</v>
      </c>
      <c r="AB337" s="32">
        <v>12</v>
      </c>
      <c r="AC337" s="32">
        <v>12</v>
      </c>
      <c r="AD337" s="218" t="s">
        <v>3353</v>
      </c>
      <c r="AE337" s="31"/>
      <c r="AF337" s="31"/>
      <c r="AG337" s="31"/>
      <c r="AH337" s="31"/>
      <c r="AI337" s="31"/>
      <c r="AJ337" s="31"/>
      <c r="AK337" s="31"/>
      <c r="AL337" s="31"/>
      <c r="AM337" s="115"/>
      <c r="AN337" s="31"/>
      <c r="AR337" s="220"/>
      <c r="AS337" s="221"/>
      <c r="AT337" s="221"/>
      <c r="BA337" s="222"/>
      <c r="BB337" s="222"/>
      <c r="BC337" s="222"/>
      <c r="BG337" s="221"/>
      <c r="BH337" s="221"/>
      <c r="BP337" s="221"/>
      <c r="BQ337" s="221"/>
      <c r="BR337" s="221"/>
      <c r="BZ337" s="225"/>
      <c r="EL337" s="224"/>
    </row>
    <row r="338" spans="1:142" ht="16.899999999999999" customHeight="1" x14ac:dyDescent="0.3">
      <c r="A338" s="31">
        <v>619</v>
      </c>
      <c r="B338" s="36" t="s">
        <v>1929</v>
      </c>
      <c r="C338" s="36" t="s">
        <v>1930</v>
      </c>
      <c r="D338" s="36" t="s">
        <v>75</v>
      </c>
      <c r="E338" s="31">
        <v>5</v>
      </c>
      <c r="F338" s="31">
        <v>2</v>
      </c>
      <c r="G338" s="36" t="s">
        <v>1</v>
      </c>
      <c r="H338" s="36" t="s">
        <v>25</v>
      </c>
      <c r="I338" s="36" t="s">
        <v>645</v>
      </c>
      <c r="J338" s="36" t="s">
        <v>9</v>
      </c>
      <c r="K338" s="36" t="s">
        <v>137</v>
      </c>
      <c r="L338" s="108">
        <v>0.55000000000000004</v>
      </c>
      <c r="M338" s="108">
        <v>0</v>
      </c>
      <c r="N338" s="106" t="s">
        <v>144</v>
      </c>
      <c r="O338" s="109" t="s">
        <v>2370</v>
      </c>
      <c r="P338" s="109">
        <v>0</v>
      </c>
      <c r="Q338" s="112">
        <v>620</v>
      </c>
      <c r="R338" s="112">
        <v>620</v>
      </c>
      <c r="S338" s="113" t="s">
        <v>864</v>
      </c>
      <c r="T338" s="114" t="s">
        <v>2361</v>
      </c>
      <c r="U338" s="216" t="s">
        <v>1418</v>
      </c>
      <c r="V338" s="103">
        <v>15</v>
      </c>
      <c r="W338" s="31">
        <v>2015</v>
      </c>
      <c r="X338" s="65" t="s">
        <v>1011</v>
      </c>
      <c r="Y338" s="65" t="s">
        <v>191</v>
      </c>
      <c r="Z338" s="36"/>
      <c r="AA338" s="32" t="s">
        <v>1556</v>
      </c>
      <c r="AB338" s="32">
        <v>15</v>
      </c>
      <c r="AC338" s="32">
        <v>15</v>
      </c>
      <c r="AD338" s="218" t="s">
        <v>3353</v>
      </c>
      <c r="AE338" s="31"/>
      <c r="AF338" s="31"/>
      <c r="AG338" s="31"/>
      <c r="AH338" s="31"/>
      <c r="AI338" s="31"/>
      <c r="AJ338" s="31"/>
      <c r="AK338" s="31"/>
      <c r="AL338" s="31"/>
      <c r="AM338" s="115"/>
      <c r="AN338" s="31"/>
      <c r="AR338" s="220"/>
      <c r="AS338" s="221"/>
      <c r="AT338" s="221"/>
      <c r="BA338" s="222"/>
      <c r="BB338" s="222"/>
      <c r="BC338" s="222"/>
      <c r="BG338" s="221"/>
      <c r="BH338" s="221"/>
      <c r="BP338" s="221"/>
      <c r="BQ338" s="221"/>
      <c r="BR338" s="221"/>
      <c r="BZ338" s="223"/>
      <c r="EL338" s="224"/>
    </row>
    <row r="339" spans="1:142" ht="16.899999999999999" customHeight="1" x14ac:dyDescent="0.3">
      <c r="A339" s="31">
        <v>621</v>
      </c>
      <c r="B339" s="36" t="s">
        <v>1012</v>
      </c>
      <c r="C339" s="36" t="s">
        <v>1931</v>
      </c>
      <c r="D339" s="36" t="s">
        <v>75</v>
      </c>
      <c r="E339" s="31">
        <v>5</v>
      </c>
      <c r="F339" s="31">
        <v>2</v>
      </c>
      <c r="G339" s="36" t="s">
        <v>1</v>
      </c>
      <c r="H339" s="36" t="s">
        <v>25</v>
      </c>
      <c r="I339" s="36" t="s">
        <v>530</v>
      </c>
      <c r="J339" s="36" t="s">
        <v>9</v>
      </c>
      <c r="K339" s="36" t="s">
        <v>137</v>
      </c>
      <c r="L339" s="108">
        <v>0.36</v>
      </c>
      <c r="M339" s="108">
        <v>0</v>
      </c>
      <c r="N339" s="106" t="s">
        <v>144</v>
      </c>
      <c r="O339" s="109" t="s">
        <v>2370</v>
      </c>
      <c r="P339" s="109">
        <v>0</v>
      </c>
      <c r="Q339" s="112">
        <v>1592</v>
      </c>
      <c r="R339" s="112">
        <v>1592</v>
      </c>
      <c r="S339" s="113" t="s">
        <v>864</v>
      </c>
      <c r="T339" s="114" t="s">
        <v>2361</v>
      </c>
      <c r="U339" s="216" t="s">
        <v>1401</v>
      </c>
      <c r="V339" s="103">
        <v>10</v>
      </c>
      <c r="W339" s="31">
        <v>2015</v>
      </c>
      <c r="X339" s="65" t="s">
        <v>1013</v>
      </c>
      <c r="Y339" s="65" t="s">
        <v>191</v>
      </c>
      <c r="Z339" s="36"/>
      <c r="AA339" s="32" t="s">
        <v>1544</v>
      </c>
      <c r="AB339" s="32">
        <v>10</v>
      </c>
      <c r="AC339" s="32">
        <v>10</v>
      </c>
      <c r="AD339" s="218" t="s">
        <v>3353</v>
      </c>
      <c r="AE339" s="31"/>
      <c r="AF339" s="31"/>
      <c r="AG339" s="31"/>
      <c r="AH339" s="31"/>
      <c r="AI339" s="31"/>
      <c r="AJ339" s="31"/>
      <c r="AK339" s="31"/>
      <c r="AL339" s="31"/>
      <c r="AM339" s="115"/>
      <c r="AN339" s="31"/>
      <c r="AR339" s="220"/>
      <c r="AT339" s="221"/>
      <c r="BA339" s="222"/>
      <c r="BC339" s="222"/>
      <c r="BG339" s="221"/>
      <c r="BR339" s="221"/>
      <c r="EL339" s="224"/>
    </row>
    <row r="340" spans="1:142" ht="16.899999999999999" customHeight="1" x14ac:dyDescent="0.3">
      <c r="A340" s="31">
        <v>622</v>
      </c>
      <c r="B340" s="36" t="s">
        <v>1014</v>
      </c>
      <c r="C340" s="36" t="s">
        <v>1015</v>
      </c>
      <c r="D340" s="36" t="s">
        <v>75</v>
      </c>
      <c r="E340" s="31">
        <v>5</v>
      </c>
      <c r="F340" s="31">
        <v>2</v>
      </c>
      <c r="G340" s="36" t="s">
        <v>1</v>
      </c>
      <c r="H340" s="36" t="s">
        <v>25</v>
      </c>
      <c r="I340" s="36" t="s">
        <v>1016</v>
      </c>
      <c r="J340" s="36" t="s">
        <v>9</v>
      </c>
      <c r="K340" s="36" t="s">
        <v>137</v>
      </c>
      <c r="L340" s="108">
        <v>0.28399999999999997</v>
      </c>
      <c r="M340" s="108">
        <v>0</v>
      </c>
      <c r="N340" s="106" t="s">
        <v>144</v>
      </c>
      <c r="O340" s="109" t="s">
        <v>2370</v>
      </c>
      <c r="P340" s="109">
        <v>0</v>
      </c>
      <c r="Q340" s="112">
        <v>228536</v>
      </c>
      <c r="R340" s="112">
        <v>228536</v>
      </c>
      <c r="S340" s="113" t="s">
        <v>864</v>
      </c>
      <c r="T340" s="114" t="s">
        <v>2361</v>
      </c>
      <c r="U340" s="216" t="s">
        <v>1405</v>
      </c>
      <c r="V340" s="103">
        <v>12</v>
      </c>
      <c r="W340" s="31">
        <v>2016</v>
      </c>
      <c r="X340" s="65" t="s">
        <v>1017</v>
      </c>
      <c r="Y340" s="65" t="s">
        <v>2895</v>
      </c>
      <c r="Z340" s="36"/>
      <c r="AA340" s="32" t="s">
        <v>3390</v>
      </c>
      <c r="AB340" s="32">
        <v>12</v>
      </c>
      <c r="AC340" s="32">
        <v>12</v>
      </c>
      <c r="AD340" s="218" t="s">
        <v>3353</v>
      </c>
      <c r="AE340" s="31"/>
      <c r="AF340" s="31"/>
      <c r="AG340" s="31"/>
      <c r="AH340" s="31"/>
      <c r="AI340" s="31"/>
      <c r="AJ340" s="31"/>
      <c r="AK340" s="31"/>
      <c r="AL340" s="31"/>
      <c r="AM340" s="115"/>
      <c r="AN340" s="31"/>
      <c r="AR340" s="220"/>
      <c r="AS340" s="221"/>
      <c r="AT340" s="221"/>
      <c r="BA340" s="222"/>
      <c r="BB340" s="222"/>
      <c r="BC340" s="222"/>
      <c r="BG340" s="221"/>
      <c r="BH340" s="221"/>
      <c r="BP340" s="221"/>
      <c r="BQ340" s="221"/>
      <c r="BR340" s="221"/>
      <c r="EL340" s="224"/>
    </row>
    <row r="341" spans="1:142" ht="16.899999999999999" customHeight="1" x14ac:dyDescent="0.3">
      <c r="A341" s="31">
        <v>624</v>
      </c>
      <c r="B341" s="36" t="s">
        <v>1018</v>
      </c>
      <c r="C341" s="36" t="s">
        <v>1019</v>
      </c>
      <c r="D341" s="36" t="s">
        <v>282</v>
      </c>
      <c r="E341" s="31">
        <v>5</v>
      </c>
      <c r="F341" s="31">
        <v>0</v>
      </c>
      <c r="G341" s="36" t="s">
        <v>0</v>
      </c>
      <c r="H341" s="36" t="s">
        <v>99</v>
      </c>
      <c r="I341" s="36" t="s">
        <v>282</v>
      </c>
      <c r="J341" s="36" t="s">
        <v>9</v>
      </c>
      <c r="K341" s="36" t="s">
        <v>137</v>
      </c>
      <c r="L341" s="142">
        <v>0.3</v>
      </c>
      <c r="M341" s="108">
        <v>0</v>
      </c>
      <c r="N341" s="106" t="s">
        <v>144</v>
      </c>
      <c r="O341" s="109" t="s">
        <v>2365</v>
      </c>
      <c r="P341" s="109"/>
      <c r="Q341" s="112"/>
      <c r="R341" s="112">
        <v>0</v>
      </c>
      <c r="S341" s="113" t="s">
        <v>1202</v>
      </c>
      <c r="T341" s="114" t="s">
        <v>2418</v>
      </c>
      <c r="U341" s="216" t="s">
        <v>2896</v>
      </c>
      <c r="V341" s="103">
        <v>30</v>
      </c>
      <c r="W341" s="31">
        <v>2014</v>
      </c>
      <c r="X341" s="65" t="s">
        <v>1020</v>
      </c>
      <c r="Y341" s="65" t="s">
        <v>2684</v>
      </c>
      <c r="Z341" s="36"/>
      <c r="AA341" s="32" t="s">
        <v>3235</v>
      </c>
      <c r="AB341" s="32">
        <v>30</v>
      </c>
      <c r="AC341" s="32">
        <v>30</v>
      </c>
      <c r="AD341" s="115" t="s">
        <v>3351</v>
      </c>
      <c r="AE341" s="31"/>
      <c r="AF341" s="31"/>
      <c r="AG341" s="31"/>
      <c r="AH341" s="31"/>
      <c r="AI341" s="31"/>
      <c r="AJ341" s="31"/>
      <c r="AK341" s="31"/>
      <c r="AL341" s="31"/>
      <c r="AM341" s="115"/>
      <c r="AN341" s="31"/>
      <c r="AR341" s="220"/>
      <c r="AS341" s="221"/>
      <c r="AT341" s="221"/>
      <c r="BA341" s="222"/>
      <c r="BB341" s="222"/>
      <c r="BC341" s="222"/>
      <c r="BG341" s="221"/>
      <c r="BH341" s="221"/>
      <c r="BP341" s="221"/>
      <c r="BQ341" s="221"/>
      <c r="BR341" s="221"/>
      <c r="BT341" s="210"/>
      <c r="EL341" s="224"/>
    </row>
    <row r="342" spans="1:142" ht="16.899999999999999" customHeight="1" x14ac:dyDescent="0.3">
      <c r="A342" s="31">
        <v>625</v>
      </c>
      <c r="B342" s="36" t="s">
        <v>1021</v>
      </c>
      <c r="C342" s="36" t="s">
        <v>1022</v>
      </c>
      <c r="D342" s="36" t="s">
        <v>282</v>
      </c>
      <c r="E342" s="31">
        <v>5</v>
      </c>
      <c r="F342" s="31">
        <v>0</v>
      </c>
      <c r="G342" s="36" t="s">
        <v>0</v>
      </c>
      <c r="H342" s="36" t="s">
        <v>99</v>
      </c>
      <c r="I342" s="36" t="s">
        <v>282</v>
      </c>
      <c r="J342" s="36" t="s">
        <v>9</v>
      </c>
      <c r="K342" s="36" t="s">
        <v>137</v>
      </c>
      <c r="L342" s="142">
        <v>0.5</v>
      </c>
      <c r="M342" s="108">
        <v>0</v>
      </c>
      <c r="N342" s="106" t="s">
        <v>144</v>
      </c>
      <c r="O342" s="109" t="s">
        <v>2365</v>
      </c>
      <c r="P342" s="109"/>
      <c r="Q342" s="112"/>
      <c r="R342" s="112">
        <v>0</v>
      </c>
      <c r="S342" s="113" t="s">
        <v>1202</v>
      </c>
      <c r="T342" s="114" t="s">
        <v>2418</v>
      </c>
      <c r="U342" s="216" t="s">
        <v>2896</v>
      </c>
      <c r="V342" s="103">
        <v>30</v>
      </c>
      <c r="W342" s="31">
        <v>2014</v>
      </c>
      <c r="X342" s="65" t="s">
        <v>1020</v>
      </c>
      <c r="Y342" s="65" t="s">
        <v>2684</v>
      </c>
      <c r="Z342" s="36"/>
      <c r="AA342" s="32" t="s">
        <v>3235</v>
      </c>
      <c r="AB342" s="32">
        <v>30</v>
      </c>
      <c r="AC342" s="32">
        <v>30</v>
      </c>
      <c r="AD342" s="115" t="s">
        <v>3351</v>
      </c>
      <c r="AE342" s="31"/>
      <c r="AF342" s="31"/>
      <c r="AG342" s="31"/>
      <c r="AH342" s="31"/>
      <c r="AI342" s="31"/>
      <c r="AJ342" s="31"/>
      <c r="AK342" s="31"/>
      <c r="AL342" s="31"/>
      <c r="AM342" s="115"/>
      <c r="AN342" s="31"/>
      <c r="AR342" s="220"/>
      <c r="AT342" s="221"/>
      <c r="BA342" s="222"/>
      <c r="BC342" s="222"/>
      <c r="BG342" s="221"/>
      <c r="BR342" s="221"/>
      <c r="EL342" s="224"/>
    </row>
    <row r="343" spans="1:142" ht="16.899999999999999" customHeight="1" x14ac:dyDescent="0.3">
      <c r="A343" s="31">
        <v>628</v>
      </c>
      <c r="B343" s="36" t="s">
        <v>1023</v>
      </c>
      <c r="C343" s="36" t="s">
        <v>1024</v>
      </c>
      <c r="D343" s="36" t="s">
        <v>75</v>
      </c>
      <c r="E343" s="31">
        <v>5</v>
      </c>
      <c r="F343" s="31">
        <v>2</v>
      </c>
      <c r="G343" s="36" t="s">
        <v>0</v>
      </c>
      <c r="H343" s="36" t="s">
        <v>391</v>
      </c>
      <c r="I343" s="36" t="s">
        <v>167</v>
      </c>
      <c r="J343" s="36" t="s">
        <v>149</v>
      </c>
      <c r="K343" s="36" t="s">
        <v>137</v>
      </c>
      <c r="L343" s="108">
        <v>0.5</v>
      </c>
      <c r="M343" s="108">
        <v>0</v>
      </c>
      <c r="N343" s="31" t="s">
        <v>138</v>
      </c>
      <c r="O343" s="109"/>
      <c r="P343" s="109">
        <v>5207</v>
      </c>
      <c r="Q343" s="112">
        <v>8184</v>
      </c>
      <c r="R343" s="112">
        <v>2977</v>
      </c>
      <c r="S343" s="113" t="s">
        <v>2851</v>
      </c>
      <c r="T343" s="114" t="s">
        <v>2361</v>
      </c>
      <c r="U343" s="216" t="s">
        <v>2852</v>
      </c>
      <c r="V343" s="103">
        <v>15</v>
      </c>
      <c r="W343" s="31">
        <v>2017</v>
      </c>
      <c r="X343" s="65" t="s">
        <v>2278</v>
      </c>
      <c r="Y343" s="65" t="s">
        <v>1025</v>
      </c>
      <c r="Z343" s="36"/>
      <c r="AA343" s="32" t="s">
        <v>3394</v>
      </c>
      <c r="AB343" s="32">
        <v>15</v>
      </c>
      <c r="AC343" s="32">
        <v>15</v>
      </c>
      <c r="AD343" s="115" t="s">
        <v>3351</v>
      </c>
      <c r="AE343" s="31"/>
      <c r="AF343" s="31"/>
      <c r="AG343" s="31"/>
      <c r="AH343" s="31"/>
      <c r="AI343" s="31"/>
      <c r="AJ343" s="31"/>
      <c r="AK343" s="31"/>
      <c r="AL343" s="31"/>
      <c r="AM343" s="115"/>
      <c r="AN343" s="31"/>
      <c r="AR343" s="220"/>
      <c r="AT343" s="221"/>
      <c r="BA343" s="222"/>
      <c r="BB343" s="222"/>
      <c r="BC343" s="222"/>
      <c r="BG343" s="221"/>
      <c r="BH343" s="221"/>
      <c r="BP343" s="221"/>
      <c r="BQ343" s="221"/>
      <c r="BR343" s="221"/>
      <c r="EL343" s="224"/>
    </row>
    <row r="344" spans="1:142" ht="16.899999999999999" customHeight="1" x14ac:dyDescent="0.3">
      <c r="A344" s="31">
        <v>629</v>
      </c>
      <c r="B344" s="36" t="s">
        <v>1932</v>
      </c>
      <c r="C344" s="36" t="s">
        <v>1933</v>
      </c>
      <c r="D344" s="36" t="s">
        <v>75</v>
      </c>
      <c r="E344" s="31">
        <v>5</v>
      </c>
      <c r="F344" s="31">
        <v>0</v>
      </c>
      <c r="G344" s="36" t="s">
        <v>0</v>
      </c>
      <c r="H344" s="36" t="s">
        <v>166</v>
      </c>
      <c r="I344" s="36" t="s">
        <v>167</v>
      </c>
      <c r="J344" s="36" t="s">
        <v>149</v>
      </c>
      <c r="K344" s="36" t="s">
        <v>137</v>
      </c>
      <c r="L344" s="108">
        <v>0.40769230769230769</v>
      </c>
      <c r="M344" s="108">
        <v>0</v>
      </c>
      <c r="N344" s="31" t="s">
        <v>138</v>
      </c>
      <c r="O344" s="109" t="s">
        <v>2897</v>
      </c>
      <c r="P344" s="109">
        <v>4680</v>
      </c>
      <c r="Q344" s="112">
        <v>4508</v>
      </c>
      <c r="R344" s="112">
        <v>-172</v>
      </c>
      <c r="S344" s="113" t="s">
        <v>864</v>
      </c>
      <c r="T344" s="114" t="s">
        <v>2361</v>
      </c>
      <c r="U344" s="216" t="s">
        <v>2898</v>
      </c>
      <c r="V344" s="106">
        <v>15</v>
      </c>
      <c r="W344" s="31">
        <v>2017</v>
      </c>
      <c r="X344" s="65" t="s">
        <v>1026</v>
      </c>
      <c r="Y344" s="65" t="s">
        <v>169</v>
      </c>
      <c r="Z344" s="36"/>
      <c r="AA344" s="32" t="s">
        <v>3295</v>
      </c>
      <c r="AB344" s="32">
        <v>15</v>
      </c>
      <c r="AC344" s="32">
        <v>15</v>
      </c>
      <c r="AD344" s="115" t="s">
        <v>3351</v>
      </c>
      <c r="AE344" s="31"/>
      <c r="AF344" s="31"/>
      <c r="AG344" s="31"/>
      <c r="AH344" s="31"/>
      <c r="AI344" s="31"/>
      <c r="AJ344" s="31"/>
      <c r="AK344" s="31"/>
      <c r="AL344" s="103"/>
      <c r="AM344" s="115"/>
      <c r="AN344" s="31"/>
      <c r="AR344" s="220"/>
      <c r="AT344" s="221"/>
      <c r="BA344" s="222"/>
      <c r="BC344" s="222"/>
      <c r="BG344" s="221"/>
      <c r="BR344" s="221"/>
      <c r="EL344" s="224"/>
    </row>
    <row r="345" spans="1:142" ht="16.899999999999999" customHeight="1" x14ac:dyDescent="0.3">
      <c r="A345" s="31">
        <v>630</v>
      </c>
      <c r="B345" s="62" t="s">
        <v>1027</v>
      </c>
      <c r="C345" s="36" t="s">
        <v>1934</v>
      </c>
      <c r="D345" s="36" t="s">
        <v>75</v>
      </c>
      <c r="E345" s="31">
        <v>5</v>
      </c>
      <c r="F345" s="31">
        <v>0</v>
      </c>
      <c r="G345" s="36" t="s">
        <v>0</v>
      </c>
      <c r="H345" s="36" t="s">
        <v>107</v>
      </c>
      <c r="I345" s="36" t="s">
        <v>167</v>
      </c>
      <c r="J345" s="36" t="s">
        <v>149</v>
      </c>
      <c r="K345" s="76" t="s">
        <v>833</v>
      </c>
      <c r="L345" s="126">
        <v>1.3</v>
      </c>
      <c r="M345" s="126">
        <v>0.59</v>
      </c>
      <c r="N345" s="31" t="s">
        <v>138</v>
      </c>
      <c r="O345" s="109"/>
      <c r="P345" s="109">
        <v>1116</v>
      </c>
      <c r="Q345" s="112">
        <v>1800</v>
      </c>
      <c r="R345" s="112">
        <v>684</v>
      </c>
      <c r="S345" s="113" t="s">
        <v>864</v>
      </c>
      <c r="T345" s="114" t="s">
        <v>2359</v>
      </c>
      <c r="U345" s="216" t="s">
        <v>2828</v>
      </c>
      <c r="V345" s="106">
        <v>13</v>
      </c>
      <c r="W345" s="31">
        <v>2019</v>
      </c>
      <c r="X345" s="65" t="s">
        <v>2279</v>
      </c>
      <c r="Y345" s="65"/>
      <c r="Z345" s="36"/>
      <c r="AA345" s="32" t="s">
        <v>3256</v>
      </c>
      <c r="AB345" s="32">
        <v>13</v>
      </c>
      <c r="AC345" s="32">
        <v>13</v>
      </c>
      <c r="AD345" s="115" t="s">
        <v>3351</v>
      </c>
      <c r="AE345" s="31"/>
      <c r="AF345" s="31"/>
      <c r="AG345" s="31"/>
      <c r="AH345" s="31"/>
      <c r="AI345" s="31"/>
      <c r="AJ345" s="31"/>
      <c r="AK345" s="31"/>
      <c r="AL345" s="31"/>
      <c r="AM345" s="115"/>
      <c r="AN345" s="31"/>
      <c r="AR345" s="220"/>
      <c r="AT345" s="221"/>
      <c r="BA345" s="222"/>
      <c r="BC345" s="222"/>
      <c r="BG345" s="221"/>
      <c r="BR345" s="221"/>
      <c r="EL345" s="224"/>
    </row>
    <row r="346" spans="1:142" ht="16.899999999999999" customHeight="1" x14ac:dyDescent="0.3">
      <c r="A346" s="31">
        <v>634</v>
      </c>
      <c r="B346" s="36" t="s">
        <v>1028</v>
      </c>
      <c r="C346" s="36" t="s">
        <v>1935</v>
      </c>
      <c r="D346" s="36" t="s">
        <v>75</v>
      </c>
      <c r="E346" s="31">
        <v>5</v>
      </c>
      <c r="F346" s="31">
        <v>2</v>
      </c>
      <c r="G346" s="36" t="s">
        <v>0</v>
      </c>
      <c r="H346" s="36" t="s">
        <v>391</v>
      </c>
      <c r="I346" s="36" t="s">
        <v>167</v>
      </c>
      <c r="J346" s="36" t="s">
        <v>1029</v>
      </c>
      <c r="K346" s="36" t="s">
        <v>137</v>
      </c>
      <c r="L346" s="108">
        <v>0.42499999999999999</v>
      </c>
      <c r="M346" s="108">
        <v>0</v>
      </c>
      <c r="N346" s="31" t="s">
        <v>138</v>
      </c>
      <c r="O346" s="109" t="s">
        <v>2899</v>
      </c>
      <c r="P346" s="109">
        <v>3919</v>
      </c>
      <c r="Q346" s="112">
        <v>8184</v>
      </c>
      <c r="R346" s="112">
        <v>4265</v>
      </c>
      <c r="S346" s="113" t="s">
        <v>2851</v>
      </c>
      <c r="T346" s="114" t="s">
        <v>2900</v>
      </c>
      <c r="U346" s="216" t="s">
        <v>1397</v>
      </c>
      <c r="V346" s="103">
        <v>15</v>
      </c>
      <c r="W346" s="31">
        <v>2022</v>
      </c>
      <c r="X346" s="65" t="s">
        <v>1030</v>
      </c>
      <c r="Y346" s="65" t="s">
        <v>1031</v>
      </c>
      <c r="Z346" s="36"/>
      <c r="AA346" s="32" t="s">
        <v>3271</v>
      </c>
      <c r="AB346" s="32">
        <v>15</v>
      </c>
      <c r="AC346" s="32">
        <v>15</v>
      </c>
      <c r="AD346" s="115" t="s">
        <v>3351</v>
      </c>
      <c r="AE346" s="31"/>
      <c r="AF346" s="31"/>
      <c r="AG346" s="31"/>
      <c r="AH346" s="31"/>
      <c r="AI346" s="31"/>
      <c r="AJ346" s="31"/>
      <c r="AK346" s="31"/>
      <c r="AL346" s="31"/>
      <c r="AM346" s="115"/>
      <c r="AN346" s="31"/>
      <c r="AR346" s="220"/>
      <c r="AT346" s="221"/>
      <c r="BA346" s="222"/>
      <c r="BC346" s="222"/>
      <c r="BG346" s="221"/>
      <c r="BR346" s="221"/>
      <c r="EL346" s="224"/>
    </row>
    <row r="347" spans="1:142" ht="16.899999999999999" customHeight="1" x14ac:dyDescent="0.3">
      <c r="A347" s="31">
        <v>635</v>
      </c>
      <c r="B347" s="36" t="s">
        <v>1032</v>
      </c>
      <c r="C347" s="76" t="s">
        <v>1936</v>
      </c>
      <c r="D347" s="36" t="s">
        <v>75</v>
      </c>
      <c r="E347" s="31">
        <v>5</v>
      </c>
      <c r="F347" s="31">
        <v>2</v>
      </c>
      <c r="G347" s="36" t="s">
        <v>1</v>
      </c>
      <c r="H347" s="36" t="s">
        <v>391</v>
      </c>
      <c r="I347" s="36" t="s">
        <v>167</v>
      </c>
      <c r="J347" s="36" t="s">
        <v>149</v>
      </c>
      <c r="K347" s="36" t="s">
        <v>137</v>
      </c>
      <c r="L347" s="108">
        <v>0.42499999999999999</v>
      </c>
      <c r="M347" s="108">
        <v>0</v>
      </c>
      <c r="N347" s="31" t="s">
        <v>138</v>
      </c>
      <c r="O347" s="109">
        <v>31530</v>
      </c>
      <c r="P347" s="109">
        <v>21830</v>
      </c>
      <c r="Q347" s="112">
        <v>31530</v>
      </c>
      <c r="R347" s="112">
        <v>0.64666666666666661</v>
      </c>
      <c r="S347" s="113" t="s">
        <v>1089</v>
      </c>
      <c r="T347" s="114" t="s">
        <v>2901</v>
      </c>
      <c r="U347" s="216" t="s">
        <v>1438</v>
      </c>
      <c r="V347" s="103">
        <v>15</v>
      </c>
      <c r="W347" s="31">
        <v>2022</v>
      </c>
      <c r="X347" s="65" t="s">
        <v>1033</v>
      </c>
      <c r="Y347" s="65" t="s">
        <v>1031</v>
      </c>
      <c r="Z347" s="36"/>
      <c r="AA347" s="32" t="s">
        <v>1591</v>
      </c>
      <c r="AB347" s="32">
        <v>15</v>
      </c>
      <c r="AC347" s="32">
        <v>15</v>
      </c>
      <c r="AD347" s="218" t="s">
        <v>3353</v>
      </c>
      <c r="AE347" s="31"/>
      <c r="AF347" s="31"/>
      <c r="AG347" s="31"/>
      <c r="AH347" s="31"/>
      <c r="AI347" s="31"/>
      <c r="AJ347" s="31"/>
      <c r="AK347" s="31"/>
      <c r="AL347" s="31"/>
      <c r="AM347" s="115"/>
      <c r="AN347" s="31"/>
      <c r="AR347" s="220"/>
      <c r="AT347" s="221"/>
      <c r="BA347" s="222"/>
      <c r="BC347" s="222"/>
      <c r="BG347" s="221"/>
      <c r="BR347" s="221"/>
      <c r="EL347" s="224"/>
    </row>
    <row r="348" spans="1:142" ht="16.899999999999999" customHeight="1" x14ac:dyDescent="0.3">
      <c r="A348" s="31">
        <v>638</v>
      </c>
      <c r="B348" s="36" t="s">
        <v>1034</v>
      </c>
      <c r="C348" s="36" t="s">
        <v>1035</v>
      </c>
      <c r="D348" s="36" t="s">
        <v>75</v>
      </c>
      <c r="E348" s="31">
        <v>5</v>
      </c>
      <c r="F348" s="31">
        <v>2</v>
      </c>
      <c r="G348" s="36" t="s">
        <v>1</v>
      </c>
      <c r="H348" s="36" t="s">
        <v>391</v>
      </c>
      <c r="I348" s="36" t="s">
        <v>167</v>
      </c>
      <c r="J348" s="36" t="s">
        <v>149</v>
      </c>
      <c r="K348" s="36" t="s">
        <v>137</v>
      </c>
      <c r="L348" s="108">
        <v>0.5</v>
      </c>
      <c r="M348" s="108">
        <v>0</v>
      </c>
      <c r="N348" s="31" t="s">
        <v>138</v>
      </c>
      <c r="O348" s="109"/>
      <c r="P348" s="109">
        <v>3.1833333333333331</v>
      </c>
      <c r="Q348" s="112">
        <v>6.666666666666667</v>
      </c>
      <c r="R348" s="112">
        <v>3.4833333333333338</v>
      </c>
      <c r="S348" s="113" t="s">
        <v>1089</v>
      </c>
      <c r="T348" s="114" t="s">
        <v>2902</v>
      </c>
      <c r="U348" s="216" t="s">
        <v>2903</v>
      </c>
      <c r="V348" s="103">
        <v>15</v>
      </c>
      <c r="W348" s="31">
        <v>2018</v>
      </c>
      <c r="X348" s="65" t="s">
        <v>2280</v>
      </c>
      <c r="Y348" s="65" t="s">
        <v>2904</v>
      </c>
      <c r="Z348" s="36"/>
      <c r="AA348" s="32" t="s">
        <v>1592</v>
      </c>
      <c r="AB348" s="32">
        <v>15</v>
      </c>
      <c r="AC348" s="32">
        <v>15</v>
      </c>
      <c r="AD348" s="218" t="s">
        <v>3353</v>
      </c>
      <c r="AE348" s="31"/>
      <c r="AF348" s="31"/>
      <c r="AG348" s="31"/>
      <c r="AH348" s="31"/>
      <c r="AI348" s="31"/>
      <c r="AJ348" s="31"/>
      <c r="AK348" s="31"/>
      <c r="AL348" s="31"/>
      <c r="AM348" s="115"/>
      <c r="AN348" s="31"/>
      <c r="AR348" s="220"/>
      <c r="AS348" s="221"/>
      <c r="AT348" s="221"/>
      <c r="BA348" s="222"/>
      <c r="BB348" s="222"/>
      <c r="BC348" s="222"/>
      <c r="BG348" s="221"/>
      <c r="BH348" s="221"/>
      <c r="BP348" s="221"/>
      <c r="BQ348" s="221"/>
      <c r="BR348" s="221"/>
      <c r="EL348" s="224"/>
    </row>
    <row r="349" spans="1:142" ht="16.899999999999999" customHeight="1" x14ac:dyDescent="0.3">
      <c r="A349" s="31">
        <v>642</v>
      </c>
      <c r="B349" s="36" t="s">
        <v>1036</v>
      </c>
      <c r="C349" s="36" t="s">
        <v>1937</v>
      </c>
      <c r="D349" s="137" t="s">
        <v>81</v>
      </c>
      <c r="E349" s="31">
        <v>5</v>
      </c>
      <c r="F349" s="31">
        <v>4</v>
      </c>
      <c r="G349" s="36" t="s">
        <v>0</v>
      </c>
      <c r="H349" s="36" t="s">
        <v>99</v>
      </c>
      <c r="I349" s="36" t="s">
        <v>81</v>
      </c>
      <c r="J349" s="36" t="s">
        <v>149</v>
      </c>
      <c r="K349" s="36" t="s">
        <v>246</v>
      </c>
      <c r="L349" s="36">
        <v>5</v>
      </c>
      <c r="M349" s="140">
        <v>1.8612192456432659</v>
      </c>
      <c r="N349" s="31" t="s">
        <v>138</v>
      </c>
      <c r="O349" s="109" t="s">
        <v>3364</v>
      </c>
      <c r="P349" s="109" t="s">
        <v>3364</v>
      </c>
      <c r="Q349" s="109" t="s">
        <v>3364</v>
      </c>
      <c r="R349" s="109" t="s">
        <v>3364</v>
      </c>
      <c r="S349" s="113" t="s">
        <v>2905</v>
      </c>
      <c r="T349" s="114" t="s">
        <v>2716</v>
      </c>
      <c r="U349" s="216" t="s">
        <v>1311</v>
      </c>
      <c r="V349" s="116">
        <v>30</v>
      </c>
      <c r="W349" s="31">
        <v>2010</v>
      </c>
      <c r="X349" s="65" t="s">
        <v>2281</v>
      </c>
      <c r="Y349" s="65"/>
      <c r="Z349" s="36"/>
      <c r="AA349" s="32" t="s">
        <v>3347</v>
      </c>
      <c r="AB349" s="32">
        <v>30</v>
      </c>
      <c r="AC349" s="32">
        <v>30</v>
      </c>
      <c r="AD349" s="115" t="s">
        <v>3351</v>
      </c>
      <c r="AE349" s="31"/>
      <c r="AF349" s="31"/>
      <c r="AG349" s="31"/>
      <c r="AH349" s="31"/>
      <c r="AI349" s="31"/>
      <c r="AJ349" s="31"/>
      <c r="AK349" s="31"/>
      <c r="AL349" s="31"/>
      <c r="AM349" s="115"/>
      <c r="AN349" s="31"/>
      <c r="AR349" s="220"/>
      <c r="AS349" s="221"/>
      <c r="AT349" s="221"/>
      <c r="BA349" s="222"/>
      <c r="BB349" s="222"/>
      <c r="BC349" s="222"/>
      <c r="BG349" s="221"/>
      <c r="BH349" s="221"/>
      <c r="BP349" s="221"/>
      <c r="BQ349" s="221"/>
      <c r="BR349" s="221"/>
      <c r="BT349" s="210"/>
      <c r="EL349" s="224"/>
    </row>
    <row r="350" spans="1:142" ht="16.899999999999999" customHeight="1" x14ac:dyDescent="0.3">
      <c r="A350" s="31">
        <v>643</v>
      </c>
      <c r="B350" s="36" t="s">
        <v>1038</v>
      </c>
      <c r="C350" s="36" t="s">
        <v>1938</v>
      </c>
      <c r="D350" s="137" t="s">
        <v>81</v>
      </c>
      <c r="E350" s="31">
        <v>5</v>
      </c>
      <c r="F350" s="31">
        <v>4</v>
      </c>
      <c r="G350" s="36" t="s">
        <v>1</v>
      </c>
      <c r="H350" s="36" t="s">
        <v>99</v>
      </c>
      <c r="I350" s="36" t="s">
        <v>81</v>
      </c>
      <c r="J350" s="36" t="s">
        <v>149</v>
      </c>
      <c r="K350" s="36" t="s">
        <v>246</v>
      </c>
      <c r="L350" s="36">
        <v>5</v>
      </c>
      <c r="M350" s="140">
        <v>1.6129032258064517</v>
      </c>
      <c r="N350" s="31" t="s">
        <v>138</v>
      </c>
      <c r="O350" s="109" t="s">
        <v>3364</v>
      </c>
      <c r="P350" s="109" t="s">
        <v>3364</v>
      </c>
      <c r="Q350" s="109" t="s">
        <v>3364</v>
      </c>
      <c r="R350" s="109" t="s">
        <v>3364</v>
      </c>
      <c r="S350" s="113" t="s">
        <v>1089</v>
      </c>
      <c r="T350" s="114" t="s">
        <v>2719</v>
      </c>
      <c r="U350" s="216" t="s">
        <v>1326</v>
      </c>
      <c r="V350" s="116">
        <v>40</v>
      </c>
      <c r="W350" s="31">
        <v>2010</v>
      </c>
      <c r="X350" s="65" t="s">
        <v>1037</v>
      </c>
      <c r="Y350" s="65"/>
      <c r="Z350" s="36"/>
      <c r="AA350" s="32" t="s">
        <v>1559</v>
      </c>
      <c r="AB350" s="32">
        <v>40</v>
      </c>
      <c r="AC350" s="32">
        <v>40</v>
      </c>
      <c r="AD350" s="218" t="s">
        <v>3353</v>
      </c>
      <c r="AE350" s="31"/>
      <c r="AF350" s="31"/>
      <c r="AG350" s="31"/>
      <c r="AH350" s="31"/>
      <c r="AI350" s="31"/>
      <c r="AJ350" s="31"/>
      <c r="AK350" s="31"/>
      <c r="AL350" s="31"/>
      <c r="AM350" s="115"/>
      <c r="AN350" s="31"/>
      <c r="AR350" s="220"/>
      <c r="AS350" s="221"/>
      <c r="AT350" s="221"/>
      <c r="BA350" s="222"/>
      <c r="BB350" s="222"/>
      <c r="BC350" s="222"/>
      <c r="BG350" s="221"/>
      <c r="BH350" s="221"/>
      <c r="BP350" s="221"/>
      <c r="BQ350" s="221"/>
      <c r="BR350" s="221"/>
      <c r="EL350" s="224"/>
    </row>
    <row r="351" spans="1:142" ht="16.899999999999999" customHeight="1" x14ac:dyDescent="0.25">
      <c r="A351" s="31">
        <v>646</v>
      </c>
      <c r="B351" s="36" t="s">
        <v>1041</v>
      </c>
      <c r="C351" s="36" t="s">
        <v>1042</v>
      </c>
      <c r="D351" s="36" t="s">
        <v>82</v>
      </c>
      <c r="E351" s="31">
        <v>5</v>
      </c>
      <c r="F351" s="31">
        <v>5</v>
      </c>
      <c r="G351" s="36" t="s">
        <v>0</v>
      </c>
      <c r="H351" s="36" t="s">
        <v>99</v>
      </c>
      <c r="I351" s="36" t="s">
        <v>375</v>
      </c>
      <c r="J351" s="62" t="s">
        <v>1040</v>
      </c>
      <c r="K351" s="36" t="s">
        <v>137</v>
      </c>
      <c r="L351" s="108">
        <v>0.11600000000000001</v>
      </c>
      <c r="M351" s="108">
        <v>0</v>
      </c>
      <c r="N351" s="31" t="s">
        <v>138</v>
      </c>
      <c r="O351" s="109" t="s">
        <v>2906</v>
      </c>
      <c r="P351" s="109"/>
      <c r="Q351" s="112">
        <v>221.70250336881628</v>
      </c>
      <c r="R351" s="112">
        <v>221.70250336881628</v>
      </c>
      <c r="S351" s="113" t="s">
        <v>2907</v>
      </c>
      <c r="T351" s="114" t="s">
        <v>2361</v>
      </c>
      <c r="U351" s="216" t="s">
        <v>2908</v>
      </c>
      <c r="V351" s="116">
        <v>30</v>
      </c>
      <c r="W351" s="31">
        <v>2013</v>
      </c>
      <c r="X351" s="62" t="s">
        <v>1043</v>
      </c>
      <c r="Y351" s="65" t="s">
        <v>2909</v>
      </c>
      <c r="Z351" s="36"/>
      <c r="AA351" s="32" t="s">
        <v>3239</v>
      </c>
      <c r="AB351" s="32">
        <v>30</v>
      </c>
      <c r="AC351" s="32">
        <v>30</v>
      </c>
      <c r="AD351" s="115" t="s">
        <v>3351</v>
      </c>
      <c r="AE351" s="31"/>
      <c r="AF351" s="31"/>
      <c r="AG351" s="31"/>
      <c r="AH351" s="31"/>
      <c r="AI351" s="31"/>
      <c r="AJ351" s="31"/>
      <c r="AK351" s="31"/>
      <c r="AL351" s="31"/>
      <c r="AM351" s="115"/>
      <c r="AN351" s="31"/>
      <c r="AR351" s="220"/>
      <c r="AS351" s="221"/>
      <c r="AT351" s="221"/>
      <c r="BA351" s="222"/>
      <c r="BB351" s="222"/>
      <c r="BC351" s="222"/>
      <c r="BG351" s="221"/>
      <c r="BH351" s="221"/>
      <c r="BP351" s="221"/>
      <c r="BQ351" s="221"/>
      <c r="BR351" s="221"/>
      <c r="EL351" s="224"/>
    </row>
    <row r="352" spans="1:142" ht="16.899999999999999" customHeight="1" x14ac:dyDescent="0.25">
      <c r="A352" s="31">
        <v>647</v>
      </c>
      <c r="B352" s="36" t="s">
        <v>1044</v>
      </c>
      <c r="C352" s="36" t="s">
        <v>1045</v>
      </c>
      <c r="D352" s="36" t="s">
        <v>82</v>
      </c>
      <c r="E352" s="31">
        <v>5</v>
      </c>
      <c r="F352" s="31">
        <v>5</v>
      </c>
      <c r="G352" s="36" t="s">
        <v>0</v>
      </c>
      <c r="H352" s="36" t="s">
        <v>99</v>
      </c>
      <c r="I352" s="36" t="s">
        <v>375</v>
      </c>
      <c r="J352" s="62" t="s">
        <v>1040</v>
      </c>
      <c r="K352" s="36" t="s">
        <v>137</v>
      </c>
      <c r="L352" s="108">
        <v>0.11600000000000001</v>
      </c>
      <c r="M352" s="108">
        <v>0</v>
      </c>
      <c r="N352" s="31" t="s">
        <v>138</v>
      </c>
      <c r="O352" s="109" t="s">
        <v>2682</v>
      </c>
      <c r="P352" s="109"/>
      <c r="Q352" s="112">
        <v>263.27172275046934</v>
      </c>
      <c r="R352" s="112">
        <v>263.27172275046934</v>
      </c>
      <c r="S352" s="113" t="s">
        <v>2670</v>
      </c>
      <c r="T352" s="114" t="s">
        <v>2361</v>
      </c>
      <c r="U352" s="216" t="s">
        <v>2910</v>
      </c>
      <c r="V352" s="116">
        <v>30</v>
      </c>
      <c r="W352" s="31">
        <v>2013</v>
      </c>
      <c r="X352" s="62" t="s">
        <v>1043</v>
      </c>
      <c r="Y352" s="65" t="s">
        <v>2911</v>
      </c>
      <c r="Z352" s="36"/>
      <c r="AA352" s="32" t="s">
        <v>3240</v>
      </c>
      <c r="AB352" s="32">
        <v>30</v>
      </c>
      <c r="AC352" s="32">
        <v>30</v>
      </c>
      <c r="AD352" s="115" t="s">
        <v>3351</v>
      </c>
      <c r="AE352" s="31"/>
      <c r="AF352" s="31"/>
      <c r="AG352" s="31"/>
      <c r="AH352" s="31"/>
      <c r="AI352" s="31"/>
      <c r="AJ352" s="31"/>
      <c r="AK352" s="31"/>
      <c r="AL352" s="31"/>
      <c r="AM352" s="115"/>
      <c r="AN352" s="31"/>
      <c r="AR352" s="220"/>
      <c r="AS352" s="221"/>
      <c r="AT352" s="221"/>
      <c r="BA352" s="222"/>
      <c r="BB352" s="222"/>
      <c r="BC352" s="222"/>
      <c r="BG352" s="221"/>
      <c r="BH352" s="221"/>
      <c r="BP352" s="221"/>
      <c r="BQ352" s="221"/>
      <c r="BR352" s="221"/>
      <c r="EL352" s="224"/>
    </row>
    <row r="353" spans="1:142" ht="16.899999999999999" customHeight="1" x14ac:dyDescent="0.25">
      <c r="A353" s="31">
        <v>648</v>
      </c>
      <c r="B353" s="36" t="s">
        <v>1046</v>
      </c>
      <c r="C353" s="36" t="s">
        <v>1939</v>
      </c>
      <c r="D353" s="36" t="s">
        <v>82</v>
      </c>
      <c r="E353" s="31">
        <v>5</v>
      </c>
      <c r="F353" s="31">
        <v>4</v>
      </c>
      <c r="G353" s="36" t="s">
        <v>0</v>
      </c>
      <c r="H353" s="36" t="s">
        <v>99</v>
      </c>
      <c r="I353" s="36" t="s">
        <v>375</v>
      </c>
      <c r="J353" s="36" t="s">
        <v>27</v>
      </c>
      <c r="K353" s="36" t="s">
        <v>137</v>
      </c>
      <c r="L353" s="108">
        <v>4.4999999999999998E-2</v>
      </c>
      <c r="M353" s="108">
        <v>0</v>
      </c>
      <c r="N353" s="31" t="s">
        <v>138</v>
      </c>
      <c r="O353" s="109" t="s">
        <v>2912</v>
      </c>
      <c r="P353" s="109"/>
      <c r="Q353" s="112">
        <v>692.8203230275509</v>
      </c>
      <c r="R353" s="112">
        <v>692.8203230275509</v>
      </c>
      <c r="S353" s="113" t="s">
        <v>2913</v>
      </c>
      <c r="T353" s="114" t="s">
        <v>2361</v>
      </c>
      <c r="U353" s="216" t="s">
        <v>2910</v>
      </c>
      <c r="V353" s="116">
        <v>30</v>
      </c>
      <c r="W353" s="31">
        <v>2013</v>
      </c>
      <c r="X353" s="65" t="s">
        <v>1047</v>
      </c>
      <c r="Y353" s="65" t="s">
        <v>2914</v>
      </c>
      <c r="Z353" s="36"/>
      <c r="AA353" s="32" t="s">
        <v>3240</v>
      </c>
      <c r="AB353" s="32">
        <v>30</v>
      </c>
      <c r="AC353" s="32">
        <v>30</v>
      </c>
      <c r="AD353" s="115" t="s">
        <v>3351</v>
      </c>
      <c r="AE353" s="31"/>
      <c r="AF353" s="31"/>
      <c r="AG353" s="31"/>
      <c r="AH353" s="31"/>
      <c r="AI353" s="31"/>
      <c r="AJ353" s="31"/>
      <c r="AK353" s="31"/>
      <c r="AL353" s="31"/>
      <c r="AM353" s="115"/>
      <c r="AN353" s="31"/>
      <c r="AR353" s="220"/>
      <c r="AS353" s="221"/>
      <c r="AT353" s="221"/>
      <c r="BA353" s="222"/>
      <c r="BB353" s="222"/>
      <c r="BC353" s="222"/>
      <c r="BG353" s="221"/>
      <c r="BH353" s="221"/>
      <c r="BP353" s="221"/>
      <c r="BQ353" s="221"/>
      <c r="BR353" s="221"/>
      <c r="EL353" s="224"/>
    </row>
    <row r="354" spans="1:142" ht="16.899999999999999" customHeight="1" x14ac:dyDescent="0.25">
      <c r="A354" s="31">
        <v>649</v>
      </c>
      <c r="B354" s="36" t="s">
        <v>1048</v>
      </c>
      <c r="C354" s="36" t="s">
        <v>1940</v>
      </c>
      <c r="D354" s="36" t="s">
        <v>82</v>
      </c>
      <c r="E354" s="31">
        <v>5</v>
      </c>
      <c r="F354" s="31">
        <v>2</v>
      </c>
      <c r="G354" s="36" t="s">
        <v>0</v>
      </c>
      <c r="H354" s="36" t="s">
        <v>99</v>
      </c>
      <c r="I354" s="36" t="s">
        <v>375</v>
      </c>
      <c r="J354" s="36" t="s">
        <v>694</v>
      </c>
      <c r="K354" s="36" t="s">
        <v>137</v>
      </c>
      <c r="L354" s="108">
        <v>0.11700000000000001</v>
      </c>
      <c r="M354" s="108">
        <v>0</v>
      </c>
      <c r="N354" s="31" t="s">
        <v>138</v>
      </c>
      <c r="O354" s="250" t="s">
        <v>2915</v>
      </c>
      <c r="P354" s="109"/>
      <c r="Q354" s="112">
        <v>1953.7533109376934</v>
      </c>
      <c r="R354" s="112">
        <v>1953.7533109376934</v>
      </c>
      <c r="S354" s="113" t="s">
        <v>2916</v>
      </c>
      <c r="T354" s="114" t="s">
        <v>2361</v>
      </c>
      <c r="U354" s="216" t="s">
        <v>1049</v>
      </c>
      <c r="V354" s="116">
        <v>30</v>
      </c>
      <c r="W354" s="31">
        <v>2016</v>
      </c>
      <c r="X354" s="65" t="s">
        <v>695</v>
      </c>
      <c r="Y354" s="65" t="s">
        <v>2917</v>
      </c>
      <c r="Z354" s="36"/>
      <c r="AA354" s="32" t="s">
        <v>3309</v>
      </c>
      <c r="AB354" s="32">
        <v>30</v>
      </c>
      <c r="AC354" s="32">
        <v>30</v>
      </c>
      <c r="AD354" s="115" t="s">
        <v>3351</v>
      </c>
      <c r="AE354" s="31"/>
      <c r="AF354" s="31"/>
      <c r="AG354" s="31"/>
      <c r="AH354" s="31"/>
      <c r="AI354" s="31"/>
      <c r="AJ354" s="31"/>
      <c r="AK354" s="31"/>
      <c r="AL354" s="31"/>
      <c r="AM354" s="115"/>
      <c r="AN354" s="31"/>
      <c r="AR354" s="220"/>
      <c r="AS354" s="221"/>
      <c r="AT354" s="221"/>
      <c r="BA354" s="222"/>
      <c r="BB354" s="222"/>
      <c r="BC354" s="222"/>
      <c r="BG354" s="221"/>
      <c r="BH354" s="221"/>
      <c r="BP354" s="221"/>
      <c r="BQ354" s="221"/>
      <c r="BR354" s="221"/>
      <c r="EL354" s="224"/>
    </row>
    <row r="355" spans="1:142" ht="16.899999999999999" customHeight="1" x14ac:dyDescent="0.3">
      <c r="A355" s="31">
        <v>650</v>
      </c>
      <c r="B355" s="36" t="s">
        <v>1941</v>
      </c>
      <c r="C355" s="36" t="s">
        <v>1942</v>
      </c>
      <c r="D355" s="137" t="s">
        <v>81</v>
      </c>
      <c r="E355" s="31">
        <v>5</v>
      </c>
      <c r="F355" s="31">
        <v>0</v>
      </c>
      <c r="G355" s="36" t="s">
        <v>0</v>
      </c>
      <c r="H355" s="36" t="s">
        <v>99</v>
      </c>
      <c r="I355" s="36" t="s">
        <v>81</v>
      </c>
      <c r="J355" s="36" t="s">
        <v>2918</v>
      </c>
      <c r="K355" s="36" t="s">
        <v>2919</v>
      </c>
      <c r="L355" s="140">
        <v>7.0000000000000007E-2</v>
      </c>
      <c r="M355" s="126">
        <v>0.47</v>
      </c>
      <c r="N355" s="31" t="s">
        <v>138</v>
      </c>
      <c r="O355" s="109" t="s">
        <v>2920</v>
      </c>
      <c r="P355" s="109"/>
      <c r="Q355" s="112">
        <v>444</v>
      </c>
      <c r="R355" s="112">
        <v>444</v>
      </c>
      <c r="S355" s="113" t="s">
        <v>2715</v>
      </c>
      <c r="T355" s="114" t="s">
        <v>2361</v>
      </c>
      <c r="U355" s="216" t="s">
        <v>2708</v>
      </c>
      <c r="V355" s="116">
        <v>30</v>
      </c>
      <c r="W355" s="31">
        <v>2025</v>
      </c>
      <c r="X355" s="65" t="s">
        <v>2282</v>
      </c>
      <c r="Y355" s="65"/>
      <c r="Z355" s="36"/>
      <c r="AA355" s="32" t="s">
        <v>1511</v>
      </c>
      <c r="AB355" s="32">
        <v>30</v>
      </c>
      <c r="AC355" s="32">
        <v>30</v>
      </c>
      <c r="AD355" s="115" t="s">
        <v>3351</v>
      </c>
      <c r="AE355" s="31"/>
      <c r="AF355" s="31"/>
      <c r="AG355" s="31"/>
      <c r="AH355" s="31"/>
      <c r="AI355" s="31"/>
      <c r="AJ355" s="31"/>
      <c r="AK355" s="31"/>
      <c r="AL355" s="31"/>
      <c r="AM355" s="115"/>
      <c r="AN355" s="31"/>
      <c r="AR355" s="220"/>
      <c r="AT355" s="221"/>
      <c r="BA355" s="222"/>
      <c r="BB355" s="222"/>
      <c r="BC355" s="222"/>
      <c r="BE355" s="226"/>
      <c r="BF355" s="226"/>
      <c r="BG355" s="221"/>
      <c r="BH355" s="221"/>
      <c r="BR355" s="221"/>
      <c r="EL355" s="224"/>
    </row>
    <row r="356" spans="1:142" ht="16.899999999999999" customHeight="1" x14ac:dyDescent="0.3">
      <c r="A356" s="31">
        <v>651</v>
      </c>
      <c r="B356" s="36" t="s">
        <v>1050</v>
      </c>
      <c r="C356" s="36" t="s">
        <v>1943</v>
      </c>
      <c r="D356" s="137" t="s">
        <v>81</v>
      </c>
      <c r="E356" s="31">
        <v>5</v>
      </c>
      <c r="F356" s="31">
        <v>0</v>
      </c>
      <c r="G356" s="36" t="s">
        <v>0</v>
      </c>
      <c r="H356" s="36" t="s">
        <v>99</v>
      </c>
      <c r="I356" s="36" t="s">
        <v>81</v>
      </c>
      <c r="J356" s="36" t="s">
        <v>149</v>
      </c>
      <c r="K356" s="36" t="s">
        <v>2919</v>
      </c>
      <c r="L356" s="140">
        <v>7.0000000000000007E-2</v>
      </c>
      <c r="M356" s="126">
        <v>0.47</v>
      </c>
      <c r="N356" s="31" t="s">
        <v>138</v>
      </c>
      <c r="O356" s="109" t="s">
        <v>2920</v>
      </c>
      <c r="P356" s="109"/>
      <c r="Q356" s="112">
        <v>444</v>
      </c>
      <c r="R356" s="112">
        <v>444</v>
      </c>
      <c r="S356" s="113" t="s">
        <v>2715</v>
      </c>
      <c r="T356" s="114" t="s">
        <v>2921</v>
      </c>
      <c r="U356" s="216" t="s">
        <v>2922</v>
      </c>
      <c r="V356" s="116">
        <v>30</v>
      </c>
      <c r="W356" s="31">
        <v>2025</v>
      </c>
      <c r="X356" s="65" t="s">
        <v>2282</v>
      </c>
      <c r="Y356" s="65"/>
      <c r="Z356" s="36"/>
      <c r="AA356" s="32" t="s">
        <v>3241</v>
      </c>
      <c r="AB356" s="32">
        <v>30</v>
      </c>
      <c r="AC356" s="32">
        <v>30</v>
      </c>
      <c r="AD356" s="115" t="s">
        <v>3351</v>
      </c>
      <c r="AE356" s="31"/>
      <c r="AF356" s="31"/>
      <c r="AG356" s="31"/>
      <c r="AH356" s="31"/>
      <c r="AI356" s="31"/>
      <c r="AJ356" s="31"/>
      <c r="AK356" s="31"/>
      <c r="AL356" s="31"/>
      <c r="AM356" s="115"/>
      <c r="AN356" s="31"/>
      <c r="AR356" s="220"/>
      <c r="AS356" s="221"/>
      <c r="AT356" s="221"/>
      <c r="BA356" s="222"/>
      <c r="BB356" s="222"/>
      <c r="BC356" s="222"/>
      <c r="BG356" s="221"/>
      <c r="BH356" s="221"/>
      <c r="BP356" s="221"/>
      <c r="BQ356" s="221"/>
      <c r="BR356" s="221"/>
      <c r="BZ356" s="223"/>
      <c r="EL356" s="224"/>
    </row>
    <row r="357" spans="1:142" ht="16.899999999999999" customHeight="1" x14ac:dyDescent="0.3">
      <c r="A357" s="103">
        <v>652</v>
      </c>
      <c r="B357" s="76" t="s">
        <v>1051</v>
      </c>
      <c r="C357" s="36" t="s">
        <v>1944</v>
      </c>
      <c r="D357" s="137" t="s">
        <v>81</v>
      </c>
      <c r="E357" s="103">
        <v>5</v>
      </c>
      <c r="F357" s="103">
        <v>0</v>
      </c>
      <c r="G357" s="76" t="s">
        <v>1</v>
      </c>
      <c r="H357" s="76" t="s">
        <v>99</v>
      </c>
      <c r="I357" s="36" t="s">
        <v>81</v>
      </c>
      <c r="J357" s="76" t="s">
        <v>149</v>
      </c>
      <c r="K357" s="36" t="s">
        <v>2919</v>
      </c>
      <c r="L357" s="140">
        <v>7.0000000000000007E-2</v>
      </c>
      <c r="M357" s="126">
        <v>0.47</v>
      </c>
      <c r="N357" s="103" t="s">
        <v>138</v>
      </c>
      <c r="O357" s="109" t="s">
        <v>2920</v>
      </c>
      <c r="P357" s="121"/>
      <c r="Q357" s="122">
        <v>0.72000000000000008</v>
      </c>
      <c r="R357" s="122">
        <v>0.72000000000000008</v>
      </c>
      <c r="S357" s="62" t="s">
        <v>665</v>
      </c>
      <c r="T357" s="114" t="s">
        <v>2923</v>
      </c>
      <c r="U357" s="216" t="s">
        <v>2924</v>
      </c>
      <c r="V357" s="103">
        <v>40</v>
      </c>
      <c r="W357" s="103">
        <v>2025</v>
      </c>
      <c r="X357" s="65" t="s">
        <v>2282</v>
      </c>
      <c r="Y357" s="63"/>
      <c r="Z357" s="76"/>
      <c r="AA357" s="32" t="s">
        <v>1593</v>
      </c>
      <c r="AB357" s="32">
        <v>40</v>
      </c>
      <c r="AC357" s="32">
        <v>40</v>
      </c>
      <c r="AD357" s="218" t="s">
        <v>3353</v>
      </c>
      <c r="AE357" s="103"/>
      <c r="AF357" s="31"/>
      <c r="AG357" s="31"/>
      <c r="AH357" s="103"/>
      <c r="AI357" s="103"/>
      <c r="AJ357" s="103"/>
      <c r="AK357" s="103"/>
      <c r="AL357" s="103"/>
      <c r="AM357" s="115"/>
      <c r="AN357" s="31"/>
      <c r="AR357" s="220"/>
      <c r="AT357" s="221"/>
      <c r="BA357" s="222"/>
      <c r="BB357" s="222"/>
      <c r="BC357" s="222"/>
      <c r="BG357" s="221"/>
      <c r="BH357" s="221"/>
      <c r="BR357" s="221"/>
      <c r="EL357" s="224"/>
    </row>
    <row r="358" spans="1:142" ht="16.899999999999999" customHeight="1" x14ac:dyDescent="0.25">
      <c r="A358" s="31">
        <v>654</v>
      </c>
      <c r="B358" s="36" t="s">
        <v>1945</v>
      </c>
      <c r="C358" s="36" t="s">
        <v>1946</v>
      </c>
      <c r="D358" s="36" t="s">
        <v>82</v>
      </c>
      <c r="E358" s="31">
        <v>5</v>
      </c>
      <c r="F358" s="31">
        <v>0</v>
      </c>
      <c r="G358" s="36" t="s">
        <v>0</v>
      </c>
      <c r="H358" s="36" t="s">
        <v>99</v>
      </c>
      <c r="I358" s="36" t="s">
        <v>375</v>
      </c>
      <c r="J358" s="36" t="s">
        <v>27</v>
      </c>
      <c r="K358" s="36" t="s">
        <v>137</v>
      </c>
      <c r="L358" s="142">
        <v>0.54</v>
      </c>
      <c r="M358" s="108">
        <v>0</v>
      </c>
      <c r="N358" s="31" t="s">
        <v>138</v>
      </c>
      <c r="O358" s="251" t="s">
        <v>1052</v>
      </c>
      <c r="P358" s="109"/>
      <c r="Q358" s="112"/>
      <c r="R358" s="112">
        <v>1566</v>
      </c>
      <c r="S358" s="113" t="s">
        <v>2925</v>
      </c>
      <c r="T358" s="114" t="s">
        <v>2361</v>
      </c>
      <c r="U358" s="216" t="s">
        <v>2926</v>
      </c>
      <c r="V358" s="103">
        <v>30</v>
      </c>
      <c r="W358" s="31">
        <v>2015</v>
      </c>
      <c r="X358" s="65" t="s">
        <v>1053</v>
      </c>
      <c r="Y358" s="65" t="s">
        <v>2927</v>
      </c>
      <c r="Z358" s="36"/>
      <c r="AA358" s="32" t="s">
        <v>3396</v>
      </c>
      <c r="AB358" s="32">
        <v>30</v>
      </c>
      <c r="AC358" s="32">
        <v>30</v>
      </c>
      <c r="AD358" s="115" t="s">
        <v>3351</v>
      </c>
      <c r="AE358" s="31"/>
      <c r="AF358" s="31"/>
      <c r="AG358" s="31"/>
      <c r="AH358" s="31"/>
      <c r="AI358" s="31"/>
      <c r="AJ358" s="31"/>
      <c r="AK358" s="31"/>
      <c r="AL358" s="31"/>
      <c r="AM358" s="115"/>
      <c r="AN358" s="31"/>
      <c r="AR358" s="220"/>
      <c r="AS358" s="221"/>
      <c r="AT358" s="221"/>
      <c r="BA358" s="222"/>
      <c r="BB358" s="222"/>
      <c r="BC358" s="222"/>
      <c r="BG358" s="221"/>
      <c r="BH358" s="221"/>
      <c r="BP358" s="221"/>
      <c r="BQ358" s="221"/>
      <c r="BR358" s="221"/>
      <c r="EL358" s="224"/>
    </row>
    <row r="359" spans="1:142" ht="16.899999999999999" customHeight="1" x14ac:dyDescent="0.25">
      <c r="A359" s="31">
        <v>655</v>
      </c>
      <c r="B359" s="36" t="s">
        <v>1054</v>
      </c>
      <c r="C359" s="36" t="s">
        <v>1947</v>
      </c>
      <c r="D359" s="36" t="s">
        <v>82</v>
      </c>
      <c r="E359" s="31">
        <v>5</v>
      </c>
      <c r="F359" s="31">
        <v>0</v>
      </c>
      <c r="G359" s="36" t="s">
        <v>0</v>
      </c>
      <c r="H359" s="36" t="s">
        <v>99</v>
      </c>
      <c r="I359" s="36" t="s">
        <v>375</v>
      </c>
      <c r="J359" s="36" t="s">
        <v>9</v>
      </c>
      <c r="K359" s="36" t="s">
        <v>137</v>
      </c>
      <c r="L359" s="142">
        <v>0.54</v>
      </c>
      <c r="M359" s="108">
        <v>0</v>
      </c>
      <c r="N359" s="31" t="s">
        <v>138</v>
      </c>
      <c r="O359" s="251" t="s">
        <v>1055</v>
      </c>
      <c r="P359" s="109"/>
      <c r="Q359" s="112"/>
      <c r="R359" s="112">
        <v>1044</v>
      </c>
      <c r="S359" s="113" t="s">
        <v>2925</v>
      </c>
      <c r="T359" s="114" t="s">
        <v>2361</v>
      </c>
      <c r="U359" s="216" t="s">
        <v>2928</v>
      </c>
      <c r="V359" s="103">
        <v>30</v>
      </c>
      <c r="W359" s="31">
        <v>2015</v>
      </c>
      <c r="X359" s="65" t="s">
        <v>1056</v>
      </c>
      <c r="Y359" s="65" t="s">
        <v>2684</v>
      </c>
      <c r="Z359" s="36"/>
      <c r="AA359" s="32" t="s">
        <v>3397</v>
      </c>
      <c r="AB359" s="32">
        <v>30</v>
      </c>
      <c r="AC359" s="32">
        <v>30</v>
      </c>
      <c r="AD359" s="115" t="s">
        <v>3351</v>
      </c>
      <c r="AE359" s="31"/>
      <c r="AF359" s="31"/>
      <c r="AG359" s="31"/>
      <c r="AH359" s="31"/>
      <c r="AI359" s="31"/>
      <c r="AJ359" s="31"/>
      <c r="AK359" s="31"/>
      <c r="AL359" s="31"/>
      <c r="AM359" s="115"/>
      <c r="AN359" s="31"/>
      <c r="AR359" s="220"/>
      <c r="AS359" s="221"/>
      <c r="AT359" s="221"/>
      <c r="BA359" s="222"/>
      <c r="BB359" s="222"/>
      <c r="BC359" s="222"/>
      <c r="BG359" s="221"/>
      <c r="BH359" s="221"/>
      <c r="BP359" s="221"/>
      <c r="BQ359" s="221"/>
      <c r="BR359" s="221"/>
      <c r="EL359" s="224"/>
    </row>
    <row r="360" spans="1:142" ht="16.899999999999999" customHeight="1" x14ac:dyDescent="0.25">
      <c r="A360" s="31">
        <v>656</v>
      </c>
      <c r="B360" s="36" t="s">
        <v>1057</v>
      </c>
      <c r="C360" s="36" t="s">
        <v>1948</v>
      </c>
      <c r="D360" s="36" t="s">
        <v>12</v>
      </c>
      <c r="E360" s="31">
        <v>5</v>
      </c>
      <c r="F360" s="31">
        <v>0</v>
      </c>
      <c r="G360" s="36" t="s">
        <v>0</v>
      </c>
      <c r="H360" s="36" t="s">
        <v>99</v>
      </c>
      <c r="I360" s="36" t="s">
        <v>12</v>
      </c>
      <c r="J360" s="36" t="s">
        <v>9</v>
      </c>
      <c r="K360" s="36" t="s">
        <v>137</v>
      </c>
      <c r="L360" s="142">
        <v>0.22</v>
      </c>
      <c r="M360" s="108">
        <v>0</v>
      </c>
      <c r="N360" s="31" t="s">
        <v>138</v>
      </c>
      <c r="O360" s="251" t="s">
        <v>1058</v>
      </c>
      <c r="P360" s="109"/>
      <c r="Q360" s="112"/>
      <c r="R360" s="112">
        <v>406</v>
      </c>
      <c r="S360" s="113" t="s">
        <v>2929</v>
      </c>
      <c r="T360" s="114" t="s">
        <v>2361</v>
      </c>
      <c r="U360" s="216" t="s">
        <v>2930</v>
      </c>
      <c r="V360" s="103">
        <v>30</v>
      </c>
      <c r="W360" s="31">
        <v>2015</v>
      </c>
      <c r="X360" s="252" t="s">
        <v>1056</v>
      </c>
      <c r="Y360" s="65" t="s">
        <v>2684</v>
      </c>
      <c r="Z360" s="36"/>
      <c r="AA360" s="32" t="s">
        <v>3398</v>
      </c>
      <c r="AB360" s="32">
        <v>30</v>
      </c>
      <c r="AC360" s="32">
        <v>30</v>
      </c>
      <c r="AD360" s="115" t="s">
        <v>3351</v>
      </c>
      <c r="AE360" s="31"/>
      <c r="AF360" s="31"/>
      <c r="AG360" s="31"/>
      <c r="AH360" s="31"/>
      <c r="AI360" s="31"/>
      <c r="AJ360" s="31"/>
      <c r="AK360" s="31"/>
      <c r="AL360" s="31"/>
      <c r="AM360" s="115"/>
      <c r="AN360" s="31"/>
      <c r="AR360" s="220"/>
      <c r="AS360" s="221"/>
      <c r="AT360" s="221"/>
      <c r="BA360" s="222"/>
      <c r="BB360" s="222"/>
      <c r="BC360" s="222"/>
      <c r="BG360" s="221"/>
      <c r="BH360" s="221"/>
      <c r="BP360" s="221"/>
      <c r="BQ360" s="221"/>
      <c r="BR360" s="221"/>
      <c r="EL360" s="224"/>
    </row>
    <row r="361" spans="1:142" ht="16.899999999999999" customHeight="1" x14ac:dyDescent="0.25">
      <c r="A361" s="31">
        <v>657</v>
      </c>
      <c r="B361" s="36" t="s">
        <v>1059</v>
      </c>
      <c r="C361" s="36" t="s">
        <v>1060</v>
      </c>
      <c r="D361" s="36" t="s">
        <v>12</v>
      </c>
      <c r="E361" s="31">
        <v>5</v>
      </c>
      <c r="F361" s="31">
        <v>2</v>
      </c>
      <c r="G361" s="36" t="s">
        <v>0</v>
      </c>
      <c r="H361" s="36" t="s">
        <v>99</v>
      </c>
      <c r="I361" s="36" t="s">
        <v>12</v>
      </c>
      <c r="J361" s="36" t="s">
        <v>27</v>
      </c>
      <c r="K361" s="36" t="s">
        <v>137</v>
      </c>
      <c r="L361" s="142">
        <v>0.68</v>
      </c>
      <c r="M361" s="108">
        <v>0</v>
      </c>
      <c r="N361" s="31" t="s">
        <v>138</v>
      </c>
      <c r="O361" s="109" t="s">
        <v>2886</v>
      </c>
      <c r="P361" s="109">
        <v>1820</v>
      </c>
      <c r="Q361" s="141">
        <v>15600</v>
      </c>
      <c r="R361" s="112">
        <v>13780</v>
      </c>
      <c r="S361" s="113" t="s">
        <v>2931</v>
      </c>
      <c r="T361" s="114" t="s">
        <v>2674</v>
      </c>
      <c r="U361" s="216" t="s">
        <v>2723</v>
      </c>
      <c r="V361" s="103">
        <v>30</v>
      </c>
      <c r="W361" s="31">
        <v>2016</v>
      </c>
      <c r="X361" s="65" t="s">
        <v>1061</v>
      </c>
      <c r="Y361" s="65" t="s">
        <v>2932</v>
      </c>
      <c r="Z361" s="36"/>
      <c r="AA361" s="32" t="s">
        <v>3242</v>
      </c>
      <c r="AB361" s="32">
        <v>30</v>
      </c>
      <c r="AC361" s="32">
        <v>30</v>
      </c>
      <c r="AD361" s="115" t="s">
        <v>3351</v>
      </c>
      <c r="AE361" s="31"/>
      <c r="AF361" s="31"/>
      <c r="AG361" s="31"/>
      <c r="AH361" s="31"/>
      <c r="AI361" s="31"/>
      <c r="AJ361" s="31"/>
      <c r="AK361" s="31"/>
      <c r="AL361" s="31"/>
      <c r="AM361" s="115"/>
      <c r="AN361" s="31"/>
      <c r="AR361" s="220"/>
      <c r="AS361" s="221"/>
      <c r="AT361" s="221"/>
      <c r="BA361" s="222"/>
      <c r="BB361" s="222"/>
      <c r="BC361" s="222"/>
      <c r="BG361" s="221"/>
      <c r="BH361" s="221"/>
      <c r="BP361" s="221"/>
      <c r="BQ361" s="221"/>
      <c r="BR361" s="221"/>
      <c r="EL361" s="224"/>
    </row>
    <row r="362" spans="1:142" ht="16.899999999999999" customHeight="1" x14ac:dyDescent="0.3">
      <c r="A362" s="31">
        <v>658</v>
      </c>
      <c r="B362" s="36" t="s">
        <v>1062</v>
      </c>
      <c r="C362" s="36" t="s">
        <v>1949</v>
      </c>
      <c r="D362" s="36" t="s">
        <v>12</v>
      </c>
      <c r="E362" s="31">
        <v>5</v>
      </c>
      <c r="F362" s="31">
        <v>3</v>
      </c>
      <c r="G362" s="36" t="s">
        <v>0</v>
      </c>
      <c r="H362" s="36" t="s">
        <v>99</v>
      </c>
      <c r="I362" s="36" t="s">
        <v>12</v>
      </c>
      <c r="J362" s="36" t="s">
        <v>27</v>
      </c>
      <c r="K362" s="36" t="s">
        <v>246</v>
      </c>
      <c r="L362" s="36">
        <v>17.100000000000001</v>
      </c>
      <c r="M362" s="36">
        <v>11.1</v>
      </c>
      <c r="N362" s="106" t="s">
        <v>138</v>
      </c>
      <c r="O362" s="109" t="s">
        <v>2933</v>
      </c>
      <c r="P362" s="109"/>
      <c r="Q362" s="112">
        <v>2548</v>
      </c>
      <c r="R362" s="112">
        <v>2548</v>
      </c>
      <c r="S362" s="113" t="s">
        <v>2931</v>
      </c>
      <c r="T362" s="114" t="s">
        <v>2674</v>
      </c>
      <c r="U362" s="216" t="s">
        <v>2723</v>
      </c>
      <c r="V362" s="103">
        <v>30</v>
      </c>
      <c r="W362" s="31">
        <v>2013</v>
      </c>
      <c r="X362" s="65" t="s">
        <v>984</v>
      </c>
      <c r="Y362" s="139" t="s">
        <v>2684</v>
      </c>
      <c r="Z362" s="36"/>
      <c r="AA362" s="32" t="s">
        <v>3242</v>
      </c>
      <c r="AB362" s="32">
        <v>30</v>
      </c>
      <c r="AC362" s="32">
        <v>30</v>
      </c>
      <c r="AD362" s="115" t="s">
        <v>3351</v>
      </c>
      <c r="AE362" s="31"/>
      <c r="AF362" s="31"/>
      <c r="AG362" s="31"/>
      <c r="AH362" s="31"/>
      <c r="AI362" s="31"/>
      <c r="AJ362" s="31"/>
      <c r="AK362" s="31"/>
      <c r="AL362" s="31"/>
      <c r="AM362" s="115"/>
      <c r="AN362" s="31"/>
      <c r="AR362" s="220"/>
      <c r="AS362" s="221"/>
      <c r="AT362" s="221"/>
      <c r="BA362" s="222"/>
      <c r="BB362" s="222"/>
      <c r="BC362" s="222"/>
      <c r="BG362" s="221"/>
      <c r="BH362" s="221"/>
      <c r="BP362" s="221"/>
      <c r="BQ362" s="221"/>
      <c r="BR362" s="221"/>
      <c r="BT362" s="210"/>
      <c r="EL362" s="224"/>
    </row>
    <row r="363" spans="1:142" ht="16.899999999999999" customHeight="1" x14ac:dyDescent="0.3">
      <c r="A363" s="31">
        <v>659</v>
      </c>
      <c r="B363" s="36" t="s">
        <v>1063</v>
      </c>
      <c r="C363" s="36" t="s">
        <v>1950</v>
      </c>
      <c r="D363" s="36" t="s">
        <v>12</v>
      </c>
      <c r="E363" s="31">
        <v>5</v>
      </c>
      <c r="F363" s="31">
        <v>3</v>
      </c>
      <c r="G363" s="36" t="s">
        <v>0</v>
      </c>
      <c r="H363" s="36" t="s">
        <v>99</v>
      </c>
      <c r="I363" s="36" t="s">
        <v>12</v>
      </c>
      <c r="J363" s="36" t="s">
        <v>27</v>
      </c>
      <c r="K363" s="36" t="s">
        <v>137</v>
      </c>
      <c r="L363" s="142">
        <v>0.50700000000000001</v>
      </c>
      <c r="M363" s="108">
        <v>0</v>
      </c>
      <c r="N363" s="31" t="s">
        <v>138</v>
      </c>
      <c r="O363" s="109" t="s">
        <v>2934</v>
      </c>
      <c r="P363" s="109"/>
      <c r="Q363" s="112">
        <v>2548</v>
      </c>
      <c r="R363" s="112">
        <v>2548</v>
      </c>
      <c r="S363" s="113" t="s">
        <v>2931</v>
      </c>
      <c r="T363" s="114" t="s">
        <v>2935</v>
      </c>
      <c r="U363" s="216" t="s">
        <v>1433</v>
      </c>
      <c r="V363" s="103">
        <v>30</v>
      </c>
      <c r="W363" s="31">
        <v>2013</v>
      </c>
      <c r="X363" s="65" t="s">
        <v>984</v>
      </c>
      <c r="Y363" s="65" t="s">
        <v>2936</v>
      </c>
      <c r="Z363" s="36"/>
      <c r="AA363" s="32" t="s">
        <v>3293</v>
      </c>
      <c r="AB363" s="32">
        <v>30</v>
      </c>
      <c r="AC363" s="32">
        <v>30</v>
      </c>
      <c r="AD363" s="115" t="s">
        <v>3351</v>
      </c>
      <c r="AE363" s="31"/>
      <c r="AF363" s="31"/>
      <c r="AG363" s="31"/>
      <c r="AH363" s="31"/>
      <c r="AI363" s="31"/>
      <c r="AJ363" s="31"/>
      <c r="AK363" s="31"/>
      <c r="AL363" s="31"/>
      <c r="AM363" s="115"/>
      <c r="AN363" s="31"/>
      <c r="AR363" s="220"/>
      <c r="AT363" s="221"/>
      <c r="BA363" s="222"/>
      <c r="BC363" s="222"/>
      <c r="BG363" s="221"/>
      <c r="BR363" s="221"/>
      <c r="EL363" s="224"/>
    </row>
    <row r="364" spans="1:142" ht="16.899999999999999" customHeight="1" x14ac:dyDescent="0.3">
      <c r="A364" s="31">
        <v>660</v>
      </c>
      <c r="B364" s="36" t="s">
        <v>1064</v>
      </c>
      <c r="C364" s="36" t="s">
        <v>1951</v>
      </c>
      <c r="D364" s="36" t="s">
        <v>12</v>
      </c>
      <c r="E364" s="31">
        <v>5</v>
      </c>
      <c r="F364" s="31">
        <v>2</v>
      </c>
      <c r="G364" s="36" t="s">
        <v>0</v>
      </c>
      <c r="H364" s="36" t="s">
        <v>99</v>
      </c>
      <c r="I364" s="36" t="s">
        <v>12</v>
      </c>
      <c r="J364" s="36" t="s">
        <v>27</v>
      </c>
      <c r="K364" s="36" t="s">
        <v>246</v>
      </c>
      <c r="L364" s="36">
        <v>36.200000000000003</v>
      </c>
      <c r="M364" s="36">
        <v>17.100000000000001</v>
      </c>
      <c r="N364" s="106" t="s">
        <v>138</v>
      </c>
      <c r="O364" s="109" t="s">
        <v>2937</v>
      </c>
      <c r="P364" s="109">
        <v>2548</v>
      </c>
      <c r="Q364" s="112">
        <v>15600</v>
      </c>
      <c r="R364" s="112">
        <v>13052</v>
      </c>
      <c r="S364" s="113" t="s">
        <v>2931</v>
      </c>
      <c r="T364" s="114" t="s">
        <v>2674</v>
      </c>
      <c r="U364" s="216" t="s">
        <v>2884</v>
      </c>
      <c r="V364" s="103">
        <v>30</v>
      </c>
      <c r="W364" s="31">
        <v>2015</v>
      </c>
      <c r="X364" s="65" t="s">
        <v>984</v>
      </c>
      <c r="Y364" s="65" t="s">
        <v>2684</v>
      </c>
      <c r="Z364" s="36"/>
      <c r="AA364" s="32" t="s">
        <v>3232</v>
      </c>
      <c r="AB364" s="32">
        <v>30</v>
      </c>
      <c r="AC364" s="32">
        <v>30</v>
      </c>
      <c r="AD364" s="115" t="s">
        <v>3351</v>
      </c>
      <c r="AE364" s="31"/>
      <c r="AF364" s="31"/>
      <c r="AG364" s="31"/>
      <c r="AH364" s="31"/>
      <c r="AI364" s="31"/>
      <c r="AJ364" s="31"/>
      <c r="AK364" s="31"/>
      <c r="AL364" s="31"/>
      <c r="AM364" s="115"/>
      <c r="AN364" s="31"/>
      <c r="AR364" s="220"/>
      <c r="AT364" s="221"/>
      <c r="BA364" s="222"/>
      <c r="BB364" s="222"/>
      <c r="BC364" s="222"/>
      <c r="BG364" s="221"/>
      <c r="BH364" s="221"/>
      <c r="BR364" s="221"/>
      <c r="EL364" s="224"/>
    </row>
    <row r="365" spans="1:142" ht="16.899999999999999" customHeight="1" x14ac:dyDescent="0.25">
      <c r="A365" s="31">
        <v>661</v>
      </c>
      <c r="B365" s="36" t="s">
        <v>1065</v>
      </c>
      <c r="C365" s="36" t="s">
        <v>1066</v>
      </c>
      <c r="D365" s="36" t="s">
        <v>14</v>
      </c>
      <c r="E365" s="31">
        <v>5</v>
      </c>
      <c r="F365" s="31">
        <v>4</v>
      </c>
      <c r="G365" s="36" t="s">
        <v>0</v>
      </c>
      <c r="H365" s="36" t="s">
        <v>99</v>
      </c>
      <c r="I365" s="36" t="s">
        <v>14</v>
      </c>
      <c r="J365" s="36" t="s">
        <v>679</v>
      </c>
      <c r="K365" s="36" t="s">
        <v>137</v>
      </c>
      <c r="L365" s="108">
        <v>0.85</v>
      </c>
      <c r="M365" s="126">
        <v>0</v>
      </c>
      <c r="N365" s="31" t="s">
        <v>138</v>
      </c>
      <c r="O365" s="109" t="s">
        <v>2938</v>
      </c>
      <c r="P365" s="109"/>
      <c r="Q365" s="112">
        <v>1437.2222222222222</v>
      </c>
      <c r="R365" s="112">
        <v>1437.2222222222222</v>
      </c>
      <c r="S365" s="113" t="s">
        <v>2670</v>
      </c>
      <c r="T365" s="114" t="s">
        <v>2683</v>
      </c>
      <c r="U365" s="216" t="s">
        <v>1343</v>
      </c>
      <c r="V365" s="116">
        <v>30</v>
      </c>
      <c r="W365" s="31">
        <v>2010</v>
      </c>
      <c r="X365" s="64" t="s">
        <v>1067</v>
      </c>
      <c r="Y365" s="65" t="s">
        <v>2939</v>
      </c>
      <c r="Z365" s="36"/>
      <c r="AA365" s="32" t="s">
        <v>3243</v>
      </c>
      <c r="AB365" s="32">
        <v>30</v>
      </c>
      <c r="AC365" s="32">
        <v>30</v>
      </c>
      <c r="AD365" s="115" t="s">
        <v>3351</v>
      </c>
      <c r="AE365" s="31"/>
      <c r="AF365" s="31"/>
      <c r="AG365" s="31"/>
      <c r="AH365" s="31"/>
      <c r="AI365" s="31"/>
      <c r="AJ365" s="31"/>
      <c r="AK365" s="31"/>
      <c r="AL365" s="31"/>
      <c r="AM365" s="115"/>
      <c r="AN365" s="31"/>
      <c r="AR365" s="220"/>
      <c r="AS365" s="221"/>
      <c r="AT365" s="221"/>
      <c r="BA365" s="222"/>
      <c r="BB365" s="222"/>
      <c r="BC365" s="222"/>
      <c r="BG365" s="221"/>
      <c r="BH365" s="221"/>
      <c r="BJ365" s="226"/>
      <c r="BP365" s="221"/>
      <c r="BQ365" s="221"/>
      <c r="BR365" s="221"/>
      <c r="EL365" s="224"/>
    </row>
    <row r="366" spans="1:142" ht="16.899999999999999" customHeight="1" x14ac:dyDescent="0.25">
      <c r="A366" s="31">
        <v>662</v>
      </c>
      <c r="B366" s="36" t="s">
        <v>1068</v>
      </c>
      <c r="C366" s="36" t="s">
        <v>1069</v>
      </c>
      <c r="D366" s="36" t="s">
        <v>14</v>
      </c>
      <c r="E366" s="31">
        <v>5</v>
      </c>
      <c r="F366" s="31">
        <v>4</v>
      </c>
      <c r="G366" s="36" t="s">
        <v>0</v>
      </c>
      <c r="H366" s="36" t="s">
        <v>99</v>
      </c>
      <c r="I366" s="36" t="s">
        <v>14</v>
      </c>
      <c r="J366" s="36" t="s">
        <v>1070</v>
      </c>
      <c r="K366" s="36" t="s">
        <v>137</v>
      </c>
      <c r="L366" s="108">
        <v>0.7</v>
      </c>
      <c r="M366" s="126">
        <v>0</v>
      </c>
      <c r="N366" s="31" t="s">
        <v>138</v>
      </c>
      <c r="O366" s="109" t="s">
        <v>2940</v>
      </c>
      <c r="P366" s="109"/>
      <c r="Q366" s="112">
        <v>715</v>
      </c>
      <c r="R366" s="112">
        <v>715</v>
      </c>
      <c r="S366" s="113" t="s">
        <v>2670</v>
      </c>
      <c r="T366" s="114" t="s">
        <v>2683</v>
      </c>
      <c r="U366" s="216" t="s">
        <v>1344</v>
      </c>
      <c r="V366" s="116">
        <v>30</v>
      </c>
      <c r="W366" s="31">
        <v>2010</v>
      </c>
      <c r="X366" s="64" t="s">
        <v>1067</v>
      </c>
      <c r="Y366" s="65" t="s">
        <v>2941</v>
      </c>
      <c r="Z366" s="36"/>
      <c r="AA366" s="32" t="s">
        <v>3244</v>
      </c>
      <c r="AB366" s="32">
        <v>30</v>
      </c>
      <c r="AC366" s="32">
        <v>30</v>
      </c>
      <c r="AD366" s="115" t="s">
        <v>3351</v>
      </c>
      <c r="AE366" s="31"/>
      <c r="AF366" s="31"/>
      <c r="AG366" s="31"/>
      <c r="AH366" s="31"/>
      <c r="AI366" s="31"/>
      <c r="AJ366" s="31"/>
      <c r="AK366" s="31"/>
      <c r="AL366" s="31"/>
      <c r="AM366" s="115"/>
      <c r="AN366" s="31"/>
      <c r="AR366" s="220"/>
      <c r="AS366" s="221"/>
      <c r="AT366" s="221"/>
      <c r="BA366" s="222"/>
      <c r="BB366" s="222"/>
      <c r="BC366" s="222"/>
      <c r="BG366" s="221"/>
      <c r="BH366" s="221"/>
      <c r="BP366" s="221"/>
      <c r="BQ366" s="221"/>
      <c r="BR366" s="221"/>
      <c r="EL366" s="224"/>
    </row>
    <row r="367" spans="1:142" ht="16.899999999999999" customHeight="1" x14ac:dyDescent="0.3">
      <c r="A367" s="31">
        <v>667</v>
      </c>
      <c r="B367" s="36" t="s">
        <v>1952</v>
      </c>
      <c r="C367" s="36" t="s">
        <v>1953</v>
      </c>
      <c r="D367" s="36" t="s">
        <v>12</v>
      </c>
      <c r="E367" s="31">
        <v>5</v>
      </c>
      <c r="F367" s="31">
        <v>3</v>
      </c>
      <c r="G367" s="36" t="s">
        <v>0</v>
      </c>
      <c r="H367" s="36" t="s">
        <v>99</v>
      </c>
      <c r="I367" s="36" t="s">
        <v>12</v>
      </c>
      <c r="J367" s="36" t="s">
        <v>149</v>
      </c>
      <c r="K367" s="36" t="s">
        <v>246</v>
      </c>
      <c r="L367" s="153">
        <v>35</v>
      </c>
      <c r="M367" s="153">
        <v>11.1</v>
      </c>
      <c r="N367" s="31" t="s">
        <v>138</v>
      </c>
      <c r="O367" s="109" t="s">
        <v>1271</v>
      </c>
      <c r="P367" s="109">
        <v>0</v>
      </c>
      <c r="Q367" s="112">
        <v>48976</v>
      </c>
      <c r="R367" s="112">
        <v>48976</v>
      </c>
      <c r="S367" s="62" t="s">
        <v>2942</v>
      </c>
      <c r="T367" s="114" t="s">
        <v>2674</v>
      </c>
      <c r="U367" s="216" t="s">
        <v>2678</v>
      </c>
      <c r="V367" s="106">
        <v>30</v>
      </c>
      <c r="W367" s="31">
        <v>2013</v>
      </c>
      <c r="X367" s="65" t="s">
        <v>1071</v>
      </c>
      <c r="Y367" s="65" t="s">
        <v>2943</v>
      </c>
      <c r="Z367" s="36"/>
      <c r="AA367" s="32" t="s">
        <v>3391</v>
      </c>
      <c r="AB367" s="32">
        <v>30</v>
      </c>
      <c r="AC367" s="32">
        <v>30</v>
      </c>
      <c r="AD367" s="115" t="s">
        <v>3351</v>
      </c>
      <c r="AE367" s="31"/>
      <c r="AF367" s="31"/>
      <c r="AG367" s="31"/>
      <c r="AH367" s="31"/>
      <c r="AI367" s="31"/>
      <c r="AJ367" s="31"/>
      <c r="AK367" s="31"/>
      <c r="AL367" s="31"/>
      <c r="AM367" s="115"/>
      <c r="AN367" s="31"/>
      <c r="AR367" s="220"/>
      <c r="AS367" s="221"/>
      <c r="AT367" s="221"/>
      <c r="BA367" s="222"/>
      <c r="BB367" s="222"/>
      <c r="BC367" s="222"/>
      <c r="BG367" s="221"/>
      <c r="BH367" s="221"/>
      <c r="BP367" s="221"/>
      <c r="BQ367" s="221"/>
      <c r="BR367" s="221"/>
      <c r="EL367" s="224"/>
    </row>
    <row r="368" spans="1:142" ht="16.899999999999999" customHeight="1" x14ac:dyDescent="0.3">
      <c r="A368" s="31">
        <v>668</v>
      </c>
      <c r="B368" s="36" t="s">
        <v>1072</v>
      </c>
      <c r="C368" s="36" t="s">
        <v>1954</v>
      </c>
      <c r="D368" s="36" t="s">
        <v>12</v>
      </c>
      <c r="E368" s="31">
        <v>5</v>
      </c>
      <c r="F368" s="31">
        <v>3</v>
      </c>
      <c r="G368" s="36" t="s">
        <v>1</v>
      </c>
      <c r="H368" s="36" t="s">
        <v>99</v>
      </c>
      <c r="I368" s="36" t="s">
        <v>12</v>
      </c>
      <c r="J368" s="36" t="s">
        <v>149</v>
      </c>
      <c r="K368" s="36" t="s">
        <v>246</v>
      </c>
      <c r="L368" s="153">
        <v>35</v>
      </c>
      <c r="M368" s="153">
        <v>11.1</v>
      </c>
      <c r="N368" s="31" t="s">
        <v>138</v>
      </c>
      <c r="O368" s="109" t="s">
        <v>1271</v>
      </c>
      <c r="P368" s="109">
        <v>0</v>
      </c>
      <c r="Q368" s="112">
        <v>8.64</v>
      </c>
      <c r="R368" s="112">
        <v>8.64</v>
      </c>
      <c r="S368" s="62" t="s">
        <v>665</v>
      </c>
      <c r="T368" s="114" t="s">
        <v>2885</v>
      </c>
      <c r="U368" s="216" t="s">
        <v>1336</v>
      </c>
      <c r="V368" s="106">
        <v>40</v>
      </c>
      <c r="W368" s="31">
        <v>2013</v>
      </c>
      <c r="X368" s="65" t="s">
        <v>1071</v>
      </c>
      <c r="Y368" s="65" t="s">
        <v>2944</v>
      </c>
      <c r="Z368" s="36"/>
      <c r="AA368" s="32" t="s">
        <v>3399</v>
      </c>
      <c r="AB368" s="32">
        <v>40</v>
      </c>
      <c r="AC368" s="32">
        <v>40</v>
      </c>
      <c r="AD368" s="218" t="s">
        <v>3353</v>
      </c>
      <c r="AE368" s="31"/>
      <c r="AF368" s="31"/>
      <c r="AG368" s="31"/>
      <c r="AH368" s="31"/>
      <c r="AI368" s="31"/>
      <c r="AJ368" s="31"/>
      <c r="AK368" s="31"/>
      <c r="AL368" s="31"/>
      <c r="AM368" s="115"/>
      <c r="AN368" s="31"/>
      <c r="AR368" s="220"/>
      <c r="AS368" s="221"/>
      <c r="AT368" s="221"/>
      <c r="BA368" s="222"/>
      <c r="BB368" s="222"/>
      <c r="BC368" s="222"/>
      <c r="BG368" s="221"/>
      <c r="BH368" s="221"/>
      <c r="BP368" s="221"/>
      <c r="BQ368" s="221"/>
      <c r="BR368" s="221"/>
      <c r="EL368" s="224"/>
    </row>
    <row r="369" spans="1:142" ht="16.899999999999999" customHeight="1" x14ac:dyDescent="0.25">
      <c r="A369" s="31">
        <v>676</v>
      </c>
      <c r="B369" s="36" t="s">
        <v>1074</v>
      </c>
      <c r="C369" s="36" t="s">
        <v>1955</v>
      </c>
      <c r="D369" s="36" t="s">
        <v>75</v>
      </c>
      <c r="E369" s="31">
        <v>5</v>
      </c>
      <c r="F369" s="31">
        <v>4</v>
      </c>
      <c r="G369" s="36" t="s">
        <v>0</v>
      </c>
      <c r="H369" s="36" t="s">
        <v>166</v>
      </c>
      <c r="I369" s="36" t="s">
        <v>167</v>
      </c>
      <c r="J369" s="36" t="s">
        <v>1075</v>
      </c>
      <c r="K369" s="36" t="s">
        <v>137</v>
      </c>
      <c r="L369" s="108" t="s">
        <v>1076</v>
      </c>
      <c r="M369" s="108">
        <v>0</v>
      </c>
      <c r="N369" s="31" t="s">
        <v>138</v>
      </c>
      <c r="O369" s="109" t="s">
        <v>2509</v>
      </c>
      <c r="P369" s="109">
        <v>4680</v>
      </c>
      <c r="Q369" s="112">
        <v>7560</v>
      </c>
      <c r="R369" s="112">
        <v>2880</v>
      </c>
      <c r="S369" s="113" t="s">
        <v>2851</v>
      </c>
      <c r="T369" s="114" t="s">
        <v>2371</v>
      </c>
      <c r="U369" s="216" t="s">
        <v>1436</v>
      </c>
      <c r="V369" s="116">
        <v>15</v>
      </c>
      <c r="W369" s="31">
        <v>2013</v>
      </c>
      <c r="X369" s="65" t="s">
        <v>1077</v>
      </c>
      <c r="Y369" s="143" t="s">
        <v>2511</v>
      </c>
      <c r="Z369" s="36"/>
      <c r="AA369" s="32" t="s">
        <v>3297</v>
      </c>
      <c r="AB369" s="32">
        <v>15</v>
      </c>
      <c r="AC369" s="32">
        <v>15</v>
      </c>
      <c r="AD369" s="115" t="s">
        <v>3351</v>
      </c>
      <c r="AE369" s="31"/>
      <c r="AF369" s="31"/>
      <c r="AG369" s="31"/>
      <c r="AH369" s="31"/>
      <c r="AI369" s="31"/>
      <c r="AJ369" s="31"/>
      <c r="AK369" s="31"/>
      <c r="AL369" s="31"/>
      <c r="AM369" s="115"/>
      <c r="AN369" s="31"/>
      <c r="AR369" s="220"/>
      <c r="AS369" s="221"/>
      <c r="AT369" s="221"/>
      <c r="BA369" s="222"/>
      <c r="BB369" s="222"/>
      <c r="BC369" s="222"/>
      <c r="BG369" s="221"/>
      <c r="BH369" s="221"/>
      <c r="BP369" s="221"/>
      <c r="BQ369" s="221"/>
      <c r="BR369" s="221"/>
      <c r="EL369" s="224"/>
    </row>
    <row r="370" spans="1:142" ht="16.899999999999999" customHeight="1" x14ac:dyDescent="0.3">
      <c r="A370" s="31">
        <v>678</v>
      </c>
      <c r="B370" s="36" t="s">
        <v>1078</v>
      </c>
      <c r="C370" s="36" t="s">
        <v>1956</v>
      </c>
      <c r="D370" s="36" t="s">
        <v>75</v>
      </c>
      <c r="E370" s="31">
        <v>5</v>
      </c>
      <c r="F370" s="31">
        <v>1</v>
      </c>
      <c r="G370" s="36" t="s">
        <v>1</v>
      </c>
      <c r="H370" s="36" t="s">
        <v>5</v>
      </c>
      <c r="I370" s="36" t="s">
        <v>227</v>
      </c>
      <c r="J370" s="36" t="s">
        <v>228</v>
      </c>
      <c r="K370" s="36" t="s">
        <v>137</v>
      </c>
      <c r="L370" s="144">
        <v>0.76200000000000001</v>
      </c>
      <c r="M370" s="108">
        <v>0</v>
      </c>
      <c r="N370" s="31" t="s">
        <v>138</v>
      </c>
      <c r="O370" s="109" t="s">
        <v>2946</v>
      </c>
      <c r="P370" s="110">
        <v>9300</v>
      </c>
      <c r="Q370" s="111">
        <v>19000</v>
      </c>
      <c r="R370" s="112">
        <v>2.0866666666666669</v>
      </c>
      <c r="S370" s="113" t="s">
        <v>1280</v>
      </c>
      <c r="T370" s="114" t="s">
        <v>2361</v>
      </c>
      <c r="U370" s="216" t="s">
        <v>1437</v>
      </c>
      <c r="V370" s="103">
        <v>15</v>
      </c>
      <c r="W370" s="31">
        <v>2016</v>
      </c>
      <c r="X370" s="62" t="s">
        <v>1079</v>
      </c>
      <c r="Y370" s="65" t="s">
        <v>2947</v>
      </c>
      <c r="Z370" s="36"/>
      <c r="AA370" s="32" t="s">
        <v>1594</v>
      </c>
      <c r="AB370" s="32">
        <v>15</v>
      </c>
      <c r="AC370" s="32">
        <v>15</v>
      </c>
      <c r="AD370" s="218" t="s">
        <v>3353</v>
      </c>
      <c r="AE370" s="31"/>
      <c r="AF370" s="31"/>
      <c r="AG370" s="31"/>
      <c r="AH370" s="31"/>
      <c r="AI370" s="31"/>
      <c r="AJ370" s="31"/>
      <c r="AK370" s="31"/>
      <c r="AL370" s="31"/>
      <c r="AM370" s="115"/>
      <c r="AN370" s="31"/>
      <c r="AR370" s="220"/>
      <c r="AS370" s="221"/>
      <c r="AT370" s="221"/>
      <c r="BA370" s="222"/>
      <c r="BB370" s="222"/>
      <c r="BC370" s="222"/>
      <c r="BG370" s="221"/>
      <c r="BH370" s="221"/>
      <c r="BP370" s="221"/>
      <c r="BQ370" s="221"/>
      <c r="BR370" s="221"/>
      <c r="BZ370" s="223"/>
      <c r="EL370" s="224"/>
    </row>
    <row r="371" spans="1:142" ht="16.899999999999999" customHeight="1" x14ac:dyDescent="0.3">
      <c r="A371" s="31">
        <v>679</v>
      </c>
      <c r="B371" s="36" t="s">
        <v>1080</v>
      </c>
      <c r="C371" s="36" t="s">
        <v>1957</v>
      </c>
      <c r="D371" s="36" t="s">
        <v>75</v>
      </c>
      <c r="E371" s="31">
        <v>5</v>
      </c>
      <c r="F371" s="31">
        <v>1</v>
      </c>
      <c r="G371" s="36" t="s">
        <v>0</v>
      </c>
      <c r="H371" s="36" t="s">
        <v>5</v>
      </c>
      <c r="I371" s="36" t="s">
        <v>227</v>
      </c>
      <c r="J371" s="36" t="s">
        <v>228</v>
      </c>
      <c r="K371" s="36" t="s">
        <v>137</v>
      </c>
      <c r="L371" s="144">
        <v>0.39500000000000002</v>
      </c>
      <c r="M371" s="108">
        <v>0</v>
      </c>
      <c r="N371" s="31" t="s">
        <v>138</v>
      </c>
      <c r="O371" s="109" t="s">
        <v>2948</v>
      </c>
      <c r="P371" s="110">
        <v>3200</v>
      </c>
      <c r="Q371" s="111">
        <v>9235</v>
      </c>
      <c r="R371" s="112">
        <v>6035</v>
      </c>
      <c r="S371" s="113" t="s">
        <v>2851</v>
      </c>
      <c r="T371" s="114" t="s">
        <v>2361</v>
      </c>
      <c r="U371" s="216" t="s">
        <v>1087</v>
      </c>
      <c r="V371" s="103">
        <v>17</v>
      </c>
      <c r="W371" s="31">
        <v>2017</v>
      </c>
      <c r="X371" s="62" t="s">
        <v>1081</v>
      </c>
      <c r="Y371" s="65" t="s">
        <v>2949</v>
      </c>
      <c r="Z371" s="36"/>
      <c r="AA371" s="32" t="s">
        <v>3298</v>
      </c>
      <c r="AB371" s="32">
        <v>17</v>
      </c>
      <c r="AC371" s="32">
        <v>17</v>
      </c>
      <c r="AD371" s="115" t="s">
        <v>3351</v>
      </c>
      <c r="AE371" s="31"/>
      <c r="AF371" s="31"/>
      <c r="AG371" s="31"/>
      <c r="AH371" s="31"/>
      <c r="AI371" s="31"/>
      <c r="AJ371" s="31"/>
      <c r="AK371" s="31"/>
      <c r="AL371" s="31"/>
      <c r="AM371" s="115"/>
      <c r="AN371" s="31"/>
      <c r="AR371" s="220"/>
      <c r="AT371" s="221"/>
      <c r="BA371" s="222"/>
      <c r="BC371" s="222"/>
      <c r="BG371" s="221"/>
      <c r="BR371" s="221"/>
      <c r="EL371" s="224"/>
    </row>
    <row r="372" spans="1:142" ht="16.899999999999999" customHeight="1" x14ac:dyDescent="0.3">
      <c r="A372" s="31">
        <v>680</v>
      </c>
      <c r="B372" s="36" t="s">
        <v>1082</v>
      </c>
      <c r="C372" s="36" t="s">
        <v>1083</v>
      </c>
      <c r="D372" s="36" t="s">
        <v>75</v>
      </c>
      <c r="E372" s="31">
        <v>5</v>
      </c>
      <c r="F372" s="31">
        <v>3</v>
      </c>
      <c r="G372" s="36" t="s">
        <v>1</v>
      </c>
      <c r="H372" s="36" t="s">
        <v>166</v>
      </c>
      <c r="I372" s="36" t="s">
        <v>167</v>
      </c>
      <c r="J372" s="36" t="s">
        <v>1084</v>
      </c>
      <c r="K372" s="36" t="s">
        <v>137</v>
      </c>
      <c r="L372" s="108">
        <v>-0.24631907645531592</v>
      </c>
      <c r="M372" s="108">
        <v>0</v>
      </c>
      <c r="N372" s="31" t="s">
        <v>138</v>
      </c>
      <c r="O372" s="109" t="s">
        <v>2950</v>
      </c>
      <c r="P372" s="109">
        <v>9.4</v>
      </c>
      <c r="Q372" s="112">
        <v>18.8</v>
      </c>
      <c r="R372" s="112">
        <v>9.4</v>
      </c>
      <c r="S372" s="145" t="s">
        <v>1085</v>
      </c>
      <c r="T372" s="114" t="s">
        <v>2951</v>
      </c>
      <c r="U372" s="216" t="s">
        <v>2952</v>
      </c>
      <c r="V372" s="103">
        <v>15</v>
      </c>
      <c r="W372" s="31">
        <v>2015</v>
      </c>
      <c r="X372" s="65" t="s">
        <v>1086</v>
      </c>
      <c r="Y372" s="65" t="s">
        <v>2953</v>
      </c>
      <c r="Z372" s="36"/>
      <c r="AA372" s="32" t="s">
        <v>3201</v>
      </c>
      <c r="AB372" s="32">
        <v>15</v>
      </c>
      <c r="AC372" s="32">
        <v>15</v>
      </c>
      <c r="AD372" s="218" t="s">
        <v>3353</v>
      </c>
      <c r="AE372" s="31"/>
      <c r="AF372" s="31"/>
      <c r="AG372" s="31"/>
      <c r="AH372" s="31"/>
      <c r="AI372" s="31"/>
      <c r="AJ372" s="31"/>
      <c r="AK372" s="31"/>
      <c r="AL372" s="31"/>
      <c r="AM372" s="115"/>
      <c r="AN372" s="31"/>
      <c r="AR372" s="220"/>
      <c r="AS372" s="221"/>
      <c r="AT372" s="221"/>
      <c r="BA372" s="222"/>
      <c r="BB372" s="222"/>
      <c r="BC372" s="222"/>
      <c r="BE372" s="226"/>
      <c r="BF372" s="226"/>
      <c r="BG372" s="221"/>
      <c r="BH372" s="221"/>
      <c r="BP372" s="221"/>
      <c r="BQ372" s="221"/>
      <c r="BR372" s="221"/>
      <c r="EL372" s="224"/>
    </row>
    <row r="373" spans="1:142" ht="16.899999999999999" customHeight="1" x14ac:dyDescent="0.3">
      <c r="A373" s="31">
        <v>681</v>
      </c>
      <c r="B373" s="36" t="s">
        <v>1958</v>
      </c>
      <c r="C373" s="36" t="s">
        <v>1088</v>
      </c>
      <c r="D373" s="137" t="s">
        <v>76</v>
      </c>
      <c r="E373" s="31">
        <v>5</v>
      </c>
      <c r="F373" s="31">
        <v>4</v>
      </c>
      <c r="G373" s="36" t="s">
        <v>1</v>
      </c>
      <c r="H373" s="36" t="s">
        <v>99</v>
      </c>
      <c r="I373" s="36" t="s">
        <v>75</v>
      </c>
      <c r="J373" s="36" t="s">
        <v>9</v>
      </c>
      <c r="K373" s="36" t="s">
        <v>137</v>
      </c>
      <c r="L373" s="108">
        <v>0.1</v>
      </c>
      <c r="M373" s="108">
        <v>0</v>
      </c>
      <c r="N373" s="31" t="s">
        <v>138</v>
      </c>
      <c r="O373" s="109"/>
      <c r="P373" s="146"/>
      <c r="Q373" s="112">
        <v>0.17</v>
      </c>
      <c r="R373" s="112">
        <v>0.17</v>
      </c>
      <c r="S373" s="145" t="s">
        <v>1089</v>
      </c>
      <c r="T373" s="114" t="s">
        <v>2430</v>
      </c>
      <c r="U373" s="216" t="s">
        <v>1093</v>
      </c>
      <c r="V373" s="103">
        <v>20</v>
      </c>
      <c r="W373" s="31">
        <v>2013</v>
      </c>
      <c r="X373" s="65" t="s">
        <v>2283</v>
      </c>
      <c r="Y373" s="65" t="s">
        <v>2954</v>
      </c>
      <c r="Z373" s="36"/>
      <c r="AA373" s="32" t="s">
        <v>1518</v>
      </c>
      <c r="AB373" s="32">
        <v>20</v>
      </c>
      <c r="AC373" s="32">
        <v>20</v>
      </c>
      <c r="AD373" s="218" t="s">
        <v>3353</v>
      </c>
      <c r="AE373" s="31"/>
      <c r="AF373" s="31"/>
      <c r="AG373" s="31"/>
      <c r="AH373" s="31"/>
      <c r="AI373" s="31"/>
      <c r="AJ373" s="31"/>
      <c r="AK373" s="31"/>
      <c r="AL373" s="31"/>
      <c r="AM373" s="115"/>
      <c r="AN373" s="31"/>
      <c r="AR373" s="220"/>
      <c r="AS373" s="221"/>
      <c r="AT373" s="221"/>
      <c r="BA373" s="222"/>
      <c r="BB373" s="222"/>
      <c r="BC373" s="222"/>
      <c r="BG373" s="221"/>
      <c r="BH373" s="221"/>
      <c r="BP373" s="221"/>
      <c r="BQ373" s="221"/>
      <c r="BR373" s="221"/>
      <c r="BZ373" s="223"/>
      <c r="CI373" s="226"/>
      <c r="CJ373" s="226"/>
      <c r="CK373" s="226"/>
      <c r="CL373" s="226"/>
      <c r="CM373" s="226"/>
      <c r="CN373" s="226"/>
      <c r="CO373" s="226"/>
      <c r="CP373" s="226"/>
      <c r="CQ373" s="226"/>
      <c r="CR373" s="226"/>
      <c r="CS373" s="226"/>
      <c r="CT373" s="226"/>
      <c r="CU373" s="226"/>
      <c r="CV373" s="226"/>
      <c r="CW373" s="226"/>
      <c r="CX373" s="226"/>
      <c r="CY373" s="226"/>
      <c r="CZ373" s="226"/>
      <c r="DA373" s="226"/>
      <c r="DB373" s="226"/>
      <c r="DC373" s="226"/>
      <c r="DD373" s="226"/>
      <c r="DE373" s="226"/>
      <c r="DF373" s="226"/>
      <c r="DG373" s="226"/>
      <c r="DH373" s="226"/>
      <c r="DI373" s="226"/>
      <c r="EL373" s="224"/>
    </row>
    <row r="374" spans="1:142" ht="16.899999999999999" customHeight="1" x14ac:dyDescent="0.3">
      <c r="A374" s="31">
        <v>682</v>
      </c>
      <c r="B374" s="36" t="s">
        <v>1090</v>
      </c>
      <c r="C374" s="36" t="s">
        <v>1959</v>
      </c>
      <c r="D374" s="36" t="s">
        <v>75</v>
      </c>
      <c r="E374" s="31">
        <v>5</v>
      </c>
      <c r="F374" s="31">
        <v>4</v>
      </c>
      <c r="G374" s="36" t="s">
        <v>1</v>
      </c>
      <c r="H374" s="36" t="s">
        <v>166</v>
      </c>
      <c r="I374" s="36" t="s">
        <v>167</v>
      </c>
      <c r="J374" s="36" t="s">
        <v>363</v>
      </c>
      <c r="K374" s="36" t="s">
        <v>137</v>
      </c>
      <c r="L374" s="108" t="s">
        <v>1076</v>
      </c>
      <c r="M374" s="108">
        <v>0</v>
      </c>
      <c r="N374" s="31" t="s">
        <v>138</v>
      </c>
      <c r="O374" s="109" t="s">
        <v>2512</v>
      </c>
      <c r="P374" s="146">
        <v>9.4</v>
      </c>
      <c r="Q374" s="112">
        <v>11.154166666666669</v>
      </c>
      <c r="R374" s="112">
        <v>1.7541666666666682</v>
      </c>
      <c r="S374" s="113" t="s">
        <v>2955</v>
      </c>
      <c r="T374" s="114" t="s">
        <v>2956</v>
      </c>
      <c r="U374" s="216" t="s">
        <v>1094</v>
      </c>
      <c r="V374" s="116">
        <v>15</v>
      </c>
      <c r="W374" s="31">
        <v>2013</v>
      </c>
      <c r="X374" s="65" t="s">
        <v>1091</v>
      </c>
      <c r="Y374" s="65" t="s">
        <v>1092</v>
      </c>
      <c r="Z374" s="36"/>
      <c r="AA374" s="32" t="s">
        <v>1596</v>
      </c>
      <c r="AB374" s="32">
        <v>15</v>
      </c>
      <c r="AC374" s="32">
        <v>15</v>
      </c>
      <c r="AD374" s="218" t="s">
        <v>3353</v>
      </c>
      <c r="AE374" s="31"/>
      <c r="AF374" s="31"/>
      <c r="AG374" s="31"/>
      <c r="AH374" s="31"/>
      <c r="AI374" s="31"/>
      <c r="AJ374" s="31"/>
      <c r="AK374" s="31"/>
      <c r="AL374" s="31"/>
      <c r="AM374" s="115"/>
      <c r="AN374" s="31"/>
      <c r="AR374" s="220"/>
      <c r="AS374" s="221"/>
      <c r="AT374" s="221"/>
      <c r="BA374" s="222"/>
      <c r="BB374" s="222"/>
      <c r="BC374" s="222"/>
      <c r="BG374" s="221"/>
      <c r="BH374" s="221"/>
      <c r="BP374" s="221"/>
      <c r="BQ374" s="221"/>
      <c r="BR374" s="221"/>
      <c r="EL374" s="224"/>
    </row>
    <row r="375" spans="1:142" ht="16.899999999999999" customHeight="1" x14ac:dyDescent="0.3">
      <c r="A375" s="31">
        <v>685</v>
      </c>
      <c r="B375" s="36" t="s">
        <v>1095</v>
      </c>
      <c r="C375" s="36" t="s">
        <v>1096</v>
      </c>
      <c r="D375" s="36" t="s">
        <v>75</v>
      </c>
      <c r="E375" s="31">
        <v>5</v>
      </c>
      <c r="F375" s="31">
        <v>3</v>
      </c>
      <c r="G375" s="36" t="s">
        <v>1</v>
      </c>
      <c r="H375" s="36" t="s">
        <v>391</v>
      </c>
      <c r="I375" s="36" t="s">
        <v>167</v>
      </c>
      <c r="J375" s="36" t="s">
        <v>149</v>
      </c>
      <c r="K375" s="36" t="s">
        <v>137</v>
      </c>
      <c r="L375" s="108">
        <v>0.64800000000000002</v>
      </c>
      <c r="M375" s="108">
        <v>0</v>
      </c>
      <c r="N375" s="31" t="s">
        <v>138</v>
      </c>
      <c r="O375" s="119"/>
      <c r="P375" s="109">
        <v>9.4</v>
      </c>
      <c r="Q375" s="112">
        <v>28.571428571428573</v>
      </c>
      <c r="R375" s="112">
        <v>19.171428571428571</v>
      </c>
      <c r="S375" s="113" t="s">
        <v>2957</v>
      </c>
      <c r="T375" s="114" t="s">
        <v>2902</v>
      </c>
      <c r="U375" s="216" t="s">
        <v>2903</v>
      </c>
      <c r="V375" s="103">
        <v>16</v>
      </c>
      <c r="W375" s="31">
        <v>2013</v>
      </c>
      <c r="X375" s="68" t="s">
        <v>2284</v>
      </c>
      <c r="Y375" s="66" t="s">
        <v>2958</v>
      </c>
      <c r="Z375" s="36"/>
      <c r="AA375" s="32" t="s">
        <v>1592</v>
      </c>
      <c r="AB375" s="32">
        <v>16</v>
      </c>
      <c r="AC375" s="32">
        <v>25</v>
      </c>
      <c r="AD375" s="218" t="s">
        <v>3353</v>
      </c>
      <c r="AE375" s="31"/>
      <c r="AF375" s="31"/>
      <c r="AG375" s="31"/>
      <c r="AH375" s="31"/>
      <c r="AI375" s="31"/>
      <c r="AJ375" s="31"/>
      <c r="AK375" s="31"/>
      <c r="AL375" s="31"/>
      <c r="AM375" s="115"/>
      <c r="AN375" s="31"/>
      <c r="AR375" s="220"/>
      <c r="AS375" s="221"/>
      <c r="AT375" s="221"/>
      <c r="BA375" s="222"/>
      <c r="BB375" s="222"/>
      <c r="BC375" s="222"/>
      <c r="BG375" s="221"/>
      <c r="BH375" s="221"/>
      <c r="BN375" s="226"/>
      <c r="BP375" s="221"/>
      <c r="BQ375" s="221"/>
      <c r="BR375" s="221"/>
      <c r="CI375" s="226"/>
      <c r="CJ375" s="226"/>
      <c r="CK375" s="226"/>
      <c r="CL375" s="226"/>
      <c r="CM375" s="226"/>
      <c r="CN375" s="226"/>
      <c r="CO375" s="226"/>
      <c r="CP375" s="226"/>
      <c r="CQ375" s="226"/>
      <c r="CR375" s="226"/>
      <c r="CS375" s="226"/>
      <c r="CT375" s="226"/>
      <c r="CU375" s="226"/>
      <c r="CV375" s="226"/>
      <c r="CW375" s="226"/>
      <c r="CX375" s="226"/>
      <c r="CY375" s="226"/>
      <c r="CZ375" s="226"/>
      <c r="DA375" s="226"/>
      <c r="DB375" s="226"/>
      <c r="DC375" s="226"/>
      <c r="DD375" s="226"/>
      <c r="DE375" s="226"/>
      <c r="DF375" s="226"/>
      <c r="DG375" s="226"/>
      <c r="DH375" s="226"/>
      <c r="DI375" s="226"/>
      <c r="EL375" s="224"/>
    </row>
    <row r="376" spans="1:142" ht="16.899999999999999" customHeight="1" x14ac:dyDescent="0.25">
      <c r="A376" s="31">
        <v>686</v>
      </c>
      <c r="B376" s="36" t="s">
        <v>1097</v>
      </c>
      <c r="C376" s="36" t="s">
        <v>1960</v>
      </c>
      <c r="D376" s="36" t="s">
        <v>225</v>
      </c>
      <c r="E376" s="31" t="s">
        <v>218</v>
      </c>
      <c r="F376" s="31">
        <v>2</v>
      </c>
      <c r="G376" s="36" t="s">
        <v>1</v>
      </c>
      <c r="H376" s="36" t="s">
        <v>5</v>
      </c>
      <c r="I376" s="36" t="s">
        <v>964</v>
      </c>
      <c r="J376" s="36" t="s">
        <v>1098</v>
      </c>
      <c r="K376" s="36" t="s">
        <v>137</v>
      </c>
      <c r="L376" s="108">
        <v>8.9999999999999983E-2</v>
      </c>
      <c r="M376" s="108">
        <v>0</v>
      </c>
      <c r="N376" s="31" t="s">
        <v>138</v>
      </c>
      <c r="O376" s="109"/>
      <c r="P376" s="109"/>
      <c r="Q376" s="112"/>
      <c r="R376" s="112"/>
      <c r="S376" s="145" t="s">
        <v>1089</v>
      </c>
      <c r="T376" s="114" t="s">
        <v>2361</v>
      </c>
      <c r="U376" s="216" t="s">
        <v>1335</v>
      </c>
      <c r="V376" s="103">
        <v>15</v>
      </c>
      <c r="W376" s="31">
        <v>2015</v>
      </c>
      <c r="X376" s="65" t="s">
        <v>1099</v>
      </c>
      <c r="Y376" s="65" t="s">
        <v>1100</v>
      </c>
      <c r="Z376" s="36"/>
      <c r="AA376" s="32" t="s">
        <v>1582</v>
      </c>
      <c r="AB376" s="32">
        <v>15</v>
      </c>
      <c r="AC376" s="32">
        <v>15</v>
      </c>
      <c r="AD376" s="218" t="s">
        <v>3353</v>
      </c>
      <c r="AE376" s="31"/>
      <c r="AF376" s="31"/>
      <c r="AG376" s="31"/>
      <c r="AH376" s="31"/>
      <c r="AI376" s="31"/>
      <c r="AJ376" s="31"/>
      <c r="AK376" s="31"/>
      <c r="AL376" s="31"/>
      <c r="AM376" s="115"/>
      <c r="AN376" s="31"/>
      <c r="AR376" s="220"/>
      <c r="AT376" s="221"/>
      <c r="BA376" s="222"/>
      <c r="BC376" s="222"/>
      <c r="BG376" s="221"/>
      <c r="BR376" s="221"/>
      <c r="EL376" s="224"/>
    </row>
    <row r="377" spans="1:142" ht="16.899999999999999" customHeight="1" x14ac:dyDescent="0.25">
      <c r="A377" s="31">
        <v>689</v>
      </c>
      <c r="B377" s="36" t="s">
        <v>1101</v>
      </c>
      <c r="C377" s="36" t="s">
        <v>1961</v>
      </c>
      <c r="D377" s="36" t="s">
        <v>75</v>
      </c>
      <c r="E377" s="31">
        <v>5</v>
      </c>
      <c r="F377" s="31">
        <v>0</v>
      </c>
      <c r="G377" s="36" t="s">
        <v>1</v>
      </c>
      <c r="H377" s="36" t="s">
        <v>5</v>
      </c>
      <c r="I377" s="36" t="s">
        <v>1102</v>
      </c>
      <c r="J377" s="36" t="s">
        <v>1103</v>
      </c>
      <c r="K377" s="36" t="s">
        <v>137</v>
      </c>
      <c r="L377" s="108">
        <v>0.10000000000000005</v>
      </c>
      <c r="M377" s="108">
        <v>0</v>
      </c>
      <c r="N377" s="31" t="s">
        <v>138</v>
      </c>
      <c r="O377" s="109">
        <v>9000</v>
      </c>
      <c r="P377" s="109">
        <v>7500</v>
      </c>
      <c r="Q377" s="112">
        <v>9375</v>
      </c>
      <c r="R377" s="112">
        <v>1.3392857142857142</v>
      </c>
      <c r="S377" s="113" t="s">
        <v>2959</v>
      </c>
      <c r="T377" s="114" t="s">
        <v>2361</v>
      </c>
      <c r="U377" s="216" t="s">
        <v>1441</v>
      </c>
      <c r="V377" s="103">
        <v>15</v>
      </c>
      <c r="W377" s="31">
        <v>2015</v>
      </c>
      <c r="X377" s="65" t="s">
        <v>1104</v>
      </c>
      <c r="Y377" s="65" t="s">
        <v>1105</v>
      </c>
      <c r="Z377" s="36"/>
      <c r="AA377" s="32" t="s">
        <v>1597</v>
      </c>
      <c r="AB377" s="32">
        <v>15</v>
      </c>
      <c r="AC377" s="32">
        <v>15</v>
      </c>
      <c r="AD377" s="218" t="s">
        <v>3353</v>
      </c>
      <c r="AE377" s="31"/>
      <c r="AF377" s="31"/>
      <c r="AG377" s="31"/>
      <c r="AH377" s="31"/>
      <c r="AI377" s="31"/>
      <c r="AJ377" s="31"/>
      <c r="AK377" s="31"/>
      <c r="AL377" s="31"/>
      <c r="AM377" s="115"/>
      <c r="AN377" s="31"/>
      <c r="AR377" s="220"/>
      <c r="AS377" s="221"/>
      <c r="AT377" s="221"/>
      <c r="BA377" s="222"/>
      <c r="BB377" s="222"/>
      <c r="BC377" s="222"/>
      <c r="BG377" s="221"/>
      <c r="BH377" s="221"/>
      <c r="BM377" s="226"/>
      <c r="BP377" s="221"/>
      <c r="BQ377" s="221"/>
      <c r="BR377" s="221"/>
      <c r="BZ377" s="223"/>
      <c r="DJ377" s="226"/>
      <c r="DK377" s="226"/>
      <c r="DL377" s="226"/>
      <c r="DM377" s="226"/>
      <c r="DN377" s="226"/>
      <c r="DO377" s="226"/>
      <c r="DP377" s="226"/>
      <c r="DQ377" s="226"/>
      <c r="DR377" s="226"/>
      <c r="DS377" s="226"/>
      <c r="DT377" s="226"/>
      <c r="DU377" s="226"/>
      <c r="DV377" s="226"/>
      <c r="DW377" s="226"/>
      <c r="DX377" s="226"/>
      <c r="DY377" s="226"/>
      <c r="DZ377" s="226"/>
      <c r="EA377" s="226"/>
      <c r="EB377" s="226"/>
      <c r="EC377" s="226"/>
      <c r="ED377" s="226"/>
      <c r="EE377" s="226"/>
      <c r="EF377" s="226"/>
      <c r="EG377" s="226"/>
      <c r="EH377" s="226"/>
      <c r="EI377" s="226"/>
      <c r="EL377" s="224"/>
    </row>
    <row r="378" spans="1:142" ht="16.899999999999999" customHeight="1" x14ac:dyDescent="0.25">
      <c r="A378" s="31">
        <v>690</v>
      </c>
      <c r="B378" s="36" t="s">
        <v>1106</v>
      </c>
      <c r="C378" s="36" t="s">
        <v>1107</v>
      </c>
      <c r="D378" s="36" t="s">
        <v>75</v>
      </c>
      <c r="E378" s="31">
        <v>3</v>
      </c>
      <c r="F378" s="31">
        <v>2</v>
      </c>
      <c r="G378" s="36" t="s">
        <v>1</v>
      </c>
      <c r="H378" s="36" t="s">
        <v>5</v>
      </c>
      <c r="I378" s="36" t="s">
        <v>227</v>
      </c>
      <c r="J378" s="36" t="s">
        <v>1108</v>
      </c>
      <c r="K378" s="36" t="s">
        <v>137</v>
      </c>
      <c r="L378" s="108">
        <v>0.25</v>
      </c>
      <c r="M378" s="108">
        <v>0</v>
      </c>
      <c r="N378" s="31" t="s">
        <v>138</v>
      </c>
      <c r="O378" s="109">
        <v>0</v>
      </c>
      <c r="P378" s="109">
        <v>0</v>
      </c>
      <c r="Q378" s="112">
        <v>0</v>
      </c>
      <c r="R378" s="112">
        <v>2.7305900621118013</v>
      </c>
      <c r="S378" s="145" t="s">
        <v>1073</v>
      </c>
      <c r="T378" s="114" t="s">
        <v>2399</v>
      </c>
      <c r="U378" s="216" t="s">
        <v>1442</v>
      </c>
      <c r="V378" s="103">
        <v>17</v>
      </c>
      <c r="W378" s="31">
        <v>2018</v>
      </c>
      <c r="X378" s="65" t="s">
        <v>1109</v>
      </c>
      <c r="Y378" s="65" t="s">
        <v>1110</v>
      </c>
      <c r="Z378" s="36"/>
      <c r="AA378" s="32" t="s">
        <v>1598</v>
      </c>
      <c r="AB378" s="32">
        <v>17</v>
      </c>
      <c r="AC378" s="32">
        <v>17</v>
      </c>
      <c r="AD378" s="218" t="s">
        <v>3353</v>
      </c>
      <c r="AE378" s="31"/>
      <c r="AF378" s="31"/>
      <c r="AG378" s="31"/>
      <c r="AH378" s="31"/>
      <c r="AI378" s="31"/>
      <c r="AJ378" s="31"/>
      <c r="AK378" s="31"/>
      <c r="AL378" s="31"/>
      <c r="AM378" s="115"/>
      <c r="AN378" s="31"/>
      <c r="AR378" s="220"/>
      <c r="AS378" s="221"/>
      <c r="AT378" s="221"/>
      <c r="BA378" s="222"/>
      <c r="BB378" s="222"/>
      <c r="BC378" s="222"/>
      <c r="BG378" s="221"/>
      <c r="BH378" s="221"/>
      <c r="BP378" s="221"/>
      <c r="BQ378" s="221"/>
      <c r="BR378" s="221"/>
      <c r="EL378" s="224"/>
    </row>
    <row r="379" spans="1:142" ht="16.899999999999999" customHeight="1" x14ac:dyDescent="0.3">
      <c r="A379" s="31">
        <v>692</v>
      </c>
      <c r="B379" s="62" t="s">
        <v>1111</v>
      </c>
      <c r="C379" s="36" t="s">
        <v>1112</v>
      </c>
      <c r="D379" s="36" t="s">
        <v>75</v>
      </c>
      <c r="E379" s="31">
        <v>5</v>
      </c>
      <c r="F379" s="31">
        <v>2</v>
      </c>
      <c r="G379" s="36" t="s">
        <v>1</v>
      </c>
      <c r="H379" s="36" t="s">
        <v>107</v>
      </c>
      <c r="I379" s="36" t="s">
        <v>446</v>
      </c>
      <c r="J379" s="36" t="s">
        <v>149</v>
      </c>
      <c r="K379" s="36" t="s">
        <v>137</v>
      </c>
      <c r="L379" s="108">
        <v>0.61</v>
      </c>
      <c r="M379" s="126">
        <v>0</v>
      </c>
      <c r="N379" s="31" t="s">
        <v>138</v>
      </c>
      <c r="O379" s="109" t="s">
        <v>2559</v>
      </c>
      <c r="P379" s="109"/>
      <c r="Q379" s="112">
        <v>24710.985000000001</v>
      </c>
      <c r="R379" s="112">
        <v>24710.985000000001</v>
      </c>
      <c r="S379" s="113" t="s">
        <v>2560</v>
      </c>
      <c r="T379" s="114" t="s">
        <v>2361</v>
      </c>
      <c r="U379" s="216" t="s">
        <v>1115</v>
      </c>
      <c r="V379" s="103">
        <v>13</v>
      </c>
      <c r="W379" s="31">
        <v>2014</v>
      </c>
      <c r="X379" s="66" t="s">
        <v>1113</v>
      </c>
      <c r="Y379" s="66" t="s">
        <v>2561</v>
      </c>
      <c r="Z379" s="36"/>
      <c r="AA379" s="32" t="s">
        <v>1581</v>
      </c>
      <c r="AB379" s="32">
        <v>13</v>
      </c>
      <c r="AC379" s="32">
        <v>13</v>
      </c>
      <c r="AD379" s="218" t="s">
        <v>3353</v>
      </c>
      <c r="AE379" s="31"/>
      <c r="AF379" s="31"/>
      <c r="AG379" s="31"/>
      <c r="AH379" s="31"/>
      <c r="AI379" s="31"/>
      <c r="AJ379" s="31"/>
      <c r="AK379" s="31"/>
      <c r="AL379" s="31"/>
      <c r="AM379" s="115"/>
      <c r="AN379" s="31"/>
      <c r="AR379" s="220"/>
      <c r="AS379" s="221"/>
      <c r="AT379" s="221"/>
      <c r="BA379" s="222"/>
      <c r="BB379" s="222"/>
      <c r="BC379" s="222"/>
      <c r="BG379" s="221"/>
      <c r="BH379" s="221"/>
      <c r="BM379" s="226"/>
      <c r="BP379" s="221"/>
      <c r="BQ379" s="221"/>
      <c r="BR379" s="221"/>
      <c r="DJ379" s="226"/>
      <c r="DK379" s="226"/>
      <c r="DL379" s="226"/>
      <c r="DM379" s="226"/>
      <c r="DN379" s="226"/>
      <c r="DO379" s="226"/>
      <c r="DP379" s="226"/>
      <c r="DQ379" s="226"/>
      <c r="DR379" s="226"/>
      <c r="DS379" s="226"/>
      <c r="DT379" s="226"/>
      <c r="DU379" s="226"/>
      <c r="DV379" s="226"/>
      <c r="DW379" s="226"/>
      <c r="DX379" s="226"/>
      <c r="DY379" s="226"/>
      <c r="DZ379" s="226"/>
      <c r="EA379" s="226"/>
      <c r="EB379" s="226"/>
      <c r="EC379" s="226"/>
      <c r="ED379" s="226"/>
      <c r="EE379" s="226"/>
      <c r="EF379" s="226"/>
      <c r="EG379" s="226"/>
      <c r="EH379" s="226"/>
      <c r="EI379" s="226"/>
      <c r="EL379" s="224"/>
    </row>
    <row r="380" spans="1:142" ht="16.899999999999999" customHeight="1" x14ac:dyDescent="0.25">
      <c r="A380" s="31">
        <v>694</v>
      </c>
      <c r="B380" s="62" t="s">
        <v>1116</v>
      </c>
      <c r="C380" s="36" t="s">
        <v>1117</v>
      </c>
      <c r="D380" s="36" t="s">
        <v>75</v>
      </c>
      <c r="E380" s="31">
        <v>5</v>
      </c>
      <c r="F380" s="31">
        <v>1</v>
      </c>
      <c r="G380" s="36" t="s">
        <v>0</v>
      </c>
      <c r="H380" s="36" t="s">
        <v>107</v>
      </c>
      <c r="I380" s="36" t="s">
        <v>1118</v>
      </c>
      <c r="J380" s="36" t="s">
        <v>149</v>
      </c>
      <c r="K380" s="36" t="s">
        <v>374</v>
      </c>
      <c r="L380" s="36">
        <v>5.25</v>
      </c>
      <c r="M380" s="36">
        <v>1</v>
      </c>
      <c r="N380" s="31" t="s">
        <v>144</v>
      </c>
      <c r="O380" s="147" t="s">
        <v>1119</v>
      </c>
      <c r="P380" s="109">
        <v>552</v>
      </c>
      <c r="Q380" s="111">
        <v>2682</v>
      </c>
      <c r="R380" s="112">
        <v>2130</v>
      </c>
      <c r="S380" s="148" t="s">
        <v>864</v>
      </c>
      <c r="T380" s="114" t="s">
        <v>2361</v>
      </c>
      <c r="U380" s="216" t="s">
        <v>2812</v>
      </c>
      <c r="V380" s="103">
        <v>13</v>
      </c>
      <c r="W380" s="31">
        <v>2024</v>
      </c>
      <c r="X380" s="65" t="s">
        <v>1120</v>
      </c>
      <c r="Y380" s="65" t="s">
        <v>2960</v>
      </c>
      <c r="Z380" s="36"/>
      <c r="AA380" s="32" t="s">
        <v>3254</v>
      </c>
      <c r="AB380" s="32">
        <v>13</v>
      </c>
      <c r="AC380" s="32">
        <v>13</v>
      </c>
      <c r="AD380" s="115" t="s">
        <v>3351</v>
      </c>
      <c r="AE380" s="31"/>
      <c r="AF380" s="31"/>
      <c r="AG380" s="31"/>
      <c r="AH380" s="31"/>
      <c r="AI380" s="31"/>
      <c r="AJ380" s="31"/>
      <c r="AK380" s="31"/>
      <c r="AL380" s="31"/>
      <c r="AM380" s="115"/>
      <c r="AN380" s="31"/>
      <c r="AR380" s="220"/>
      <c r="AT380" s="221"/>
      <c r="BA380" s="222"/>
      <c r="BB380" s="222"/>
      <c r="BC380" s="222"/>
      <c r="BG380" s="221"/>
      <c r="BH380" s="221"/>
      <c r="BP380" s="221"/>
      <c r="BQ380" s="221"/>
      <c r="BR380" s="221"/>
      <c r="EL380" s="224"/>
    </row>
    <row r="381" spans="1:142" ht="16.899999999999999" customHeight="1" x14ac:dyDescent="0.25">
      <c r="A381" s="31">
        <v>696</v>
      </c>
      <c r="B381" s="62" t="s">
        <v>1121</v>
      </c>
      <c r="C381" s="36" t="s">
        <v>1122</v>
      </c>
      <c r="D381" s="36" t="s">
        <v>75</v>
      </c>
      <c r="E381" s="31">
        <v>5</v>
      </c>
      <c r="F381" s="31">
        <v>1</v>
      </c>
      <c r="G381" s="36" t="s">
        <v>1</v>
      </c>
      <c r="H381" s="36" t="s">
        <v>107</v>
      </c>
      <c r="I381" s="36" t="s">
        <v>1118</v>
      </c>
      <c r="J381" s="36" t="s">
        <v>149</v>
      </c>
      <c r="K381" s="36" t="s">
        <v>374</v>
      </c>
      <c r="L381" s="36">
        <v>5.25</v>
      </c>
      <c r="M381" s="36">
        <v>1</v>
      </c>
      <c r="N381" s="31" t="s">
        <v>144</v>
      </c>
      <c r="O381" s="147" t="s">
        <v>1119</v>
      </c>
      <c r="P381" s="109">
        <v>2799</v>
      </c>
      <c r="Q381" s="111">
        <v>0</v>
      </c>
      <c r="R381" s="112">
        <v>-2799</v>
      </c>
      <c r="S381" s="148" t="s">
        <v>864</v>
      </c>
      <c r="T381" s="114" t="s">
        <v>2361</v>
      </c>
      <c r="U381" s="216" t="s">
        <v>1115</v>
      </c>
      <c r="V381" s="103">
        <v>13</v>
      </c>
      <c r="W381" s="31">
        <v>2028</v>
      </c>
      <c r="X381" s="65" t="s">
        <v>1120</v>
      </c>
      <c r="Y381" s="65" t="s">
        <v>2960</v>
      </c>
      <c r="Z381" s="36"/>
      <c r="AA381" s="32" t="s">
        <v>1581</v>
      </c>
      <c r="AB381" s="32">
        <v>13</v>
      </c>
      <c r="AC381" s="32">
        <v>13</v>
      </c>
      <c r="AD381" s="218" t="s">
        <v>3353</v>
      </c>
      <c r="AE381" s="31"/>
      <c r="AF381" s="31"/>
      <c r="AG381" s="31"/>
      <c r="AH381" s="31"/>
      <c r="AI381" s="31"/>
      <c r="AJ381" s="31"/>
      <c r="AK381" s="31"/>
      <c r="AL381" s="31"/>
      <c r="AM381" s="115"/>
      <c r="AN381" s="31"/>
      <c r="AR381" s="220"/>
      <c r="AS381" s="221"/>
      <c r="AT381" s="221"/>
      <c r="BA381" s="222"/>
      <c r="BB381" s="222"/>
      <c r="BC381" s="222"/>
      <c r="BG381" s="221"/>
      <c r="BH381" s="221"/>
      <c r="BM381" s="226"/>
      <c r="BP381" s="221"/>
      <c r="BQ381" s="221"/>
      <c r="BR381" s="221"/>
      <c r="BZ381" s="223"/>
      <c r="DJ381" s="226"/>
      <c r="DK381" s="226"/>
      <c r="DL381" s="226"/>
      <c r="DM381" s="226"/>
      <c r="DN381" s="226"/>
      <c r="DO381" s="226"/>
      <c r="DP381" s="226"/>
      <c r="DQ381" s="226"/>
      <c r="DR381" s="226"/>
      <c r="DS381" s="226"/>
      <c r="DT381" s="226"/>
      <c r="DU381" s="226"/>
      <c r="DV381" s="226"/>
      <c r="DW381" s="226"/>
      <c r="DX381" s="226"/>
      <c r="DY381" s="226"/>
      <c r="DZ381" s="226"/>
      <c r="EA381" s="226"/>
      <c r="EB381" s="226"/>
      <c r="EC381" s="226"/>
      <c r="ED381" s="226"/>
      <c r="EE381" s="226"/>
      <c r="EF381" s="226"/>
      <c r="EG381" s="226"/>
      <c r="EH381" s="226"/>
      <c r="EI381" s="226"/>
      <c r="EL381" s="224"/>
    </row>
    <row r="382" spans="1:142" ht="16.899999999999999" customHeight="1" x14ac:dyDescent="0.3">
      <c r="A382" s="31">
        <v>698</v>
      </c>
      <c r="B382" s="62" t="s">
        <v>1123</v>
      </c>
      <c r="C382" s="36" t="s">
        <v>1124</v>
      </c>
      <c r="D382" s="36" t="s">
        <v>75</v>
      </c>
      <c r="E382" s="31">
        <v>5</v>
      </c>
      <c r="F382" s="31">
        <v>0</v>
      </c>
      <c r="G382" s="36" t="s">
        <v>0</v>
      </c>
      <c r="H382" s="36" t="s">
        <v>107</v>
      </c>
      <c r="I382" s="36" t="s">
        <v>895</v>
      </c>
      <c r="J382" s="36" t="s">
        <v>149</v>
      </c>
      <c r="K382" s="36" t="s">
        <v>374</v>
      </c>
      <c r="L382" s="36">
        <v>4.8</v>
      </c>
      <c r="M382" s="36">
        <v>0.9</v>
      </c>
      <c r="N382" s="31" t="s">
        <v>144</v>
      </c>
      <c r="O382" s="109" t="s">
        <v>2961</v>
      </c>
      <c r="P382" s="109"/>
      <c r="Q382" s="111">
        <v>4134</v>
      </c>
      <c r="R382" s="112">
        <v>4134</v>
      </c>
      <c r="S382" s="148" t="s">
        <v>864</v>
      </c>
      <c r="T382" s="114" t="s">
        <v>2361</v>
      </c>
      <c r="U382" s="216" t="s">
        <v>2812</v>
      </c>
      <c r="V382" s="103">
        <v>13</v>
      </c>
      <c r="W382" s="31">
        <v>2022</v>
      </c>
      <c r="X382" s="65" t="s">
        <v>1125</v>
      </c>
      <c r="Y382" s="65"/>
      <c r="Z382" s="36"/>
      <c r="AA382" s="32" t="s">
        <v>3254</v>
      </c>
      <c r="AB382" s="32">
        <v>13</v>
      </c>
      <c r="AC382" s="32">
        <v>13</v>
      </c>
      <c r="AD382" s="115" t="s">
        <v>3351</v>
      </c>
      <c r="AE382" s="31"/>
      <c r="AF382" s="31"/>
      <c r="AG382" s="31"/>
      <c r="AH382" s="31"/>
      <c r="AI382" s="31"/>
      <c r="AJ382" s="31"/>
      <c r="AK382" s="31"/>
      <c r="AL382" s="31"/>
      <c r="AM382" s="115"/>
      <c r="AN382" s="31"/>
      <c r="AR382" s="220"/>
      <c r="AS382" s="221"/>
      <c r="AT382" s="221"/>
      <c r="BA382" s="222"/>
      <c r="BB382" s="222"/>
      <c r="BC382" s="222"/>
      <c r="BG382" s="221"/>
      <c r="BH382" s="221"/>
      <c r="BM382" s="226"/>
      <c r="BP382" s="221"/>
      <c r="BQ382" s="221"/>
      <c r="BR382" s="221"/>
      <c r="DJ382" s="226"/>
      <c r="DK382" s="226"/>
      <c r="DL382" s="226"/>
      <c r="DM382" s="226"/>
      <c r="DN382" s="226"/>
      <c r="DO382" s="226"/>
      <c r="DP382" s="226"/>
      <c r="DQ382" s="226"/>
      <c r="DR382" s="226"/>
      <c r="DS382" s="226"/>
      <c r="DT382" s="226"/>
      <c r="DU382" s="226"/>
      <c r="DV382" s="226"/>
      <c r="DW382" s="226"/>
      <c r="DX382" s="226"/>
      <c r="DY382" s="226"/>
      <c r="DZ382" s="226"/>
      <c r="EA382" s="226"/>
      <c r="EB382" s="226"/>
      <c r="EC382" s="226"/>
      <c r="ED382" s="226"/>
      <c r="EE382" s="226"/>
      <c r="EF382" s="226"/>
      <c r="EG382" s="226"/>
      <c r="EH382" s="226"/>
      <c r="EI382" s="226"/>
      <c r="EL382" s="224"/>
    </row>
    <row r="383" spans="1:142" ht="16.899999999999999" customHeight="1" x14ac:dyDescent="0.3">
      <c r="A383" s="31">
        <v>700</v>
      </c>
      <c r="B383" s="62" t="s">
        <v>1127</v>
      </c>
      <c r="C383" s="36" t="s">
        <v>1962</v>
      </c>
      <c r="D383" s="36" t="s">
        <v>75</v>
      </c>
      <c r="E383" s="31">
        <v>5</v>
      </c>
      <c r="F383" s="31">
        <v>0</v>
      </c>
      <c r="G383" s="36" t="s">
        <v>1</v>
      </c>
      <c r="H383" s="36" t="s">
        <v>107</v>
      </c>
      <c r="I383" s="36" t="s">
        <v>895</v>
      </c>
      <c r="J383" s="36" t="s">
        <v>149</v>
      </c>
      <c r="K383" s="36" t="s">
        <v>374</v>
      </c>
      <c r="L383" s="36">
        <v>4.8</v>
      </c>
      <c r="M383" s="36">
        <v>0.9</v>
      </c>
      <c r="N383" s="31" t="s">
        <v>144</v>
      </c>
      <c r="O383" s="251" t="s">
        <v>1128</v>
      </c>
      <c r="P383" s="109">
        <v>2799</v>
      </c>
      <c r="Q383" s="111">
        <v>18536</v>
      </c>
      <c r="R383" s="112">
        <v>15737</v>
      </c>
      <c r="S383" s="62" t="s">
        <v>864</v>
      </c>
      <c r="T383" s="114" t="s">
        <v>2361</v>
      </c>
      <c r="U383" s="216" t="s">
        <v>1115</v>
      </c>
      <c r="V383" s="103">
        <v>13</v>
      </c>
      <c r="W383" s="31">
        <v>2022</v>
      </c>
      <c r="X383" s="65" t="s">
        <v>1125</v>
      </c>
      <c r="Y383" s="65" t="s">
        <v>1129</v>
      </c>
      <c r="Z383" s="36"/>
      <c r="AA383" s="32" t="s">
        <v>1581</v>
      </c>
      <c r="AB383" s="32">
        <v>13</v>
      </c>
      <c r="AC383" s="32">
        <v>13</v>
      </c>
      <c r="AD383" s="218" t="s">
        <v>3353</v>
      </c>
      <c r="AE383" s="31"/>
      <c r="AF383" s="31"/>
      <c r="AG383" s="31"/>
      <c r="AH383" s="31"/>
      <c r="AI383" s="31"/>
      <c r="AJ383" s="31"/>
      <c r="AK383" s="31"/>
      <c r="AL383" s="31"/>
      <c r="AM383" s="115"/>
      <c r="AN383" s="31"/>
      <c r="AR383" s="220"/>
      <c r="AS383" s="221"/>
      <c r="AT383" s="221"/>
      <c r="BA383" s="222"/>
      <c r="BB383" s="222"/>
      <c r="BC383" s="222"/>
      <c r="BG383" s="221"/>
      <c r="BH383" s="221"/>
      <c r="BM383" s="226"/>
      <c r="BP383" s="221"/>
      <c r="BQ383" s="221"/>
      <c r="BR383" s="221"/>
      <c r="DJ383" s="226"/>
      <c r="DK383" s="226"/>
      <c r="DL383" s="226"/>
      <c r="DM383" s="226"/>
      <c r="DN383" s="226"/>
      <c r="DO383" s="226"/>
      <c r="DP383" s="226"/>
      <c r="DQ383" s="226"/>
      <c r="DR383" s="226"/>
      <c r="DS383" s="226"/>
      <c r="DT383" s="226"/>
      <c r="DU383" s="226"/>
      <c r="DV383" s="226"/>
      <c r="DW383" s="226"/>
      <c r="DX383" s="226"/>
      <c r="DY383" s="226"/>
      <c r="DZ383" s="226"/>
      <c r="EA383" s="226"/>
      <c r="EB383" s="226"/>
      <c r="EC383" s="226"/>
      <c r="ED383" s="226"/>
      <c r="EE383" s="226"/>
      <c r="EF383" s="226"/>
      <c r="EG383" s="226"/>
      <c r="EH383" s="226"/>
      <c r="EI383" s="226"/>
      <c r="EL383" s="224"/>
    </row>
    <row r="384" spans="1:142" ht="16.899999999999999" customHeight="1" x14ac:dyDescent="0.25">
      <c r="A384" s="31">
        <v>702</v>
      </c>
      <c r="B384" s="62" t="s">
        <v>1130</v>
      </c>
      <c r="C384" s="36" t="s">
        <v>1963</v>
      </c>
      <c r="D384" s="36" t="s">
        <v>75</v>
      </c>
      <c r="E384" s="31" t="s">
        <v>218</v>
      </c>
      <c r="F384" s="31">
        <v>1</v>
      </c>
      <c r="G384" s="36" t="s">
        <v>0</v>
      </c>
      <c r="H384" s="36" t="s">
        <v>107</v>
      </c>
      <c r="I384" s="36" t="s">
        <v>896</v>
      </c>
      <c r="J384" s="36" t="s">
        <v>149</v>
      </c>
      <c r="K384" s="36" t="s">
        <v>374</v>
      </c>
      <c r="L384" s="36">
        <v>1.6577000000000002</v>
      </c>
      <c r="M384" s="253">
        <v>0.59</v>
      </c>
      <c r="N384" s="31" t="s">
        <v>144</v>
      </c>
      <c r="O384" s="109" t="s">
        <v>2962</v>
      </c>
      <c r="P384" s="109">
        <v>1079</v>
      </c>
      <c r="Q384" s="111">
        <v>2880</v>
      </c>
      <c r="R384" s="112">
        <v>1801</v>
      </c>
      <c r="S384" s="113" t="s">
        <v>2963</v>
      </c>
      <c r="T384" s="114" t="s">
        <v>2359</v>
      </c>
      <c r="U384" s="216" t="s">
        <v>2828</v>
      </c>
      <c r="V384" s="103">
        <v>13</v>
      </c>
      <c r="W384" s="31">
        <v>2022</v>
      </c>
      <c r="X384" s="65" t="s">
        <v>1131</v>
      </c>
      <c r="Y384" s="65" t="s">
        <v>2964</v>
      </c>
      <c r="Z384" s="36"/>
      <c r="AA384" s="32" t="s">
        <v>3256</v>
      </c>
      <c r="AB384" s="32">
        <v>13</v>
      </c>
      <c r="AC384" s="32">
        <v>13</v>
      </c>
      <c r="AD384" s="115" t="s">
        <v>3351</v>
      </c>
      <c r="AE384" s="31"/>
      <c r="AF384" s="31"/>
      <c r="AG384" s="31"/>
      <c r="AH384" s="31"/>
      <c r="AI384" s="31"/>
      <c r="AJ384" s="31"/>
      <c r="AK384" s="31"/>
      <c r="AL384" s="31"/>
      <c r="AM384" s="115"/>
      <c r="AN384" s="31"/>
      <c r="AR384" s="220"/>
      <c r="AS384" s="221"/>
      <c r="AT384" s="221"/>
      <c r="BA384" s="222"/>
      <c r="BB384" s="222"/>
      <c r="BC384" s="222"/>
      <c r="BG384" s="221"/>
      <c r="BH384" s="221"/>
      <c r="BJ384" s="226"/>
      <c r="BM384" s="226"/>
      <c r="BP384" s="221"/>
      <c r="BQ384" s="221"/>
      <c r="BR384" s="221"/>
      <c r="DJ384" s="226"/>
      <c r="DK384" s="226"/>
      <c r="DL384" s="226"/>
      <c r="DM384" s="226"/>
      <c r="DN384" s="226"/>
      <c r="DO384" s="226"/>
      <c r="DP384" s="226"/>
      <c r="DQ384" s="226"/>
      <c r="DR384" s="226"/>
      <c r="DS384" s="226"/>
      <c r="DT384" s="226"/>
      <c r="DU384" s="226"/>
      <c r="DV384" s="226"/>
      <c r="DW384" s="226"/>
      <c r="DX384" s="226"/>
      <c r="DY384" s="226"/>
      <c r="DZ384" s="226"/>
      <c r="EA384" s="226"/>
      <c r="EB384" s="226"/>
      <c r="EC384" s="226"/>
      <c r="ED384" s="226"/>
      <c r="EE384" s="226"/>
      <c r="EF384" s="226"/>
      <c r="EG384" s="226"/>
      <c r="EH384" s="226"/>
      <c r="EI384" s="226"/>
      <c r="EL384" s="224"/>
    </row>
    <row r="385" spans="1:142" ht="16.899999999999999" customHeight="1" x14ac:dyDescent="0.25">
      <c r="A385" s="31">
        <v>704</v>
      </c>
      <c r="B385" s="62" t="s">
        <v>1132</v>
      </c>
      <c r="C385" s="36" t="s">
        <v>1964</v>
      </c>
      <c r="D385" s="36" t="s">
        <v>75</v>
      </c>
      <c r="E385" s="31">
        <v>5</v>
      </c>
      <c r="F385" s="31">
        <v>1</v>
      </c>
      <c r="G385" s="36" t="s">
        <v>1</v>
      </c>
      <c r="H385" s="36" t="s">
        <v>107</v>
      </c>
      <c r="I385" s="36" t="s">
        <v>896</v>
      </c>
      <c r="J385" s="36" t="s">
        <v>149</v>
      </c>
      <c r="K385" s="36" t="s">
        <v>374</v>
      </c>
      <c r="L385" s="36">
        <v>1.6577000000000002</v>
      </c>
      <c r="M385" s="253">
        <v>0.59</v>
      </c>
      <c r="N385" s="31" t="s">
        <v>144</v>
      </c>
      <c r="O385" s="109" t="s">
        <v>2965</v>
      </c>
      <c r="P385" s="109">
        <v>4606</v>
      </c>
      <c r="Q385" s="111">
        <v>35580.952380952389</v>
      </c>
      <c r="R385" s="112">
        <v>30974.952380952389</v>
      </c>
      <c r="S385" s="113" t="s">
        <v>864</v>
      </c>
      <c r="T385" s="114" t="s">
        <v>2359</v>
      </c>
      <c r="U385" s="216" t="s">
        <v>1126</v>
      </c>
      <c r="V385" s="103">
        <v>13</v>
      </c>
      <c r="W385" s="31">
        <v>2023</v>
      </c>
      <c r="X385" s="65" t="s">
        <v>1131</v>
      </c>
      <c r="Y385" s="65" t="s">
        <v>2964</v>
      </c>
      <c r="Z385" s="36"/>
      <c r="AA385" s="32" t="s">
        <v>1530</v>
      </c>
      <c r="AB385" s="32">
        <v>13</v>
      </c>
      <c r="AC385" s="32">
        <v>13</v>
      </c>
      <c r="AD385" s="218" t="s">
        <v>3353</v>
      </c>
      <c r="AE385" s="31"/>
      <c r="AF385" s="31"/>
      <c r="AG385" s="31"/>
      <c r="AH385" s="31"/>
      <c r="AI385" s="31"/>
      <c r="AJ385" s="31"/>
      <c r="AK385" s="31"/>
      <c r="AL385" s="31"/>
      <c r="AM385" s="115"/>
      <c r="AN385" s="31"/>
      <c r="AR385" s="220"/>
      <c r="AS385" s="221"/>
      <c r="AT385" s="221"/>
      <c r="BA385" s="222"/>
      <c r="BB385" s="222"/>
      <c r="BC385" s="222"/>
      <c r="BG385" s="221"/>
      <c r="BH385" s="221"/>
      <c r="BP385" s="221"/>
      <c r="BQ385" s="221"/>
      <c r="BR385" s="221"/>
      <c r="BZ385" s="223"/>
      <c r="EL385" s="224"/>
    </row>
    <row r="386" spans="1:142" ht="16.899999999999999" customHeight="1" x14ac:dyDescent="0.3">
      <c r="A386" s="31">
        <v>707</v>
      </c>
      <c r="B386" s="62" t="s">
        <v>1133</v>
      </c>
      <c r="C386" s="36" t="s">
        <v>1965</v>
      </c>
      <c r="D386" s="36" t="s">
        <v>90</v>
      </c>
      <c r="E386" s="31" t="s">
        <v>218</v>
      </c>
      <c r="F386" s="31">
        <v>4</v>
      </c>
      <c r="G386" s="36" t="s">
        <v>0</v>
      </c>
      <c r="H386" s="36" t="s">
        <v>107</v>
      </c>
      <c r="I386" s="36" t="s">
        <v>885</v>
      </c>
      <c r="J386" s="36" t="s">
        <v>149</v>
      </c>
      <c r="K386" s="76" t="s">
        <v>833</v>
      </c>
      <c r="L386" s="126">
        <v>0.85</v>
      </c>
      <c r="M386" s="126">
        <v>0.59</v>
      </c>
      <c r="N386" s="31" t="s">
        <v>138</v>
      </c>
      <c r="O386" s="109">
        <v>3034</v>
      </c>
      <c r="P386" s="109">
        <v>1079</v>
      </c>
      <c r="Q386" s="112">
        <v>3034</v>
      </c>
      <c r="R386" s="112">
        <v>1955</v>
      </c>
      <c r="S386" s="113" t="s">
        <v>2966</v>
      </c>
      <c r="T386" s="114" t="s">
        <v>2359</v>
      </c>
      <c r="U386" s="216" t="s">
        <v>2821</v>
      </c>
      <c r="V386" s="106">
        <v>13</v>
      </c>
      <c r="W386" s="31">
        <v>2013</v>
      </c>
      <c r="X386" s="65" t="s">
        <v>907</v>
      </c>
      <c r="Y386" s="65" t="s">
        <v>2834</v>
      </c>
      <c r="Z386" s="36"/>
      <c r="AA386" s="32" t="s">
        <v>3303</v>
      </c>
      <c r="AB386" s="32">
        <v>13</v>
      </c>
      <c r="AC386" s="32">
        <v>13</v>
      </c>
      <c r="AD386" s="115" t="s">
        <v>3351</v>
      </c>
      <c r="AE386" s="31"/>
      <c r="AF386" s="31"/>
      <c r="AG386" s="31"/>
      <c r="AH386" s="31"/>
      <c r="AI386" s="31"/>
      <c r="AJ386" s="31"/>
      <c r="AK386" s="31"/>
      <c r="AL386" s="31"/>
      <c r="AM386" s="115"/>
      <c r="AN386" s="31"/>
      <c r="AR386" s="220"/>
      <c r="AS386" s="221"/>
      <c r="AT386" s="221"/>
      <c r="BA386" s="222"/>
      <c r="BB386" s="222"/>
      <c r="BC386" s="222"/>
      <c r="BG386" s="221"/>
      <c r="BH386" s="221"/>
      <c r="BP386" s="221"/>
      <c r="BQ386" s="221"/>
      <c r="BR386" s="221"/>
      <c r="BZ386" s="225"/>
      <c r="EL386" s="224"/>
    </row>
    <row r="387" spans="1:142" ht="16.899999999999999" customHeight="1" x14ac:dyDescent="0.3">
      <c r="A387" s="31">
        <v>708</v>
      </c>
      <c r="B387" s="62" t="s">
        <v>1134</v>
      </c>
      <c r="C387" s="36" t="s">
        <v>1135</v>
      </c>
      <c r="D387" s="36" t="s">
        <v>90</v>
      </c>
      <c r="E387" s="31" t="s">
        <v>218</v>
      </c>
      <c r="F387" s="31">
        <v>3</v>
      </c>
      <c r="G387" s="36" t="s">
        <v>0</v>
      </c>
      <c r="H387" s="36" t="s">
        <v>107</v>
      </c>
      <c r="I387" s="36" t="s">
        <v>885</v>
      </c>
      <c r="J387" s="36" t="s">
        <v>149</v>
      </c>
      <c r="K387" s="76" t="s">
        <v>833</v>
      </c>
      <c r="L387" s="126">
        <v>0.92</v>
      </c>
      <c r="M387" s="126">
        <v>0.59</v>
      </c>
      <c r="N387" s="31" t="s">
        <v>138</v>
      </c>
      <c r="O387" s="109">
        <v>2884</v>
      </c>
      <c r="P387" s="109">
        <v>1079</v>
      </c>
      <c r="Q387" s="112">
        <v>2884</v>
      </c>
      <c r="R387" s="112">
        <v>1805</v>
      </c>
      <c r="S387" s="113" t="s">
        <v>2966</v>
      </c>
      <c r="T387" s="114" t="s">
        <v>2359</v>
      </c>
      <c r="U387" s="216" t="s">
        <v>2821</v>
      </c>
      <c r="V387" s="106">
        <v>13</v>
      </c>
      <c r="W387" s="31">
        <v>2013</v>
      </c>
      <c r="X387" s="65" t="s">
        <v>1136</v>
      </c>
      <c r="Y387" s="65" t="s">
        <v>2967</v>
      </c>
      <c r="Z387" s="36"/>
      <c r="AA387" s="32" t="s">
        <v>3303</v>
      </c>
      <c r="AB387" s="32">
        <v>13</v>
      </c>
      <c r="AC387" s="32">
        <v>13</v>
      </c>
      <c r="AD387" s="115" t="s">
        <v>3351</v>
      </c>
      <c r="AE387" s="31"/>
      <c r="AF387" s="31"/>
      <c r="AG387" s="31"/>
      <c r="AH387" s="31"/>
      <c r="AI387" s="31"/>
      <c r="AJ387" s="31"/>
      <c r="AK387" s="31"/>
      <c r="AL387" s="31"/>
      <c r="AM387" s="115"/>
      <c r="AN387" s="31"/>
      <c r="AR387" s="220"/>
      <c r="AS387" s="221"/>
      <c r="AT387" s="221"/>
      <c r="BA387" s="222"/>
      <c r="BB387" s="222"/>
      <c r="BC387" s="222"/>
      <c r="BG387" s="221"/>
      <c r="BH387" s="221"/>
      <c r="BJ387" s="226"/>
      <c r="BL387" s="226"/>
      <c r="BM387" s="226"/>
      <c r="BP387" s="221"/>
      <c r="BQ387" s="221"/>
      <c r="BR387" s="221"/>
      <c r="BZ387" s="225"/>
      <c r="DJ387" s="226"/>
      <c r="DK387" s="226"/>
      <c r="DL387" s="226"/>
      <c r="DM387" s="226"/>
      <c r="DN387" s="226"/>
      <c r="DO387" s="226"/>
      <c r="DP387" s="226"/>
      <c r="DQ387" s="226"/>
      <c r="DR387" s="226"/>
      <c r="DS387" s="226"/>
      <c r="DT387" s="226"/>
      <c r="DU387" s="226"/>
      <c r="DV387" s="226"/>
      <c r="DW387" s="226"/>
      <c r="DX387" s="226"/>
      <c r="DY387" s="226"/>
      <c r="DZ387" s="226"/>
      <c r="EA387" s="226"/>
      <c r="EB387" s="226"/>
      <c r="EC387" s="226"/>
      <c r="ED387" s="226"/>
      <c r="EE387" s="226"/>
      <c r="EF387" s="226"/>
      <c r="EG387" s="226"/>
      <c r="EH387" s="226"/>
      <c r="EI387" s="226"/>
      <c r="EL387" s="224"/>
    </row>
    <row r="388" spans="1:142" ht="16.899999999999999" customHeight="1" x14ac:dyDescent="0.3">
      <c r="A388" s="31">
        <v>718</v>
      </c>
      <c r="B388" s="36" t="s">
        <v>1137</v>
      </c>
      <c r="C388" s="36" t="s">
        <v>1138</v>
      </c>
      <c r="D388" s="36" t="s">
        <v>75</v>
      </c>
      <c r="E388" s="31">
        <v>5</v>
      </c>
      <c r="F388" s="31">
        <v>2</v>
      </c>
      <c r="G388" s="36" t="s">
        <v>0</v>
      </c>
      <c r="H388" s="36" t="s">
        <v>106</v>
      </c>
      <c r="I388" s="36" t="s">
        <v>1139</v>
      </c>
      <c r="J388" s="36" t="s">
        <v>1140</v>
      </c>
      <c r="K388" s="36" t="s">
        <v>137</v>
      </c>
      <c r="L388" s="108">
        <v>0.4</v>
      </c>
      <c r="M388" s="36">
        <v>0</v>
      </c>
      <c r="N388" s="31" t="s">
        <v>138</v>
      </c>
      <c r="O388" s="110" t="s">
        <v>2968</v>
      </c>
      <c r="P388" s="110">
        <v>1200</v>
      </c>
      <c r="Q388" s="111">
        <v>3000</v>
      </c>
      <c r="R388" s="111">
        <v>1800</v>
      </c>
      <c r="S388" s="62" t="s">
        <v>1141</v>
      </c>
      <c r="T388" s="114" t="s">
        <v>2784</v>
      </c>
      <c r="U388" s="216" t="s">
        <v>1379</v>
      </c>
      <c r="V388" s="106">
        <v>12</v>
      </c>
      <c r="W388" s="31">
        <v>2014</v>
      </c>
      <c r="X388" s="65" t="s">
        <v>1142</v>
      </c>
      <c r="Y388" s="65" t="s">
        <v>191</v>
      </c>
      <c r="Z388" s="36"/>
      <c r="AA388" s="32" t="s">
        <v>3269</v>
      </c>
      <c r="AB388" s="32">
        <v>12</v>
      </c>
      <c r="AC388" s="32">
        <v>12</v>
      </c>
      <c r="AD388" s="115" t="s">
        <v>3351</v>
      </c>
      <c r="AE388" s="31"/>
      <c r="AF388" s="31"/>
      <c r="AG388" s="31"/>
      <c r="AH388" s="31"/>
      <c r="AI388" s="31"/>
      <c r="AJ388" s="31"/>
      <c r="AK388" s="31"/>
      <c r="AL388" s="31"/>
      <c r="AM388" s="115"/>
      <c r="AN388" s="31"/>
      <c r="AR388" s="220"/>
      <c r="AS388" s="221"/>
      <c r="AT388" s="221"/>
      <c r="BA388" s="222"/>
      <c r="BB388" s="222"/>
      <c r="BC388" s="222"/>
      <c r="BG388" s="221"/>
      <c r="BH388" s="221"/>
      <c r="BP388" s="221"/>
      <c r="BQ388" s="221"/>
      <c r="BR388" s="221"/>
      <c r="BZ388" s="223"/>
      <c r="EL388" s="224"/>
    </row>
    <row r="389" spans="1:142" ht="16.899999999999999" customHeight="1" x14ac:dyDescent="0.25">
      <c r="A389" s="31">
        <v>719</v>
      </c>
      <c r="B389" s="36" t="s">
        <v>1966</v>
      </c>
      <c r="C389" s="36" t="s">
        <v>1967</v>
      </c>
      <c r="D389" s="36" t="s">
        <v>80</v>
      </c>
      <c r="E389" s="31">
        <v>5</v>
      </c>
      <c r="F389" s="31">
        <v>3</v>
      </c>
      <c r="G389" s="36" t="s">
        <v>1</v>
      </c>
      <c r="H389" s="36" t="s">
        <v>1842</v>
      </c>
      <c r="I389" s="36" t="s">
        <v>307</v>
      </c>
      <c r="J389" s="36" t="s">
        <v>1143</v>
      </c>
      <c r="K389" s="36" t="s">
        <v>137</v>
      </c>
      <c r="L389" s="108">
        <v>0.2</v>
      </c>
      <c r="M389" s="108">
        <v>0</v>
      </c>
      <c r="N389" s="31" t="s">
        <v>138</v>
      </c>
      <c r="O389" s="147" t="s">
        <v>2969</v>
      </c>
      <c r="P389" s="110">
        <v>0</v>
      </c>
      <c r="Q389" s="112">
        <v>2.36</v>
      </c>
      <c r="R389" s="112">
        <v>2.36</v>
      </c>
      <c r="S389" s="148" t="s">
        <v>1089</v>
      </c>
      <c r="T389" s="114" t="s">
        <v>2970</v>
      </c>
      <c r="U389" s="216" t="s">
        <v>2971</v>
      </c>
      <c r="V389" s="106">
        <v>10</v>
      </c>
      <c r="W389" s="31">
        <v>2013</v>
      </c>
      <c r="X389" s="63" t="s">
        <v>2285</v>
      </c>
      <c r="Y389" s="65" t="s">
        <v>2972</v>
      </c>
      <c r="Z389" s="36"/>
      <c r="AA389" s="32" t="s">
        <v>1600</v>
      </c>
      <c r="AB389" s="32">
        <v>10</v>
      </c>
      <c r="AC389" s="32">
        <v>10</v>
      </c>
      <c r="AD389" s="218" t="s">
        <v>3353</v>
      </c>
      <c r="AE389" s="31"/>
      <c r="AF389" s="31"/>
      <c r="AG389" s="31"/>
      <c r="AH389" s="31"/>
      <c r="AI389" s="31"/>
      <c r="AJ389" s="31"/>
      <c r="AK389" s="31"/>
      <c r="AL389" s="31"/>
      <c r="AM389" s="115"/>
      <c r="AN389" s="31"/>
      <c r="AR389" s="220"/>
      <c r="AS389" s="221"/>
      <c r="AT389" s="221"/>
      <c r="BA389" s="222"/>
      <c r="BB389" s="222"/>
      <c r="BC389" s="222"/>
      <c r="BG389" s="221"/>
      <c r="BH389" s="221"/>
      <c r="BP389" s="221"/>
      <c r="BQ389" s="221"/>
      <c r="BR389" s="221"/>
      <c r="BZ389" s="225"/>
      <c r="CJ389" s="226"/>
      <c r="CK389" s="226"/>
      <c r="CL389" s="226"/>
      <c r="CM389" s="226"/>
      <c r="CN389" s="226"/>
      <c r="CO389" s="226"/>
      <c r="CP389" s="226"/>
      <c r="CQ389" s="226"/>
      <c r="CR389" s="226"/>
      <c r="CS389" s="226"/>
      <c r="CT389" s="226"/>
      <c r="CU389" s="226"/>
      <c r="CV389" s="226"/>
      <c r="CW389" s="226"/>
      <c r="CX389" s="226"/>
      <c r="CY389" s="226"/>
      <c r="CZ389" s="226"/>
      <c r="DA389" s="226"/>
      <c r="DB389" s="226"/>
      <c r="DC389" s="226"/>
      <c r="DD389" s="226"/>
      <c r="DE389" s="226"/>
      <c r="DF389" s="226"/>
      <c r="DG389" s="226"/>
      <c r="DH389" s="226"/>
      <c r="DI389" s="226"/>
      <c r="EL389" s="224"/>
    </row>
    <row r="390" spans="1:142" ht="16.899999999999999" customHeight="1" x14ac:dyDescent="0.3">
      <c r="A390" s="31">
        <v>720</v>
      </c>
      <c r="B390" s="36" t="s">
        <v>1145</v>
      </c>
      <c r="C390" s="36" t="s">
        <v>1146</v>
      </c>
      <c r="D390" s="36" t="s">
        <v>80</v>
      </c>
      <c r="E390" s="31">
        <v>3</v>
      </c>
      <c r="F390" s="31">
        <v>3</v>
      </c>
      <c r="G390" s="36" t="s">
        <v>1</v>
      </c>
      <c r="H390" s="36" t="s">
        <v>166</v>
      </c>
      <c r="I390" s="36" t="s">
        <v>307</v>
      </c>
      <c r="J390" s="36" t="s">
        <v>1098</v>
      </c>
      <c r="K390" s="36" t="s">
        <v>137</v>
      </c>
      <c r="L390" s="108">
        <v>0.1</v>
      </c>
      <c r="M390" s="108">
        <v>0</v>
      </c>
      <c r="N390" s="31" t="s">
        <v>138</v>
      </c>
      <c r="O390" s="109" t="s">
        <v>2973</v>
      </c>
      <c r="P390" s="110">
        <v>0</v>
      </c>
      <c r="Q390" s="112">
        <v>1.4285714285714285E-2</v>
      </c>
      <c r="R390" s="112">
        <v>1.4285714285714285E-2</v>
      </c>
      <c r="S390" s="171" t="s">
        <v>1147</v>
      </c>
      <c r="T390" s="114" t="s">
        <v>2361</v>
      </c>
      <c r="U390" s="216" t="s">
        <v>1335</v>
      </c>
      <c r="V390" s="106">
        <v>15</v>
      </c>
      <c r="W390" s="31">
        <v>2013</v>
      </c>
      <c r="X390" s="63" t="s">
        <v>1144</v>
      </c>
      <c r="Y390" s="65" t="s">
        <v>2974</v>
      </c>
      <c r="Z390" s="36"/>
      <c r="AA390" s="32" t="s">
        <v>1582</v>
      </c>
      <c r="AB390" s="32">
        <v>15</v>
      </c>
      <c r="AC390" s="32">
        <v>15</v>
      </c>
      <c r="AD390" s="218" t="s">
        <v>3353</v>
      </c>
      <c r="AE390" s="31"/>
      <c r="AF390" s="31"/>
      <c r="AG390" s="31"/>
      <c r="AH390" s="31"/>
      <c r="AI390" s="31"/>
      <c r="AJ390" s="31"/>
      <c r="AK390" s="31"/>
      <c r="AL390" s="31"/>
      <c r="AM390" s="115"/>
      <c r="AN390" s="31"/>
      <c r="AR390" s="220"/>
      <c r="AS390" s="221"/>
      <c r="AT390" s="221"/>
      <c r="BA390" s="222"/>
      <c r="BB390" s="222"/>
      <c r="BC390" s="222"/>
      <c r="BG390" s="221"/>
      <c r="BH390" s="221"/>
      <c r="BP390" s="221"/>
      <c r="BQ390" s="221"/>
      <c r="BR390" s="221"/>
      <c r="BZ390" s="225"/>
      <c r="EL390" s="224"/>
    </row>
    <row r="391" spans="1:142" ht="16.899999999999999" customHeight="1" x14ac:dyDescent="0.3">
      <c r="A391" s="31">
        <v>721</v>
      </c>
      <c r="B391" s="36" t="s">
        <v>1148</v>
      </c>
      <c r="C391" s="36" t="s">
        <v>1149</v>
      </c>
      <c r="D391" s="36" t="s">
        <v>80</v>
      </c>
      <c r="E391" s="31">
        <v>4</v>
      </c>
      <c r="F391" s="31">
        <v>2</v>
      </c>
      <c r="G391" s="36" t="s">
        <v>1</v>
      </c>
      <c r="H391" s="36" t="s">
        <v>166</v>
      </c>
      <c r="I391" s="36" t="s">
        <v>307</v>
      </c>
      <c r="J391" s="36" t="s">
        <v>1098</v>
      </c>
      <c r="K391" s="36" t="s">
        <v>137</v>
      </c>
      <c r="L391" s="108">
        <v>0.09</v>
      </c>
      <c r="M391" s="108">
        <v>0</v>
      </c>
      <c r="N391" s="31" t="s">
        <v>138</v>
      </c>
      <c r="O391" s="109" t="s">
        <v>2975</v>
      </c>
      <c r="P391" s="110">
        <v>0</v>
      </c>
      <c r="Q391" s="112">
        <v>3.8095238095238092E-2</v>
      </c>
      <c r="R391" s="112">
        <v>3.8095238095238092E-2</v>
      </c>
      <c r="S391" s="62" t="s">
        <v>1147</v>
      </c>
      <c r="T391" s="114" t="s">
        <v>2361</v>
      </c>
      <c r="U391" s="216" t="s">
        <v>1335</v>
      </c>
      <c r="V391" s="106">
        <v>15</v>
      </c>
      <c r="W391" s="31">
        <v>2015</v>
      </c>
      <c r="X391" s="63" t="s">
        <v>1150</v>
      </c>
      <c r="Y391" s="65" t="s">
        <v>2976</v>
      </c>
      <c r="Z391" s="36"/>
      <c r="AA391" s="32" t="s">
        <v>1582</v>
      </c>
      <c r="AB391" s="32">
        <v>15</v>
      </c>
      <c r="AC391" s="32">
        <v>15</v>
      </c>
      <c r="AD391" s="218" t="s">
        <v>3353</v>
      </c>
      <c r="AE391" s="31"/>
      <c r="AF391" s="31"/>
      <c r="AG391" s="31"/>
      <c r="AH391" s="31"/>
      <c r="AI391" s="31"/>
      <c r="AJ391" s="31"/>
      <c r="AK391" s="31"/>
      <c r="AL391" s="31"/>
      <c r="AM391" s="115"/>
      <c r="AN391" s="31"/>
      <c r="AR391" s="220"/>
      <c r="AS391" s="221"/>
      <c r="AT391" s="221"/>
      <c r="BA391" s="222"/>
      <c r="BB391" s="222"/>
      <c r="BC391" s="222"/>
      <c r="BG391" s="221"/>
      <c r="BH391" s="221"/>
      <c r="BP391" s="221"/>
      <c r="BQ391" s="221"/>
      <c r="BR391" s="221"/>
      <c r="BZ391" s="223"/>
      <c r="EL391" s="224"/>
    </row>
    <row r="392" spans="1:142" ht="16.899999999999999" customHeight="1" x14ac:dyDescent="0.3">
      <c r="A392" s="31">
        <v>722</v>
      </c>
      <c r="B392" s="36" t="s">
        <v>1151</v>
      </c>
      <c r="C392" s="36" t="s">
        <v>1152</v>
      </c>
      <c r="D392" s="36" t="s">
        <v>80</v>
      </c>
      <c r="E392" s="31">
        <v>5</v>
      </c>
      <c r="F392" s="31">
        <v>2</v>
      </c>
      <c r="G392" s="36" t="s">
        <v>1</v>
      </c>
      <c r="H392" s="36" t="s">
        <v>1842</v>
      </c>
      <c r="I392" s="36" t="s">
        <v>307</v>
      </c>
      <c r="J392" s="36" t="s">
        <v>1153</v>
      </c>
      <c r="K392" s="36" t="s">
        <v>137</v>
      </c>
      <c r="L392" s="108">
        <v>0.125</v>
      </c>
      <c r="M392" s="108">
        <v>0</v>
      </c>
      <c r="N392" s="31" t="s">
        <v>138</v>
      </c>
      <c r="O392" s="109" t="s">
        <v>2977</v>
      </c>
      <c r="P392" s="110">
        <v>0</v>
      </c>
      <c r="Q392" s="112">
        <v>2.04</v>
      </c>
      <c r="R392" s="112">
        <v>2.04</v>
      </c>
      <c r="S392" s="148" t="s">
        <v>1089</v>
      </c>
      <c r="T392" s="114" t="s">
        <v>2356</v>
      </c>
      <c r="U392" s="216" t="s">
        <v>1461</v>
      </c>
      <c r="V392" s="106">
        <v>20</v>
      </c>
      <c r="W392" s="31">
        <v>2015</v>
      </c>
      <c r="X392" s="63" t="s">
        <v>1144</v>
      </c>
      <c r="Y392" s="65" t="s">
        <v>2978</v>
      </c>
      <c r="Z392" s="36"/>
      <c r="AA392" s="32" t="s">
        <v>1601</v>
      </c>
      <c r="AB392" s="32">
        <v>20</v>
      </c>
      <c r="AC392" s="32">
        <v>20</v>
      </c>
      <c r="AD392" s="218" t="s">
        <v>3353</v>
      </c>
      <c r="AE392" s="31"/>
      <c r="AF392" s="31"/>
      <c r="AG392" s="31"/>
      <c r="AH392" s="31"/>
      <c r="AI392" s="31"/>
      <c r="AJ392" s="31"/>
      <c r="AK392" s="31"/>
      <c r="AL392" s="31"/>
      <c r="AM392" s="115"/>
      <c r="AN392" s="31"/>
      <c r="AR392" s="220"/>
      <c r="AS392" s="221"/>
      <c r="AT392" s="221"/>
      <c r="BA392" s="222"/>
      <c r="BB392" s="222"/>
      <c r="BC392" s="222"/>
      <c r="BG392" s="221"/>
      <c r="BH392" s="221"/>
      <c r="BP392" s="221"/>
      <c r="BQ392" s="221"/>
      <c r="BR392" s="221"/>
      <c r="BZ392" s="225"/>
      <c r="CI392" s="226"/>
      <c r="CJ392" s="226"/>
      <c r="CK392" s="226"/>
      <c r="CL392" s="226"/>
      <c r="CM392" s="226"/>
      <c r="CN392" s="226"/>
      <c r="CO392" s="226"/>
      <c r="CP392" s="226"/>
      <c r="CQ392" s="226"/>
      <c r="CR392" s="226"/>
      <c r="CS392" s="226"/>
      <c r="CT392" s="226"/>
      <c r="CU392" s="226"/>
      <c r="CV392" s="226"/>
      <c r="CW392" s="226"/>
      <c r="CX392" s="226"/>
      <c r="CY392" s="226"/>
      <c r="CZ392" s="226"/>
      <c r="DA392" s="226"/>
      <c r="DB392" s="226"/>
      <c r="DC392" s="226"/>
      <c r="DD392" s="226"/>
      <c r="DE392" s="226"/>
      <c r="DF392" s="226"/>
      <c r="DG392" s="226"/>
      <c r="DH392" s="226"/>
      <c r="DI392" s="226"/>
      <c r="EL392" s="224"/>
    </row>
    <row r="393" spans="1:142" ht="16.899999999999999" customHeight="1" x14ac:dyDescent="0.3">
      <c r="A393" s="31">
        <v>723</v>
      </c>
      <c r="B393" s="62" t="s">
        <v>1154</v>
      </c>
      <c r="C393" s="36" t="s">
        <v>1155</v>
      </c>
      <c r="D393" s="36" t="s">
        <v>80</v>
      </c>
      <c r="E393" s="31">
        <v>3</v>
      </c>
      <c r="F393" s="31">
        <v>3</v>
      </c>
      <c r="G393" s="36" t="s">
        <v>1</v>
      </c>
      <c r="H393" s="36" t="s">
        <v>166</v>
      </c>
      <c r="I393" s="36" t="s">
        <v>307</v>
      </c>
      <c r="J393" s="36" t="s">
        <v>1156</v>
      </c>
      <c r="K393" s="36" t="s">
        <v>137</v>
      </c>
      <c r="L393" s="108">
        <v>0.3</v>
      </c>
      <c r="M393" s="108">
        <v>0</v>
      </c>
      <c r="N393" s="31" t="s">
        <v>138</v>
      </c>
      <c r="O393" s="109" t="s">
        <v>2370</v>
      </c>
      <c r="P393" s="110">
        <v>0</v>
      </c>
      <c r="Q393" s="112">
        <v>1.32</v>
      </c>
      <c r="R393" s="112">
        <v>1.32</v>
      </c>
      <c r="S393" s="148" t="s">
        <v>1089</v>
      </c>
      <c r="T393" s="114" t="s">
        <v>2430</v>
      </c>
      <c r="U393" s="216" t="s">
        <v>1462</v>
      </c>
      <c r="V393" s="106">
        <v>15</v>
      </c>
      <c r="W393" s="31">
        <v>2015</v>
      </c>
      <c r="X393" s="65" t="s">
        <v>1157</v>
      </c>
      <c r="Y393" s="65" t="s">
        <v>2979</v>
      </c>
      <c r="Z393" s="36"/>
      <c r="AA393" s="32" t="s">
        <v>1602</v>
      </c>
      <c r="AB393" s="32">
        <v>15</v>
      </c>
      <c r="AC393" s="32">
        <v>15</v>
      </c>
      <c r="AD393" s="218" t="s">
        <v>3353</v>
      </c>
      <c r="AE393" s="31"/>
      <c r="AF393" s="31"/>
      <c r="AG393" s="31"/>
      <c r="AH393" s="31"/>
      <c r="AI393" s="31"/>
      <c r="AJ393" s="31"/>
      <c r="AK393" s="31"/>
      <c r="AL393" s="31"/>
      <c r="AM393" s="115"/>
      <c r="AN393" s="31"/>
      <c r="AR393" s="220"/>
      <c r="AS393" s="221"/>
      <c r="AT393" s="221"/>
      <c r="BA393" s="222"/>
      <c r="BB393" s="222"/>
      <c r="BC393" s="222"/>
      <c r="BG393" s="221"/>
      <c r="BH393" s="221"/>
      <c r="BP393" s="221"/>
      <c r="BQ393" s="221"/>
      <c r="BR393" s="221"/>
      <c r="BZ393" s="225"/>
      <c r="EL393" s="224"/>
    </row>
    <row r="394" spans="1:142" ht="16.899999999999999" customHeight="1" x14ac:dyDescent="0.3">
      <c r="A394" s="31">
        <v>724</v>
      </c>
      <c r="B394" s="36" t="s">
        <v>1158</v>
      </c>
      <c r="C394" s="62" t="s">
        <v>1968</v>
      </c>
      <c r="D394" s="36" t="s">
        <v>83</v>
      </c>
      <c r="E394" s="103">
        <v>5</v>
      </c>
      <c r="F394" s="31">
        <v>3</v>
      </c>
      <c r="G394" s="36" t="s">
        <v>1</v>
      </c>
      <c r="H394" s="36" t="s">
        <v>99</v>
      </c>
      <c r="I394" s="36" t="s">
        <v>219</v>
      </c>
      <c r="J394" s="36" t="s">
        <v>9</v>
      </c>
      <c r="K394" s="36" t="s">
        <v>137</v>
      </c>
      <c r="L394" s="108">
        <v>0.05</v>
      </c>
      <c r="M394" s="108">
        <v>0</v>
      </c>
      <c r="N394" s="31" t="s">
        <v>138</v>
      </c>
      <c r="O394" s="109" t="s">
        <v>2429</v>
      </c>
      <c r="P394" s="109"/>
      <c r="Q394" s="112"/>
      <c r="R394" s="112">
        <v>0.33</v>
      </c>
      <c r="S394" s="113" t="s">
        <v>1089</v>
      </c>
      <c r="T394" s="114" t="s">
        <v>2430</v>
      </c>
      <c r="U394" s="216" t="s">
        <v>1469</v>
      </c>
      <c r="V394" s="106">
        <v>20</v>
      </c>
      <c r="W394" s="31">
        <v>2013</v>
      </c>
      <c r="X394" s="65" t="s">
        <v>1159</v>
      </c>
      <c r="Y394" s="65" t="s">
        <v>2980</v>
      </c>
      <c r="Z394" s="36"/>
      <c r="AA394" s="32" t="s">
        <v>1603</v>
      </c>
      <c r="AB394" s="32">
        <v>20</v>
      </c>
      <c r="AC394" s="32">
        <v>20</v>
      </c>
      <c r="AD394" s="218" t="s">
        <v>3353</v>
      </c>
      <c r="AE394" s="31"/>
      <c r="AF394" s="31"/>
      <c r="AG394" s="31"/>
      <c r="AH394" s="31"/>
      <c r="AI394" s="31"/>
      <c r="AJ394" s="31"/>
      <c r="AK394" s="31"/>
      <c r="AL394" s="31"/>
      <c r="AM394" s="115"/>
      <c r="AN394" s="31"/>
      <c r="AR394" s="220"/>
      <c r="AS394" s="221"/>
      <c r="AT394" s="221"/>
      <c r="BA394" s="222"/>
      <c r="BB394" s="222"/>
      <c r="BC394" s="222"/>
      <c r="BG394" s="221"/>
      <c r="BH394" s="221"/>
      <c r="BP394" s="221"/>
      <c r="BQ394" s="221"/>
      <c r="BR394" s="221"/>
      <c r="CI394" s="226"/>
      <c r="CJ394" s="226"/>
      <c r="CK394" s="226"/>
      <c r="CL394" s="226"/>
      <c r="CM394" s="226"/>
      <c r="CN394" s="226"/>
      <c r="CO394" s="226"/>
      <c r="CP394" s="226"/>
      <c r="CQ394" s="226"/>
      <c r="CR394" s="226"/>
      <c r="CS394" s="226"/>
      <c r="CT394" s="226"/>
      <c r="CU394" s="226"/>
      <c r="CV394" s="226"/>
      <c r="CW394" s="226"/>
      <c r="CX394" s="226"/>
      <c r="CY394" s="226"/>
      <c r="CZ394" s="226"/>
      <c r="DA394" s="226"/>
      <c r="DB394" s="226"/>
      <c r="DC394" s="226"/>
      <c r="DD394" s="226"/>
      <c r="DE394" s="226"/>
      <c r="DF394" s="226"/>
      <c r="DG394" s="226"/>
      <c r="DH394" s="226"/>
      <c r="DI394" s="226"/>
      <c r="EL394" s="224"/>
    </row>
    <row r="395" spans="1:142" ht="16.899999999999999" customHeight="1" x14ac:dyDescent="0.3">
      <c r="A395" s="31">
        <v>725</v>
      </c>
      <c r="B395" s="36" t="s">
        <v>1160</v>
      </c>
      <c r="C395" s="36" t="s">
        <v>1969</v>
      </c>
      <c r="D395" s="36" t="s">
        <v>83</v>
      </c>
      <c r="E395" s="103">
        <v>5</v>
      </c>
      <c r="F395" s="31">
        <v>3</v>
      </c>
      <c r="G395" s="36" t="s">
        <v>1</v>
      </c>
      <c r="H395" s="36" t="s">
        <v>99</v>
      </c>
      <c r="I395" s="36" t="s">
        <v>219</v>
      </c>
      <c r="J395" s="36" t="s">
        <v>861</v>
      </c>
      <c r="K395" s="36" t="s">
        <v>137</v>
      </c>
      <c r="L395" s="108">
        <v>0.05</v>
      </c>
      <c r="M395" s="108">
        <v>0</v>
      </c>
      <c r="N395" s="31" t="s">
        <v>138</v>
      </c>
      <c r="O395" s="109" t="s">
        <v>2429</v>
      </c>
      <c r="P395" s="109"/>
      <c r="Q395" s="112"/>
      <c r="R395" s="112">
        <v>0.33</v>
      </c>
      <c r="S395" s="113" t="s">
        <v>1089</v>
      </c>
      <c r="T395" s="114" t="s">
        <v>2430</v>
      </c>
      <c r="U395" s="216" t="s">
        <v>1467</v>
      </c>
      <c r="V395" s="106">
        <v>20</v>
      </c>
      <c r="W395" s="31">
        <v>2013</v>
      </c>
      <c r="X395" s="65" t="s">
        <v>1161</v>
      </c>
      <c r="Y395" s="65" t="s">
        <v>2981</v>
      </c>
      <c r="Z395" s="36"/>
      <c r="AA395" s="32" t="s">
        <v>1604</v>
      </c>
      <c r="AB395" s="32">
        <v>20</v>
      </c>
      <c r="AC395" s="32">
        <v>20</v>
      </c>
      <c r="AD395" s="218" t="s">
        <v>3353</v>
      </c>
      <c r="AE395" s="31"/>
      <c r="AF395" s="31"/>
      <c r="AG395" s="31"/>
      <c r="AH395" s="31"/>
      <c r="AI395" s="31"/>
      <c r="AJ395" s="31"/>
      <c r="AK395" s="31"/>
      <c r="AL395" s="31"/>
      <c r="AM395" s="115"/>
      <c r="AN395" s="31"/>
      <c r="AR395" s="220"/>
      <c r="AS395" s="221"/>
      <c r="AT395" s="221"/>
      <c r="BA395" s="222"/>
      <c r="BB395" s="222"/>
      <c r="BC395" s="222"/>
      <c r="BG395" s="221"/>
      <c r="BH395" s="221"/>
      <c r="BP395" s="221"/>
      <c r="BQ395" s="221"/>
      <c r="BR395" s="221"/>
      <c r="BZ395" s="225"/>
      <c r="EL395" s="224"/>
    </row>
    <row r="396" spans="1:142" ht="16.899999999999999" customHeight="1" x14ac:dyDescent="0.3">
      <c r="A396" s="31">
        <v>726</v>
      </c>
      <c r="B396" s="36" t="s">
        <v>1162</v>
      </c>
      <c r="C396" s="36" t="s">
        <v>1970</v>
      </c>
      <c r="D396" s="36" t="s">
        <v>83</v>
      </c>
      <c r="E396" s="103">
        <v>5</v>
      </c>
      <c r="F396" s="31">
        <v>3</v>
      </c>
      <c r="G396" s="36" t="s">
        <v>1</v>
      </c>
      <c r="H396" s="36" t="s">
        <v>99</v>
      </c>
      <c r="I396" s="36" t="s">
        <v>219</v>
      </c>
      <c r="J396" s="36" t="s">
        <v>861</v>
      </c>
      <c r="K396" s="36" t="s">
        <v>137</v>
      </c>
      <c r="L396" s="108">
        <v>0.16</v>
      </c>
      <c r="M396" s="108">
        <v>0</v>
      </c>
      <c r="N396" s="31" t="s">
        <v>138</v>
      </c>
      <c r="O396" s="109" t="s">
        <v>2429</v>
      </c>
      <c r="P396" s="109"/>
      <c r="Q396" s="112"/>
      <c r="R396" s="112">
        <v>0.33</v>
      </c>
      <c r="S396" s="113" t="s">
        <v>1089</v>
      </c>
      <c r="T396" s="114" t="s">
        <v>2430</v>
      </c>
      <c r="U396" s="216" t="s">
        <v>1468</v>
      </c>
      <c r="V396" s="106">
        <v>20</v>
      </c>
      <c r="W396" s="31">
        <v>2013</v>
      </c>
      <c r="X396" s="65" t="s">
        <v>1163</v>
      </c>
      <c r="Y396" s="65" t="s">
        <v>2982</v>
      </c>
      <c r="Z396" s="36"/>
      <c r="AA396" s="32" t="s">
        <v>1605</v>
      </c>
      <c r="AB396" s="32">
        <v>20</v>
      </c>
      <c r="AC396" s="32">
        <v>20</v>
      </c>
      <c r="AD396" s="218" t="s">
        <v>3353</v>
      </c>
      <c r="AE396" s="31"/>
      <c r="AF396" s="31"/>
      <c r="AG396" s="31"/>
      <c r="AH396" s="31"/>
      <c r="AI396" s="31"/>
      <c r="AJ396" s="31"/>
      <c r="AK396" s="31"/>
      <c r="AL396" s="31"/>
      <c r="AM396" s="115"/>
      <c r="AN396" s="31"/>
      <c r="AR396" s="220"/>
      <c r="AS396" s="221"/>
      <c r="AT396" s="221"/>
      <c r="BA396" s="222"/>
      <c r="BB396" s="222"/>
      <c r="BC396" s="222"/>
      <c r="BG396" s="221"/>
      <c r="BH396" s="221"/>
      <c r="BP396" s="221"/>
      <c r="BQ396" s="221"/>
      <c r="BR396" s="221"/>
      <c r="BZ396" s="225"/>
      <c r="EL396" s="224"/>
    </row>
    <row r="397" spans="1:142" ht="16.899999999999999" customHeight="1" x14ac:dyDescent="0.3">
      <c r="A397" s="31">
        <v>727</v>
      </c>
      <c r="B397" s="36" t="s">
        <v>1164</v>
      </c>
      <c r="C397" s="36" t="s">
        <v>1971</v>
      </c>
      <c r="D397" s="36" t="s">
        <v>75</v>
      </c>
      <c r="E397" s="31">
        <v>5</v>
      </c>
      <c r="F397" s="31">
        <v>2</v>
      </c>
      <c r="G397" s="36" t="s">
        <v>1</v>
      </c>
      <c r="H397" s="36" t="s">
        <v>5</v>
      </c>
      <c r="I397" s="36" t="s">
        <v>227</v>
      </c>
      <c r="J397" s="36" t="s">
        <v>1108</v>
      </c>
      <c r="K397" s="36" t="s">
        <v>137</v>
      </c>
      <c r="L397" s="108">
        <v>0.4</v>
      </c>
      <c r="M397" s="108">
        <v>0</v>
      </c>
      <c r="N397" s="31" t="s">
        <v>144</v>
      </c>
      <c r="O397" s="109" t="s">
        <v>2983</v>
      </c>
      <c r="P397" s="109"/>
      <c r="Q397" s="112"/>
      <c r="R397" s="112">
        <v>0.7</v>
      </c>
      <c r="S397" s="113" t="s">
        <v>1089</v>
      </c>
      <c r="T397" s="114" t="s">
        <v>2361</v>
      </c>
      <c r="U397" s="216" t="s">
        <v>2984</v>
      </c>
      <c r="V397" s="106">
        <v>15</v>
      </c>
      <c r="W397" s="31">
        <v>2015</v>
      </c>
      <c r="X397" s="66" t="s">
        <v>1165</v>
      </c>
      <c r="Y397" s="65" t="s">
        <v>2985</v>
      </c>
      <c r="Z397" s="36"/>
      <c r="AA397" s="32" t="s">
        <v>1606</v>
      </c>
      <c r="AB397" s="32">
        <v>15</v>
      </c>
      <c r="AC397" s="32">
        <v>15</v>
      </c>
      <c r="AD397" s="218" t="s">
        <v>3353</v>
      </c>
      <c r="AE397" s="31"/>
      <c r="AF397" s="31"/>
      <c r="AG397" s="31"/>
      <c r="AH397" s="31"/>
      <c r="AI397" s="31"/>
      <c r="AJ397" s="31"/>
      <c r="AK397" s="31"/>
      <c r="AL397" s="31"/>
      <c r="AM397" s="115"/>
      <c r="AN397" s="31"/>
      <c r="AR397" s="220"/>
      <c r="AS397" s="221"/>
      <c r="AT397" s="221"/>
      <c r="BA397" s="222"/>
      <c r="BB397" s="222"/>
      <c r="BC397" s="222"/>
      <c r="BG397" s="221"/>
      <c r="BH397" s="221"/>
      <c r="BP397" s="221"/>
      <c r="BQ397" s="221"/>
      <c r="BR397" s="221"/>
      <c r="EL397" s="224"/>
    </row>
    <row r="398" spans="1:142" ht="16.899999999999999" customHeight="1" x14ac:dyDescent="0.3">
      <c r="A398" s="31">
        <v>732</v>
      </c>
      <c r="B398" s="36" t="s">
        <v>1166</v>
      </c>
      <c r="C398" s="36" t="s">
        <v>1167</v>
      </c>
      <c r="D398" s="36" t="s">
        <v>76</v>
      </c>
      <c r="E398" s="31">
        <v>5</v>
      </c>
      <c r="F398" s="31">
        <v>4</v>
      </c>
      <c r="G398" s="36" t="s">
        <v>1</v>
      </c>
      <c r="H398" s="36" t="s">
        <v>22</v>
      </c>
      <c r="I398" s="36" t="s">
        <v>22</v>
      </c>
      <c r="J398" s="36" t="s">
        <v>149</v>
      </c>
      <c r="K398" s="36" t="s">
        <v>137</v>
      </c>
      <c r="L398" s="142">
        <v>0.5</v>
      </c>
      <c r="M398" s="142">
        <v>0</v>
      </c>
      <c r="N398" s="31" t="s">
        <v>138</v>
      </c>
      <c r="O398" s="147"/>
      <c r="P398" s="147"/>
      <c r="Q398" s="36"/>
      <c r="R398" s="112">
        <v>1.96</v>
      </c>
      <c r="S398" s="148" t="s">
        <v>1089</v>
      </c>
      <c r="T398" s="114" t="s">
        <v>2361</v>
      </c>
      <c r="U398" s="216" t="s">
        <v>1169</v>
      </c>
      <c r="V398" s="103">
        <v>5</v>
      </c>
      <c r="W398" s="31">
        <v>2012</v>
      </c>
      <c r="X398" s="65" t="s">
        <v>1168</v>
      </c>
      <c r="Y398" s="65" t="s">
        <v>2986</v>
      </c>
      <c r="Z398" s="36"/>
      <c r="AA398" s="32" t="s">
        <v>1607</v>
      </c>
      <c r="AB398" s="32">
        <v>5</v>
      </c>
      <c r="AC398" s="32">
        <v>5</v>
      </c>
      <c r="AD398" s="277" t="s">
        <v>3354</v>
      </c>
      <c r="AE398" s="31"/>
      <c r="AF398" s="31"/>
      <c r="AG398" s="31"/>
      <c r="AH398" s="31"/>
      <c r="AI398" s="31"/>
      <c r="AJ398" s="31"/>
      <c r="AK398" s="31"/>
      <c r="AL398" s="31"/>
      <c r="AM398" s="115"/>
      <c r="AN398" s="31"/>
      <c r="AR398" s="220"/>
      <c r="AS398" s="221"/>
      <c r="AT398" s="221"/>
      <c r="BA398" s="222"/>
      <c r="BB398" s="222"/>
      <c r="BC398" s="222"/>
      <c r="BG398" s="221"/>
      <c r="BH398" s="221"/>
      <c r="BP398" s="221"/>
      <c r="BQ398" s="221"/>
      <c r="BR398" s="221"/>
      <c r="BZ398" s="225"/>
      <c r="EL398" s="224"/>
    </row>
    <row r="399" spans="1:142" ht="16.899999999999999" customHeight="1" x14ac:dyDescent="0.3">
      <c r="A399" s="31">
        <v>738</v>
      </c>
      <c r="B399" s="36" t="s">
        <v>1972</v>
      </c>
      <c r="C399" s="36" t="s">
        <v>1973</v>
      </c>
      <c r="D399" s="36" t="s">
        <v>75</v>
      </c>
      <c r="E399" s="31">
        <v>5</v>
      </c>
      <c r="F399" s="31">
        <v>4</v>
      </c>
      <c r="G399" s="36" t="s">
        <v>1</v>
      </c>
      <c r="H399" s="36" t="s">
        <v>5</v>
      </c>
      <c r="I399" s="36" t="s">
        <v>227</v>
      </c>
      <c r="J399" s="36" t="s">
        <v>228</v>
      </c>
      <c r="K399" s="36" t="s">
        <v>137</v>
      </c>
      <c r="L399" s="142">
        <v>0.4</v>
      </c>
      <c r="M399" s="142">
        <v>0</v>
      </c>
      <c r="N399" s="31" t="s">
        <v>138</v>
      </c>
      <c r="O399" s="147" t="s">
        <v>1170</v>
      </c>
      <c r="P399" s="110">
        <v>12000</v>
      </c>
      <c r="Q399" s="111">
        <v>15000</v>
      </c>
      <c r="R399" s="112">
        <v>0.5</v>
      </c>
      <c r="S399" s="62" t="s">
        <v>1089</v>
      </c>
      <c r="T399" s="114" t="s">
        <v>2399</v>
      </c>
      <c r="U399" s="216" t="s">
        <v>1458</v>
      </c>
      <c r="V399" s="103">
        <v>15</v>
      </c>
      <c r="W399" s="31">
        <v>2011</v>
      </c>
      <c r="X399" s="65" t="s">
        <v>1171</v>
      </c>
      <c r="Y399" s="65" t="s">
        <v>2987</v>
      </c>
      <c r="Z399" s="36"/>
      <c r="AA399" s="32" t="s">
        <v>1500</v>
      </c>
      <c r="AB399" s="32">
        <v>15</v>
      </c>
      <c r="AC399" s="32">
        <v>15</v>
      </c>
      <c r="AD399" s="218" t="s">
        <v>3353</v>
      </c>
      <c r="AE399" s="31"/>
      <c r="AF399" s="31"/>
      <c r="AG399" s="31"/>
      <c r="AH399" s="31"/>
      <c r="AI399" s="31"/>
      <c r="AJ399" s="31"/>
      <c r="AK399" s="31"/>
      <c r="AL399" s="31"/>
      <c r="AM399" s="115"/>
      <c r="AN399" s="31"/>
      <c r="AR399" s="220"/>
      <c r="AS399" s="221"/>
      <c r="AT399" s="221"/>
      <c r="BA399" s="222"/>
      <c r="BB399" s="222"/>
      <c r="BC399" s="222"/>
      <c r="BG399" s="221"/>
      <c r="BH399" s="221"/>
      <c r="BP399" s="221"/>
      <c r="BQ399" s="221"/>
      <c r="BR399" s="221"/>
      <c r="BZ399" s="225"/>
      <c r="EL399" s="224"/>
    </row>
    <row r="400" spans="1:142" ht="16.899999999999999" customHeight="1" x14ac:dyDescent="0.3">
      <c r="A400" s="31">
        <v>739</v>
      </c>
      <c r="B400" s="36" t="s">
        <v>1974</v>
      </c>
      <c r="C400" s="36" t="s">
        <v>1975</v>
      </c>
      <c r="D400" s="36" t="s">
        <v>75</v>
      </c>
      <c r="E400" s="31">
        <v>5</v>
      </c>
      <c r="F400" s="31">
        <v>3</v>
      </c>
      <c r="G400" s="36" t="s">
        <v>0</v>
      </c>
      <c r="H400" s="36" t="s">
        <v>5</v>
      </c>
      <c r="I400" s="36" t="s">
        <v>227</v>
      </c>
      <c r="J400" s="36" t="s">
        <v>228</v>
      </c>
      <c r="K400" s="36" t="s">
        <v>137</v>
      </c>
      <c r="L400" s="142">
        <v>0.4</v>
      </c>
      <c r="M400" s="142">
        <v>0</v>
      </c>
      <c r="N400" s="31" t="s">
        <v>138</v>
      </c>
      <c r="O400" s="109" t="s">
        <v>2988</v>
      </c>
      <c r="P400" s="110">
        <v>4680</v>
      </c>
      <c r="Q400" s="111">
        <v>5780</v>
      </c>
      <c r="R400" s="112">
        <v>1100</v>
      </c>
      <c r="S400" s="113" t="s">
        <v>2851</v>
      </c>
      <c r="T400" s="114" t="s">
        <v>2361</v>
      </c>
      <c r="U400" s="216" t="s">
        <v>1452</v>
      </c>
      <c r="V400" s="103">
        <v>17</v>
      </c>
      <c r="W400" s="31">
        <v>2011</v>
      </c>
      <c r="X400" s="65" t="s">
        <v>1171</v>
      </c>
      <c r="Y400" s="65" t="s">
        <v>2989</v>
      </c>
      <c r="Z400" s="36"/>
      <c r="AA400" s="32" t="s">
        <v>3306</v>
      </c>
      <c r="AB400" s="32">
        <v>17</v>
      </c>
      <c r="AC400" s="32">
        <v>17</v>
      </c>
      <c r="AD400" s="115" t="s">
        <v>3351</v>
      </c>
      <c r="AE400" s="31"/>
      <c r="AF400" s="31"/>
      <c r="AG400" s="31"/>
      <c r="AH400" s="31"/>
      <c r="AI400" s="31"/>
      <c r="AJ400" s="31"/>
      <c r="AK400" s="31"/>
      <c r="AL400" s="31"/>
      <c r="AM400" s="115"/>
      <c r="AN400" s="31"/>
      <c r="AR400" s="220"/>
      <c r="AS400" s="221"/>
      <c r="AT400" s="221"/>
      <c r="BA400" s="222"/>
      <c r="BB400" s="222"/>
      <c r="BC400" s="222"/>
      <c r="BG400" s="221"/>
      <c r="BH400" s="221"/>
      <c r="BP400" s="221"/>
      <c r="BQ400" s="221"/>
      <c r="BR400" s="221"/>
      <c r="EL400" s="224"/>
    </row>
    <row r="401" spans="1:142" ht="16.899999999999999" customHeight="1" x14ac:dyDescent="0.3">
      <c r="A401" s="31">
        <v>741</v>
      </c>
      <c r="B401" s="36" t="s">
        <v>1172</v>
      </c>
      <c r="C401" s="36" t="s">
        <v>1976</v>
      </c>
      <c r="D401" s="36" t="s">
        <v>82</v>
      </c>
      <c r="E401" s="31">
        <v>5</v>
      </c>
      <c r="F401" s="31">
        <v>0</v>
      </c>
      <c r="G401" s="36" t="s">
        <v>1</v>
      </c>
      <c r="H401" s="147" t="s">
        <v>99</v>
      </c>
      <c r="I401" s="36" t="s">
        <v>375</v>
      </c>
      <c r="J401" s="36" t="s">
        <v>9</v>
      </c>
      <c r="K401" s="36" t="s">
        <v>246</v>
      </c>
      <c r="L401" s="114">
        <v>30</v>
      </c>
      <c r="M401" s="114">
        <v>15</v>
      </c>
      <c r="N401" s="106" t="s">
        <v>138</v>
      </c>
      <c r="O401" s="109" t="s">
        <v>2990</v>
      </c>
      <c r="P401" s="109">
        <v>0.81666666666666676</v>
      </c>
      <c r="Q401" s="112">
        <v>1.1500000000000001</v>
      </c>
      <c r="R401" s="112">
        <v>0.33333333333333337</v>
      </c>
      <c r="S401" s="113" t="s">
        <v>2991</v>
      </c>
      <c r="T401" s="114" t="s">
        <v>2992</v>
      </c>
      <c r="U401" s="216" t="s">
        <v>1470</v>
      </c>
      <c r="V401" s="103">
        <v>40</v>
      </c>
      <c r="W401" s="31">
        <v>2025</v>
      </c>
      <c r="X401" s="65" t="s">
        <v>1173</v>
      </c>
      <c r="Y401" s="65" t="s">
        <v>2993</v>
      </c>
      <c r="Z401" s="36"/>
      <c r="AA401" s="32" t="s">
        <v>1608</v>
      </c>
      <c r="AB401" s="32">
        <v>40</v>
      </c>
      <c r="AC401" s="32">
        <v>40</v>
      </c>
      <c r="AD401" s="218" t="s">
        <v>3353</v>
      </c>
      <c r="AE401" s="31"/>
      <c r="AF401" s="31"/>
      <c r="AG401" s="31"/>
      <c r="AH401" s="31"/>
      <c r="AI401" s="31"/>
      <c r="AJ401" s="31"/>
      <c r="AK401" s="31"/>
      <c r="AL401" s="31"/>
      <c r="AM401" s="115"/>
      <c r="AN401" s="31"/>
      <c r="AR401" s="220"/>
      <c r="AS401" s="221"/>
      <c r="AT401" s="221"/>
      <c r="BA401" s="222"/>
      <c r="BB401" s="222"/>
      <c r="BC401" s="222"/>
      <c r="BG401" s="221"/>
      <c r="BH401" s="221"/>
      <c r="BP401" s="221"/>
      <c r="BQ401" s="221"/>
      <c r="BR401" s="221"/>
      <c r="EL401" s="224"/>
    </row>
    <row r="402" spans="1:142" ht="16.899999999999999" customHeight="1" x14ac:dyDescent="0.3">
      <c r="A402" s="103">
        <v>742</v>
      </c>
      <c r="B402" s="76" t="s">
        <v>1174</v>
      </c>
      <c r="C402" s="76" t="s">
        <v>1175</v>
      </c>
      <c r="D402" s="76" t="s">
        <v>81</v>
      </c>
      <c r="E402" s="103">
        <v>5</v>
      </c>
      <c r="F402" s="103">
        <v>4</v>
      </c>
      <c r="G402" s="76" t="s">
        <v>1</v>
      </c>
      <c r="H402" s="137" t="s">
        <v>22</v>
      </c>
      <c r="I402" s="76" t="s">
        <v>81</v>
      </c>
      <c r="J402" s="137" t="s">
        <v>9</v>
      </c>
      <c r="K402" s="76" t="s">
        <v>137</v>
      </c>
      <c r="L402" s="254">
        <v>0.08</v>
      </c>
      <c r="M402" s="254">
        <v>0</v>
      </c>
      <c r="N402" s="103" t="s">
        <v>138</v>
      </c>
      <c r="O402" s="137" t="s">
        <v>1176</v>
      </c>
      <c r="P402" s="121">
        <v>0</v>
      </c>
      <c r="Q402" s="122">
        <v>0.15</v>
      </c>
      <c r="R402" s="122">
        <v>0.15</v>
      </c>
      <c r="S402" s="162" t="s">
        <v>1177</v>
      </c>
      <c r="T402" s="196" t="s">
        <v>2361</v>
      </c>
      <c r="U402" s="216" t="s">
        <v>1471</v>
      </c>
      <c r="V402" s="103">
        <v>40</v>
      </c>
      <c r="W402" s="103">
        <v>2013</v>
      </c>
      <c r="X402" s="63" t="s">
        <v>1178</v>
      </c>
      <c r="Y402" s="63" t="s">
        <v>2994</v>
      </c>
      <c r="Z402" s="76"/>
      <c r="AA402" s="32" t="s">
        <v>1609</v>
      </c>
      <c r="AB402" s="32">
        <v>40</v>
      </c>
      <c r="AC402" s="32">
        <v>40</v>
      </c>
      <c r="AD402" s="277" t="s">
        <v>3354</v>
      </c>
      <c r="AE402" s="103"/>
      <c r="AF402" s="103"/>
      <c r="AG402" s="103"/>
      <c r="AH402" s="103"/>
      <c r="AI402" s="103"/>
      <c r="AJ402" s="103"/>
      <c r="AK402" s="103"/>
      <c r="AL402" s="103"/>
      <c r="AM402" s="192"/>
      <c r="AN402" s="103"/>
      <c r="AR402" s="220"/>
      <c r="AS402" s="221"/>
      <c r="AT402" s="221"/>
      <c r="BA402" s="222"/>
      <c r="BB402" s="222"/>
      <c r="BC402" s="222"/>
      <c r="BG402" s="221"/>
      <c r="BH402" s="221"/>
      <c r="BM402" s="226"/>
      <c r="BP402" s="221"/>
      <c r="BQ402" s="221"/>
      <c r="BR402" s="221"/>
      <c r="BZ402" s="223"/>
      <c r="DZ402" s="226"/>
      <c r="EA402" s="226"/>
      <c r="EB402" s="226"/>
      <c r="EC402" s="226"/>
      <c r="ED402" s="226"/>
      <c r="EE402" s="226"/>
      <c r="EF402" s="226"/>
      <c r="EG402" s="226"/>
      <c r="EH402" s="226"/>
      <c r="EI402" s="226"/>
      <c r="EL402" s="224"/>
    </row>
    <row r="403" spans="1:142" ht="16.899999999999999" customHeight="1" x14ac:dyDescent="0.3">
      <c r="A403" s="103">
        <v>743</v>
      </c>
      <c r="B403" s="76" t="s">
        <v>1179</v>
      </c>
      <c r="C403" s="76" t="s">
        <v>1977</v>
      </c>
      <c r="D403" s="76" t="s">
        <v>81</v>
      </c>
      <c r="E403" s="103">
        <v>5</v>
      </c>
      <c r="F403" s="103">
        <v>4</v>
      </c>
      <c r="G403" s="76" t="s">
        <v>1</v>
      </c>
      <c r="H403" s="137" t="s">
        <v>22</v>
      </c>
      <c r="I403" s="137" t="s">
        <v>1180</v>
      </c>
      <c r="J403" s="137" t="s">
        <v>9</v>
      </c>
      <c r="K403" s="76" t="s">
        <v>137</v>
      </c>
      <c r="L403" s="254">
        <v>7.5999999999999998E-2</v>
      </c>
      <c r="M403" s="254">
        <v>0</v>
      </c>
      <c r="N403" s="124" t="s">
        <v>138</v>
      </c>
      <c r="O403" s="121" t="s">
        <v>2995</v>
      </c>
      <c r="P403" s="121">
        <v>0</v>
      </c>
      <c r="Q403" s="122">
        <v>1.3739999999999999</v>
      </c>
      <c r="R403" s="122">
        <v>1.3739999999999999</v>
      </c>
      <c r="S403" s="154" t="s">
        <v>2996</v>
      </c>
      <c r="T403" s="196" t="s">
        <v>2361</v>
      </c>
      <c r="U403" s="216" t="s">
        <v>1471</v>
      </c>
      <c r="V403" s="103">
        <v>40</v>
      </c>
      <c r="W403" s="103">
        <v>2013</v>
      </c>
      <c r="X403" s="63" t="s">
        <v>1181</v>
      </c>
      <c r="Y403" s="63" t="s">
        <v>2997</v>
      </c>
      <c r="Z403" s="76"/>
      <c r="AA403" s="32" t="s">
        <v>1609</v>
      </c>
      <c r="AB403" s="32">
        <v>40</v>
      </c>
      <c r="AC403" s="32">
        <v>40</v>
      </c>
      <c r="AD403" s="277" t="s">
        <v>3354</v>
      </c>
      <c r="AE403" s="103"/>
      <c r="AF403" s="103"/>
      <c r="AG403" s="103"/>
      <c r="AH403" s="103"/>
      <c r="AI403" s="103"/>
      <c r="AJ403" s="103"/>
      <c r="AK403" s="103"/>
      <c r="AL403" s="103"/>
      <c r="AM403" s="192"/>
      <c r="AN403" s="103"/>
      <c r="AR403" s="220"/>
      <c r="AT403" s="221"/>
      <c r="BA403" s="222"/>
      <c r="BB403" s="222"/>
      <c r="BC403" s="222"/>
      <c r="BG403" s="221"/>
      <c r="BH403" s="221"/>
      <c r="BM403" s="226"/>
      <c r="BP403" s="221"/>
      <c r="BQ403" s="221"/>
      <c r="BR403" s="221"/>
      <c r="CI403" s="226"/>
      <c r="CJ403" s="226"/>
      <c r="CK403" s="226"/>
      <c r="CL403" s="226"/>
      <c r="CM403" s="226"/>
      <c r="CN403" s="226"/>
      <c r="CO403" s="226"/>
      <c r="CP403" s="226"/>
      <c r="CQ403" s="226"/>
      <c r="CR403" s="226"/>
      <c r="CS403" s="226"/>
      <c r="CT403" s="226"/>
      <c r="CU403" s="226"/>
      <c r="CV403" s="226"/>
      <c r="CW403" s="226"/>
      <c r="CX403" s="226"/>
      <c r="CY403" s="226"/>
      <c r="CZ403" s="226"/>
      <c r="DA403" s="226"/>
      <c r="DB403" s="226"/>
      <c r="DC403" s="226"/>
      <c r="DD403" s="226"/>
      <c r="DE403" s="226"/>
      <c r="DF403" s="226"/>
      <c r="DG403" s="226"/>
      <c r="DH403" s="226"/>
      <c r="DI403" s="226"/>
      <c r="ED403" s="226"/>
      <c r="EE403" s="226"/>
      <c r="EF403" s="226"/>
      <c r="EG403" s="226"/>
      <c r="EH403" s="226"/>
      <c r="EI403" s="226"/>
      <c r="EL403" s="224"/>
    </row>
    <row r="404" spans="1:142" ht="16.899999999999999" customHeight="1" x14ac:dyDescent="0.25">
      <c r="A404" s="31">
        <v>744</v>
      </c>
      <c r="B404" s="36" t="s">
        <v>1182</v>
      </c>
      <c r="C404" s="255" t="s">
        <v>1183</v>
      </c>
      <c r="D404" s="36" t="s">
        <v>80</v>
      </c>
      <c r="E404" s="31">
        <v>5</v>
      </c>
      <c r="F404" s="31">
        <v>4</v>
      </c>
      <c r="G404" s="36" t="s">
        <v>1</v>
      </c>
      <c r="H404" s="147" t="s">
        <v>105</v>
      </c>
      <c r="I404" s="36" t="s">
        <v>307</v>
      </c>
      <c r="J404" s="147" t="s">
        <v>9</v>
      </c>
      <c r="K404" s="36" t="s">
        <v>137</v>
      </c>
      <c r="L404" s="142">
        <v>0.19</v>
      </c>
      <c r="M404" s="142">
        <v>0</v>
      </c>
      <c r="N404" s="37" t="s">
        <v>138</v>
      </c>
      <c r="O404" s="256" t="s">
        <v>1184</v>
      </c>
      <c r="P404" s="109">
        <v>0</v>
      </c>
      <c r="Q404" s="112">
        <v>1.75</v>
      </c>
      <c r="R404" s="112">
        <v>1.75</v>
      </c>
      <c r="S404" s="171" t="s">
        <v>1185</v>
      </c>
      <c r="T404" s="114" t="s">
        <v>2361</v>
      </c>
      <c r="U404" s="216" t="s">
        <v>1475</v>
      </c>
      <c r="V404" s="103">
        <v>20</v>
      </c>
      <c r="W404" s="103">
        <v>2013</v>
      </c>
      <c r="X404" s="65" t="s">
        <v>1186</v>
      </c>
      <c r="Y404" s="65" t="s">
        <v>2998</v>
      </c>
      <c r="Z404" s="36"/>
      <c r="AA404" s="32" t="s">
        <v>1610</v>
      </c>
      <c r="AB404" s="32">
        <v>20</v>
      </c>
      <c r="AC404" s="32">
        <v>20</v>
      </c>
      <c r="AD404" s="218" t="s">
        <v>3353</v>
      </c>
      <c r="AE404" s="31"/>
      <c r="AF404" s="31"/>
      <c r="AG404" s="31"/>
      <c r="AH404" s="31"/>
      <c r="AI404" s="31"/>
      <c r="AJ404" s="31"/>
      <c r="AK404" s="31"/>
      <c r="AL404" s="31"/>
      <c r="AM404" s="115"/>
      <c r="AN404" s="31"/>
      <c r="AR404" s="220"/>
      <c r="AS404" s="221"/>
      <c r="AT404" s="221"/>
      <c r="BA404" s="222"/>
      <c r="BB404" s="222"/>
      <c r="BC404" s="222"/>
      <c r="BG404" s="221"/>
      <c r="BH404" s="221"/>
      <c r="BP404" s="221"/>
      <c r="BQ404" s="221"/>
      <c r="BR404" s="221"/>
      <c r="EL404" s="224"/>
    </row>
    <row r="405" spans="1:142" ht="16.899999999999999" customHeight="1" x14ac:dyDescent="0.3">
      <c r="A405" s="31">
        <v>746</v>
      </c>
      <c r="B405" s="36" t="s">
        <v>1187</v>
      </c>
      <c r="C405" s="36" t="s">
        <v>1188</v>
      </c>
      <c r="D405" s="36" t="s">
        <v>82</v>
      </c>
      <c r="E405" s="31">
        <v>5</v>
      </c>
      <c r="F405" s="31">
        <v>4</v>
      </c>
      <c r="G405" s="36" t="s">
        <v>1</v>
      </c>
      <c r="H405" s="147" t="s">
        <v>99</v>
      </c>
      <c r="I405" s="36" t="s">
        <v>375</v>
      </c>
      <c r="J405" s="36" t="s">
        <v>861</v>
      </c>
      <c r="K405" s="36" t="s">
        <v>246</v>
      </c>
      <c r="L405" s="114">
        <v>24</v>
      </c>
      <c r="M405" s="114">
        <v>14</v>
      </c>
      <c r="N405" s="106" t="s">
        <v>138</v>
      </c>
      <c r="O405" s="109" t="s">
        <v>2999</v>
      </c>
      <c r="P405" s="109">
        <v>1023057</v>
      </c>
      <c r="Q405" s="112">
        <v>1082915</v>
      </c>
      <c r="R405" s="112">
        <v>0.28395635673624287</v>
      </c>
      <c r="S405" s="113" t="s">
        <v>3000</v>
      </c>
      <c r="T405" s="114" t="s">
        <v>2992</v>
      </c>
      <c r="U405" s="216" t="s">
        <v>1473</v>
      </c>
      <c r="V405" s="103">
        <v>40</v>
      </c>
      <c r="W405" s="103">
        <v>2013</v>
      </c>
      <c r="X405" s="65" t="s">
        <v>1189</v>
      </c>
      <c r="Y405" s="65" t="s">
        <v>3001</v>
      </c>
      <c r="Z405" s="36"/>
      <c r="AA405" s="32" t="s">
        <v>1611</v>
      </c>
      <c r="AB405" s="32">
        <v>40</v>
      </c>
      <c r="AC405" s="32">
        <v>40</v>
      </c>
      <c r="AD405" s="218" t="s">
        <v>3353</v>
      </c>
      <c r="AE405" s="31"/>
      <c r="AF405" s="31"/>
      <c r="AG405" s="31"/>
      <c r="AH405" s="31"/>
      <c r="AI405" s="31"/>
      <c r="AJ405" s="31"/>
      <c r="AK405" s="31"/>
      <c r="AL405" s="31"/>
      <c r="AM405" s="115"/>
      <c r="AN405" s="31"/>
      <c r="AR405" s="220"/>
      <c r="AT405" s="221"/>
      <c r="BA405" s="222"/>
      <c r="BB405" s="222"/>
      <c r="BC405" s="222"/>
      <c r="BG405" s="221"/>
      <c r="BH405" s="221"/>
      <c r="BP405" s="221"/>
      <c r="BQ405" s="221"/>
      <c r="BR405" s="221"/>
      <c r="CI405" s="226"/>
      <c r="CJ405" s="226"/>
      <c r="CK405" s="226"/>
      <c r="CL405" s="226"/>
      <c r="CM405" s="226"/>
      <c r="CN405" s="226"/>
      <c r="CO405" s="226"/>
      <c r="CP405" s="226"/>
      <c r="CQ405" s="226"/>
      <c r="CR405" s="226"/>
      <c r="CS405" s="226"/>
      <c r="CT405" s="226"/>
      <c r="CU405" s="226"/>
      <c r="CV405" s="226"/>
      <c r="CW405" s="226"/>
      <c r="CX405" s="226"/>
      <c r="CY405" s="226"/>
      <c r="CZ405" s="226"/>
      <c r="DA405" s="226"/>
      <c r="DB405" s="226"/>
      <c r="DC405" s="226"/>
      <c r="DD405" s="226"/>
      <c r="DE405" s="226"/>
      <c r="DF405" s="226"/>
      <c r="DG405" s="226"/>
      <c r="DH405" s="226"/>
      <c r="DI405" s="226"/>
      <c r="EL405" s="224"/>
    </row>
    <row r="406" spans="1:142" ht="16.899999999999999" customHeight="1" x14ac:dyDescent="0.3">
      <c r="A406" s="31">
        <v>747</v>
      </c>
      <c r="B406" s="36" t="s">
        <v>1190</v>
      </c>
      <c r="C406" s="36" t="s">
        <v>1191</v>
      </c>
      <c r="D406" s="36" t="s">
        <v>81</v>
      </c>
      <c r="E406" s="31">
        <v>5</v>
      </c>
      <c r="F406" s="31">
        <v>4</v>
      </c>
      <c r="G406" s="36" t="s">
        <v>1</v>
      </c>
      <c r="H406" s="147" t="s">
        <v>22</v>
      </c>
      <c r="I406" s="147" t="s">
        <v>1180</v>
      </c>
      <c r="J406" s="147" t="s">
        <v>861</v>
      </c>
      <c r="K406" s="36" t="s">
        <v>137</v>
      </c>
      <c r="L406" s="142">
        <v>0.21</v>
      </c>
      <c r="M406" s="142">
        <v>0</v>
      </c>
      <c r="N406" s="37" t="s">
        <v>138</v>
      </c>
      <c r="O406" s="109" t="s">
        <v>3002</v>
      </c>
      <c r="P406" s="109">
        <v>0</v>
      </c>
      <c r="Q406" s="112">
        <v>8.5025142314990525</v>
      </c>
      <c r="R406" s="112">
        <v>8.5025142314990525</v>
      </c>
      <c r="S406" s="113" t="s">
        <v>3000</v>
      </c>
      <c r="T406" s="114" t="s">
        <v>2361</v>
      </c>
      <c r="U406" s="216" t="s">
        <v>1472</v>
      </c>
      <c r="V406" s="103">
        <v>40</v>
      </c>
      <c r="W406" s="103">
        <v>2013</v>
      </c>
      <c r="X406" s="65" t="s">
        <v>1189</v>
      </c>
      <c r="Y406" s="139" t="s">
        <v>3003</v>
      </c>
      <c r="Z406" s="36"/>
      <c r="AA406" s="32" t="s">
        <v>1612</v>
      </c>
      <c r="AB406" s="32">
        <v>40</v>
      </c>
      <c r="AC406" s="32">
        <v>40</v>
      </c>
      <c r="AD406" s="277" t="s">
        <v>3354</v>
      </c>
      <c r="AE406" s="31"/>
      <c r="AF406" s="31"/>
      <c r="AG406" s="31"/>
      <c r="AH406" s="31"/>
      <c r="AI406" s="31"/>
      <c r="AJ406" s="31"/>
      <c r="AK406" s="31"/>
      <c r="AL406" s="31"/>
      <c r="AM406" s="115"/>
      <c r="AN406" s="31"/>
      <c r="AR406" s="220"/>
      <c r="AS406" s="221"/>
      <c r="AT406" s="221"/>
      <c r="BA406" s="222"/>
      <c r="BB406" s="222"/>
      <c r="BC406" s="222"/>
      <c r="BG406" s="221"/>
      <c r="BH406" s="221"/>
      <c r="BP406" s="221"/>
      <c r="BQ406" s="221"/>
      <c r="BR406" s="221"/>
      <c r="EL406" s="224"/>
    </row>
    <row r="407" spans="1:142" ht="16.899999999999999" customHeight="1" x14ac:dyDescent="0.3">
      <c r="A407" s="31">
        <v>748</v>
      </c>
      <c r="B407" s="36" t="s">
        <v>1192</v>
      </c>
      <c r="C407" s="36" t="s">
        <v>1978</v>
      </c>
      <c r="D407" s="36" t="s">
        <v>75</v>
      </c>
      <c r="E407" s="31">
        <v>5</v>
      </c>
      <c r="F407" s="31">
        <v>4</v>
      </c>
      <c r="G407" s="36" t="s">
        <v>1</v>
      </c>
      <c r="H407" s="36" t="s">
        <v>4</v>
      </c>
      <c r="I407" s="36" t="s">
        <v>289</v>
      </c>
      <c r="J407" s="36" t="s">
        <v>861</v>
      </c>
      <c r="K407" s="36" t="s">
        <v>137</v>
      </c>
      <c r="L407" s="108">
        <v>0.05</v>
      </c>
      <c r="M407" s="108">
        <v>0</v>
      </c>
      <c r="N407" s="31" t="s">
        <v>138</v>
      </c>
      <c r="O407" s="109" t="s">
        <v>3004</v>
      </c>
      <c r="P407" s="109"/>
      <c r="Q407" s="112">
        <v>0.76201706473251529</v>
      </c>
      <c r="R407" s="112">
        <v>0.76201706473251529</v>
      </c>
      <c r="S407" s="113" t="s">
        <v>3005</v>
      </c>
      <c r="T407" s="114" t="s">
        <v>3006</v>
      </c>
      <c r="U407" s="216" t="s">
        <v>1476</v>
      </c>
      <c r="V407" s="103">
        <v>30</v>
      </c>
      <c r="W407" s="103">
        <v>2013</v>
      </c>
      <c r="X407" s="65" t="s">
        <v>1193</v>
      </c>
      <c r="Y407" s="139" t="s">
        <v>3007</v>
      </c>
      <c r="Z407" s="36"/>
      <c r="AA407" s="32" t="s">
        <v>1613</v>
      </c>
      <c r="AB407" s="32">
        <v>30</v>
      </c>
      <c r="AC407" s="32">
        <v>30</v>
      </c>
      <c r="AD407" s="218" t="s">
        <v>3353</v>
      </c>
      <c r="AE407" s="31"/>
      <c r="AF407" s="31"/>
      <c r="AG407" s="31"/>
      <c r="AH407" s="31"/>
      <c r="AI407" s="31"/>
      <c r="AJ407" s="31"/>
      <c r="AK407" s="31"/>
      <c r="AL407" s="31"/>
      <c r="AM407" s="115"/>
      <c r="AN407" s="31"/>
      <c r="AR407" s="220"/>
      <c r="AS407" s="221"/>
      <c r="AT407" s="221"/>
      <c r="BA407" s="222"/>
      <c r="BB407" s="222"/>
      <c r="BC407" s="222"/>
      <c r="BG407" s="221"/>
      <c r="BH407" s="221"/>
      <c r="BP407" s="221"/>
      <c r="BQ407" s="221"/>
      <c r="BR407" s="221"/>
      <c r="BZ407" s="225"/>
      <c r="EL407" s="224"/>
    </row>
    <row r="408" spans="1:142" ht="16.899999999999999" customHeight="1" x14ac:dyDescent="0.3">
      <c r="A408" s="185">
        <v>753</v>
      </c>
      <c r="B408" s="257" t="s">
        <v>1195</v>
      </c>
      <c r="C408" s="257" t="s">
        <v>1196</v>
      </c>
      <c r="D408" s="257" t="s">
        <v>76</v>
      </c>
      <c r="E408" s="185">
        <v>5</v>
      </c>
      <c r="F408" s="185">
        <v>4</v>
      </c>
      <c r="G408" s="257" t="s">
        <v>1</v>
      </c>
      <c r="H408" s="257" t="s">
        <v>105</v>
      </c>
      <c r="I408" s="257" t="s">
        <v>1194</v>
      </c>
      <c r="J408" s="257" t="s">
        <v>1</v>
      </c>
      <c r="K408" s="257" t="s">
        <v>137</v>
      </c>
      <c r="L408" s="258">
        <v>0.31907373486470636</v>
      </c>
      <c r="M408" s="258">
        <v>0</v>
      </c>
      <c r="N408" s="185" t="s">
        <v>144</v>
      </c>
      <c r="O408" s="259"/>
      <c r="P408" s="259"/>
      <c r="Q408" s="257"/>
      <c r="R408" s="257"/>
      <c r="S408" s="260" t="s">
        <v>864</v>
      </c>
      <c r="T408" s="261" t="s">
        <v>2361</v>
      </c>
      <c r="U408" s="216" t="s">
        <v>3008</v>
      </c>
      <c r="V408" s="149">
        <v>32</v>
      </c>
      <c r="W408" s="185">
        <v>2013</v>
      </c>
      <c r="X408" s="69"/>
      <c r="Y408" s="242"/>
      <c r="Z408" s="257"/>
      <c r="AA408" s="32" t="s">
        <v>1614</v>
      </c>
      <c r="AB408" s="32">
        <v>32</v>
      </c>
      <c r="AC408" s="32">
        <v>32</v>
      </c>
      <c r="AD408" s="218" t="s">
        <v>3353</v>
      </c>
      <c r="AE408" s="185"/>
      <c r="AF408" s="185"/>
      <c r="AG408" s="185"/>
      <c r="AH408" s="185"/>
      <c r="AI408" s="185"/>
      <c r="AJ408" s="185"/>
      <c r="AK408" s="185"/>
      <c r="AL408" s="185"/>
      <c r="AM408" s="115"/>
      <c r="AN408" s="185"/>
      <c r="AR408" s="220"/>
      <c r="AS408" s="221"/>
      <c r="AT408" s="221"/>
      <c r="BA408" s="222"/>
      <c r="BB408" s="222"/>
      <c r="BC408" s="222"/>
      <c r="BG408" s="221"/>
      <c r="BH408" s="221"/>
      <c r="BP408" s="221"/>
      <c r="BQ408" s="221"/>
      <c r="BR408" s="221"/>
      <c r="EL408" s="224"/>
    </row>
    <row r="409" spans="1:142" ht="16.899999999999999" customHeight="1" x14ac:dyDescent="0.3">
      <c r="A409" s="185">
        <v>754</v>
      </c>
      <c r="B409" s="257" t="s">
        <v>1197</v>
      </c>
      <c r="C409" s="257" t="s">
        <v>1198</v>
      </c>
      <c r="D409" s="257" t="s">
        <v>76</v>
      </c>
      <c r="E409" s="185">
        <v>5</v>
      </c>
      <c r="F409" s="185">
        <v>4</v>
      </c>
      <c r="G409" s="257" t="s">
        <v>1</v>
      </c>
      <c r="H409" s="257" t="s">
        <v>105</v>
      </c>
      <c r="I409" s="257" t="s">
        <v>1194</v>
      </c>
      <c r="J409" s="257" t="s">
        <v>1</v>
      </c>
      <c r="K409" s="257" t="s">
        <v>137</v>
      </c>
      <c r="L409" s="258">
        <v>0.44602567876722349</v>
      </c>
      <c r="M409" s="258">
        <v>0</v>
      </c>
      <c r="N409" s="185" t="s">
        <v>144</v>
      </c>
      <c r="O409" s="259"/>
      <c r="P409" s="259"/>
      <c r="Q409" s="257"/>
      <c r="R409" s="257"/>
      <c r="S409" s="260" t="s">
        <v>864</v>
      </c>
      <c r="T409" s="261" t="s">
        <v>2361</v>
      </c>
      <c r="U409" s="216" t="s">
        <v>3008</v>
      </c>
      <c r="V409" s="149">
        <v>32</v>
      </c>
      <c r="W409" s="185">
        <v>2013</v>
      </c>
      <c r="X409" s="69"/>
      <c r="Y409" s="242"/>
      <c r="Z409" s="257"/>
      <c r="AA409" s="32" t="s">
        <v>1614</v>
      </c>
      <c r="AB409" s="32">
        <v>32</v>
      </c>
      <c r="AC409" s="32">
        <v>32</v>
      </c>
      <c r="AD409" s="218" t="s">
        <v>3353</v>
      </c>
      <c r="AE409" s="185"/>
      <c r="AF409" s="185"/>
      <c r="AG409" s="185"/>
      <c r="AH409" s="185"/>
      <c r="AI409" s="185"/>
      <c r="AJ409" s="185"/>
      <c r="AK409" s="185"/>
      <c r="AL409" s="185"/>
      <c r="AM409" s="115"/>
      <c r="AN409" s="185"/>
      <c r="AR409" s="220"/>
      <c r="AS409" s="221"/>
      <c r="AT409" s="221"/>
      <c r="BA409" s="222"/>
      <c r="BB409" s="222"/>
      <c r="BC409" s="222"/>
      <c r="BG409" s="221"/>
      <c r="BH409" s="221"/>
      <c r="BP409" s="221"/>
      <c r="BQ409" s="221"/>
      <c r="BR409" s="221"/>
      <c r="EL409" s="224"/>
    </row>
    <row r="410" spans="1:142" ht="16.899999999999999" customHeight="1" x14ac:dyDescent="0.3">
      <c r="A410" s="31">
        <v>756</v>
      </c>
      <c r="B410" s="36" t="s">
        <v>1979</v>
      </c>
      <c r="C410" s="36" t="s">
        <v>1980</v>
      </c>
      <c r="D410" s="36" t="s">
        <v>76</v>
      </c>
      <c r="E410" s="31">
        <v>5</v>
      </c>
      <c r="F410" s="31">
        <v>4</v>
      </c>
      <c r="G410" s="36" t="s">
        <v>1</v>
      </c>
      <c r="H410" s="36" t="s">
        <v>105</v>
      </c>
      <c r="I410" s="36" t="s">
        <v>3009</v>
      </c>
      <c r="J410" s="36" t="s">
        <v>1</v>
      </c>
      <c r="K410" s="36" t="s">
        <v>137</v>
      </c>
      <c r="L410" s="262">
        <v>0.60947640833679928</v>
      </c>
      <c r="M410" s="142">
        <v>0</v>
      </c>
      <c r="N410" s="31" t="s">
        <v>144</v>
      </c>
      <c r="O410" s="238" t="s">
        <v>3010</v>
      </c>
      <c r="P410" s="256">
        <v>25313.502815219246</v>
      </c>
      <c r="Q410" s="256">
        <v>43756.497184780754</v>
      </c>
      <c r="R410" s="263">
        <v>18442.994369561507</v>
      </c>
      <c r="S410" s="148" t="s">
        <v>2585</v>
      </c>
      <c r="T410" s="114" t="s">
        <v>2361</v>
      </c>
      <c r="U410" s="216" t="s">
        <v>3008</v>
      </c>
      <c r="V410" s="103">
        <v>32</v>
      </c>
      <c r="W410" s="31">
        <v>2013</v>
      </c>
      <c r="X410" s="63" t="s">
        <v>2286</v>
      </c>
      <c r="Y410" s="65" t="s">
        <v>3010</v>
      </c>
      <c r="Z410" s="36"/>
      <c r="AA410" s="32" t="s">
        <v>1614</v>
      </c>
      <c r="AB410" s="32">
        <v>32</v>
      </c>
      <c r="AC410" s="32">
        <v>32</v>
      </c>
      <c r="AD410" s="218" t="s">
        <v>3353</v>
      </c>
      <c r="AE410" s="31"/>
      <c r="AF410" s="31"/>
      <c r="AG410" s="31"/>
      <c r="AH410" s="31"/>
      <c r="AI410" s="31"/>
      <c r="AJ410" s="31"/>
      <c r="AK410" s="31"/>
      <c r="AL410" s="31"/>
      <c r="AM410" s="115"/>
      <c r="AN410" s="31"/>
      <c r="AR410" s="220"/>
      <c r="AS410" s="221"/>
      <c r="AT410" s="221"/>
      <c r="BA410" s="222"/>
      <c r="BB410" s="222"/>
      <c r="BC410" s="222"/>
      <c r="BG410" s="221"/>
      <c r="BH410" s="221"/>
      <c r="BJ410" s="226"/>
      <c r="BM410" s="226"/>
      <c r="BP410" s="221"/>
      <c r="BQ410" s="221"/>
      <c r="BR410" s="221"/>
      <c r="CI410" s="226"/>
      <c r="CJ410" s="226"/>
      <c r="CK410" s="226"/>
      <c r="CL410" s="226"/>
      <c r="CM410" s="226"/>
      <c r="CN410" s="226"/>
      <c r="CO410" s="226"/>
      <c r="CP410" s="226"/>
      <c r="CQ410" s="226"/>
      <c r="CR410" s="226"/>
      <c r="CS410" s="226"/>
      <c r="CT410" s="226"/>
      <c r="CU410" s="226"/>
      <c r="CV410" s="226"/>
      <c r="CW410" s="226"/>
      <c r="CX410" s="226"/>
      <c r="CY410" s="226"/>
      <c r="CZ410" s="226"/>
      <c r="DA410" s="226"/>
      <c r="DB410" s="226"/>
      <c r="DC410" s="226"/>
      <c r="DD410" s="226"/>
      <c r="DE410" s="226"/>
      <c r="DF410" s="226"/>
      <c r="DG410" s="226"/>
      <c r="DH410" s="226"/>
      <c r="DI410" s="226"/>
      <c r="DJ410" s="226"/>
      <c r="DK410" s="226"/>
      <c r="DL410" s="226"/>
      <c r="DM410" s="226"/>
      <c r="DN410" s="226"/>
      <c r="DO410" s="226"/>
      <c r="DP410" s="226"/>
      <c r="DQ410" s="226"/>
      <c r="DR410" s="226"/>
      <c r="DS410" s="226"/>
      <c r="DT410" s="226"/>
      <c r="DU410" s="226"/>
      <c r="DV410" s="226"/>
      <c r="DW410" s="226"/>
      <c r="DX410" s="226"/>
      <c r="DY410" s="226"/>
      <c r="DZ410" s="226"/>
      <c r="EA410" s="226"/>
      <c r="EB410" s="226"/>
      <c r="EC410" s="226"/>
      <c r="ED410" s="226"/>
      <c r="EE410" s="226"/>
      <c r="EF410" s="226"/>
      <c r="EG410" s="226"/>
      <c r="EH410" s="226"/>
      <c r="EI410" s="226"/>
      <c r="EL410" s="224"/>
    </row>
    <row r="411" spans="1:142" ht="16.899999999999999" customHeight="1" x14ac:dyDescent="0.25">
      <c r="A411" s="31">
        <v>759</v>
      </c>
      <c r="B411" s="36" t="s">
        <v>1199</v>
      </c>
      <c r="C411" s="36" t="s">
        <v>1200</v>
      </c>
      <c r="D411" s="36" t="s">
        <v>76</v>
      </c>
      <c r="E411" s="31">
        <v>5</v>
      </c>
      <c r="F411" s="31">
        <v>4</v>
      </c>
      <c r="G411" s="36" t="s">
        <v>0</v>
      </c>
      <c r="H411" s="36" t="s">
        <v>104</v>
      </c>
      <c r="I411" s="36" t="s">
        <v>1201</v>
      </c>
      <c r="J411" s="36" t="s">
        <v>0</v>
      </c>
      <c r="K411" s="36" t="s">
        <v>137</v>
      </c>
      <c r="L411" s="142">
        <v>0.05</v>
      </c>
      <c r="M411" s="142">
        <v>0</v>
      </c>
      <c r="N411" s="31" t="s">
        <v>138</v>
      </c>
      <c r="O411" s="109">
        <v>0</v>
      </c>
      <c r="P411" s="109"/>
      <c r="Q411" s="112"/>
      <c r="R411" s="112">
        <v>0</v>
      </c>
      <c r="S411" s="148" t="s">
        <v>1202</v>
      </c>
      <c r="T411" s="114" t="s">
        <v>2418</v>
      </c>
      <c r="U411" s="216" t="s">
        <v>1450</v>
      </c>
      <c r="V411" s="116">
        <v>1</v>
      </c>
      <c r="W411" s="31">
        <v>2013</v>
      </c>
      <c r="X411" s="63" t="s">
        <v>1203</v>
      </c>
      <c r="Y411" s="65" t="s">
        <v>1204</v>
      </c>
      <c r="Z411" s="36"/>
      <c r="AA411" s="32" t="s">
        <v>3304</v>
      </c>
      <c r="AB411" s="32">
        <v>1</v>
      </c>
      <c r="AC411" s="32">
        <v>1</v>
      </c>
      <c r="AD411" s="115" t="s">
        <v>3351</v>
      </c>
      <c r="AE411" s="31"/>
      <c r="AF411" s="31"/>
      <c r="AG411" s="31"/>
      <c r="AH411" s="31"/>
      <c r="AI411" s="31"/>
      <c r="AJ411" s="31"/>
      <c r="AK411" s="31"/>
      <c r="AL411" s="31"/>
      <c r="AM411" s="115"/>
      <c r="AN411" s="31"/>
      <c r="AR411" s="220"/>
      <c r="AS411" s="221"/>
      <c r="AT411" s="221"/>
      <c r="BA411" s="222"/>
      <c r="BB411" s="222"/>
      <c r="BC411" s="222"/>
      <c r="BG411" s="221"/>
      <c r="BH411" s="221"/>
      <c r="BJ411" s="226"/>
      <c r="BM411" s="226"/>
      <c r="BP411" s="221"/>
      <c r="BQ411" s="221"/>
      <c r="BR411" s="221"/>
      <c r="BZ411" s="223"/>
      <c r="DJ411" s="226"/>
      <c r="DK411" s="226"/>
      <c r="DL411" s="226"/>
      <c r="DM411" s="226"/>
      <c r="DN411" s="226"/>
      <c r="DO411" s="226"/>
      <c r="DP411" s="226"/>
      <c r="DQ411" s="226"/>
      <c r="DR411" s="226"/>
      <c r="DS411" s="226"/>
      <c r="DT411" s="226"/>
      <c r="DU411" s="226"/>
      <c r="DV411" s="226"/>
      <c r="DW411" s="226"/>
      <c r="DX411" s="226"/>
      <c r="DY411" s="226"/>
      <c r="DZ411" s="226"/>
      <c r="EA411" s="226"/>
      <c r="EB411" s="226"/>
      <c r="EC411" s="226"/>
      <c r="ED411" s="226"/>
      <c r="EE411" s="226"/>
      <c r="EF411" s="226"/>
      <c r="EG411" s="226"/>
      <c r="EH411" s="226"/>
      <c r="EI411" s="226"/>
      <c r="EL411" s="224"/>
    </row>
    <row r="412" spans="1:142" ht="16.899999999999999" customHeight="1" x14ac:dyDescent="0.25">
      <c r="A412" s="31">
        <v>760</v>
      </c>
      <c r="B412" s="36" t="s">
        <v>1199</v>
      </c>
      <c r="C412" s="36" t="s">
        <v>1205</v>
      </c>
      <c r="D412" s="36" t="s">
        <v>76</v>
      </c>
      <c r="E412" s="31">
        <v>5</v>
      </c>
      <c r="F412" s="31">
        <v>4</v>
      </c>
      <c r="G412" s="36" t="s">
        <v>1</v>
      </c>
      <c r="H412" s="36" t="s">
        <v>104</v>
      </c>
      <c r="I412" s="36" t="s">
        <v>1201</v>
      </c>
      <c r="J412" s="36" t="s">
        <v>1</v>
      </c>
      <c r="K412" s="36" t="s">
        <v>137</v>
      </c>
      <c r="L412" s="142">
        <v>0.05</v>
      </c>
      <c r="M412" s="142">
        <v>0</v>
      </c>
      <c r="N412" s="31" t="s">
        <v>138</v>
      </c>
      <c r="O412" s="109">
        <v>0</v>
      </c>
      <c r="P412" s="109"/>
      <c r="Q412" s="112"/>
      <c r="R412" s="112">
        <v>0</v>
      </c>
      <c r="S412" s="148" t="s">
        <v>1089</v>
      </c>
      <c r="T412" s="114" t="s">
        <v>2430</v>
      </c>
      <c r="U412" s="216" t="s">
        <v>1318</v>
      </c>
      <c r="V412" s="103">
        <v>1</v>
      </c>
      <c r="W412" s="31">
        <v>2013</v>
      </c>
      <c r="X412" s="63" t="s">
        <v>1203</v>
      </c>
      <c r="Y412" s="65" t="s">
        <v>1204</v>
      </c>
      <c r="Z412" s="36"/>
      <c r="AA412" s="32" t="s">
        <v>1507</v>
      </c>
      <c r="AB412" s="32">
        <v>1</v>
      </c>
      <c r="AC412" s="32">
        <v>1</v>
      </c>
      <c r="AD412" s="218" t="s">
        <v>3353</v>
      </c>
      <c r="AE412" s="31"/>
      <c r="AF412" s="31"/>
      <c r="AG412" s="31"/>
      <c r="AH412" s="31"/>
      <c r="AI412" s="31"/>
      <c r="AJ412" s="31"/>
      <c r="AK412" s="31"/>
      <c r="AL412" s="31"/>
      <c r="AM412" s="115"/>
      <c r="AN412" s="31"/>
      <c r="AR412" s="220"/>
      <c r="AS412" s="221"/>
      <c r="AT412" s="221"/>
      <c r="BA412" s="222"/>
      <c r="BB412" s="222"/>
      <c r="BC412" s="222"/>
      <c r="BG412" s="221"/>
      <c r="BH412" s="221"/>
      <c r="BP412" s="221"/>
      <c r="BQ412" s="221"/>
      <c r="BR412" s="221"/>
      <c r="BZ412" s="225"/>
      <c r="CI412" s="226"/>
      <c r="CJ412" s="226"/>
      <c r="CK412" s="226"/>
      <c r="CL412" s="226"/>
      <c r="CM412" s="226"/>
      <c r="CN412" s="226"/>
      <c r="CO412" s="226"/>
      <c r="CP412" s="226"/>
      <c r="CQ412" s="226"/>
      <c r="CR412" s="226"/>
      <c r="CS412" s="226"/>
      <c r="CT412" s="226"/>
      <c r="CU412" s="226"/>
      <c r="CV412" s="226"/>
      <c r="CW412" s="226"/>
      <c r="CX412" s="226"/>
      <c r="CY412" s="226"/>
      <c r="CZ412" s="226"/>
      <c r="DA412" s="226"/>
      <c r="DB412" s="226"/>
      <c r="DC412" s="226"/>
      <c r="DD412" s="226"/>
      <c r="DE412" s="226"/>
      <c r="DF412" s="226"/>
      <c r="DG412" s="226"/>
      <c r="DH412" s="226"/>
      <c r="DI412" s="226"/>
      <c r="EL412" s="224"/>
    </row>
    <row r="413" spans="1:142" ht="16.899999999999999" customHeight="1" x14ac:dyDescent="0.3">
      <c r="A413" s="31">
        <v>765</v>
      </c>
      <c r="B413" s="36" t="s">
        <v>1206</v>
      </c>
      <c r="C413" s="36" t="s">
        <v>1207</v>
      </c>
      <c r="D413" s="36" t="s">
        <v>75</v>
      </c>
      <c r="E413" s="31">
        <v>5</v>
      </c>
      <c r="F413" s="31">
        <v>3</v>
      </c>
      <c r="G413" s="36" t="s">
        <v>1</v>
      </c>
      <c r="H413" s="36" t="s">
        <v>5</v>
      </c>
      <c r="I413" s="36" t="s">
        <v>964</v>
      </c>
      <c r="J413" s="36" t="s">
        <v>228</v>
      </c>
      <c r="K413" s="36" t="s">
        <v>965</v>
      </c>
      <c r="L413" s="114">
        <v>20</v>
      </c>
      <c r="M413" s="153">
        <v>11.4</v>
      </c>
      <c r="N413" s="31" t="s">
        <v>138</v>
      </c>
      <c r="O413" s="119" t="s">
        <v>3011</v>
      </c>
      <c r="P413" s="109">
        <v>0.85250000000000004</v>
      </c>
      <c r="Q413" s="112">
        <v>2.35</v>
      </c>
      <c r="R413" s="112">
        <v>1.4975000000000001</v>
      </c>
      <c r="S413" s="113" t="s">
        <v>2860</v>
      </c>
      <c r="T413" s="114" t="s">
        <v>2361</v>
      </c>
      <c r="U413" s="216" t="s">
        <v>1335</v>
      </c>
      <c r="V413" s="103">
        <v>15</v>
      </c>
      <c r="W413" s="31">
        <v>2014</v>
      </c>
      <c r="X413" s="65" t="s">
        <v>2287</v>
      </c>
      <c r="Y413" s="65"/>
      <c r="Z413" s="36"/>
      <c r="AA413" s="32" t="s">
        <v>1582</v>
      </c>
      <c r="AB413" s="32">
        <v>15</v>
      </c>
      <c r="AC413" s="32">
        <v>15</v>
      </c>
      <c r="AD413" s="218" t="s">
        <v>3353</v>
      </c>
      <c r="AE413" s="31"/>
      <c r="AF413" s="31"/>
      <c r="AG413" s="31"/>
      <c r="AH413" s="31"/>
      <c r="AI413" s="31"/>
      <c r="AJ413" s="31"/>
      <c r="AK413" s="31"/>
      <c r="AL413" s="31"/>
      <c r="AM413" s="115"/>
      <c r="AN413" s="31"/>
      <c r="AR413" s="220"/>
      <c r="AS413" s="221"/>
      <c r="AT413" s="221"/>
      <c r="BA413" s="222"/>
      <c r="BB413" s="222"/>
      <c r="BC413" s="222"/>
      <c r="BG413" s="221"/>
      <c r="BH413" s="221"/>
      <c r="BP413" s="221"/>
      <c r="BQ413" s="221"/>
      <c r="BR413" s="221"/>
      <c r="BZ413" s="223"/>
      <c r="EL413" s="224"/>
    </row>
    <row r="414" spans="1:142" ht="16.899999999999999" customHeight="1" x14ac:dyDescent="0.3">
      <c r="A414" s="31">
        <v>766</v>
      </c>
      <c r="B414" s="36" t="s">
        <v>950</v>
      </c>
      <c r="C414" s="36" t="s">
        <v>1209</v>
      </c>
      <c r="D414" s="36" t="s">
        <v>282</v>
      </c>
      <c r="E414" s="31">
        <v>5</v>
      </c>
      <c r="F414" s="31">
        <v>3</v>
      </c>
      <c r="G414" s="36" t="s">
        <v>1</v>
      </c>
      <c r="H414" s="36" t="s">
        <v>1735</v>
      </c>
      <c r="I414" s="36" t="s">
        <v>282</v>
      </c>
      <c r="J414" s="36" t="s">
        <v>9</v>
      </c>
      <c r="K414" s="36" t="s">
        <v>137</v>
      </c>
      <c r="L414" s="108">
        <v>0.5</v>
      </c>
      <c r="M414" s="108">
        <v>0</v>
      </c>
      <c r="N414" s="31" t="s">
        <v>144</v>
      </c>
      <c r="O414" s="109" t="s">
        <v>3012</v>
      </c>
      <c r="P414" s="109"/>
      <c r="Q414" s="112">
        <v>0.14285714285714285</v>
      </c>
      <c r="R414" s="112">
        <v>0.14285714285714285</v>
      </c>
      <c r="S414" s="113" t="s">
        <v>3013</v>
      </c>
      <c r="T414" s="114" t="s">
        <v>2518</v>
      </c>
      <c r="U414" s="216" t="s">
        <v>1325</v>
      </c>
      <c r="V414" s="116">
        <v>40</v>
      </c>
      <c r="W414" s="31">
        <v>2013</v>
      </c>
      <c r="X414" s="66" t="s">
        <v>2274</v>
      </c>
      <c r="Y414" s="65" t="s">
        <v>2663</v>
      </c>
      <c r="Z414" s="36"/>
      <c r="AA414" s="32" t="s">
        <v>1522</v>
      </c>
      <c r="AB414" s="32">
        <v>40</v>
      </c>
      <c r="AC414" s="32">
        <v>40</v>
      </c>
      <c r="AD414" s="218" t="s">
        <v>3353</v>
      </c>
      <c r="AE414" s="31"/>
      <c r="AF414" s="31"/>
      <c r="AG414" s="31"/>
      <c r="AH414" s="31"/>
      <c r="AI414" s="31"/>
      <c r="AJ414" s="31"/>
      <c r="AK414" s="31"/>
      <c r="AL414" s="31"/>
      <c r="AM414" s="115"/>
      <c r="AN414" s="31"/>
      <c r="AR414" s="220"/>
      <c r="AS414" s="221"/>
      <c r="AT414" s="221"/>
      <c r="BA414" s="222"/>
      <c r="BB414" s="222"/>
      <c r="BC414" s="222"/>
      <c r="BG414" s="221"/>
      <c r="BH414" s="221"/>
      <c r="BP414" s="221"/>
      <c r="BQ414" s="221"/>
      <c r="BR414" s="221"/>
      <c r="BZ414" s="225"/>
      <c r="EL414" s="224"/>
    </row>
    <row r="415" spans="1:142" ht="16.899999999999999" customHeight="1" x14ac:dyDescent="0.25">
      <c r="A415" s="31">
        <v>767</v>
      </c>
      <c r="B415" s="36" t="s">
        <v>1101</v>
      </c>
      <c r="C415" s="36" t="s">
        <v>1981</v>
      </c>
      <c r="D415" s="36" t="s">
        <v>75</v>
      </c>
      <c r="E415" s="31">
        <v>5</v>
      </c>
      <c r="F415" s="31">
        <v>0</v>
      </c>
      <c r="G415" s="36" t="s">
        <v>0</v>
      </c>
      <c r="H415" s="36" t="s">
        <v>5</v>
      </c>
      <c r="I415" s="36" t="s">
        <v>1102</v>
      </c>
      <c r="J415" s="36" t="s">
        <v>1210</v>
      </c>
      <c r="K415" s="36" t="s">
        <v>137</v>
      </c>
      <c r="L415" s="108">
        <v>0.10000000000000005</v>
      </c>
      <c r="M415" s="108">
        <v>0</v>
      </c>
      <c r="N415" s="31" t="s">
        <v>138</v>
      </c>
      <c r="O415" s="121" t="s">
        <v>3014</v>
      </c>
      <c r="P415" s="121">
        <v>4167</v>
      </c>
      <c r="Q415" s="122">
        <v>5000</v>
      </c>
      <c r="R415" s="112">
        <v>833</v>
      </c>
      <c r="S415" s="113" t="s">
        <v>3015</v>
      </c>
      <c r="T415" s="114" t="s">
        <v>2361</v>
      </c>
      <c r="U415" s="216" t="s">
        <v>3016</v>
      </c>
      <c r="V415" s="103">
        <v>16</v>
      </c>
      <c r="W415" s="31">
        <v>2017</v>
      </c>
      <c r="X415" s="65" t="s">
        <v>1211</v>
      </c>
      <c r="Y415" s="65" t="s">
        <v>1212</v>
      </c>
      <c r="Z415" s="36"/>
      <c r="AA415" s="32" t="s">
        <v>3400</v>
      </c>
      <c r="AB415" s="32">
        <v>16</v>
      </c>
      <c r="AC415" s="32">
        <v>16</v>
      </c>
      <c r="AD415" s="115" t="s">
        <v>3351</v>
      </c>
      <c r="AE415" s="31"/>
      <c r="AF415" s="31"/>
      <c r="AG415" s="31"/>
      <c r="AH415" s="31"/>
      <c r="AI415" s="31"/>
      <c r="AJ415" s="31"/>
      <c r="AK415" s="31"/>
      <c r="AL415" s="31"/>
      <c r="AM415" s="115"/>
      <c r="AN415" s="31"/>
      <c r="AR415" s="220"/>
      <c r="AS415" s="221"/>
      <c r="AT415" s="221"/>
      <c r="BA415" s="222"/>
      <c r="BB415" s="222"/>
      <c r="BC415" s="222"/>
      <c r="BG415" s="221"/>
      <c r="BH415" s="221"/>
      <c r="BP415" s="221"/>
      <c r="BQ415" s="221"/>
      <c r="BR415" s="221"/>
      <c r="EL415" s="224"/>
    </row>
    <row r="416" spans="1:142" ht="16.899999999999999" customHeight="1" x14ac:dyDescent="0.3">
      <c r="A416" s="31">
        <v>768</v>
      </c>
      <c r="B416" s="150" t="s">
        <v>1213</v>
      </c>
      <c r="C416" s="36" t="s">
        <v>1214</v>
      </c>
      <c r="D416" s="36" t="s">
        <v>76</v>
      </c>
      <c r="E416" s="31">
        <v>4</v>
      </c>
      <c r="F416" s="31">
        <v>4</v>
      </c>
      <c r="G416" s="36" t="s">
        <v>0</v>
      </c>
      <c r="H416" s="36" t="s">
        <v>4</v>
      </c>
      <c r="I416" s="36" t="s">
        <v>1215</v>
      </c>
      <c r="J416" s="36" t="s">
        <v>1216</v>
      </c>
      <c r="K416" s="36" t="s">
        <v>137</v>
      </c>
      <c r="L416" s="142">
        <v>0.1</v>
      </c>
      <c r="M416" s="142">
        <v>0</v>
      </c>
      <c r="N416" s="31" t="s">
        <v>138</v>
      </c>
      <c r="O416" s="256" t="s">
        <v>1217</v>
      </c>
      <c r="P416" s="110">
        <v>250</v>
      </c>
      <c r="Q416" s="111">
        <v>0</v>
      </c>
      <c r="R416" s="264">
        <v>250</v>
      </c>
      <c r="S416" s="62" t="s">
        <v>1218</v>
      </c>
      <c r="T416" s="114" t="s">
        <v>2361</v>
      </c>
      <c r="U416" s="216" t="s">
        <v>2406</v>
      </c>
      <c r="V416" s="103">
        <v>15</v>
      </c>
      <c r="W416" s="31">
        <v>2010</v>
      </c>
      <c r="X416" s="65" t="s">
        <v>1219</v>
      </c>
      <c r="Y416" s="65" t="s">
        <v>1220</v>
      </c>
      <c r="Z416" s="36"/>
      <c r="AA416" s="32" t="s">
        <v>3330</v>
      </c>
      <c r="AB416" s="32">
        <v>15</v>
      </c>
      <c r="AC416" s="32">
        <v>15</v>
      </c>
      <c r="AD416" s="115" t="s">
        <v>3351</v>
      </c>
      <c r="AE416" s="31"/>
      <c r="AF416" s="31"/>
      <c r="AG416" s="31"/>
      <c r="AH416" s="31"/>
      <c r="AI416" s="31"/>
      <c r="AJ416" s="31"/>
      <c r="AK416" s="31"/>
      <c r="AL416" s="31"/>
      <c r="AM416" s="115"/>
      <c r="AN416" s="31"/>
      <c r="AR416" s="220"/>
      <c r="AS416" s="221"/>
      <c r="AT416" s="221"/>
      <c r="BA416" s="222"/>
      <c r="BB416" s="222"/>
      <c r="BC416" s="222"/>
      <c r="BG416" s="221"/>
      <c r="BH416" s="221"/>
      <c r="BP416" s="221"/>
      <c r="BQ416" s="221"/>
      <c r="BR416" s="221"/>
      <c r="BZ416" s="225"/>
      <c r="EL416" s="224"/>
    </row>
    <row r="417" spans="1:142" ht="16.899999999999999" customHeight="1" x14ac:dyDescent="0.3">
      <c r="A417" s="31">
        <v>775</v>
      </c>
      <c r="B417" s="36" t="s">
        <v>1222</v>
      </c>
      <c r="C417" s="36" t="s">
        <v>1982</v>
      </c>
      <c r="D417" s="36" t="s">
        <v>81</v>
      </c>
      <c r="E417" s="31">
        <v>5</v>
      </c>
      <c r="F417" s="31">
        <v>3</v>
      </c>
      <c r="G417" s="36" t="s">
        <v>0</v>
      </c>
      <c r="H417" s="36" t="s">
        <v>104</v>
      </c>
      <c r="I417" s="36" t="s">
        <v>1223</v>
      </c>
      <c r="J417" s="36" t="s">
        <v>149</v>
      </c>
      <c r="K417" s="36" t="s">
        <v>137</v>
      </c>
      <c r="L417" s="142">
        <v>0.16</v>
      </c>
      <c r="M417" s="142">
        <v>0</v>
      </c>
      <c r="N417" s="31" t="s">
        <v>138</v>
      </c>
      <c r="O417" s="147" t="s">
        <v>1224</v>
      </c>
      <c r="P417" s="147"/>
      <c r="Q417" s="36"/>
      <c r="R417" s="112">
        <v>440</v>
      </c>
      <c r="S417" s="62" t="s">
        <v>1225</v>
      </c>
      <c r="T417" s="114" t="s">
        <v>2693</v>
      </c>
      <c r="U417" s="217" t="s">
        <v>3371</v>
      </c>
      <c r="V417" s="103">
        <v>1</v>
      </c>
      <c r="W417" s="31">
        <v>2010</v>
      </c>
      <c r="X417" s="65" t="s">
        <v>1226</v>
      </c>
      <c r="Y417" s="65" t="s">
        <v>3017</v>
      </c>
      <c r="Z417" s="36"/>
      <c r="AA417" s="32" t="s">
        <v>3220</v>
      </c>
      <c r="AB417" s="32">
        <v>1</v>
      </c>
      <c r="AC417" s="32">
        <v>1</v>
      </c>
      <c r="AD417" s="115" t="s">
        <v>3351</v>
      </c>
      <c r="AE417" s="31"/>
      <c r="AF417" s="31"/>
      <c r="AG417" s="31"/>
      <c r="AH417" s="31"/>
      <c r="AI417" s="31"/>
      <c r="AJ417" s="31"/>
      <c r="AK417" s="31"/>
      <c r="AL417" s="31"/>
      <c r="AM417" s="115"/>
      <c r="AN417" s="31"/>
      <c r="AR417" s="220"/>
      <c r="AS417" s="221"/>
      <c r="AT417" s="221"/>
      <c r="BA417" s="222"/>
      <c r="BB417" s="222"/>
      <c r="BC417" s="222"/>
      <c r="BG417" s="221"/>
      <c r="BH417" s="221"/>
      <c r="BP417" s="221"/>
      <c r="BQ417" s="221"/>
      <c r="BR417" s="221"/>
      <c r="BZ417" s="225"/>
      <c r="CJ417" s="226"/>
      <c r="CK417" s="226"/>
      <c r="CL417" s="226"/>
      <c r="CM417" s="226"/>
      <c r="CN417" s="226"/>
      <c r="CO417" s="226"/>
      <c r="CP417" s="226"/>
      <c r="CQ417" s="226"/>
      <c r="CR417" s="226"/>
      <c r="CS417" s="226"/>
      <c r="CT417" s="226"/>
      <c r="CU417" s="226"/>
      <c r="CV417" s="226"/>
      <c r="CW417" s="226"/>
      <c r="CX417" s="226"/>
      <c r="CY417" s="226"/>
      <c r="CZ417" s="226"/>
      <c r="DA417" s="226"/>
      <c r="DB417" s="226"/>
      <c r="DC417" s="226"/>
      <c r="DD417" s="226"/>
      <c r="DE417" s="226"/>
      <c r="DF417" s="226"/>
      <c r="DG417" s="226"/>
      <c r="DH417" s="226"/>
      <c r="DI417" s="226"/>
      <c r="EL417" s="224"/>
    </row>
    <row r="418" spans="1:142" ht="16.899999999999999" customHeight="1" x14ac:dyDescent="0.3">
      <c r="A418" s="31">
        <v>776</v>
      </c>
      <c r="B418" s="36" t="s">
        <v>1228</v>
      </c>
      <c r="C418" s="36" t="s">
        <v>1983</v>
      </c>
      <c r="D418" s="36" t="s">
        <v>76</v>
      </c>
      <c r="E418" s="31">
        <v>5</v>
      </c>
      <c r="F418" s="31">
        <v>3</v>
      </c>
      <c r="G418" s="36" t="s">
        <v>1</v>
      </c>
      <c r="H418" s="36" t="s">
        <v>104</v>
      </c>
      <c r="I418" s="36" t="s">
        <v>1223</v>
      </c>
      <c r="J418" s="36" t="s">
        <v>149</v>
      </c>
      <c r="K418" s="36" t="s">
        <v>137</v>
      </c>
      <c r="L418" s="142">
        <v>0.16</v>
      </c>
      <c r="M418" s="142">
        <v>0</v>
      </c>
      <c r="N418" s="31" t="s">
        <v>138</v>
      </c>
      <c r="O418" s="147" t="s">
        <v>1224</v>
      </c>
      <c r="P418" s="147"/>
      <c r="Q418" s="36"/>
      <c r="R418" s="112">
        <v>0.13750000000000001</v>
      </c>
      <c r="S418" s="62" t="s">
        <v>1229</v>
      </c>
      <c r="T418" s="114" t="s">
        <v>2689</v>
      </c>
      <c r="U418" s="216" t="s">
        <v>2869</v>
      </c>
      <c r="V418" s="103">
        <v>10</v>
      </c>
      <c r="W418" s="31">
        <v>2010</v>
      </c>
      <c r="X418" s="65" t="s">
        <v>1226</v>
      </c>
      <c r="Y418" s="65" t="s">
        <v>1227</v>
      </c>
      <c r="Z418" s="36"/>
      <c r="AA418" s="32" t="s">
        <v>1584</v>
      </c>
      <c r="AB418" s="32">
        <v>10</v>
      </c>
      <c r="AC418" s="32">
        <v>10</v>
      </c>
      <c r="AD418" s="218" t="s">
        <v>3353</v>
      </c>
      <c r="AE418" s="31"/>
      <c r="AF418" s="31"/>
      <c r="AG418" s="31"/>
      <c r="AH418" s="31"/>
      <c r="AI418" s="31"/>
      <c r="AJ418" s="31"/>
      <c r="AK418" s="31"/>
      <c r="AL418" s="31"/>
      <c r="AM418" s="115"/>
      <c r="AN418" s="31"/>
      <c r="AR418" s="220"/>
      <c r="AS418" s="221"/>
      <c r="AT418" s="221"/>
      <c r="BA418" s="222"/>
      <c r="BB418" s="222"/>
      <c r="BC418" s="222"/>
      <c r="BG418" s="221"/>
      <c r="BH418" s="221"/>
      <c r="BJ418" s="226"/>
      <c r="BM418" s="226"/>
      <c r="BP418" s="221"/>
      <c r="BQ418" s="221"/>
      <c r="BR418" s="221"/>
      <c r="DJ418" s="226"/>
      <c r="DK418" s="226"/>
      <c r="DL418" s="226"/>
      <c r="DM418" s="226"/>
      <c r="DN418" s="226"/>
      <c r="DO418" s="226"/>
      <c r="DP418" s="226"/>
      <c r="DQ418" s="226"/>
      <c r="DR418" s="226"/>
      <c r="DS418" s="226"/>
      <c r="DT418" s="226"/>
      <c r="DU418" s="226"/>
      <c r="DV418" s="226"/>
      <c r="DW418" s="226"/>
      <c r="DX418" s="226"/>
      <c r="DY418" s="226"/>
      <c r="DZ418" s="226"/>
      <c r="EA418" s="226"/>
      <c r="EB418" s="226"/>
      <c r="EC418" s="226"/>
      <c r="ED418" s="226"/>
      <c r="EE418" s="226"/>
      <c r="EF418" s="226"/>
      <c r="EG418" s="226"/>
      <c r="EH418" s="226"/>
      <c r="EI418" s="226"/>
      <c r="EL418" s="224"/>
    </row>
    <row r="419" spans="1:142" ht="16.899999999999999" customHeight="1" x14ac:dyDescent="0.3">
      <c r="A419" s="31">
        <v>777</v>
      </c>
      <c r="B419" s="36" t="s">
        <v>1230</v>
      </c>
      <c r="C419" s="36" t="s">
        <v>1984</v>
      </c>
      <c r="D419" s="36" t="s">
        <v>82</v>
      </c>
      <c r="E419" s="31">
        <v>5</v>
      </c>
      <c r="F419" s="31">
        <v>2</v>
      </c>
      <c r="G419" s="36" t="s">
        <v>0</v>
      </c>
      <c r="H419" s="36" t="s">
        <v>99</v>
      </c>
      <c r="I419" s="36" t="s">
        <v>82</v>
      </c>
      <c r="J419" s="36" t="s">
        <v>399</v>
      </c>
      <c r="K419" s="36" t="s">
        <v>137</v>
      </c>
      <c r="L419" s="142">
        <v>0.35</v>
      </c>
      <c r="M419" s="142">
        <v>0</v>
      </c>
      <c r="N419" s="31" t="s">
        <v>138</v>
      </c>
      <c r="O419" s="158" t="s">
        <v>3018</v>
      </c>
      <c r="P419" s="158"/>
      <c r="Q419" s="248">
        <v>4156.9219381653056</v>
      </c>
      <c r="R419" s="248">
        <v>4156.9219381653056</v>
      </c>
      <c r="S419" s="160" t="s">
        <v>2670</v>
      </c>
      <c r="T419" s="114" t="s">
        <v>2361</v>
      </c>
      <c r="U419" s="216" t="s">
        <v>1474</v>
      </c>
      <c r="V419" s="31">
        <v>30</v>
      </c>
      <c r="W419" s="31">
        <v>2025</v>
      </c>
      <c r="X419" s="65" t="s">
        <v>1231</v>
      </c>
      <c r="Y419" s="65" t="s">
        <v>3019</v>
      </c>
      <c r="Z419" s="36"/>
      <c r="AA419" s="32" t="s">
        <v>3312</v>
      </c>
      <c r="AB419" s="32">
        <v>30</v>
      </c>
      <c r="AC419" s="32">
        <v>30</v>
      </c>
      <c r="AD419" s="115" t="s">
        <v>3351</v>
      </c>
      <c r="AE419" s="31"/>
      <c r="AF419" s="31"/>
      <c r="AG419" s="31"/>
      <c r="AH419" s="31"/>
      <c r="AI419" s="31"/>
      <c r="AJ419" s="31"/>
      <c r="AK419" s="31"/>
      <c r="AL419" s="31"/>
      <c r="AM419" s="161"/>
      <c r="AN419" s="31"/>
      <c r="AR419" s="220"/>
      <c r="AS419" s="221"/>
      <c r="AT419" s="221"/>
      <c r="BA419" s="222"/>
      <c r="BB419" s="222"/>
      <c r="BC419" s="222"/>
      <c r="BG419" s="221"/>
      <c r="BH419" s="221"/>
      <c r="BP419" s="221"/>
      <c r="BQ419" s="221"/>
      <c r="BR419" s="221"/>
      <c r="CI419" s="226"/>
      <c r="CJ419" s="226"/>
      <c r="CK419" s="226"/>
      <c r="CL419" s="226"/>
      <c r="CM419" s="226"/>
      <c r="CN419" s="226"/>
      <c r="CO419" s="226"/>
      <c r="CP419" s="226"/>
      <c r="CQ419" s="226"/>
      <c r="CR419" s="226"/>
      <c r="CS419" s="226"/>
      <c r="CT419" s="226"/>
      <c r="CU419" s="226"/>
      <c r="CV419" s="226"/>
      <c r="CW419" s="226"/>
      <c r="CX419" s="226"/>
      <c r="CY419" s="226"/>
      <c r="CZ419" s="226"/>
      <c r="DA419" s="226"/>
      <c r="DB419" s="226"/>
      <c r="DC419" s="226"/>
      <c r="DD419" s="226"/>
      <c r="DE419" s="226"/>
      <c r="DF419" s="226"/>
      <c r="DG419" s="226"/>
      <c r="DH419" s="226"/>
      <c r="DI419" s="226"/>
      <c r="EL419" s="224"/>
    </row>
    <row r="420" spans="1:142" ht="16.899999999999999" customHeight="1" x14ac:dyDescent="0.3">
      <c r="A420" s="31">
        <v>782</v>
      </c>
      <c r="B420" s="62" t="s">
        <v>1232</v>
      </c>
      <c r="C420" s="36" t="s">
        <v>1233</v>
      </c>
      <c r="D420" s="36" t="s">
        <v>1234</v>
      </c>
      <c r="E420" s="31">
        <v>5</v>
      </c>
      <c r="F420" s="31">
        <v>4</v>
      </c>
      <c r="G420" s="36" t="s">
        <v>1</v>
      </c>
      <c r="H420" s="36" t="s">
        <v>4</v>
      </c>
      <c r="I420" s="36" t="s">
        <v>1234</v>
      </c>
      <c r="J420" s="36" t="s">
        <v>1235</v>
      </c>
      <c r="K420" s="36" t="s">
        <v>137</v>
      </c>
      <c r="L420" s="142">
        <v>0.71600000000000008</v>
      </c>
      <c r="M420" s="142">
        <v>0.55474208549734749</v>
      </c>
      <c r="N420" s="31" t="s">
        <v>138</v>
      </c>
      <c r="O420" s="147" t="s">
        <v>1236</v>
      </c>
      <c r="P420" s="147"/>
      <c r="Q420" s="36"/>
      <c r="R420" s="112">
        <v>56.537707417582425</v>
      </c>
      <c r="S420" s="113" t="s">
        <v>1073</v>
      </c>
      <c r="T420" s="114" t="s">
        <v>2359</v>
      </c>
      <c r="U420" s="216" t="s">
        <v>1478</v>
      </c>
      <c r="V420" s="103">
        <v>20</v>
      </c>
      <c r="W420" s="31">
        <v>2012</v>
      </c>
      <c r="X420" s="62" t="s">
        <v>2288</v>
      </c>
      <c r="Y420" s="174" t="s">
        <v>1237</v>
      </c>
      <c r="Z420" s="36"/>
      <c r="AA420" s="32" t="s">
        <v>1615</v>
      </c>
      <c r="AB420" s="32">
        <v>20</v>
      </c>
      <c r="AC420" s="32">
        <v>20</v>
      </c>
      <c r="AD420" s="218" t="s">
        <v>3353</v>
      </c>
      <c r="AE420" s="31"/>
      <c r="AF420" s="31"/>
      <c r="AG420" s="31"/>
      <c r="AH420" s="31"/>
      <c r="AI420" s="31"/>
      <c r="AJ420" s="31"/>
      <c r="AK420" s="31"/>
      <c r="AL420" s="31"/>
      <c r="AM420" s="115"/>
      <c r="AN420" s="31"/>
      <c r="AR420" s="220"/>
      <c r="AS420" s="221"/>
      <c r="AT420" s="221"/>
      <c r="BA420" s="222"/>
      <c r="BB420" s="222"/>
      <c r="BC420" s="222"/>
      <c r="BG420" s="221"/>
      <c r="BH420" s="221"/>
      <c r="BP420" s="221"/>
      <c r="BQ420" s="221"/>
      <c r="BR420" s="221"/>
      <c r="BZ420" s="223"/>
      <c r="EL420" s="224"/>
    </row>
    <row r="421" spans="1:142" ht="16.899999999999999" customHeight="1" x14ac:dyDescent="0.3">
      <c r="A421" s="31">
        <v>785</v>
      </c>
      <c r="B421" s="62" t="s">
        <v>1985</v>
      </c>
      <c r="C421" s="36" t="s">
        <v>1238</v>
      </c>
      <c r="D421" s="36" t="s">
        <v>28</v>
      </c>
      <c r="E421" s="31">
        <v>3</v>
      </c>
      <c r="F421" s="31">
        <v>4</v>
      </c>
      <c r="G421" s="36" t="s">
        <v>1</v>
      </c>
      <c r="H421" s="36" t="s">
        <v>107</v>
      </c>
      <c r="I421" s="36" t="s">
        <v>1239</v>
      </c>
      <c r="J421" s="36" t="s">
        <v>1240</v>
      </c>
      <c r="K421" s="36" t="s">
        <v>137</v>
      </c>
      <c r="L421" s="108">
        <v>0.79400000000000004</v>
      </c>
      <c r="M421" s="108">
        <v>0</v>
      </c>
      <c r="N421" s="31" t="s">
        <v>144</v>
      </c>
      <c r="O421" s="109" t="s">
        <v>3021</v>
      </c>
      <c r="P421" s="109">
        <v>0</v>
      </c>
      <c r="Q421" s="112">
        <v>26453.77756921633</v>
      </c>
      <c r="R421" s="112">
        <v>26453.77756921633</v>
      </c>
      <c r="S421" s="113" t="s">
        <v>864</v>
      </c>
      <c r="T421" s="114" t="s">
        <v>2733</v>
      </c>
      <c r="U421" s="216" t="s">
        <v>1447</v>
      </c>
      <c r="V421" s="103">
        <v>13</v>
      </c>
      <c r="W421" s="31">
        <v>2010</v>
      </c>
      <c r="X421" s="65" t="s">
        <v>1241</v>
      </c>
      <c r="Y421" s="65"/>
      <c r="Z421" s="36"/>
      <c r="AA421" s="32" t="s">
        <v>1580</v>
      </c>
      <c r="AB421" s="32">
        <v>13</v>
      </c>
      <c r="AC421" s="32">
        <v>13</v>
      </c>
      <c r="AD421" s="218" t="s">
        <v>3353</v>
      </c>
      <c r="AE421" s="31"/>
      <c r="AF421" s="31"/>
      <c r="AG421" s="31"/>
      <c r="AH421" s="31"/>
      <c r="AI421" s="31"/>
      <c r="AJ421" s="31"/>
      <c r="AK421" s="31"/>
      <c r="AL421" s="31"/>
      <c r="AM421" s="115"/>
      <c r="AN421" s="31"/>
      <c r="AR421" s="220"/>
      <c r="AS421" s="221"/>
      <c r="AT421" s="221"/>
      <c r="BA421" s="222"/>
      <c r="BB421" s="222"/>
      <c r="BC421" s="222"/>
      <c r="BG421" s="221"/>
      <c r="BH421" s="221"/>
      <c r="BP421" s="221"/>
      <c r="BQ421" s="221"/>
      <c r="BR421" s="221"/>
      <c r="BZ421" s="223"/>
      <c r="EL421" s="224"/>
    </row>
    <row r="422" spans="1:142" ht="16.899999999999999" customHeight="1" x14ac:dyDescent="0.3">
      <c r="A422" s="31">
        <v>786</v>
      </c>
      <c r="B422" s="36" t="s">
        <v>1242</v>
      </c>
      <c r="C422" s="36" t="s">
        <v>1243</v>
      </c>
      <c r="D422" s="36" t="s">
        <v>282</v>
      </c>
      <c r="E422" s="31">
        <v>5</v>
      </c>
      <c r="F422" s="31">
        <v>2</v>
      </c>
      <c r="G422" s="36" t="s">
        <v>0</v>
      </c>
      <c r="H422" s="36" t="s">
        <v>99</v>
      </c>
      <c r="I422" s="36" t="s">
        <v>1244</v>
      </c>
      <c r="J422" s="36" t="s">
        <v>1245</v>
      </c>
      <c r="K422" s="36" t="s">
        <v>137</v>
      </c>
      <c r="L422" s="265">
        <v>8.8400000000000006E-3</v>
      </c>
      <c r="M422" s="108">
        <v>0</v>
      </c>
      <c r="N422" s="31" t="s">
        <v>138</v>
      </c>
      <c r="O422" s="109" t="s">
        <v>3022</v>
      </c>
      <c r="P422" s="109">
        <v>0</v>
      </c>
      <c r="Q422" s="112">
        <v>20000</v>
      </c>
      <c r="R422" s="112">
        <v>20000</v>
      </c>
      <c r="S422" s="113" t="s">
        <v>1202</v>
      </c>
      <c r="T422" s="114" t="s">
        <v>2534</v>
      </c>
      <c r="U422" s="216" t="s">
        <v>2855</v>
      </c>
      <c r="V422" s="103">
        <v>10</v>
      </c>
      <c r="W422" s="31">
        <v>2017</v>
      </c>
      <c r="X422" s="65" t="s">
        <v>1246</v>
      </c>
      <c r="Y422" s="65" t="s">
        <v>3023</v>
      </c>
      <c r="Z422" s="36"/>
      <c r="AA422" s="32" t="s">
        <v>3219</v>
      </c>
      <c r="AB422" s="32">
        <v>10</v>
      </c>
      <c r="AC422" s="32">
        <v>10</v>
      </c>
      <c r="AD422" s="115" t="s">
        <v>3351</v>
      </c>
      <c r="AE422" s="31"/>
      <c r="AF422" s="31"/>
      <c r="AG422" s="31"/>
      <c r="AH422" s="31"/>
      <c r="AI422" s="31"/>
      <c r="AJ422" s="31"/>
      <c r="AK422" s="31"/>
      <c r="AL422" s="31"/>
      <c r="AM422" s="115"/>
      <c r="AN422" s="31"/>
      <c r="AR422" s="220"/>
      <c r="AT422" s="221"/>
      <c r="BA422" s="222"/>
      <c r="BB422" s="222"/>
      <c r="BC422" s="222"/>
      <c r="BG422" s="221"/>
      <c r="BH422" s="221"/>
      <c r="BP422" s="221"/>
      <c r="BQ422" s="221"/>
      <c r="BR422" s="221"/>
      <c r="BZ422" s="223"/>
      <c r="EL422" s="224"/>
    </row>
    <row r="423" spans="1:142" ht="16.899999999999999" customHeight="1" x14ac:dyDescent="0.3">
      <c r="A423" s="31">
        <v>792</v>
      </c>
      <c r="B423" s="62" t="s">
        <v>1247</v>
      </c>
      <c r="C423" s="36" t="s">
        <v>1986</v>
      </c>
      <c r="D423" s="36" t="s">
        <v>75</v>
      </c>
      <c r="E423" s="31">
        <v>5</v>
      </c>
      <c r="F423" s="31">
        <v>2</v>
      </c>
      <c r="G423" s="36" t="s">
        <v>0</v>
      </c>
      <c r="H423" s="36" t="s">
        <v>107</v>
      </c>
      <c r="I423" s="36" t="s">
        <v>839</v>
      </c>
      <c r="J423" s="36" t="s">
        <v>149</v>
      </c>
      <c r="K423" s="36" t="s">
        <v>137</v>
      </c>
      <c r="L423" s="127">
        <v>0.32</v>
      </c>
      <c r="M423" s="126">
        <v>0</v>
      </c>
      <c r="N423" s="31" t="s">
        <v>138</v>
      </c>
      <c r="O423" s="128" t="s">
        <v>1248</v>
      </c>
      <c r="P423" s="109"/>
      <c r="Q423" s="112"/>
      <c r="R423" s="112">
        <v>1200</v>
      </c>
      <c r="S423" s="113" t="s">
        <v>2811</v>
      </c>
      <c r="T423" s="114" t="s">
        <v>2359</v>
      </c>
      <c r="U423" s="216" t="s">
        <v>2828</v>
      </c>
      <c r="V423" s="103">
        <v>13</v>
      </c>
      <c r="W423" s="31">
        <v>2017</v>
      </c>
      <c r="X423" s="113" t="s">
        <v>2289</v>
      </c>
      <c r="Y423" s="113"/>
      <c r="Z423" s="36"/>
      <c r="AA423" s="32" t="s">
        <v>3256</v>
      </c>
      <c r="AB423" s="32">
        <v>13</v>
      </c>
      <c r="AC423" s="32">
        <v>13</v>
      </c>
      <c r="AD423" s="115" t="s">
        <v>3351</v>
      </c>
      <c r="AE423" s="31"/>
      <c r="AF423" s="31"/>
      <c r="AG423" s="31"/>
      <c r="AH423" s="31"/>
      <c r="AI423" s="31"/>
      <c r="AJ423" s="31"/>
      <c r="AK423" s="31"/>
      <c r="AL423" s="31"/>
      <c r="AM423" s="115"/>
      <c r="AN423" s="31"/>
      <c r="AR423" s="220"/>
      <c r="AS423" s="221"/>
      <c r="AT423" s="221"/>
      <c r="BA423" s="222"/>
      <c r="BB423" s="222"/>
      <c r="BC423" s="222"/>
      <c r="BE423" s="226"/>
      <c r="BF423" s="226"/>
      <c r="BG423" s="221"/>
      <c r="BH423" s="221"/>
      <c r="BP423" s="221"/>
      <c r="BQ423" s="221"/>
      <c r="BR423" s="221"/>
      <c r="BZ423" s="223"/>
      <c r="EL423" s="224"/>
    </row>
    <row r="424" spans="1:142" ht="16.899999999999999" customHeight="1" x14ac:dyDescent="0.3">
      <c r="A424" s="31">
        <v>793</v>
      </c>
      <c r="B424" s="62" t="s">
        <v>1249</v>
      </c>
      <c r="C424" s="36" t="s">
        <v>1987</v>
      </c>
      <c r="D424" s="36" t="s">
        <v>75</v>
      </c>
      <c r="E424" s="31">
        <v>5</v>
      </c>
      <c r="F424" s="31">
        <v>2</v>
      </c>
      <c r="G424" s="36" t="s">
        <v>0</v>
      </c>
      <c r="H424" s="36" t="s">
        <v>107</v>
      </c>
      <c r="I424" s="36" t="s">
        <v>839</v>
      </c>
      <c r="J424" s="36" t="s">
        <v>149</v>
      </c>
      <c r="K424" s="36" t="s">
        <v>137</v>
      </c>
      <c r="L424" s="127">
        <v>0.32</v>
      </c>
      <c r="M424" s="126">
        <v>0</v>
      </c>
      <c r="N424" s="31" t="s">
        <v>138</v>
      </c>
      <c r="O424" s="128" t="s">
        <v>1250</v>
      </c>
      <c r="P424" s="109"/>
      <c r="Q424" s="112"/>
      <c r="R424" s="112">
        <v>3000</v>
      </c>
      <c r="S424" s="113" t="s">
        <v>2811</v>
      </c>
      <c r="T424" s="114" t="s">
        <v>2359</v>
      </c>
      <c r="U424" s="216" t="s">
        <v>2828</v>
      </c>
      <c r="V424" s="103">
        <v>13</v>
      </c>
      <c r="W424" s="31">
        <v>2017</v>
      </c>
      <c r="X424" s="113" t="s">
        <v>2289</v>
      </c>
      <c r="Y424" s="113"/>
      <c r="Z424" s="36"/>
      <c r="AA424" s="32" t="s">
        <v>3256</v>
      </c>
      <c r="AB424" s="32">
        <v>13</v>
      </c>
      <c r="AC424" s="32">
        <v>13</v>
      </c>
      <c r="AD424" s="115" t="s">
        <v>3351</v>
      </c>
      <c r="AE424" s="31"/>
      <c r="AF424" s="31"/>
      <c r="AG424" s="31"/>
      <c r="AH424" s="31"/>
      <c r="AI424" s="31"/>
      <c r="AJ424" s="31"/>
      <c r="AK424" s="31"/>
      <c r="AL424" s="31"/>
      <c r="AM424" s="115"/>
      <c r="AN424" s="31"/>
      <c r="AR424" s="220"/>
      <c r="AS424" s="221"/>
      <c r="AT424" s="221"/>
      <c r="BA424" s="222"/>
      <c r="BB424" s="222"/>
      <c r="BC424" s="222"/>
      <c r="BE424" s="226"/>
      <c r="BF424" s="226"/>
      <c r="BG424" s="221"/>
      <c r="BH424" s="221"/>
      <c r="BP424" s="221"/>
      <c r="BQ424" s="221"/>
      <c r="BR424" s="221"/>
      <c r="BZ424" s="223"/>
      <c r="EL424" s="224"/>
    </row>
    <row r="425" spans="1:142" ht="16.899999999999999" customHeight="1" x14ac:dyDescent="0.3">
      <c r="A425" s="31">
        <v>794</v>
      </c>
      <c r="B425" s="62" t="s">
        <v>1251</v>
      </c>
      <c r="C425" s="36" t="s">
        <v>1988</v>
      </c>
      <c r="D425" s="36" t="s">
        <v>75</v>
      </c>
      <c r="E425" s="31">
        <v>5</v>
      </c>
      <c r="F425" s="31">
        <v>2</v>
      </c>
      <c r="G425" s="36" t="s">
        <v>0</v>
      </c>
      <c r="H425" s="36" t="s">
        <v>107</v>
      </c>
      <c r="I425" s="36" t="s">
        <v>839</v>
      </c>
      <c r="J425" s="36" t="s">
        <v>149</v>
      </c>
      <c r="K425" s="36" t="s">
        <v>137</v>
      </c>
      <c r="L425" s="127">
        <v>0.32</v>
      </c>
      <c r="M425" s="126">
        <v>0</v>
      </c>
      <c r="N425" s="31" t="s">
        <v>138</v>
      </c>
      <c r="O425" s="128" t="s">
        <v>1248</v>
      </c>
      <c r="P425" s="109"/>
      <c r="Q425" s="112"/>
      <c r="R425" s="112">
        <v>1200</v>
      </c>
      <c r="S425" s="113" t="s">
        <v>2811</v>
      </c>
      <c r="T425" s="114" t="s">
        <v>2359</v>
      </c>
      <c r="U425" s="216" t="s">
        <v>3024</v>
      </c>
      <c r="V425" s="103">
        <v>13</v>
      </c>
      <c r="W425" s="31">
        <v>2017</v>
      </c>
      <c r="X425" s="113" t="s">
        <v>2289</v>
      </c>
      <c r="Y425" s="113"/>
      <c r="Z425" s="36"/>
      <c r="AA425" s="32" t="s">
        <v>3401</v>
      </c>
      <c r="AB425" s="32">
        <v>13</v>
      </c>
      <c r="AC425" s="32">
        <v>13</v>
      </c>
      <c r="AD425" s="115" t="s">
        <v>3351</v>
      </c>
      <c r="AE425" s="31"/>
      <c r="AF425" s="31"/>
      <c r="AG425" s="31"/>
      <c r="AH425" s="31"/>
      <c r="AI425" s="31"/>
      <c r="AJ425" s="31"/>
      <c r="AK425" s="31"/>
      <c r="AL425" s="31"/>
      <c r="AM425" s="115"/>
      <c r="AN425" s="31"/>
      <c r="AR425" s="220"/>
      <c r="AT425" s="221"/>
      <c r="BA425" s="222"/>
      <c r="BB425" s="222"/>
      <c r="BC425" s="222"/>
      <c r="BG425" s="221"/>
      <c r="BH425" s="221"/>
      <c r="BP425" s="221"/>
      <c r="BQ425" s="221"/>
      <c r="BR425" s="221"/>
      <c r="EL425" s="224"/>
    </row>
    <row r="426" spans="1:142" ht="16.899999999999999" customHeight="1" x14ac:dyDescent="0.3">
      <c r="A426" s="31">
        <v>795</v>
      </c>
      <c r="B426" s="62" t="s">
        <v>1252</v>
      </c>
      <c r="C426" s="36" t="s">
        <v>1989</v>
      </c>
      <c r="D426" s="36" t="s">
        <v>75</v>
      </c>
      <c r="E426" s="31">
        <v>5</v>
      </c>
      <c r="F426" s="31">
        <v>2</v>
      </c>
      <c r="G426" s="36" t="s">
        <v>0</v>
      </c>
      <c r="H426" s="36" t="s">
        <v>107</v>
      </c>
      <c r="I426" s="36" t="s">
        <v>839</v>
      </c>
      <c r="J426" s="36" t="s">
        <v>149</v>
      </c>
      <c r="K426" s="36" t="s">
        <v>137</v>
      </c>
      <c r="L426" s="127">
        <v>0.32</v>
      </c>
      <c r="M426" s="126">
        <v>0</v>
      </c>
      <c r="N426" s="31" t="s">
        <v>138</v>
      </c>
      <c r="O426" s="128" t="s">
        <v>1250</v>
      </c>
      <c r="P426" s="109"/>
      <c r="Q426" s="112"/>
      <c r="R426" s="112">
        <v>3000</v>
      </c>
      <c r="S426" s="113" t="s">
        <v>2811</v>
      </c>
      <c r="T426" s="114" t="s">
        <v>2359</v>
      </c>
      <c r="U426" s="216" t="s">
        <v>3024</v>
      </c>
      <c r="V426" s="103">
        <v>13</v>
      </c>
      <c r="W426" s="31">
        <v>2017</v>
      </c>
      <c r="X426" s="113" t="s">
        <v>2289</v>
      </c>
      <c r="Y426" s="113"/>
      <c r="Z426" s="36"/>
      <c r="AA426" s="32" t="s">
        <v>3401</v>
      </c>
      <c r="AB426" s="32">
        <v>13</v>
      </c>
      <c r="AC426" s="32">
        <v>13</v>
      </c>
      <c r="AD426" s="115" t="s">
        <v>3351</v>
      </c>
      <c r="AE426" s="31"/>
      <c r="AF426" s="31"/>
      <c r="AG426" s="31"/>
      <c r="AH426" s="31"/>
      <c r="AI426" s="31"/>
      <c r="AJ426" s="31"/>
      <c r="AK426" s="31"/>
      <c r="AL426" s="31"/>
      <c r="AM426" s="115"/>
      <c r="AN426" s="31"/>
      <c r="AR426" s="220"/>
      <c r="AS426" s="221"/>
      <c r="AT426" s="221"/>
      <c r="BA426" s="222"/>
      <c r="BB426" s="222"/>
      <c r="BC426" s="222"/>
      <c r="BG426" s="221"/>
      <c r="BH426" s="221"/>
      <c r="BP426" s="221"/>
      <c r="BQ426" s="221"/>
      <c r="BR426" s="221"/>
      <c r="EL426" s="224"/>
    </row>
    <row r="427" spans="1:142" ht="16.899999999999999" customHeight="1" x14ac:dyDescent="0.25">
      <c r="A427" s="31">
        <v>796</v>
      </c>
      <c r="B427" s="62" t="s">
        <v>1253</v>
      </c>
      <c r="C427" s="36" t="s">
        <v>1990</v>
      </c>
      <c r="D427" s="36" t="s">
        <v>75</v>
      </c>
      <c r="E427" s="31">
        <v>5</v>
      </c>
      <c r="F427" s="31">
        <v>0</v>
      </c>
      <c r="G427" s="36" t="s">
        <v>1</v>
      </c>
      <c r="H427" s="36" t="s">
        <v>107</v>
      </c>
      <c r="I427" s="36" t="s">
        <v>167</v>
      </c>
      <c r="J427" s="36" t="s">
        <v>149</v>
      </c>
      <c r="K427" s="76" t="s">
        <v>833</v>
      </c>
      <c r="L427" s="253">
        <v>1.5</v>
      </c>
      <c r="M427" s="253">
        <v>0.6</v>
      </c>
      <c r="N427" s="31" t="s">
        <v>138</v>
      </c>
      <c r="O427" s="109" t="s">
        <v>3025</v>
      </c>
      <c r="P427" s="109">
        <v>4900</v>
      </c>
      <c r="Q427" s="112">
        <v>13250</v>
      </c>
      <c r="R427" s="112">
        <v>8350</v>
      </c>
      <c r="S427" s="113" t="s">
        <v>864</v>
      </c>
      <c r="T427" s="114" t="s">
        <v>2359</v>
      </c>
      <c r="U427" s="216" t="s">
        <v>1126</v>
      </c>
      <c r="V427" s="106">
        <v>13</v>
      </c>
      <c r="W427" s="31">
        <v>2019</v>
      </c>
      <c r="X427" s="65" t="s">
        <v>2290</v>
      </c>
      <c r="Y427" s="65" t="s">
        <v>3026</v>
      </c>
      <c r="Z427" s="36"/>
      <c r="AA427" s="32" t="s">
        <v>1530</v>
      </c>
      <c r="AB427" s="32">
        <v>13</v>
      </c>
      <c r="AC427" s="32">
        <v>13</v>
      </c>
      <c r="AD427" s="218" t="s">
        <v>3353</v>
      </c>
      <c r="AE427" s="31"/>
      <c r="AF427" s="31"/>
      <c r="AG427" s="31"/>
      <c r="AH427" s="31"/>
      <c r="AI427" s="31"/>
      <c r="AJ427" s="31"/>
      <c r="AK427" s="31"/>
      <c r="AL427" s="31"/>
      <c r="AM427" s="115"/>
      <c r="AN427" s="31"/>
      <c r="AR427" s="220"/>
      <c r="AS427" s="221"/>
      <c r="AT427" s="221"/>
      <c r="BA427" s="222"/>
      <c r="BB427" s="222"/>
      <c r="BC427" s="222"/>
      <c r="BG427" s="221"/>
      <c r="BH427" s="221"/>
      <c r="BP427" s="221"/>
      <c r="BQ427" s="221"/>
      <c r="BR427" s="221"/>
      <c r="BZ427" s="225"/>
      <c r="EL427" s="224"/>
    </row>
    <row r="428" spans="1:142" ht="16.899999999999999" customHeight="1" x14ac:dyDescent="0.3">
      <c r="A428" s="31">
        <v>797</v>
      </c>
      <c r="B428" s="36" t="s">
        <v>1991</v>
      </c>
      <c r="C428" s="36" t="s">
        <v>1992</v>
      </c>
      <c r="D428" s="36" t="s">
        <v>75</v>
      </c>
      <c r="E428" s="31">
        <v>3</v>
      </c>
      <c r="F428" s="31">
        <v>0</v>
      </c>
      <c r="G428" s="36" t="s">
        <v>0</v>
      </c>
      <c r="H428" s="36" t="s">
        <v>166</v>
      </c>
      <c r="I428" s="36" t="s">
        <v>167</v>
      </c>
      <c r="J428" s="36" t="s">
        <v>1254</v>
      </c>
      <c r="K428" s="36" t="s">
        <v>833</v>
      </c>
      <c r="L428" s="151">
        <v>1.2949999999999999</v>
      </c>
      <c r="M428" s="140">
        <v>2.8949249999999997</v>
      </c>
      <c r="N428" s="31" t="s">
        <v>138</v>
      </c>
      <c r="O428" s="109" t="s">
        <v>3027</v>
      </c>
      <c r="P428" s="109">
        <v>3075</v>
      </c>
      <c r="Q428" s="112">
        <v>9000</v>
      </c>
      <c r="R428" s="112">
        <v>5925</v>
      </c>
      <c r="S428" s="113" t="s">
        <v>3028</v>
      </c>
      <c r="T428" s="114" t="s">
        <v>2951</v>
      </c>
      <c r="U428" s="216" t="s">
        <v>2898</v>
      </c>
      <c r="V428" s="103">
        <v>15</v>
      </c>
      <c r="W428" s="31">
        <v>2016</v>
      </c>
      <c r="X428" s="65" t="s">
        <v>2291</v>
      </c>
      <c r="Y428" s="65"/>
      <c r="Z428" s="36"/>
      <c r="AA428" s="32" t="s">
        <v>3295</v>
      </c>
      <c r="AB428" s="32">
        <v>15</v>
      </c>
      <c r="AC428" s="32">
        <v>15</v>
      </c>
      <c r="AD428" s="115" t="s">
        <v>3351</v>
      </c>
      <c r="AE428" s="31"/>
      <c r="AF428" s="31"/>
      <c r="AG428" s="31"/>
      <c r="AH428" s="31"/>
      <c r="AI428" s="31"/>
      <c r="AJ428" s="31"/>
      <c r="AK428" s="31"/>
      <c r="AL428" s="31"/>
      <c r="AM428" s="115"/>
      <c r="AN428" s="31"/>
      <c r="AR428" s="220"/>
      <c r="AS428" s="221"/>
      <c r="AT428" s="221"/>
      <c r="BA428" s="222"/>
      <c r="BB428" s="222"/>
      <c r="BC428" s="222"/>
      <c r="BE428" s="226"/>
      <c r="BF428" s="226"/>
      <c r="BG428" s="221"/>
      <c r="BH428" s="221"/>
      <c r="BP428" s="221"/>
      <c r="BQ428" s="221"/>
      <c r="BR428" s="221"/>
      <c r="BZ428" s="223"/>
      <c r="EL428" s="224"/>
    </row>
    <row r="429" spans="1:142" ht="16.899999999999999" customHeight="1" x14ac:dyDescent="0.3">
      <c r="A429" s="31">
        <v>802</v>
      </c>
      <c r="B429" s="36" t="s">
        <v>1256</v>
      </c>
      <c r="C429" s="36" t="s">
        <v>1993</v>
      </c>
      <c r="D429" s="36" t="s">
        <v>81</v>
      </c>
      <c r="E429" s="31">
        <v>5</v>
      </c>
      <c r="F429" s="31">
        <v>0</v>
      </c>
      <c r="G429" s="36" t="s">
        <v>0</v>
      </c>
      <c r="H429" s="36" t="s">
        <v>99</v>
      </c>
      <c r="I429" s="36" t="s">
        <v>81</v>
      </c>
      <c r="J429" s="36" t="s">
        <v>149</v>
      </c>
      <c r="K429" s="36" t="s">
        <v>246</v>
      </c>
      <c r="L429" s="126">
        <v>10</v>
      </c>
      <c r="M429" s="140">
        <v>1.8612192456432659</v>
      </c>
      <c r="N429" s="31" t="s">
        <v>138</v>
      </c>
      <c r="O429" s="109" t="s">
        <v>3029</v>
      </c>
      <c r="P429" s="109">
        <v>0</v>
      </c>
      <c r="Q429" s="112">
        <v>1332</v>
      </c>
      <c r="R429" s="112">
        <v>1332</v>
      </c>
      <c r="S429" s="113" t="s">
        <v>2715</v>
      </c>
      <c r="T429" s="114" t="s">
        <v>2716</v>
      </c>
      <c r="U429" s="216" t="s">
        <v>1311</v>
      </c>
      <c r="V429" s="116">
        <v>30</v>
      </c>
      <c r="W429" s="31">
        <v>2025</v>
      </c>
      <c r="X429" s="65" t="s">
        <v>1257</v>
      </c>
      <c r="Y429" s="65" t="s">
        <v>2717</v>
      </c>
      <c r="Z429" s="36"/>
      <c r="AA429" s="32" t="s">
        <v>3347</v>
      </c>
      <c r="AB429" s="32">
        <v>30</v>
      </c>
      <c r="AC429" s="32">
        <v>30</v>
      </c>
      <c r="AD429" s="115" t="s">
        <v>3351</v>
      </c>
      <c r="AE429" s="31"/>
      <c r="AF429" s="31"/>
      <c r="AG429" s="31"/>
      <c r="AH429" s="31"/>
      <c r="AI429" s="31"/>
      <c r="AJ429" s="31"/>
      <c r="AK429" s="31"/>
      <c r="AL429" s="31"/>
      <c r="AM429" s="115"/>
      <c r="AN429" s="31"/>
      <c r="AR429" s="220"/>
      <c r="AS429" s="221"/>
      <c r="AT429" s="221"/>
      <c r="BA429" s="222"/>
      <c r="BB429" s="222"/>
      <c r="BC429" s="222"/>
      <c r="BG429" s="221"/>
      <c r="BH429" s="221"/>
      <c r="BP429" s="221"/>
      <c r="BQ429" s="221"/>
      <c r="BR429" s="221"/>
      <c r="EL429" s="224"/>
    </row>
    <row r="430" spans="1:142" ht="16.899999999999999" customHeight="1" x14ac:dyDescent="0.3">
      <c r="A430" s="31">
        <v>803</v>
      </c>
      <c r="B430" s="36" t="s">
        <v>1258</v>
      </c>
      <c r="C430" s="36" t="s">
        <v>1994</v>
      </c>
      <c r="D430" s="36" t="s">
        <v>81</v>
      </c>
      <c r="E430" s="31">
        <v>5</v>
      </c>
      <c r="F430" s="31">
        <v>0</v>
      </c>
      <c r="G430" s="36" t="s">
        <v>1</v>
      </c>
      <c r="H430" s="36" t="s">
        <v>99</v>
      </c>
      <c r="I430" s="36" t="s">
        <v>81</v>
      </c>
      <c r="J430" s="36" t="s">
        <v>149</v>
      </c>
      <c r="K430" s="36" t="s">
        <v>246</v>
      </c>
      <c r="L430" s="126">
        <v>10</v>
      </c>
      <c r="M430" s="140">
        <v>1.6129032258064517</v>
      </c>
      <c r="N430" s="31" t="s">
        <v>138</v>
      </c>
      <c r="O430" s="109" t="s">
        <v>3029</v>
      </c>
      <c r="P430" s="109">
        <v>0</v>
      </c>
      <c r="Q430" s="112">
        <v>2.16</v>
      </c>
      <c r="R430" s="112">
        <v>2.16</v>
      </c>
      <c r="S430" s="62" t="s">
        <v>665</v>
      </c>
      <c r="T430" s="114" t="s">
        <v>2719</v>
      </c>
      <c r="U430" s="216" t="s">
        <v>1326</v>
      </c>
      <c r="V430" s="116">
        <v>40</v>
      </c>
      <c r="W430" s="31">
        <v>2025</v>
      </c>
      <c r="X430" s="65" t="s">
        <v>1259</v>
      </c>
      <c r="Y430" s="65" t="s">
        <v>2717</v>
      </c>
      <c r="Z430" s="36"/>
      <c r="AA430" s="32" t="s">
        <v>1559</v>
      </c>
      <c r="AB430" s="32">
        <v>40</v>
      </c>
      <c r="AC430" s="32">
        <v>40</v>
      </c>
      <c r="AD430" s="218" t="s">
        <v>3353</v>
      </c>
      <c r="AE430" s="31"/>
      <c r="AF430" s="31"/>
      <c r="AG430" s="31"/>
      <c r="AH430" s="31"/>
      <c r="AI430" s="31"/>
      <c r="AJ430" s="31"/>
      <c r="AK430" s="31"/>
      <c r="AL430" s="31"/>
      <c r="AM430" s="115"/>
      <c r="AN430" s="31"/>
      <c r="AR430" s="220"/>
      <c r="AT430" s="221"/>
      <c r="BA430" s="222"/>
      <c r="BC430" s="222"/>
      <c r="BG430" s="221"/>
      <c r="BR430" s="221"/>
      <c r="EL430" s="224"/>
    </row>
    <row r="431" spans="1:142" ht="16.899999999999999" customHeight="1" x14ac:dyDescent="0.3">
      <c r="A431" s="31">
        <v>804</v>
      </c>
      <c r="B431" s="36" t="s">
        <v>1260</v>
      </c>
      <c r="C431" s="36" t="s">
        <v>1995</v>
      </c>
      <c r="D431" s="36" t="s">
        <v>75</v>
      </c>
      <c r="E431" s="31">
        <v>5</v>
      </c>
      <c r="F431" s="31">
        <v>0</v>
      </c>
      <c r="G431" s="36" t="s">
        <v>1</v>
      </c>
      <c r="H431" s="36" t="s">
        <v>391</v>
      </c>
      <c r="I431" s="36" t="s">
        <v>167</v>
      </c>
      <c r="J431" s="36" t="s">
        <v>149</v>
      </c>
      <c r="K431" s="36" t="s">
        <v>137</v>
      </c>
      <c r="L431" s="142">
        <v>0.51793012589816756</v>
      </c>
      <c r="M431" s="36">
        <v>0</v>
      </c>
      <c r="N431" s="31" t="s">
        <v>144</v>
      </c>
      <c r="O431" s="109" t="s">
        <v>3030</v>
      </c>
      <c r="P431" s="147"/>
      <c r="Q431" s="36"/>
      <c r="R431" s="112">
        <v>9.5000000000000001E-2</v>
      </c>
      <c r="S431" s="113" t="s">
        <v>1089</v>
      </c>
      <c r="T431" s="114" t="s">
        <v>2361</v>
      </c>
      <c r="U431" s="216" t="s">
        <v>3031</v>
      </c>
      <c r="V431" s="152">
        <v>15</v>
      </c>
      <c r="W431" s="31">
        <v>2016</v>
      </c>
      <c r="X431" s="65" t="s">
        <v>1261</v>
      </c>
      <c r="Y431" s="65" t="s">
        <v>1262</v>
      </c>
      <c r="Z431" s="36"/>
      <c r="AA431" s="32" t="s">
        <v>1616</v>
      </c>
      <c r="AB431" s="32">
        <v>15</v>
      </c>
      <c r="AC431" s="32">
        <v>15</v>
      </c>
      <c r="AD431" s="218" t="s">
        <v>3353</v>
      </c>
      <c r="AE431" s="31"/>
      <c r="AF431" s="31"/>
      <c r="AG431" s="31"/>
      <c r="AH431" s="31"/>
      <c r="AI431" s="31"/>
      <c r="AJ431" s="31"/>
      <c r="AK431" s="31"/>
      <c r="AL431" s="31"/>
      <c r="AM431" s="115"/>
      <c r="AN431" s="31"/>
      <c r="AR431" s="220"/>
      <c r="AS431" s="221"/>
      <c r="AT431" s="221"/>
      <c r="BA431" s="222"/>
      <c r="BB431" s="222"/>
      <c r="BC431" s="222"/>
      <c r="BG431" s="221"/>
      <c r="BH431" s="221"/>
      <c r="BP431" s="221"/>
      <c r="BQ431" s="221"/>
      <c r="BR431" s="221"/>
      <c r="EL431" s="224"/>
    </row>
    <row r="432" spans="1:142" ht="16.899999999999999" customHeight="1" x14ac:dyDescent="0.3">
      <c r="A432" s="31">
        <v>805</v>
      </c>
      <c r="B432" s="36" t="s">
        <v>1263</v>
      </c>
      <c r="C432" s="36" t="s">
        <v>1996</v>
      </c>
      <c r="D432" s="36" t="s">
        <v>75</v>
      </c>
      <c r="E432" s="31">
        <v>5</v>
      </c>
      <c r="F432" s="31">
        <v>0</v>
      </c>
      <c r="G432" s="36" t="s">
        <v>0</v>
      </c>
      <c r="H432" s="36" t="s">
        <v>99</v>
      </c>
      <c r="I432" s="36" t="s">
        <v>167</v>
      </c>
      <c r="J432" s="36" t="s">
        <v>1264</v>
      </c>
      <c r="K432" s="36" t="s">
        <v>137</v>
      </c>
      <c r="L432" s="142">
        <v>0.3</v>
      </c>
      <c r="M432" s="36">
        <v>0</v>
      </c>
      <c r="N432" s="31" t="s">
        <v>144</v>
      </c>
      <c r="O432" s="109" t="s">
        <v>3032</v>
      </c>
      <c r="P432" s="147"/>
      <c r="Q432" s="36"/>
      <c r="R432" s="112">
        <v>1000</v>
      </c>
      <c r="S432" s="113" t="s">
        <v>1202</v>
      </c>
      <c r="T432" s="114" t="s">
        <v>2359</v>
      </c>
      <c r="U432" s="216" t="s">
        <v>2460</v>
      </c>
      <c r="V432" s="103">
        <v>15</v>
      </c>
      <c r="W432" s="31">
        <v>2016</v>
      </c>
      <c r="X432" s="65" t="s">
        <v>1020</v>
      </c>
      <c r="Y432" s="65" t="s">
        <v>1265</v>
      </c>
      <c r="Z432" s="36"/>
      <c r="AA432" s="32" t="s">
        <v>3228</v>
      </c>
      <c r="AB432" s="32">
        <v>15</v>
      </c>
      <c r="AC432" s="32">
        <v>15</v>
      </c>
      <c r="AD432" s="115" t="s">
        <v>3351</v>
      </c>
      <c r="AE432" s="31"/>
      <c r="AF432" s="31"/>
      <c r="AG432" s="31"/>
      <c r="AH432" s="31"/>
      <c r="AI432" s="31"/>
      <c r="AJ432" s="31"/>
      <c r="AK432" s="31"/>
      <c r="AL432" s="31"/>
      <c r="AM432" s="115"/>
      <c r="AN432" s="31"/>
      <c r="AR432" s="220"/>
      <c r="AS432" s="221"/>
      <c r="AT432" s="221"/>
      <c r="BA432" s="222"/>
      <c r="BB432" s="222"/>
      <c r="BC432" s="222"/>
      <c r="BG432" s="221"/>
      <c r="BH432" s="221"/>
      <c r="BP432" s="221"/>
      <c r="BQ432" s="221"/>
      <c r="BR432" s="221"/>
      <c r="EL432" s="224"/>
    </row>
    <row r="433" spans="1:142" ht="16.899999999999999" customHeight="1" x14ac:dyDescent="0.3">
      <c r="A433" s="31">
        <v>806</v>
      </c>
      <c r="B433" s="36" t="s">
        <v>1266</v>
      </c>
      <c r="C433" s="36" t="s">
        <v>1267</v>
      </c>
      <c r="D433" s="36" t="s">
        <v>16</v>
      </c>
      <c r="E433" s="31">
        <v>3</v>
      </c>
      <c r="F433" s="31">
        <v>4</v>
      </c>
      <c r="G433" s="36" t="s">
        <v>0</v>
      </c>
      <c r="H433" s="36" t="s">
        <v>99</v>
      </c>
      <c r="I433" s="36" t="s">
        <v>668</v>
      </c>
      <c r="J433" s="36" t="s">
        <v>149</v>
      </c>
      <c r="K433" s="36" t="s">
        <v>137</v>
      </c>
      <c r="L433" s="144">
        <v>7.0000000000000007E-2</v>
      </c>
      <c r="M433" s="108">
        <v>0</v>
      </c>
      <c r="N433" s="31" t="s">
        <v>138</v>
      </c>
      <c r="O433" s="109" t="s">
        <v>3033</v>
      </c>
      <c r="P433" s="109"/>
      <c r="Q433" s="112">
        <v>296</v>
      </c>
      <c r="R433" s="112">
        <v>296</v>
      </c>
      <c r="S433" s="113" t="s">
        <v>3034</v>
      </c>
      <c r="T433" s="114" t="s">
        <v>2671</v>
      </c>
      <c r="U433" s="216" t="s">
        <v>1313</v>
      </c>
      <c r="V433" s="116">
        <v>30</v>
      </c>
      <c r="W433" s="31">
        <v>2012</v>
      </c>
      <c r="X433" s="65" t="s">
        <v>1268</v>
      </c>
      <c r="Y433" s="139" t="s">
        <v>3035</v>
      </c>
      <c r="Z433" s="36"/>
      <c r="AA433" s="32" t="s">
        <v>3222</v>
      </c>
      <c r="AB433" s="32">
        <v>30</v>
      </c>
      <c r="AC433" s="32">
        <v>30</v>
      </c>
      <c r="AD433" s="115" t="s">
        <v>3351</v>
      </c>
      <c r="AE433" s="31"/>
      <c r="AF433" s="31"/>
      <c r="AG433" s="31"/>
      <c r="AH433" s="31"/>
      <c r="AI433" s="31"/>
      <c r="AJ433" s="31"/>
      <c r="AK433" s="31"/>
      <c r="AL433" s="31"/>
      <c r="AM433" s="115"/>
      <c r="AN433" s="31"/>
      <c r="AR433" s="220"/>
      <c r="AS433" s="221"/>
      <c r="AT433" s="221"/>
      <c r="BA433" s="222"/>
      <c r="BB433" s="222"/>
      <c r="BC433" s="222"/>
      <c r="BG433" s="221"/>
      <c r="BH433" s="221"/>
      <c r="BP433" s="221"/>
      <c r="BQ433" s="221"/>
      <c r="BR433" s="221"/>
      <c r="EL433" s="224"/>
    </row>
    <row r="434" spans="1:142" ht="16.899999999999999" customHeight="1" x14ac:dyDescent="0.3">
      <c r="A434" s="31">
        <v>807</v>
      </c>
      <c r="B434" s="36" t="s">
        <v>1269</v>
      </c>
      <c r="C434" s="36" t="s">
        <v>1270</v>
      </c>
      <c r="D434" s="36" t="s">
        <v>12</v>
      </c>
      <c r="E434" s="31">
        <v>5</v>
      </c>
      <c r="F434" s="31">
        <v>3</v>
      </c>
      <c r="G434" s="36" t="s">
        <v>0</v>
      </c>
      <c r="H434" s="36" t="s">
        <v>99</v>
      </c>
      <c r="I434" s="36" t="s">
        <v>12</v>
      </c>
      <c r="J434" s="36" t="s">
        <v>149</v>
      </c>
      <c r="K434" s="36" t="s">
        <v>246</v>
      </c>
      <c r="L434" s="266">
        <v>35</v>
      </c>
      <c r="M434" s="266">
        <v>11.1</v>
      </c>
      <c r="N434" s="31" t="s">
        <v>138</v>
      </c>
      <c r="O434" s="147" t="s">
        <v>1271</v>
      </c>
      <c r="P434" s="109">
        <v>3364</v>
      </c>
      <c r="Q434" s="112">
        <v>48976</v>
      </c>
      <c r="R434" s="112">
        <v>45612</v>
      </c>
      <c r="S434" s="62" t="s">
        <v>2942</v>
      </c>
      <c r="T434" s="114" t="s">
        <v>2674</v>
      </c>
      <c r="U434" s="216" t="s">
        <v>2675</v>
      </c>
      <c r="V434" s="31">
        <v>30</v>
      </c>
      <c r="W434" s="31">
        <v>2013</v>
      </c>
      <c r="X434" s="65" t="s">
        <v>1071</v>
      </c>
      <c r="Y434" s="65" t="s">
        <v>3036</v>
      </c>
      <c r="Z434" s="36"/>
      <c r="AA434" s="32" t="s">
        <v>3223</v>
      </c>
      <c r="AB434" s="32">
        <v>30</v>
      </c>
      <c r="AC434" s="32">
        <v>30</v>
      </c>
      <c r="AD434" s="115" t="s">
        <v>3351</v>
      </c>
      <c r="AE434" s="31"/>
      <c r="AF434" s="31"/>
      <c r="AG434" s="31"/>
      <c r="AH434" s="31"/>
      <c r="AI434" s="31"/>
      <c r="AJ434" s="31"/>
      <c r="AK434" s="31"/>
      <c r="AL434" s="31"/>
      <c r="AM434" s="115"/>
      <c r="AN434" s="31"/>
      <c r="AR434" s="220"/>
      <c r="AS434" s="221"/>
      <c r="AT434" s="221"/>
      <c r="BA434" s="222"/>
      <c r="BB434" s="222"/>
      <c r="BC434" s="222"/>
      <c r="BG434" s="221"/>
      <c r="BH434" s="221"/>
      <c r="BP434" s="221"/>
      <c r="BQ434" s="221"/>
      <c r="BR434" s="221"/>
      <c r="EL434" s="224"/>
    </row>
    <row r="435" spans="1:142" ht="16.899999999999999" customHeight="1" x14ac:dyDescent="0.3">
      <c r="A435" s="31">
        <v>808</v>
      </c>
      <c r="B435" s="36" t="s">
        <v>1272</v>
      </c>
      <c r="C435" s="36" t="s">
        <v>1273</v>
      </c>
      <c r="D435" s="36" t="s">
        <v>12</v>
      </c>
      <c r="E435" s="31">
        <v>5</v>
      </c>
      <c r="F435" s="31">
        <v>3</v>
      </c>
      <c r="G435" s="36" t="s">
        <v>1</v>
      </c>
      <c r="H435" s="36" t="s">
        <v>99</v>
      </c>
      <c r="I435" s="36" t="s">
        <v>12</v>
      </c>
      <c r="J435" s="36" t="s">
        <v>149</v>
      </c>
      <c r="K435" s="36" t="s">
        <v>246</v>
      </c>
      <c r="L435" s="153">
        <v>35</v>
      </c>
      <c r="M435" s="153">
        <v>17</v>
      </c>
      <c r="N435" s="31" t="s">
        <v>138</v>
      </c>
      <c r="O435" s="147" t="s">
        <v>1274</v>
      </c>
      <c r="P435" s="109">
        <v>0.58860000000000001</v>
      </c>
      <c r="Q435" s="112">
        <v>8.64</v>
      </c>
      <c r="R435" s="112">
        <v>8.051400000000001</v>
      </c>
      <c r="S435" s="62" t="s">
        <v>1275</v>
      </c>
      <c r="T435" s="114" t="s">
        <v>2885</v>
      </c>
      <c r="U435" s="216" t="s">
        <v>1338</v>
      </c>
      <c r="V435" s="103">
        <v>40</v>
      </c>
      <c r="W435" s="31">
        <v>2013</v>
      </c>
      <c r="X435" s="65" t="s">
        <v>1071</v>
      </c>
      <c r="Y435" s="65" t="s">
        <v>3037</v>
      </c>
      <c r="Z435" s="36"/>
      <c r="AA435" s="32" t="s">
        <v>1586</v>
      </c>
      <c r="AB435" s="32">
        <v>40</v>
      </c>
      <c r="AC435" s="32">
        <v>40</v>
      </c>
      <c r="AD435" s="218" t="s">
        <v>3353</v>
      </c>
      <c r="AE435" s="31"/>
      <c r="AF435" s="31"/>
      <c r="AG435" s="31"/>
      <c r="AH435" s="31"/>
      <c r="AI435" s="31"/>
      <c r="AJ435" s="31"/>
      <c r="AK435" s="31"/>
      <c r="AL435" s="31"/>
      <c r="AM435" s="115"/>
      <c r="AN435" s="31"/>
      <c r="AR435" s="220"/>
      <c r="AS435" s="221"/>
      <c r="AT435" s="221"/>
      <c r="BA435" s="222"/>
      <c r="BB435" s="222"/>
      <c r="BC435" s="222"/>
      <c r="BG435" s="221"/>
      <c r="BH435" s="221"/>
      <c r="BP435" s="221"/>
      <c r="BQ435" s="221"/>
      <c r="BR435" s="221"/>
      <c r="BZ435" s="225"/>
      <c r="EL435" s="224"/>
    </row>
    <row r="436" spans="1:142" ht="16.899999999999999" customHeight="1" x14ac:dyDescent="0.3">
      <c r="A436" s="31">
        <v>812</v>
      </c>
      <c r="B436" s="62" t="s">
        <v>1997</v>
      </c>
      <c r="C436" s="36" t="s">
        <v>1998</v>
      </c>
      <c r="D436" s="36" t="s">
        <v>12</v>
      </c>
      <c r="E436" s="31">
        <v>5</v>
      </c>
      <c r="F436" s="31">
        <v>0</v>
      </c>
      <c r="G436" s="36" t="s">
        <v>0</v>
      </c>
      <c r="H436" s="36" t="s">
        <v>99</v>
      </c>
      <c r="I436" s="36" t="s">
        <v>12</v>
      </c>
      <c r="J436" s="36" t="s">
        <v>149</v>
      </c>
      <c r="K436" s="36" t="s">
        <v>246</v>
      </c>
      <c r="L436" s="36">
        <v>15.1</v>
      </c>
      <c r="M436" s="36">
        <v>11.1</v>
      </c>
      <c r="N436" s="31" t="s">
        <v>138</v>
      </c>
      <c r="O436" s="155" t="s">
        <v>1276</v>
      </c>
      <c r="P436" s="109">
        <v>0</v>
      </c>
      <c r="Q436" s="112">
        <v>5096.5650000000005</v>
      </c>
      <c r="R436" s="112">
        <v>5096.5650000000005</v>
      </c>
      <c r="S436" s="62" t="s">
        <v>2942</v>
      </c>
      <c r="T436" s="114" t="s">
        <v>2674</v>
      </c>
      <c r="U436" s="216" t="s">
        <v>2884</v>
      </c>
      <c r="V436" s="31">
        <v>30</v>
      </c>
      <c r="W436" s="31">
        <v>2017</v>
      </c>
      <c r="X436" s="65" t="s">
        <v>1071</v>
      </c>
      <c r="Y436" s="65" t="s">
        <v>3038</v>
      </c>
      <c r="Z436" s="36"/>
      <c r="AA436" s="32" t="s">
        <v>3232</v>
      </c>
      <c r="AB436" s="32">
        <v>30</v>
      </c>
      <c r="AC436" s="32">
        <v>30</v>
      </c>
      <c r="AD436" s="115" t="s">
        <v>3351</v>
      </c>
      <c r="AE436" s="31"/>
      <c r="AF436" s="31"/>
      <c r="AG436" s="31"/>
      <c r="AH436" s="31"/>
      <c r="AI436" s="31"/>
      <c r="AJ436" s="31"/>
      <c r="AK436" s="31"/>
      <c r="AL436" s="31"/>
      <c r="AM436" s="115"/>
      <c r="AN436" s="31"/>
      <c r="AR436" s="220"/>
      <c r="AS436" s="221"/>
      <c r="AT436" s="221"/>
      <c r="BA436" s="222"/>
      <c r="BB436" s="222"/>
      <c r="BC436" s="222"/>
      <c r="BG436" s="221"/>
      <c r="BH436" s="221"/>
      <c r="BP436" s="221"/>
      <c r="BQ436" s="221"/>
      <c r="BR436" s="221"/>
      <c r="BZ436" s="225"/>
      <c r="EL436" s="224"/>
    </row>
    <row r="437" spans="1:142" ht="16.899999999999999" customHeight="1" x14ac:dyDescent="0.3">
      <c r="A437" s="31">
        <v>813</v>
      </c>
      <c r="B437" s="62" t="s">
        <v>1999</v>
      </c>
      <c r="C437" s="36" t="s">
        <v>2000</v>
      </c>
      <c r="D437" s="36" t="s">
        <v>12</v>
      </c>
      <c r="E437" s="31">
        <v>5</v>
      </c>
      <c r="F437" s="31">
        <v>0</v>
      </c>
      <c r="G437" s="36" t="s">
        <v>1</v>
      </c>
      <c r="H437" s="36" t="s">
        <v>99</v>
      </c>
      <c r="I437" s="36" t="s">
        <v>12</v>
      </c>
      <c r="J437" s="36" t="s">
        <v>149</v>
      </c>
      <c r="K437" s="36" t="s">
        <v>246</v>
      </c>
      <c r="L437" s="36">
        <v>15.1</v>
      </c>
      <c r="M437" s="36">
        <v>11.1</v>
      </c>
      <c r="N437" s="31" t="s">
        <v>138</v>
      </c>
      <c r="O437" s="155" t="s">
        <v>1276</v>
      </c>
      <c r="P437" s="109">
        <v>0</v>
      </c>
      <c r="Q437" s="112">
        <v>0.89910000000000012</v>
      </c>
      <c r="R437" s="112">
        <v>0.89910000000000012</v>
      </c>
      <c r="S437" s="62" t="s">
        <v>665</v>
      </c>
      <c r="T437" s="114" t="s">
        <v>2885</v>
      </c>
      <c r="U437" s="216" t="s">
        <v>1336</v>
      </c>
      <c r="V437" s="106">
        <v>40</v>
      </c>
      <c r="W437" s="31">
        <v>2017</v>
      </c>
      <c r="X437" s="65" t="s">
        <v>1071</v>
      </c>
      <c r="Y437" s="65" t="s">
        <v>3039</v>
      </c>
      <c r="Z437" s="36"/>
      <c r="AA437" s="32" t="s">
        <v>3399</v>
      </c>
      <c r="AB437" s="32">
        <v>40</v>
      </c>
      <c r="AC437" s="32">
        <v>40</v>
      </c>
      <c r="AD437" s="218" t="s">
        <v>3353</v>
      </c>
      <c r="AE437" s="31"/>
      <c r="AF437" s="31"/>
      <c r="AG437" s="31"/>
      <c r="AH437" s="31"/>
      <c r="AI437" s="31"/>
      <c r="AJ437" s="31"/>
      <c r="AK437" s="31"/>
      <c r="AL437" s="31"/>
      <c r="AM437" s="115"/>
      <c r="AN437" s="31"/>
      <c r="AR437" s="220"/>
      <c r="AS437" s="221"/>
      <c r="AT437" s="221"/>
      <c r="BA437" s="222"/>
      <c r="BB437" s="222"/>
      <c r="BC437" s="222"/>
      <c r="BG437" s="221"/>
      <c r="BH437" s="221"/>
      <c r="BP437" s="221"/>
      <c r="BQ437" s="221"/>
      <c r="BR437" s="221"/>
      <c r="BZ437" s="225"/>
      <c r="EL437" s="224"/>
    </row>
    <row r="438" spans="1:142" ht="16.899999999999999" customHeight="1" x14ac:dyDescent="0.3">
      <c r="A438" s="31">
        <v>814</v>
      </c>
      <c r="B438" s="36" t="s">
        <v>1278</v>
      </c>
      <c r="C438" s="36" t="s">
        <v>2001</v>
      </c>
      <c r="D438" s="36" t="s">
        <v>75</v>
      </c>
      <c r="E438" s="31">
        <v>3</v>
      </c>
      <c r="F438" s="31">
        <v>0</v>
      </c>
      <c r="G438" s="36" t="s">
        <v>1</v>
      </c>
      <c r="H438" s="36" t="s">
        <v>5</v>
      </c>
      <c r="I438" s="36" t="s">
        <v>964</v>
      </c>
      <c r="J438" s="36" t="s">
        <v>228</v>
      </c>
      <c r="K438" s="36" t="s">
        <v>965</v>
      </c>
      <c r="L438" s="36">
        <v>22</v>
      </c>
      <c r="M438" s="36">
        <v>11.2</v>
      </c>
      <c r="N438" s="31" t="s">
        <v>138</v>
      </c>
      <c r="O438" s="147" t="s">
        <v>1279</v>
      </c>
      <c r="P438" s="109">
        <v>1.3333333333333333</v>
      </c>
      <c r="Q438" s="112">
        <v>2.2999999999999998</v>
      </c>
      <c r="R438" s="112">
        <v>0.96666666666666656</v>
      </c>
      <c r="S438" s="62" t="s">
        <v>1280</v>
      </c>
      <c r="T438" s="114" t="s">
        <v>2361</v>
      </c>
      <c r="U438" s="216" t="s">
        <v>1335</v>
      </c>
      <c r="V438" s="103">
        <v>15</v>
      </c>
      <c r="W438" s="31">
        <v>2016</v>
      </c>
      <c r="X438" s="65" t="s">
        <v>1208</v>
      </c>
      <c r="Y438" s="65" t="s">
        <v>1281</v>
      </c>
      <c r="Z438" s="36"/>
      <c r="AA438" s="32" t="s">
        <v>1582</v>
      </c>
      <c r="AB438" s="32">
        <v>15</v>
      </c>
      <c r="AC438" s="32">
        <v>15</v>
      </c>
      <c r="AD438" s="218" t="s">
        <v>3353</v>
      </c>
      <c r="AE438" s="31"/>
      <c r="AF438" s="31"/>
      <c r="AG438" s="31"/>
      <c r="AH438" s="31"/>
      <c r="AI438" s="31"/>
      <c r="AJ438" s="31"/>
      <c r="AK438" s="31"/>
      <c r="AL438" s="31"/>
      <c r="AM438" s="115"/>
      <c r="AN438" s="31"/>
      <c r="AR438" s="220"/>
      <c r="AS438" s="221"/>
      <c r="AT438" s="221"/>
      <c r="BA438" s="222"/>
      <c r="BB438" s="222"/>
      <c r="BC438" s="222"/>
      <c r="BG438" s="221"/>
      <c r="BH438" s="221"/>
      <c r="BP438" s="221"/>
      <c r="BQ438" s="221"/>
      <c r="BR438" s="221"/>
      <c r="BZ438" s="223"/>
      <c r="EL438" s="224"/>
    </row>
    <row r="439" spans="1:142" ht="16.899999999999999" customHeight="1" x14ac:dyDescent="0.3">
      <c r="A439" s="31">
        <v>815</v>
      </c>
      <c r="B439" s="62" t="s">
        <v>2002</v>
      </c>
      <c r="C439" s="36" t="s">
        <v>2003</v>
      </c>
      <c r="D439" s="36" t="s">
        <v>12</v>
      </c>
      <c r="E439" s="31">
        <v>5</v>
      </c>
      <c r="F439" s="31">
        <v>0</v>
      </c>
      <c r="G439" s="36" t="s">
        <v>0</v>
      </c>
      <c r="H439" s="36" t="s">
        <v>99</v>
      </c>
      <c r="I439" s="36" t="s">
        <v>12</v>
      </c>
      <c r="J439" s="36" t="s">
        <v>149</v>
      </c>
      <c r="K439" s="36" t="s">
        <v>246</v>
      </c>
      <c r="L439" s="36">
        <v>31.1</v>
      </c>
      <c r="M439" s="36">
        <v>11.1</v>
      </c>
      <c r="N439" s="31" t="s">
        <v>138</v>
      </c>
      <c r="O439" s="155" t="s">
        <v>1282</v>
      </c>
      <c r="P439" s="109">
        <v>0</v>
      </c>
      <c r="Q439" s="112">
        <v>39793</v>
      </c>
      <c r="R439" s="112">
        <v>39793</v>
      </c>
      <c r="S439" s="62" t="s">
        <v>2942</v>
      </c>
      <c r="T439" s="114" t="s">
        <v>2674</v>
      </c>
      <c r="U439" s="216" t="s">
        <v>2723</v>
      </c>
      <c r="V439" s="103">
        <v>30</v>
      </c>
      <c r="W439" s="31">
        <v>2017</v>
      </c>
      <c r="X439" s="65" t="s">
        <v>1071</v>
      </c>
      <c r="Y439" s="65" t="s">
        <v>3038</v>
      </c>
      <c r="Z439" s="36"/>
      <c r="AA439" s="32" t="s">
        <v>3242</v>
      </c>
      <c r="AB439" s="32">
        <v>30</v>
      </c>
      <c r="AC439" s="32">
        <v>30</v>
      </c>
      <c r="AD439" s="115" t="s">
        <v>3351</v>
      </c>
      <c r="AE439" s="31"/>
      <c r="AF439" s="31"/>
      <c r="AG439" s="31"/>
      <c r="AH439" s="31"/>
      <c r="AI439" s="31"/>
      <c r="AJ439" s="31"/>
      <c r="AK439" s="31"/>
      <c r="AL439" s="31"/>
      <c r="AM439" s="115"/>
      <c r="AN439" s="31"/>
      <c r="AR439" s="220"/>
      <c r="AS439" s="221"/>
      <c r="AT439" s="221"/>
      <c r="BA439" s="222"/>
      <c r="BB439" s="222"/>
      <c r="BC439" s="222"/>
      <c r="BG439" s="221"/>
      <c r="BH439" s="221"/>
      <c r="BP439" s="221"/>
      <c r="BQ439" s="221"/>
      <c r="BR439" s="221"/>
      <c r="EL439" s="224"/>
    </row>
    <row r="440" spans="1:142" ht="16.899999999999999" customHeight="1" x14ac:dyDescent="0.3">
      <c r="A440" s="31">
        <v>816</v>
      </c>
      <c r="B440" s="36" t="s">
        <v>1283</v>
      </c>
      <c r="C440" s="36" t="s">
        <v>2004</v>
      </c>
      <c r="D440" s="36" t="s">
        <v>81</v>
      </c>
      <c r="E440" s="31">
        <v>5</v>
      </c>
      <c r="F440" s="31">
        <v>0</v>
      </c>
      <c r="G440" s="36" t="s">
        <v>1</v>
      </c>
      <c r="H440" s="36" t="s">
        <v>22</v>
      </c>
      <c r="I440" s="36" t="s">
        <v>81</v>
      </c>
      <c r="J440" s="36" t="s">
        <v>149</v>
      </c>
      <c r="K440" s="36" t="s">
        <v>137</v>
      </c>
      <c r="L440" s="108">
        <v>0.35</v>
      </c>
      <c r="M440" s="108">
        <v>0</v>
      </c>
      <c r="N440" s="31" t="s">
        <v>138</v>
      </c>
      <c r="O440" s="109" t="s">
        <v>3040</v>
      </c>
      <c r="P440" s="109">
        <v>0</v>
      </c>
      <c r="Q440" s="112">
        <v>195.00000000000003</v>
      </c>
      <c r="R440" s="112">
        <v>195.00000000000003</v>
      </c>
      <c r="S440" s="113" t="s">
        <v>3041</v>
      </c>
      <c r="T440" s="114" t="s">
        <v>2361</v>
      </c>
      <c r="U440" s="216" t="s">
        <v>1277</v>
      </c>
      <c r="V440" s="31">
        <v>20</v>
      </c>
      <c r="W440" s="31">
        <v>2020</v>
      </c>
      <c r="X440" s="65" t="s">
        <v>1284</v>
      </c>
      <c r="Y440" s="139" t="s">
        <v>3042</v>
      </c>
      <c r="Z440" s="36"/>
      <c r="AA440" s="32" t="s">
        <v>1525</v>
      </c>
      <c r="AB440" s="32">
        <v>20</v>
      </c>
      <c r="AC440" s="32">
        <v>20</v>
      </c>
      <c r="AD440" s="277" t="s">
        <v>3354</v>
      </c>
      <c r="AE440" s="31"/>
      <c r="AF440" s="31"/>
      <c r="AG440" s="31"/>
      <c r="AH440" s="31"/>
      <c r="AI440" s="31"/>
      <c r="AJ440" s="31"/>
      <c r="AK440" s="31"/>
      <c r="AL440" s="31"/>
      <c r="AM440" s="115"/>
      <c r="AN440" s="31"/>
      <c r="AR440" s="220"/>
      <c r="AS440" s="221"/>
      <c r="AT440" s="221"/>
      <c r="BA440" s="222"/>
      <c r="BB440" s="222"/>
      <c r="BC440" s="222"/>
      <c r="BG440" s="221"/>
      <c r="BH440" s="221"/>
      <c r="BP440" s="221"/>
      <c r="BQ440" s="221"/>
      <c r="BR440" s="221"/>
      <c r="EL440" s="224"/>
    </row>
    <row r="441" spans="1:142" ht="16.899999999999999" customHeight="1" x14ac:dyDescent="0.3">
      <c r="A441" s="103">
        <v>817</v>
      </c>
      <c r="B441" s="76" t="s">
        <v>1285</v>
      </c>
      <c r="C441" s="36" t="s">
        <v>2005</v>
      </c>
      <c r="D441" s="76" t="s">
        <v>75</v>
      </c>
      <c r="E441" s="103">
        <v>5</v>
      </c>
      <c r="F441" s="103">
        <v>4</v>
      </c>
      <c r="G441" s="76" t="s">
        <v>3</v>
      </c>
      <c r="H441" s="76" t="s">
        <v>22</v>
      </c>
      <c r="I441" s="76" t="s">
        <v>86</v>
      </c>
      <c r="J441" s="76" t="s">
        <v>160</v>
      </c>
      <c r="K441" s="76" t="s">
        <v>155</v>
      </c>
      <c r="L441" s="196">
        <v>112.88000000000001</v>
      </c>
      <c r="M441" s="196">
        <v>60</v>
      </c>
      <c r="N441" s="31" t="s">
        <v>138</v>
      </c>
      <c r="O441" s="105" t="s">
        <v>2366</v>
      </c>
      <c r="P441" s="121">
        <v>240</v>
      </c>
      <c r="Q441" s="122">
        <v>573.46</v>
      </c>
      <c r="R441" s="122">
        <v>90.4</v>
      </c>
      <c r="S441" s="154" t="s">
        <v>1291</v>
      </c>
      <c r="T441" s="114" t="s">
        <v>2361</v>
      </c>
      <c r="U441" s="216" t="s">
        <v>162</v>
      </c>
      <c r="V441" s="103">
        <v>4</v>
      </c>
      <c r="W441" s="31">
        <v>2013</v>
      </c>
      <c r="X441" s="61" t="s">
        <v>2231</v>
      </c>
      <c r="Y441" s="66" t="s">
        <v>2367</v>
      </c>
      <c r="Z441" s="76"/>
      <c r="AA441" s="32" t="s">
        <v>1489</v>
      </c>
      <c r="AB441" s="32">
        <v>4</v>
      </c>
      <c r="AC441" s="32">
        <v>11</v>
      </c>
      <c r="AD441" s="277" t="s">
        <v>3354</v>
      </c>
      <c r="AE441" s="103"/>
      <c r="AF441" s="31"/>
      <c r="AG441" s="31"/>
      <c r="AH441" s="103"/>
      <c r="AI441" s="103"/>
      <c r="AJ441" s="103"/>
      <c r="AK441" s="103"/>
      <c r="AL441" s="103"/>
      <c r="AM441" s="192"/>
      <c r="AN441" s="103"/>
      <c r="AR441" s="220"/>
      <c r="AS441" s="221"/>
      <c r="AT441" s="221"/>
      <c r="BA441" s="222"/>
      <c r="BB441" s="222"/>
      <c r="BC441" s="222"/>
      <c r="BG441" s="221"/>
      <c r="BH441" s="221"/>
      <c r="BP441" s="221"/>
      <c r="BQ441" s="221"/>
      <c r="BR441" s="221"/>
      <c r="EL441" s="224"/>
    </row>
    <row r="442" spans="1:142" ht="16.899999999999999" customHeight="1" x14ac:dyDescent="0.3">
      <c r="A442" s="103">
        <v>818</v>
      </c>
      <c r="B442" s="76" t="s">
        <v>1286</v>
      </c>
      <c r="C442" s="76" t="s">
        <v>2006</v>
      </c>
      <c r="D442" s="76" t="s">
        <v>84</v>
      </c>
      <c r="E442" s="103">
        <v>5</v>
      </c>
      <c r="F442" s="103">
        <v>4</v>
      </c>
      <c r="G442" s="76" t="s">
        <v>0</v>
      </c>
      <c r="H442" s="76" t="s">
        <v>22</v>
      </c>
      <c r="I442" s="76" t="s">
        <v>84</v>
      </c>
      <c r="J442" s="76" t="s">
        <v>6</v>
      </c>
      <c r="K442" s="76" t="s">
        <v>155</v>
      </c>
      <c r="L442" s="267">
        <v>73</v>
      </c>
      <c r="M442" s="196">
        <v>13</v>
      </c>
      <c r="N442" s="31" t="s">
        <v>138</v>
      </c>
      <c r="O442" s="105" t="s">
        <v>2366</v>
      </c>
      <c r="P442" s="121">
        <v>1.2</v>
      </c>
      <c r="Q442" s="122">
        <v>25.34</v>
      </c>
      <c r="R442" s="122">
        <v>-24.36</v>
      </c>
      <c r="S442" s="154" t="s">
        <v>2524</v>
      </c>
      <c r="T442" s="114" t="s">
        <v>2361</v>
      </c>
      <c r="U442" s="216" t="s">
        <v>3043</v>
      </c>
      <c r="V442" s="103">
        <v>2</v>
      </c>
      <c r="W442" s="31">
        <v>2013</v>
      </c>
      <c r="X442" s="61" t="s">
        <v>2242</v>
      </c>
      <c r="Y442" s="66" t="s">
        <v>2367</v>
      </c>
      <c r="Z442" s="76"/>
      <c r="AA442" s="32" t="s">
        <v>3402</v>
      </c>
      <c r="AB442" s="32">
        <v>2</v>
      </c>
      <c r="AC442" s="32">
        <v>43</v>
      </c>
      <c r="AD442" s="277" t="s">
        <v>3354</v>
      </c>
      <c r="AE442" s="103"/>
      <c r="AF442" s="31"/>
      <c r="AG442" s="31"/>
      <c r="AH442" s="103"/>
      <c r="AI442" s="103"/>
      <c r="AJ442" s="103"/>
      <c r="AK442" s="103"/>
      <c r="AL442" s="103"/>
      <c r="AM442" s="192"/>
      <c r="AN442" s="103"/>
      <c r="AR442" s="220"/>
      <c r="AS442" s="221"/>
      <c r="AT442" s="221"/>
      <c r="BA442" s="222"/>
      <c r="BB442" s="222"/>
      <c r="BC442" s="222"/>
      <c r="BG442" s="221"/>
      <c r="BH442" s="221"/>
      <c r="BP442" s="221"/>
      <c r="BQ442" s="221"/>
      <c r="BR442" s="221"/>
      <c r="EL442" s="224"/>
    </row>
    <row r="443" spans="1:142" ht="16.899999999999999" customHeight="1" x14ac:dyDescent="0.3">
      <c r="A443" s="31">
        <v>819</v>
      </c>
      <c r="B443" s="36" t="s">
        <v>1072</v>
      </c>
      <c r="C443" s="76" t="s">
        <v>2007</v>
      </c>
      <c r="D443" s="36" t="s">
        <v>12</v>
      </c>
      <c r="E443" s="31">
        <v>5</v>
      </c>
      <c r="F443" s="31">
        <v>0</v>
      </c>
      <c r="G443" s="36" t="s">
        <v>1</v>
      </c>
      <c r="H443" s="36" t="s">
        <v>99</v>
      </c>
      <c r="I443" s="36" t="s">
        <v>12</v>
      </c>
      <c r="J443" s="36" t="s">
        <v>149</v>
      </c>
      <c r="K443" s="36" t="s">
        <v>246</v>
      </c>
      <c r="L443" s="153">
        <v>35</v>
      </c>
      <c r="M443" s="153">
        <v>11.1</v>
      </c>
      <c r="N443" s="31" t="s">
        <v>138</v>
      </c>
      <c r="O443" s="147" t="s">
        <v>1287</v>
      </c>
      <c r="P443" s="109">
        <v>0</v>
      </c>
      <c r="Q443" s="112">
        <v>4.32</v>
      </c>
      <c r="R443" s="112">
        <v>4.32</v>
      </c>
      <c r="S443" s="62" t="s">
        <v>665</v>
      </c>
      <c r="T443" s="114" t="s">
        <v>2885</v>
      </c>
      <c r="U443" s="216" t="s">
        <v>1336</v>
      </c>
      <c r="V443" s="106">
        <v>40</v>
      </c>
      <c r="W443" s="31">
        <v>2017</v>
      </c>
      <c r="X443" s="65" t="s">
        <v>1071</v>
      </c>
      <c r="Y443" s="65" t="s">
        <v>3044</v>
      </c>
      <c r="Z443" s="36"/>
      <c r="AA443" s="32" t="s">
        <v>3399</v>
      </c>
      <c r="AB443" s="32">
        <v>40</v>
      </c>
      <c r="AC443" s="32">
        <v>40</v>
      </c>
      <c r="AD443" s="218" t="s">
        <v>3353</v>
      </c>
      <c r="AE443" s="31"/>
      <c r="AF443" s="31"/>
      <c r="AG443" s="31"/>
      <c r="AH443" s="31"/>
      <c r="AI443" s="31"/>
      <c r="AJ443" s="31"/>
      <c r="AK443" s="31"/>
      <c r="AL443" s="31"/>
      <c r="AM443" s="115"/>
      <c r="AN443" s="31"/>
      <c r="AR443" s="220"/>
      <c r="AT443" s="221"/>
      <c r="BA443" s="222"/>
      <c r="BB443" s="222"/>
      <c r="BC443" s="222"/>
      <c r="BG443" s="221"/>
      <c r="BH443" s="221"/>
      <c r="BP443" s="221"/>
      <c r="BQ443" s="221"/>
      <c r="BR443" s="221"/>
      <c r="EL443" s="224"/>
    </row>
    <row r="444" spans="1:142" ht="16.899999999999999" customHeight="1" x14ac:dyDescent="0.3">
      <c r="A444" s="31">
        <v>820</v>
      </c>
      <c r="B444" s="36" t="s">
        <v>1272</v>
      </c>
      <c r="C444" s="36" t="s">
        <v>2008</v>
      </c>
      <c r="D444" s="36" t="s">
        <v>12</v>
      </c>
      <c r="E444" s="31">
        <v>5</v>
      </c>
      <c r="F444" s="31">
        <v>0</v>
      </c>
      <c r="G444" s="36" t="s">
        <v>1</v>
      </c>
      <c r="H444" s="36" t="s">
        <v>99</v>
      </c>
      <c r="I444" s="36" t="s">
        <v>12</v>
      </c>
      <c r="J444" s="36" t="s">
        <v>149</v>
      </c>
      <c r="K444" s="36" t="s">
        <v>246</v>
      </c>
      <c r="L444" s="153">
        <v>35</v>
      </c>
      <c r="M444" s="153">
        <v>17</v>
      </c>
      <c r="N444" s="31" t="s">
        <v>138</v>
      </c>
      <c r="O444" s="147" t="s">
        <v>1287</v>
      </c>
      <c r="P444" s="109">
        <v>0.58860000000000001</v>
      </c>
      <c r="Q444" s="112">
        <v>4.32</v>
      </c>
      <c r="R444" s="112">
        <v>3.7314000000000003</v>
      </c>
      <c r="S444" s="62" t="s">
        <v>1275</v>
      </c>
      <c r="T444" s="114" t="s">
        <v>2885</v>
      </c>
      <c r="U444" s="216" t="s">
        <v>1338</v>
      </c>
      <c r="V444" s="103">
        <v>40</v>
      </c>
      <c r="W444" s="31">
        <v>2017</v>
      </c>
      <c r="X444" s="65" t="s">
        <v>1071</v>
      </c>
      <c r="Y444" s="65" t="s">
        <v>3037</v>
      </c>
      <c r="Z444" s="36"/>
      <c r="AA444" s="32" t="s">
        <v>1586</v>
      </c>
      <c r="AB444" s="32">
        <v>40</v>
      </c>
      <c r="AC444" s="32">
        <v>40</v>
      </c>
      <c r="AD444" s="218" t="s">
        <v>3353</v>
      </c>
      <c r="AE444" s="31"/>
      <c r="AF444" s="31"/>
      <c r="AG444" s="31"/>
      <c r="AH444" s="31"/>
      <c r="AI444" s="31"/>
      <c r="AJ444" s="31"/>
      <c r="AK444" s="31"/>
      <c r="AL444" s="31"/>
      <c r="AM444" s="115"/>
      <c r="AN444" s="31"/>
      <c r="AR444" s="220"/>
      <c r="AS444" s="221"/>
      <c r="AT444" s="221"/>
      <c r="BA444" s="222"/>
      <c r="BB444" s="222"/>
      <c r="BC444" s="222"/>
      <c r="BG444" s="221"/>
      <c r="BH444" s="221"/>
      <c r="BP444" s="221"/>
      <c r="BQ444" s="221"/>
      <c r="BR444" s="221"/>
      <c r="BZ444" s="223"/>
      <c r="EL444" s="224"/>
    </row>
    <row r="445" spans="1:142" ht="16.899999999999999" customHeight="1" x14ac:dyDescent="0.3">
      <c r="A445" s="31">
        <v>824</v>
      </c>
      <c r="B445" s="36" t="s">
        <v>1288</v>
      </c>
      <c r="C445" s="36" t="s">
        <v>2009</v>
      </c>
      <c r="D445" s="62" t="s">
        <v>75</v>
      </c>
      <c r="E445" s="31">
        <v>5</v>
      </c>
      <c r="F445" s="156">
        <v>4</v>
      </c>
      <c r="G445" s="62" t="s">
        <v>3</v>
      </c>
      <c r="H445" s="62" t="s">
        <v>22</v>
      </c>
      <c r="I445" s="62" t="s">
        <v>86</v>
      </c>
      <c r="J445" s="62" t="s">
        <v>149</v>
      </c>
      <c r="K445" s="62" t="s">
        <v>155</v>
      </c>
      <c r="L445" s="36">
        <v>83</v>
      </c>
      <c r="M445" s="36">
        <v>63</v>
      </c>
      <c r="N445" s="31" t="s">
        <v>138</v>
      </c>
      <c r="O445" s="105" t="s">
        <v>2366</v>
      </c>
      <c r="P445" s="109">
        <v>240</v>
      </c>
      <c r="Q445" s="112">
        <v>477.56</v>
      </c>
      <c r="R445" s="112">
        <v>62.46</v>
      </c>
      <c r="S445" s="62" t="s">
        <v>1291</v>
      </c>
      <c r="T445" s="114" t="s">
        <v>2361</v>
      </c>
      <c r="U445" s="216" t="s">
        <v>1354</v>
      </c>
      <c r="V445" s="106">
        <v>8</v>
      </c>
      <c r="W445" s="31">
        <v>2013</v>
      </c>
      <c r="X445" s="61" t="s">
        <v>2231</v>
      </c>
      <c r="Y445" s="66" t="s">
        <v>2367</v>
      </c>
      <c r="Z445" s="36"/>
      <c r="AA445" s="32" t="s">
        <v>1531</v>
      </c>
      <c r="AB445" s="32">
        <v>8</v>
      </c>
      <c r="AC445" s="32">
        <v>15</v>
      </c>
      <c r="AD445" s="277" t="s">
        <v>3354</v>
      </c>
      <c r="AE445" s="31"/>
      <c r="AF445" s="31"/>
      <c r="AG445" s="31"/>
      <c r="AH445" s="31"/>
      <c r="AI445" s="31"/>
      <c r="AJ445" s="31"/>
      <c r="AK445" s="31"/>
      <c r="AL445" s="31"/>
      <c r="AM445" s="115"/>
      <c r="AN445" s="31"/>
      <c r="AR445" s="220"/>
      <c r="AS445" s="221"/>
      <c r="AT445" s="221"/>
      <c r="BA445" s="222"/>
      <c r="BB445" s="222"/>
      <c r="BC445" s="222"/>
      <c r="BG445" s="221"/>
      <c r="BH445" s="221"/>
      <c r="BP445" s="221"/>
      <c r="BQ445" s="221"/>
      <c r="BR445" s="221"/>
      <c r="EL445" s="224"/>
    </row>
    <row r="446" spans="1:142" ht="16.899999999999999" customHeight="1" x14ac:dyDescent="0.3">
      <c r="A446" s="31">
        <v>825</v>
      </c>
      <c r="B446" s="36" t="s">
        <v>1289</v>
      </c>
      <c r="C446" s="36" t="s">
        <v>2010</v>
      </c>
      <c r="D446" s="62" t="s">
        <v>75</v>
      </c>
      <c r="E446" s="31">
        <v>5</v>
      </c>
      <c r="F446" s="156">
        <v>0</v>
      </c>
      <c r="G446" s="62" t="s">
        <v>3</v>
      </c>
      <c r="H446" s="62" t="s">
        <v>22</v>
      </c>
      <c r="I446" s="62" t="s">
        <v>86</v>
      </c>
      <c r="J446" s="62" t="s">
        <v>149</v>
      </c>
      <c r="K446" s="62" t="s">
        <v>155</v>
      </c>
      <c r="L446" s="36">
        <v>210</v>
      </c>
      <c r="M446" s="36">
        <v>63</v>
      </c>
      <c r="N446" s="31" t="s">
        <v>138</v>
      </c>
      <c r="O446" s="155" t="s">
        <v>1290</v>
      </c>
      <c r="P446" s="109">
        <v>240</v>
      </c>
      <c r="Q446" s="112">
        <v>170</v>
      </c>
      <c r="R446" s="112">
        <v>-420</v>
      </c>
      <c r="S446" s="62" t="s">
        <v>1291</v>
      </c>
      <c r="T446" s="114" t="s">
        <v>2361</v>
      </c>
      <c r="U446" s="216" t="s">
        <v>1354</v>
      </c>
      <c r="V446" s="106">
        <v>8</v>
      </c>
      <c r="W446" s="31">
        <v>2020</v>
      </c>
      <c r="X446" s="61" t="s">
        <v>2231</v>
      </c>
      <c r="Y446" s="66" t="s">
        <v>2367</v>
      </c>
      <c r="Z446" s="36"/>
      <c r="AA446" s="32" t="s">
        <v>1531</v>
      </c>
      <c r="AB446" s="32">
        <v>8</v>
      </c>
      <c r="AC446" s="32">
        <v>30</v>
      </c>
      <c r="AD446" s="277" t="s">
        <v>3354</v>
      </c>
      <c r="AE446" s="31"/>
      <c r="AF446" s="31"/>
      <c r="AG446" s="31"/>
      <c r="AH446" s="31"/>
      <c r="AI446" s="31"/>
      <c r="AJ446" s="31"/>
      <c r="AK446" s="31"/>
      <c r="AL446" s="31"/>
      <c r="AM446" s="115"/>
      <c r="AN446" s="31"/>
      <c r="AR446" s="220"/>
      <c r="AT446" s="221"/>
      <c r="BA446" s="222"/>
      <c r="BB446" s="222"/>
      <c r="BC446" s="222"/>
      <c r="BG446" s="221"/>
      <c r="BH446" s="221"/>
      <c r="BP446" s="221"/>
      <c r="BQ446" s="221"/>
      <c r="BR446" s="221"/>
      <c r="EL446" s="224"/>
    </row>
    <row r="447" spans="1:142" ht="16.899999999999999" customHeight="1" x14ac:dyDescent="0.3">
      <c r="A447" s="31">
        <v>826</v>
      </c>
      <c r="B447" s="36" t="s">
        <v>2011</v>
      </c>
      <c r="C447" s="36" t="s">
        <v>2012</v>
      </c>
      <c r="D447" s="62" t="s">
        <v>75</v>
      </c>
      <c r="E447" s="31">
        <v>5</v>
      </c>
      <c r="F447" s="157">
        <v>4</v>
      </c>
      <c r="G447" s="147" t="s">
        <v>72</v>
      </c>
      <c r="H447" s="62" t="s">
        <v>22</v>
      </c>
      <c r="I447" s="62" t="s">
        <v>86</v>
      </c>
      <c r="J447" s="62" t="s">
        <v>1292</v>
      </c>
      <c r="K447" s="62" t="s">
        <v>155</v>
      </c>
      <c r="L447" s="36">
        <v>64</v>
      </c>
      <c r="M447" s="36">
        <v>20</v>
      </c>
      <c r="N447" s="31" t="s">
        <v>138</v>
      </c>
      <c r="O447" s="105" t="s">
        <v>2366</v>
      </c>
      <c r="P447" s="109">
        <v>3.6</v>
      </c>
      <c r="Q447" s="112">
        <v>41.82</v>
      </c>
      <c r="R447" s="112">
        <v>-41.58</v>
      </c>
      <c r="S447" s="62" t="s">
        <v>1291</v>
      </c>
      <c r="T447" s="114" t="s">
        <v>2361</v>
      </c>
      <c r="U447" s="216" t="s">
        <v>1453</v>
      </c>
      <c r="V447" s="106">
        <v>3</v>
      </c>
      <c r="W447" s="31">
        <v>2013</v>
      </c>
      <c r="X447" s="61" t="s">
        <v>2231</v>
      </c>
      <c r="Y447" s="66" t="s">
        <v>2367</v>
      </c>
      <c r="Z447" s="36"/>
      <c r="AA447" s="32" t="s">
        <v>1617</v>
      </c>
      <c r="AB447" s="32">
        <v>3</v>
      </c>
      <c r="AC447" s="32">
        <v>46</v>
      </c>
      <c r="AD447" s="277" t="s">
        <v>3354</v>
      </c>
      <c r="AE447" s="31"/>
      <c r="AF447" s="31"/>
      <c r="AG447" s="31"/>
      <c r="AH447" s="31"/>
      <c r="AI447" s="31"/>
      <c r="AJ447" s="31"/>
      <c r="AK447" s="31"/>
      <c r="AL447" s="31"/>
      <c r="AM447" s="115"/>
      <c r="AN447" s="31"/>
      <c r="AR447" s="220"/>
      <c r="AT447" s="221"/>
      <c r="BA447" s="222"/>
      <c r="BC447" s="222"/>
      <c r="BG447" s="221"/>
      <c r="BR447" s="221"/>
      <c r="EL447" s="224"/>
    </row>
    <row r="448" spans="1:142" ht="16.899999999999999" customHeight="1" x14ac:dyDescent="0.3">
      <c r="A448" s="31">
        <v>827</v>
      </c>
      <c r="B448" s="36" t="s">
        <v>1293</v>
      </c>
      <c r="C448" s="36" t="s">
        <v>1294</v>
      </c>
      <c r="D448" s="62" t="s">
        <v>84</v>
      </c>
      <c r="E448" s="31">
        <v>5</v>
      </c>
      <c r="F448" s="156">
        <v>4</v>
      </c>
      <c r="G448" s="36" t="s">
        <v>1039</v>
      </c>
      <c r="H448" s="62" t="s">
        <v>22</v>
      </c>
      <c r="I448" s="62" t="s">
        <v>84</v>
      </c>
      <c r="J448" s="62" t="s">
        <v>1295</v>
      </c>
      <c r="K448" s="62" t="s">
        <v>155</v>
      </c>
      <c r="L448" s="36">
        <v>62</v>
      </c>
      <c r="M448" s="36">
        <v>17</v>
      </c>
      <c r="N448" s="31" t="s">
        <v>138</v>
      </c>
      <c r="O448" s="105" t="s">
        <v>2366</v>
      </c>
      <c r="P448" s="109">
        <v>2.25</v>
      </c>
      <c r="Q448" s="112">
        <v>34.049999999999997</v>
      </c>
      <c r="R448" s="112">
        <v>13.24</v>
      </c>
      <c r="S448" s="62" t="s">
        <v>1291</v>
      </c>
      <c r="T448" s="114" t="s">
        <v>2361</v>
      </c>
      <c r="U448" s="216" t="s">
        <v>1460</v>
      </c>
      <c r="V448" s="106">
        <v>1</v>
      </c>
      <c r="W448" s="31">
        <v>2013</v>
      </c>
      <c r="X448" s="61" t="s">
        <v>2231</v>
      </c>
      <c r="Y448" s="66" t="s">
        <v>2367</v>
      </c>
      <c r="Z448" s="36"/>
      <c r="AA448" s="32" t="s">
        <v>1618</v>
      </c>
      <c r="AB448" s="32">
        <v>1</v>
      </c>
      <c r="AC448" s="32">
        <v>9</v>
      </c>
      <c r="AD448" s="277" t="s">
        <v>3354</v>
      </c>
      <c r="AE448" s="31"/>
      <c r="AF448" s="31"/>
      <c r="AG448" s="31"/>
      <c r="AH448" s="31"/>
      <c r="AI448" s="31"/>
      <c r="AJ448" s="31"/>
      <c r="AK448" s="31"/>
      <c r="AL448" s="31"/>
      <c r="AM448" s="115"/>
      <c r="AN448" s="31"/>
      <c r="AR448" s="220"/>
      <c r="AT448" s="221"/>
      <c r="BA448" s="222"/>
      <c r="BB448" s="222"/>
      <c r="BC448" s="222"/>
      <c r="BG448" s="221"/>
      <c r="BH448" s="221"/>
      <c r="BP448" s="221"/>
      <c r="BQ448" s="221"/>
      <c r="BR448" s="221"/>
      <c r="BZ448" s="223"/>
      <c r="EL448" s="224"/>
    </row>
    <row r="449" spans="1:142" ht="16.899999999999999" customHeight="1" x14ac:dyDescent="0.3">
      <c r="A449" s="31">
        <v>828</v>
      </c>
      <c r="B449" s="36" t="s">
        <v>1296</v>
      </c>
      <c r="C449" s="36" t="s">
        <v>2013</v>
      </c>
      <c r="D449" s="62" t="s">
        <v>75</v>
      </c>
      <c r="E449" s="31">
        <v>5</v>
      </c>
      <c r="F449" s="156">
        <v>4</v>
      </c>
      <c r="G449" s="62" t="s">
        <v>3</v>
      </c>
      <c r="H449" s="62" t="s">
        <v>22</v>
      </c>
      <c r="I449" s="62" t="s">
        <v>86</v>
      </c>
      <c r="J449" s="62" t="s">
        <v>1297</v>
      </c>
      <c r="K449" s="62" t="s">
        <v>155</v>
      </c>
      <c r="L449" s="36">
        <v>83</v>
      </c>
      <c r="M449" s="36">
        <v>60</v>
      </c>
      <c r="N449" s="31" t="s">
        <v>138</v>
      </c>
      <c r="O449" s="105" t="s">
        <v>2366</v>
      </c>
      <c r="P449" s="109">
        <v>250</v>
      </c>
      <c r="Q449" s="112">
        <v>716.19</v>
      </c>
      <c r="R449" s="112">
        <v>101.61</v>
      </c>
      <c r="S449" s="62" t="s">
        <v>1291</v>
      </c>
      <c r="T449" s="114" t="s">
        <v>2361</v>
      </c>
      <c r="U449" s="216" t="s">
        <v>1440</v>
      </c>
      <c r="V449" s="106">
        <v>4</v>
      </c>
      <c r="W449" s="31">
        <v>2013</v>
      </c>
      <c r="X449" s="61" t="s">
        <v>2231</v>
      </c>
      <c r="Y449" s="66" t="s">
        <v>2367</v>
      </c>
      <c r="Z449" s="36"/>
      <c r="AA449" s="32" t="s">
        <v>1619</v>
      </c>
      <c r="AB449" s="32">
        <v>4</v>
      </c>
      <c r="AC449" s="32">
        <v>11</v>
      </c>
      <c r="AD449" s="277" t="s">
        <v>3354</v>
      </c>
      <c r="AE449" s="31"/>
      <c r="AF449" s="31"/>
      <c r="AG449" s="31"/>
      <c r="AH449" s="31"/>
      <c r="AI449" s="31"/>
      <c r="AJ449" s="31"/>
      <c r="AK449" s="31"/>
      <c r="AL449" s="31"/>
      <c r="AM449" s="115"/>
      <c r="AN449" s="31"/>
      <c r="AR449" s="220"/>
      <c r="AS449" s="221"/>
      <c r="AT449" s="221"/>
      <c r="BA449" s="222"/>
      <c r="BB449" s="222"/>
      <c r="BC449" s="222"/>
      <c r="BG449" s="221"/>
      <c r="BH449" s="221"/>
      <c r="BP449" s="221"/>
      <c r="BQ449" s="221"/>
      <c r="BR449" s="221"/>
      <c r="EL449" s="224"/>
    </row>
    <row r="450" spans="1:142" ht="16.899999999999999" customHeight="1" x14ac:dyDescent="0.3">
      <c r="A450" s="31">
        <v>829</v>
      </c>
      <c r="B450" s="36" t="s">
        <v>1298</v>
      </c>
      <c r="C450" s="36" t="s">
        <v>2014</v>
      </c>
      <c r="D450" s="62" t="s">
        <v>75</v>
      </c>
      <c r="E450" s="31">
        <v>5</v>
      </c>
      <c r="F450" s="156">
        <v>4</v>
      </c>
      <c r="G450" s="62" t="s">
        <v>3</v>
      </c>
      <c r="H450" s="62" t="s">
        <v>22</v>
      </c>
      <c r="I450" s="62" t="s">
        <v>86</v>
      </c>
      <c r="J450" s="62" t="s">
        <v>1297</v>
      </c>
      <c r="K450" s="62" t="s">
        <v>155</v>
      </c>
      <c r="L450" s="36">
        <v>106</v>
      </c>
      <c r="M450" s="36">
        <v>60</v>
      </c>
      <c r="N450" s="31" t="s">
        <v>138</v>
      </c>
      <c r="O450" s="105" t="s">
        <v>2366</v>
      </c>
      <c r="P450" s="109">
        <v>250</v>
      </c>
      <c r="Q450" s="112">
        <v>812.19</v>
      </c>
      <c r="R450" s="112">
        <v>197.61</v>
      </c>
      <c r="S450" s="62" t="s">
        <v>1291</v>
      </c>
      <c r="T450" s="114" t="s">
        <v>2361</v>
      </c>
      <c r="U450" s="216" t="s">
        <v>1440</v>
      </c>
      <c r="V450" s="106">
        <v>4</v>
      </c>
      <c r="W450" s="31">
        <v>2013</v>
      </c>
      <c r="X450" s="61" t="s">
        <v>2231</v>
      </c>
      <c r="Y450" s="66" t="s">
        <v>2367</v>
      </c>
      <c r="Z450" s="36"/>
      <c r="AA450" s="32" t="s">
        <v>1619</v>
      </c>
      <c r="AB450" s="32">
        <v>4</v>
      </c>
      <c r="AC450" s="32">
        <v>11</v>
      </c>
      <c r="AD450" s="277" t="s">
        <v>3354</v>
      </c>
      <c r="AE450" s="31"/>
      <c r="AF450" s="31"/>
      <c r="AG450" s="31"/>
      <c r="AH450" s="31"/>
      <c r="AI450" s="31"/>
      <c r="AJ450" s="31"/>
      <c r="AK450" s="31"/>
      <c r="AL450" s="31"/>
      <c r="AM450" s="115"/>
      <c r="AN450" s="31"/>
      <c r="AR450" s="220"/>
      <c r="AS450" s="221"/>
      <c r="AT450" s="221"/>
      <c r="BA450" s="222"/>
      <c r="BB450" s="222"/>
      <c r="BC450" s="222"/>
      <c r="BG450" s="221"/>
      <c r="BH450" s="221"/>
      <c r="BP450" s="221"/>
      <c r="BQ450" s="221"/>
      <c r="BR450" s="221"/>
      <c r="EL450" s="224"/>
    </row>
    <row r="451" spans="1:142" ht="16.899999999999999" customHeight="1" x14ac:dyDescent="0.3">
      <c r="A451" s="31">
        <v>830</v>
      </c>
      <c r="B451" s="36" t="s">
        <v>1299</v>
      </c>
      <c r="C451" s="36" t="s">
        <v>1300</v>
      </c>
      <c r="D451" s="62" t="s">
        <v>75</v>
      </c>
      <c r="E451" s="31">
        <v>5</v>
      </c>
      <c r="F451" s="156">
        <v>4</v>
      </c>
      <c r="G451" s="62" t="s">
        <v>3</v>
      </c>
      <c r="H451" s="62" t="s">
        <v>22</v>
      </c>
      <c r="I451" s="62" t="s">
        <v>86</v>
      </c>
      <c r="J451" s="62" t="s">
        <v>1301</v>
      </c>
      <c r="K451" s="62" t="s">
        <v>155</v>
      </c>
      <c r="L451" s="36">
        <v>78</v>
      </c>
      <c r="M451" s="36">
        <v>60</v>
      </c>
      <c r="N451" s="31" t="s">
        <v>138</v>
      </c>
      <c r="O451" s="105" t="s">
        <v>2366</v>
      </c>
      <c r="P451" s="109">
        <v>97.5</v>
      </c>
      <c r="Q451" s="112">
        <v>238.73</v>
      </c>
      <c r="R451" s="112">
        <v>19.7</v>
      </c>
      <c r="S451" s="62" t="s">
        <v>1291</v>
      </c>
      <c r="T451" s="114" t="s">
        <v>2361</v>
      </c>
      <c r="U451" s="216" t="s">
        <v>1480</v>
      </c>
      <c r="V451" s="106">
        <v>3</v>
      </c>
      <c r="W451" s="31">
        <v>2013</v>
      </c>
      <c r="X451" s="61" t="s">
        <v>2231</v>
      </c>
      <c r="Y451" s="66" t="s">
        <v>2367</v>
      </c>
      <c r="Z451" s="36"/>
      <c r="AA451" s="32" t="s">
        <v>1620</v>
      </c>
      <c r="AB451" s="32">
        <v>3</v>
      </c>
      <c r="AC451" s="32">
        <v>8</v>
      </c>
      <c r="AD451" s="277" t="s">
        <v>3354</v>
      </c>
      <c r="AE451" s="31"/>
      <c r="AF451" s="31"/>
      <c r="AG451" s="31"/>
      <c r="AH451" s="31"/>
      <c r="AI451" s="31"/>
      <c r="AJ451" s="31"/>
      <c r="AK451" s="31"/>
      <c r="AL451" s="31"/>
      <c r="AM451" s="115"/>
      <c r="AN451" s="31"/>
      <c r="AR451" s="220"/>
      <c r="AS451" s="221"/>
      <c r="AT451" s="221"/>
      <c r="BA451" s="222"/>
      <c r="BB451" s="222"/>
      <c r="BC451" s="222"/>
      <c r="BG451" s="221"/>
      <c r="BH451" s="221"/>
      <c r="BP451" s="221"/>
      <c r="BQ451" s="221"/>
      <c r="BR451" s="221"/>
      <c r="EL451" s="224"/>
    </row>
    <row r="452" spans="1:142" ht="16.899999999999999" customHeight="1" x14ac:dyDescent="0.3">
      <c r="A452" s="31">
        <v>831</v>
      </c>
      <c r="B452" s="36" t="s">
        <v>1302</v>
      </c>
      <c r="C452" s="36" t="s">
        <v>2015</v>
      </c>
      <c r="D452" s="62" t="s">
        <v>75</v>
      </c>
      <c r="E452" s="31">
        <v>5</v>
      </c>
      <c r="F452" s="156">
        <v>4</v>
      </c>
      <c r="G452" s="62" t="s">
        <v>3</v>
      </c>
      <c r="H452" s="62" t="s">
        <v>22</v>
      </c>
      <c r="I452" s="62" t="s">
        <v>86</v>
      </c>
      <c r="J452" s="62" t="s">
        <v>1301</v>
      </c>
      <c r="K452" s="62" t="s">
        <v>155</v>
      </c>
      <c r="L452" s="36">
        <v>106</v>
      </c>
      <c r="M452" s="36">
        <v>60</v>
      </c>
      <c r="N452" s="31" t="s">
        <v>138</v>
      </c>
      <c r="O452" s="105" t="s">
        <v>2366</v>
      </c>
      <c r="P452" s="109">
        <v>97.5</v>
      </c>
      <c r="Q452" s="112">
        <v>334.73</v>
      </c>
      <c r="R452" s="112">
        <v>115.7</v>
      </c>
      <c r="S452" s="62" t="s">
        <v>1291</v>
      </c>
      <c r="T452" s="114" t="s">
        <v>2361</v>
      </c>
      <c r="U452" s="216" t="s">
        <v>1480</v>
      </c>
      <c r="V452" s="106">
        <v>3</v>
      </c>
      <c r="W452" s="31">
        <v>2013</v>
      </c>
      <c r="X452" s="61" t="s">
        <v>2231</v>
      </c>
      <c r="Y452" s="66" t="s">
        <v>2367</v>
      </c>
      <c r="Z452" s="36"/>
      <c r="AA452" s="32" t="s">
        <v>1620</v>
      </c>
      <c r="AB452" s="32">
        <v>3</v>
      </c>
      <c r="AC452" s="32">
        <v>8</v>
      </c>
      <c r="AD452" s="277" t="s">
        <v>3354</v>
      </c>
      <c r="AE452" s="31"/>
      <c r="AF452" s="31"/>
      <c r="AG452" s="31"/>
      <c r="AH452" s="31"/>
      <c r="AI452" s="31"/>
      <c r="AJ452" s="31"/>
      <c r="AK452" s="31"/>
      <c r="AL452" s="31"/>
      <c r="AM452" s="115"/>
      <c r="AN452" s="31"/>
      <c r="AR452" s="220"/>
      <c r="AS452" s="221"/>
      <c r="AT452" s="221"/>
      <c r="BA452" s="222"/>
      <c r="BB452" s="222"/>
      <c r="BC452" s="222"/>
      <c r="BG452" s="221"/>
      <c r="BH452" s="221"/>
      <c r="BP452" s="221"/>
      <c r="BQ452" s="221"/>
      <c r="BR452" s="221"/>
      <c r="EL452" s="224"/>
    </row>
    <row r="453" spans="1:142" ht="16.899999999999999" customHeight="1" x14ac:dyDescent="0.3">
      <c r="A453" s="31">
        <v>832</v>
      </c>
      <c r="B453" s="36" t="s">
        <v>1303</v>
      </c>
      <c r="C453" s="36" t="s">
        <v>2016</v>
      </c>
      <c r="D453" s="62" t="s">
        <v>75</v>
      </c>
      <c r="E453" s="31">
        <v>5</v>
      </c>
      <c r="F453" s="156">
        <v>4</v>
      </c>
      <c r="G453" s="62" t="s">
        <v>1</v>
      </c>
      <c r="H453" s="62" t="s">
        <v>22</v>
      </c>
      <c r="I453" s="62" t="s">
        <v>86</v>
      </c>
      <c r="J453" s="62" t="s">
        <v>1304</v>
      </c>
      <c r="K453" s="62" t="s">
        <v>155</v>
      </c>
      <c r="L453" s="36">
        <v>80</v>
      </c>
      <c r="M453" s="36">
        <v>65</v>
      </c>
      <c r="N453" s="31" t="s">
        <v>138</v>
      </c>
      <c r="O453" s="105" t="s">
        <v>2366</v>
      </c>
      <c r="P453" s="109">
        <v>225</v>
      </c>
      <c r="Q453" s="112">
        <v>1494.15</v>
      </c>
      <c r="R453" s="112">
        <v>1146.1500000000001</v>
      </c>
      <c r="S453" s="62" t="s">
        <v>1291</v>
      </c>
      <c r="T453" s="114" t="s">
        <v>2361</v>
      </c>
      <c r="U453" s="216" t="s">
        <v>156</v>
      </c>
      <c r="V453" s="106">
        <v>3</v>
      </c>
      <c r="W453" s="31">
        <v>2013</v>
      </c>
      <c r="X453" s="61" t="s">
        <v>2231</v>
      </c>
      <c r="Y453" s="66" t="s">
        <v>2367</v>
      </c>
      <c r="Z453" s="36"/>
      <c r="AA453" s="32" t="s">
        <v>3403</v>
      </c>
      <c r="AB453" s="32">
        <v>3</v>
      </c>
      <c r="AC453" s="32">
        <v>8</v>
      </c>
      <c r="AD453" s="277" t="s">
        <v>3354</v>
      </c>
      <c r="AE453" s="31"/>
      <c r="AF453" s="31"/>
      <c r="AG453" s="31"/>
      <c r="AH453" s="31"/>
      <c r="AI453" s="31"/>
      <c r="AJ453" s="31"/>
      <c r="AK453" s="31"/>
      <c r="AL453" s="31"/>
      <c r="AM453" s="115"/>
      <c r="AN453" s="31"/>
      <c r="AR453" s="220"/>
      <c r="AS453" s="221"/>
      <c r="AT453" s="221"/>
      <c r="BA453" s="222"/>
      <c r="BB453" s="222"/>
      <c r="BC453" s="222"/>
      <c r="BE453" s="226"/>
      <c r="BF453" s="226"/>
      <c r="BG453" s="221"/>
      <c r="BH453" s="221"/>
      <c r="BP453" s="221"/>
      <c r="BQ453" s="221"/>
      <c r="BR453" s="221"/>
      <c r="EL453" s="224"/>
    </row>
    <row r="454" spans="1:142" ht="16.899999999999999" customHeight="1" x14ac:dyDescent="0.25">
      <c r="A454" s="103">
        <v>833</v>
      </c>
      <c r="B454" s="36" t="s">
        <v>2017</v>
      </c>
      <c r="C454" s="36" t="s">
        <v>2018</v>
      </c>
      <c r="D454" s="36" t="s">
        <v>75</v>
      </c>
      <c r="E454" s="31">
        <v>5</v>
      </c>
      <c r="F454" s="31">
        <v>0</v>
      </c>
      <c r="G454" s="36" t="s">
        <v>1</v>
      </c>
      <c r="H454" s="36" t="s">
        <v>22</v>
      </c>
      <c r="I454" s="36" t="s">
        <v>86</v>
      </c>
      <c r="J454" s="36" t="s">
        <v>3045</v>
      </c>
      <c r="K454" s="36" t="s">
        <v>137</v>
      </c>
      <c r="L454" s="142">
        <v>0.25</v>
      </c>
      <c r="M454" s="142">
        <v>0</v>
      </c>
      <c r="N454" s="31" t="s">
        <v>138</v>
      </c>
      <c r="O454" s="155" t="s">
        <v>3046</v>
      </c>
      <c r="P454" s="109">
        <v>42</v>
      </c>
      <c r="Q454" s="112">
        <v>60</v>
      </c>
      <c r="R454" s="112">
        <v>18</v>
      </c>
      <c r="S454" s="148" t="s">
        <v>1291</v>
      </c>
      <c r="T454" s="114" t="s">
        <v>2361</v>
      </c>
      <c r="U454" s="216" t="s">
        <v>1471</v>
      </c>
      <c r="V454" s="31">
        <v>5</v>
      </c>
      <c r="W454" s="31">
        <v>2019</v>
      </c>
      <c r="X454" s="65" t="s">
        <v>2292</v>
      </c>
      <c r="Y454" s="65" t="s">
        <v>3047</v>
      </c>
      <c r="Z454" s="36"/>
      <c r="AA454" s="32" t="s">
        <v>1609</v>
      </c>
      <c r="AB454" s="32">
        <v>5</v>
      </c>
      <c r="AC454" s="32">
        <v>5</v>
      </c>
      <c r="AD454" s="277" t="s">
        <v>3354</v>
      </c>
      <c r="AE454" s="31"/>
      <c r="AF454" s="31"/>
      <c r="AG454" s="31"/>
      <c r="AH454" s="31"/>
      <c r="AI454" s="31"/>
      <c r="AJ454" s="31"/>
      <c r="AK454" s="31"/>
      <c r="AL454" s="31"/>
      <c r="AM454" s="115"/>
      <c r="AN454" s="31"/>
      <c r="AR454" s="220"/>
      <c r="AS454" s="221"/>
      <c r="AT454" s="221"/>
      <c r="BA454" s="222"/>
      <c r="BB454" s="222"/>
      <c r="BC454" s="222"/>
      <c r="BG454" s="221"/>
      <c r="BH454" s="221"/>
      <c r="BP454" s="221"/>
      <c r="BQ454" s="221"/>
      <c r="BR454" s="221"/>
      <c r="EL454" s="224"/>
    </row>
    <row r="455" spans="1:142" ht="16.899999999999999" customHeight="1" x14ac:dyDescent="0.3">
      <c r="A455" s="103">
        <v>834</v>
      </c>
      <c r="B455" s="62" t="s">
        <v>2019</v>
      </c>
      <c r="C455" s="36" t="s">
        <v>2020</v>
      </c>
      <c r="D455" s="36" t="s">
        <v>80</v>
      </c>
      <c r="E455" s="31">
        <v>5</v>
      </c>
      <c r="F455" s="31">
        <v>4</v>
      </c>
      <c r="G455" s="36" t="s">
        <v>1</v>
      </c>
      <c r="H455" s="36" t="s">
        <v>104</v>
      </c>
      <c r="I455" s="36" t="s">
        <v>3048</v>
      </c>
      <c r="J455" s="36" t="s">
        <v>3049</v>
      </c>
      <c r="K455" s="36" t="s">
        <v>137</v>
      </c>
      <c r="L455" s="142">
        <v>0.1</v>
      </c>
      <c r="M455" s="142">
        <v>0</v>
      </c>
      <c r="N455" s="31" t="s">
        <v>138</v>
      </c>
      <c r="O455" s="158" t="s">
        <v>3050</v>
      </c>
      <c r="P455" s="147"/>
      <c r="Q455" s="159">
        <v>7.7777777777777779E-2</v>
      </c>
      <c r="R455" s="159">
        <v>7.7777777777777779E-2</v>
      </c>
      <c r="S455" s="160" t="s">
        <v>1089</v>
      </c>
      <c r="T455" s="114" t="s">
        <v>2421</v>
      </c>
      <c r="U455" s="216" t="s">
        <v>3051</v>
      </c>
      <c r="V455" s="31">
        <v>10</v>
      </c>
      <c r="W455" s="31">
        <v>2013</v>
      </c>
      <c r="X455" s="62" t="s">
        <v>2293</v>
      </c>
      <c r="Y455" s="62" t="s">
        <v>3052</v>
      </c>
      <c r="Z455" s="36"/>
      <c r="AA455" s="32" t="s">
        <v>3205</v>
      </c>
      <c r="AB455" s="32">
        <v>10</v>
      </c>
      <c r="AC455" s="32">
        <v>10</v>
      </c>
      <c r="AD455" s="218" t="s">
        <v>3353</v>
      </c>
      <c r="AE455" s="31"/>
      <c r="AF455" s="31"/>
      <c r="AG455" s="31"/>
      <c r="AH455" s="31"/>
      <c r="AI455" s="31"/>
      <c r="AJ455" s="31"/>
      <c r="AK455" s="31"/>
      <c r="AL455" s="31"/>
      <c r="AM455" s="115"/>
      <c r="AN455" s="31"/>
      <c r="AR455" s="220"/>
      <c r="AS455" s="221"/>
      <c r="AT455" s="221"/>
      <c r="BA455" s="222"/>
      <c r="BB455" s="222"/>
      <c r="BC455" s="222"/>
      <c r="BG455" s="221"/>
      <c r="BH455" s="221"/>
      <c r="BP455" s="221"/>
      <c r="BQ455" s="221"/>
      <c r="BR455" s="221"/>
      <c r="BZ455" s="225"/>
      <c r="EL455" s="224"/>
    </row>
    <row r="456" spans="1:142" ht="16.899999999999999" customHeight="1" x14ac:dyDescent="0.25">
      <c r="A456" s="103">
        <v>843</v>
      </c>
      <c r="B456" s="62" t="s">
        <v>2021</v>
      </c>
      <c r="C456" s="162" t="s">
        <v>2022</v>
      </c>
      <c r="D456" s="36" t="s">
        <v>12</v>
      </c>
      <c r="E456" s="31">
        <v>5</v>
      </c>
      <c r="F456" s="31">
        <v>3</v>
      </c>
      <c r="G456" s="36" t="s">
        <v>1</v>
      </c>
      <c r="H456" s="36" t="s">
        <v>99</v>
      </c>
      <c r="I456" s="36" t="s">
        <v>12</v>
      </c>
      <c r="J456" s="36" t="s">
        <v>149</v>
      </c>
      <c r="K456" s="36" t="s">
        <v>246</v>
      </c>
      <c r="L456" s="249">
        <v>31.8</v>
      </c>
      <c r="M456" s="36">
        <v>11.1</v>
      </c>
      <c r="N456" s="106" t="s">
        <v>138</v>
      </c>
      <c r="O456" s="119" t="s">
        <v>3053</v>
      </c>
      <c r="P456" s="109">
        <v>10.8</v>
      </c>
      <c r="Q456" s="112">
        <v>18.900000000000002</v>
      </c>
      <c r="R456" s="112">
        <v>8.1000000000000014</v>
      </c>
      <c r="S456" s="62" t="s">
        <v>987</v>
      </c>
      <c r="T456" s="114" t="s">
        <v>2885</v>
      </c>
      <c r="U456" s="216" t="s">
        <v>1336</v>
      </c>
      <c r="V456" s="103">
        <v>40</v>
      </c>
      <c r="W456" s="31">
        <v>2013</v>
      </c>
      <c r="X456" s="65" t="s">
        <v>2294</v>
      </c>
      <c r="Y456" s="65" t="s">
        <v>2663</v>
      </c>
      <c r="Z456" s="36"/>
      <c r="AA456" s="32" t="s">
        <v>3399</v>
      </c>
      <c r="AB456" s="32">
        <v>40</v>
      </c>
      <c r="AC456" s="32">
        <v>40</v>
      </c>
      <c r="AD456" s="218" t="s">
        <v>3353</v>
      </c>
      <c r="AE456" s="31"/>
      <c r="AF456" s="31"/>
      <c r="AG456" s="31"/>
      <c r="AH456" s="31"/>
      <c r="AI456" s="31"/>
      <c r="AJ456" s="31"/>
      <c r="AK456" s="31"/>
      <c r="AL456" s="31"/>
      <c r="AM456" s="115"/>
      <c r="AN456" s="31"/>
      <c r="AR456" s="220"/>
      <c r="AT456" s="221"/>
      <c r="BA456" s="222"/>
      <c r="BB456" s="222"/>
      <c r="BC456" s="222"/>
      <c r="BG456" s="221"/>
      <c r="BH456" s="221"/>
      <c r="BP456" s="221"/>
      <c r="BQ456" s="221"/>
      <c r="BR456" s="221"/>
      <c r="BZ456" s="223"/>
      <c r="EL456" s="224"/>
    </row>
    <row r="457" spans="1:142" ht="16.899999999999999" customHeight="1" x14ac:dyDescent="0.3">
      <c r="A457" s="31">
        <v>844</v>
      </c>
      <c r="B457" s="62" t="s">
        <v>2023</v>
      </c>
      <c r="C457" s="36" t="s">
        <v>2024</v>
      </c>
      <c r="D457" s="36" t="s">
        <v>90</v>
      </c>
      <c r="E457" s="31" t="s">
        <v>218</v>
      </c>
      <c r="F457" s="31">
        <v>0</v>
      </c>
      <c r="G457" s="36" t="s">
        <v>0</v>
      </c>
      <c r="H457" s="36" t="s">
        <v>25</v>
      </c>
      <c r="I457" s="36" t="s">
        <v>225</v>
      </c>
      <c r="J457" s="36" t="s">
        <v>149</v>
      </c>
      <c r="K457" s="36" t="s">
        <v>137</v>
      </c>
      <c r="L457" s="108">
        <v>0.1</v>
      </c>
      <c r="M457" s="108">
        <v>0</v>
      </c>
      <c r="N457" s="31" t="s">
        <v>138</v>
      </c>
      <c r="O457" s="109" t="s">
        <v>3054</v>
      </c>
      <c r="P457" s="109"/>
      <c r="Q457" s="112">
        <v>22.497107077248941</v>
      </c>
      <c r="R457" s="112">
        <v>22.497107077248941</v>
      </c>
      <c r="S457" s="113" t="s">
        <v>1202</v>
      </c>
      <c r="T457" s="114" t="s">
        <v>2361</v>
      </c>
      <c r="U457" s="216" t="s">
        <v>1419</v>
      </c>
      <c r="V457" s="116">
        <v>17</v>
      </c>
      <c r="W457" s="31">
        <v>2018</v>
      </c>
      <c r="X457" s="65" t="s">
        <v>2295</v>
      </c>
      <c r="Y457" s="65"/>
      <c r="Z457" s="36"/>
      <c r="AA457" s="32" t="s">
        <v>3280</v>
      </c>
      <c r="AB457" s="32">
        <v>17</v>
      </c>
      <c r="AC457" s="32">
        <v>17</v>
      </c>
      <c r="AD457" s="115" t="s">
        <v>3351</v>
      </c>
      <c r="AE457" s="31"/>
      <c r="AF457" s="31"/>
      <c r="AG457" s="31"/>
      <c r="AH457" s="31"/>
      <c r="AI457" s="31"/>
      <c r="AJ457" s="31"/>
      <c r="AK457" s="31"/>
      <c r="AL457" s="31"/>
      <c r="AM457" s="115"/>
      <c r="AN457" s="31"/>
      <c r="AR457" s="220"/>
      <c r="AT457" s="221"/>
      <c r="BA457" s="222"/>
      <c r="BC457" s="222"/>
      <c r="BG457" s="221"/>
      <c r="BR457" s="221"/>
      <c r="EL457" s="224"/>
    </row>
    <row r="458" spans="1:142" ht="16.899999999999999" customHeight="1" x14ac:dyDescent="0.3">
      <c r="A458" s="31">
        <v>846</v>
      </c>
      <c r="B458" s="62" t="s">
        <v>2025</v>
      </c>
      <c r="C458" s="62" t="s">
        <v>2026</v>
      </c>
      <c r="D458" s="36" t="s">
        <v>90</v>
      </c>
      <c r="E458" s="31" t="s">
        <v>218</v>
      </c>
      <c r="F458" s="31">
        <v>0</v>
      </c>
      <c r="G458" s="36" t="s">
        <v>0</v>
      </c>
      <c r="H458" s="36" t="s">
        <v>166</v>
      </c>
      <c r="I458" s="36" t="s">
        <v>225</v>
      </c>
      <c r="J458" s="36" t="s">
        <v>149</v>
      </c>
      <c r="K458" s="36" t="s">
        <v>137</v>
      </c>
      <c r="L458" s="108">
        <v>0.1</v>
      </c>
      <c r="M458" s="108">
        <v>0</v>
      </c>
      <c r="N458" s="31" t="s">
        <v>138</v>
      </c>
      <c r="O458" s="109" t="s">
        <v>3054</v>
      </c>
      <c r="P458" s="109"/>
      <c r="Q458" s="112">
        <v>57.465493798952792</v>
      </c>
      <c r="R458" s="112">
        <v>57.465493798952792</v>
      </c>
      <c r="S458" s="113" t="s">
        <v>1202</v>
      </c>
      <c r="T458" s="114" t="s">
        <v>2361</v>
      </c>
      <c r="U458" s="216" t="s">
        <v>3055</v>
      </c>
      <c r="V458" s="116">
        <v>20</v>
      </c>
      <c r="W458" s="31">
        <v>2018</v>
      </c>
      <c r="X458" s="65" t="s">
        <v>2295</v>
      </c>
      <c r="Y458" s="65"/>
      <c r="Z458" s="36"/>
      <c r="AA458" s="32" t="s">
        <v>3231</v>
      </c>
      <c r="AB458" s="32">
        <v>20</v>
      </c>
      <c r="AC458" s="32">
        <v>20</v>
      </c>
      <c r="AD458" s="115" t="s">
        <v>3351</v>
      </c>
      <c r="AE458" s="31"/>
      <c r="AF458" s="31"/>
      <c r="AG458" s="31"/>
      <c r="AH458" s="31"/>
      <c r="AI458" s="31"/>
      <c r="AJ458" s="31"/>
      <c r="AK458" s="31"/>
      <c r="AL458" s="31"/>
      <c r="AM458" s="115"/>
      <c r="AN458" s="31"/>
      <c r="AR458" s="220"/>
      <c r="AT458" s="221"/>
      <c r="BA458" s="222"/>
      <c r="BC458" s="222"/>
      <c r="BG458" s="221"/>
      <c r="BR458" s="221"/>
      <c r="EL458" s="224"/>
    </row>
    <row r="459" spans="1:142" ht="16.899999999999999" customHeight="1" x14ac:dyDescent="0.3">
      <c r="A459" s="31">
        <v>848</v>
      </c>
      <c r="B459" s="36" t="s">
        <v>2027</v>
      </c>
      <c r="C459" s="62" t="s">
        <v>2028</v>
      </c>
      <c r="D459" s="36" t="s">
        <v>81</v>
      </c>
      <c r="E459" s="31">
        <v>5</v>
      </c>
      <c r="F459" s="31">
        <v>0</v>
      </c>
      <c r="G459" s="36" t="s">
        <v>0</v>
      </c>
      <c r="H459" s="36" t="s">
        <v>99</v>
      </c>
      <c r="I459" s="36" t="s">
        <v>81</v>
      </c>
      <c r="J459" s="36" t="s">
        <v>149</v>
      </c>
      <c r="K459" s="36" t="s">
        <v>246</v>
      </c>
      <c r="L459" s="138">
        <v>10</v>
      </c>
      <c r="M459" s="249">
        <v>1.61</v>
      </c>
      <c r="N459" s="31" t="s">
        <v>138</v>
      </c>
      <c r="O459" s="109" t="s">
        <v>3056</v>
      </c>
      <c r="P459" s="109">
        <v>2220</v>
      </c>
      <c r="Q459" s="112">
        <v>4440</v>
      </c>
      <c r="R459" s="112">
        <v>2220</v>
      </c>
      <c r="S459" s="113" t="s">
        <v>2715</v>
      </c>
      <c r="T459" s="114" t="s">
        <v>2716</v>
      </c>
      <c r="U459" s="216" t="s">
        <v>1311</v>
      </c>
      <c r="V459" s="116">
        <v>30</v>
      </c>
      <c r="W459" s="31">
        <v>2020</v>
      </c>
      <c r="X459" s="65" t="s">
        <v>2296</v>
      </c>
      <c r="Y459" s="65"/>
      <c r="Z459" s="36"/>
      <c r="AA459" s="32" t="s">
        <v>3347</v>
      </c>
      <c r="AB459" s="32">
        <v>30</v>
      </c>
      <c r="AC459" s="32">
        <v>30</v>
      </c>
      <c r="AD459" s="115" t="s">
        <v>3351</v>
      </c>
      <c r="AE459" s="31"/>
      <c r="AF459" s="31"/>
      <c r="AG459" s="31"/>
      <c r="AH459" s="31"/>
      <c r="AI459" s="31"/>
      <c r="AJ459" s="31"/>
      <c r="AK459" s="31"/>
      <c r="AL459" s="31"/>
      <c r="AM459" s="115"/>
      <c r="AN459" s="31"/>
      <c r="AR459" s="220"/>
      <c r="AT459" s="221"/>
      <c r="BA459" s="222"/>
      <c r="BB459" s="222"/>
      <c r="BC459" s="222"/>
      <c r="BG459" s="221"/>
      <c r="BH459" s="221"/>
      <c r="BP459" s="221"/>
      <c r="BQ459" s="221"/>
      <c r="BR459" s="221"/>
      <c r="EL459" s="224"/>
    </row>
    <row r="460" spans="1:142" ht="16.899999999999999" customHeight="1" x14ac:dyDescent="0.3">
      <c r="A460" s="31">
        <v>849</v>
      </c>
      <c r="B460" s="36" t="s">
        <v>2029</v>
      </c>
      <c r="C460" s="36" t="s">
        <v>2030</v>
      </c>
      <c r="D460" s="36" t="s">
        <v>81</v>
      </c>
      <c r="E460" s="31">
        <v>5</v>
      </c>
      <c r="F460" s="31">
        <v>0</v>
      </c>
      <c r="G460" s="36" t="s">
        <v>1</v>
      </c>
      <c r="H460" s="36" t="s">
        <v>99</v>
      </c>
      <c r="I460" s="36" t="s">
        <v>81</v>
      </c>
      <c r="J460" s="36" t="s">
        <v>149</v>
      </c>
      <c r="K460" s="36" t="s">
        <v>246</v>
      </c>
      <c r="L460" s="138">
        <v>7</v>
      </c>
      <c r="M460" s="249">
        <v>1.86</v>
      </c>
      <c r="N460" s="31" t="s">
        <v>138</v>
      </c>
      <c r="O460" s="109" t="s">
        <v>3057</v>
      </c>
      <c r="P460" s="109">
        <v>3.6000000000000005</v>
      </c>
      <c r="Q460" s="112">
        <v>6.48</v>
      </c>
      <c r="R460" s="112">
        <v>2.88</v>
      </c>
      <c r="S460" s="62" t="s">
        <v>665</v>
      </c>
      <c r="T460" s="114" t="s">
        <v>2719</v>
      </c>
      <c r="U460" s="216" t="s">
        <v>1326</v>
      </c>
      <c r="V460" s="116">
        <v>40</v>
      </c>
      <c r="W460" s="31">
        <v>2020</v>
      </c>
      <c r="X460" s="65" t="s">
        <v>2296</v>
      </c>
      <c r="Y460" s="65"/>
      <c r="Z460" s="36"/>
      <c r="AA460" s="32" t="s">
        <v>1559</v>
      </c>
      <c r="AB460" s="32">
        <v>40</v>
      </c>
      <c r="AC460" s="32">
        <v>40</v>
      </c>
      <c r="AD460" s="218" t="s">
        <v>3353</v>
      </c>
      <c r="AE460" s="31"/>
      <c r="AF460" s="31"/>
      <c r="AG460" s="31"/>
      <c r="AH460" s="31"/>
      <c r="AI460" s="31"/>
      <c r="AJ460" s="31"/>
      <c r="AK460" s="31"/>
      <c r="AL460" s="31"/>
      <c r="AM460" s="115"/>
      <c r="AN460" s="31"/>
      <c r="AR460" s="220"/>
      <c r="AT460" s="221"/>
      <c r="BA460" s="222"/>
      <c r="BC460" s="222"/>
      <c r="BG460" s="221"/>
      <c r="BR460" s="221"/>
      <c r="EL460" s="224"/>
    </row>
    <row r="461" spans="1:142" ht="16.899999999999999" customHeight="1" x14ac:dyDescent="0.3">
      <c r="A461" s="31">
        <v>850</v>
      </c>
      <c r="B461" s="36" t="s">
        <v>2031</v>
      </c>
      <c r="C461" s="36" t="s">
        <v>2032</v>
      </c>
      <c r="D461" s="137" t="s">
        <v>81</v>
      </c>
      <c r="E461" s="31">
        <v>5</v>
      </c>
      <c r="F461" s="31">
        <v>4</v>
      </c>
      <c r="G461" s="36" t="s">
        <v>0</v>
      </c>
      <c r="H461" s="36" t="s">
        <v>99</v>
      </c>
      <c r="I461" s="36" t="s">
        <v>81</v>
      </c>
      <c r="J461" s="36" t="s">
        <v>979</v>
      </c>
      <c r="K461" s="36" t="s">
        <v>137</v>
      </c>
      <c r="L461" s="108">
        <v>0.54633528760086703</v>
      </c>
      <c r="M461" s="108">
        <v>0</v>
      </c>
      <c r="N461" s="31" t="s">
        <v>138</v>
      </c>
      <c r="O461" s="109" t="s">
        <v>3058</v>
      </c>
      <c r="P461" s="109">
        <v>0</v>
      </c>
      <c r="Q461" s="112">
        <v>1800</v>
      </c>
      <c r="R461" s="112">
        <v>1800</v>
      </c>
      <c r="S461" s="113" t="s">
        <v>2871</v>
      </c>
      <c r="T461" s="114" t="s">
        <v>2693</v>
      </c>
      <c r="U461" s="216" t="s">
        <v>2875</v>
      </c>
      <c r="V461" s="116">
        <v>30</v>
      </c>
      <c r="W461" s="31">
        <v>2012</v>
      </c>
      <c r="X461" s="65" t="s">
        <v>980</v>
      </c>
      <c r="Y461" s="65" t="s">
        <v>3059</v>
      </c>
      <c r="Z461" s="36"/>
      <c r="AA461" s="32" t="s">
        <v>3230</v>
      </c>
      <c r="AB461" s="32">
        <v>30</v>
      </c>
      <c r="AC461" s="32">
        <v>30</v>
      </c>
      <c r="AD461" s="115" t="s">
        <v>3351</v>
      </c>
      <c r="AE461" s="31"/>
      <c r="AF461" s="31"/>
      <c r="AG461" s="31"/>
      <c r="AH461" s="31"/>
      <c r="AI461" s="31"/>
      <c r="AJ461" s="31"/>
      <c r="AK461" s="31"/>
      <c r="AL461" s="31"/>
      <c r="AM461" s="115"/>
      <c r="AN461" s="31"/>
      <c r="AR461" s="220"/>
      <c r="AT461" s="221"/>
      <c r="BA461" s="222"/>
      <c r="BC461" s="222"/>
      <c r="BG461" s="221"/>
      <c r="BR461" s="221"/>
      <c r="EL461" s="224"/>
    </row>
    <row r="462" spans="1:142" ht="16.899999999999999" customHeight="1" x14ac:dyDescent="0.3">
      <c r="A462" s="31">
        <v>851</v>
      </c>
      <c r="B462" s="36" t="s">
        <v>2033</v>
      </c>
      <c r="C462" s="36" t="s">
        <v>2034</v>
      </c>
      <c r="D462" s="137" t="s">
        <v>81</v>
      </c>
      <c r="E462" s="31">
        <v>5</v>
      </c>
      <c r="F462" s="31">
        <v>4</v>
      </c>
      <c r="G462" s="36" t="s">
        <v>1</v>
      </c>
      <c r="H462" s="36" t="s">
        <v>99</v>
      </c>
      <c r="I462" s="36" t="s">
        <v>81</v>
      </c>
      <c r="J462" s="36" t="s">
        <v>979</v>
      </c>
      <c r="K462" s="36" t="s">
        <v>137</v>
      </c>
      <c r="L462" s="142">
        <v>0.54633528760086703</v>
      </c>
      <c r="M462" s="108">
        <v>0</v>
      </c>
      <c r="N462" s="31" t="s">
        <v>138</v>
      </c>
      <c r="O462" s="119" t="s">
        <v>3060</v>
      </c>
      <c r="P462" s="109">
        <v>0</v>
      </c>
      <c r="Q462" s="112">
        <v>3.6</v>
      </c>
      <c r="R462" s="112">
        <v>3.6</v>
      </c>
      <c r="S462" s="62" t="s">
        <v>665</v>
      </c>
      <c r="T462" s="114" t="s">
        <v>2689</v>
      </c>
      <c r="U462" s="216" t="s">
        <v>2878</v>
      </c>
      <c r="V462" s="103">
        <v>40</v>
      </c>
      <c r="W462" s="31">
        <v>2012</v>
      </c>
      <c r="X462" s="65" t="s">
        <v>980</v>
      </c>
      <c r="Y462" s="65" t="s">
        <v>3061</v>
      </c>
      <c r="Z462" s="36"/>
      <c r="AA462" s="32" t="s">
        <v>1585</v>
      </c>
      <c r="AB462" s="32">
        <v>40</v>
      </c>
      <c r="AC462" s="32">
        <v>40</v>
      </c>
      <c r="AD462" s="218" t="s">
        <v>3353</v>
      </c>
      <c r="AE462" s="31"/>
      <c r="AF462" s="31"/>
      <c r="AG462" s="31"/>
      <c r="AH462" s="31"/>
      <c r="AI462" s="31"/>
      <c r="AJ462" s="31"/>
      <c r="AK462" s="31"/>
      <c r="AL462" s="31"/>
      <c r="AM462" s="115"/>
      <c r="AN462" s="31"/>
      <c r="AR462" s="220"/>
      <c r="AT462" s="221"/>
      <c r="BA462" s="222"/>
      <c r="BB462" s="222"/>
      <c r="BC462" s="222"/>
      <c r="BG462" s="221"/>
      <c r="BH462" s="221"/>
      <c r="BP462" s="221"/>
      <c r="BQ462" s="221"/>
      <c r="BR462" s="221"/>
      <c r="EL462" s="224"/>
    </row>
    <row r="463" spans="1:142" ht="16.899999999999999" customHeight="1" x14ac:dyDescent="0.3">
      <c r="A463" s="31">
        <v>870</v>
      </c>
      <c r="B463" s="36" t="s">
        <v>2035</v>
      </c>
      <c r="C463" s="36" t="s">
        <v>2036</v>
      </c>
      <c r="D463" s="137" t="s">
        <v>80</v>
      </c>
      <c r="E463" s="31">
        <v>5</v>
      </c>
      <c r="F463" s="31">
        <v>3</v>
      </c>
      <c r="G463" s="36" t="s">
        <v>1</v>
      </c>
      <c r="H463" s="36" t="s">
        <v>166</v>
      </c>
      <c r="I463" s="36" t="s">
        <v>307</v>
      </c>
      <c r="J463" s="36" t="s">
        <v>3372</v>
      </c>
      <c r="K463" s="36" t="s">
        <v>137</v>
      </c>
      <c r="L463" s="142">
        <v>0.2</v>
      </c>
      <c r="M463" s="108">
        <v>0</v>
      </c>
      <c r="N463" s="31" t="s">
        <v>138</v>
      </c>
      <c r="O463" s="119" t="s">
        <v>3373</v>
      </c>
      <c r="P463" s="109">
        <v>0</v>
      </c>
      <c r="Q463" s="112">
        <v>1</v>
      </c>
      <c r="R463" s="112">
        <v>1</v>
      </c>
      <c r="S463" s="62" t="s">
        <v>3374</v>
      </c>
      <c r="T463" s="114" t="s">
        <v>3066</v>
      </c>
      <c r="U463" s="216" t="s">
        <v>3067</v>
      </c>
      <c r="V463" s="103">
        <v>15</v>
      </c>
      <c r="W463" s="31">
        <v>2013</v>
      </c>
      <c r="X463" s="65" t="s">
        <v>3375</v>
      </c>
      <c r="Y463" s="65" t="s">
        <v>3376</v>
      </c>
      <c r="Z463" s="36"/>
      <c r="AA463" s="32" t="s">
        <v>1595</v>
      </c>
      <c r="AB463" s="32">
        <v>15</v>
      </c>
      <c r="AC463" s="32">
        <v>15</v>
      </c>
      <c r="AD463" s="218" t="s">
        <v>3353</v>
      </c>
      <c r="AE463" s="31"/>
      <c r="AF463" s="31"/>
      <c r="AG463" s="31"/>
      <c r="AH463" s="31"/>
      <c r="AI463" s="31"/>
      <c r="AJ463" s="31"/>
      <c r="AK463" s="31"/>
      <c r="AL463" s="31"/>
      <c r="AM463" s="115"/>
      <c r="AN463" s="31"/>
      <c r="AR463" s="220"/>
      <c r="AT463" s="221"/>
      <c r="BA463" s="222"/>
      <c r="BB463" s="222"/>
      <c r="BC463" s="222"/>
      <c r="BG463" s="221"/>
      <c r="BH463" s="221"/>
      <c r="BP463" s="221"/>
      <c r="BQ463" s="221"/>
      <c r="BR463" s="221"/>
      <c r="EL463" s="224"/>
    </row>
    <row r="464" spans="1:142" ht="16.899999999999999" customHeight="1" x14ac:dyDescent="0.3">
      <c r="A464" s="31">
        <v>871</v>
      </c>
      <c r="B464" s="36" t="s">
        <v>2037</v>
      </c>
      <c r="C464" s="36" t="s">
        <v>2038</v>
      </c>
      <c r="D464" s="137" t="s">
        <v>80</v>
      </c>
      <c r="E464" s="31">
        <v>5</v>
      </c>
      <c r="F464" s="31">
        <v>3</v>
      </c>
      <c r="G464" s="36" t="s">
        <v>1</v>
      </c>
      <c r="H464" s="36" t="s">
        <v>166</v>
      </c>
      <c r="I464" s="36" t="s">
        <v>307</v>
      </c>
      <c r="J464" s="36" t="s">
        <v>3372</v>
      </c>
      <c r="K464" s="36" t="s">
        <v>137</v>
      </c>
      <c r="L464" s="142">
        <v>0.24</v>
      </c>
      <c r="M464" s="108">
        <v>0</v>
      </c>
      <c r="N464" s="31" t="s">
        <v>138</v>
      </c>
      <c r="O464" s="119" t="s">
        <v>3377</v>
      </c>
      <c r="P464" s="109">
        <v>0</v>
      </c>
      <c r="Q464" s="112">
        <v>3.04</v>
      </c>
      <c r="R464" s="112">
        <v>3.04</v>
      </c>
      <c r="S464" s="62" t="s">
        <v>3374</v>
      </c>
      <c r="T464" s="114" t="s">
        <v>3066</v>
      </c>
      <c r="U464" s="216" t="s">
        <v>3067</v>
      </c>
      <c r="V464" s="103">
        <v>15</v>
      </c>
      <c r="W464" s="31">
        <v>2013</v>
      </c>
      <c r="X464" s="65" t="s">
        <v>3378</v>
      </c>
      <c r="Y464" s="65" t="s">
        <v>3376</v>
      </c>
      <c r="Z464" s="36"/>
      <c r="AA464" s="32" t="s">
        <v>1595</v>
      </c>
      <c r="AB464" s="32">
        <v>15</v>
      </c>
      <c r="AC464" s="32">
        <v>15</v>
      </c>
      <c r="AD464" s="218" t="s">
        <v>3353</v>
      </c>
      <c r="AE464" s="31"/>
      <c r="AF464" s="31"/>
      <c r="AG464" s="31"/>
      <c r="AH464" s="31"/>
      <c r="AI464" s="31"/>
      <c r="AJ464" s="31"/>
      <c r="AK464" s="31"/>
      <c r="AL464" s="31"/>
      <c r="AM464" s="115"/>
      <c r="AN464" s="31"/>
      <c r="AR464" s="220"/>
      <c r="AT464" s="221"/>
      <c r="BA464" s="222"/>
      <c r="BB464" s="222"/>
      <c r="BC464" s="222"/>
      <c r="BG464" s="221"/>
      <c r="BH464" s="221"/>
      <c r="BP464" s="221"/>
      <c r="BQ464" s="221"/>
      <c r="BR464" s="221"/>
      <c r="EL464" s="224"/>
    </row>
    <row r="465" spans="1:142" ht="16.899999999999999" customHeight="1" x14ac:dyDescent="0.3">
      <c r="A465" s="31">
        <v>872</v>
      </c>
      <c r="B465" s="36" t="s">
        <v>2039</v>
      </c>
      <c r="C465" s="36" t="s">
        <v>2040</v>
      </c>
      <c r="D465" s="137" t="s">
        <v>80</v>
      </c>
      <c r="E465" s="31">
        <v>5</v>
      </c>
      <c r="F465" s="31">
        <v>3</v>
      </c>
      <c r="G465" s="36" t="s">
        <v>1</v>
      </c>
      <c r="H465" s="36" t="s">
        <v>166</v>
      </c>
      <c r="I465" s="36" t="s">
        <v>307</v>
      </c>
      <c r="J465" s="36" t="s">
        <v>3372</v>
      </c>
      <c r="K465" s="36" t="s">
        <v>137</v>
      </c>
      <c r="L465" s="142">
        <v>0.34</v>
      </c>
      <c r="M465" s="108">
        <v>0</v>
      </c>
      <c r="N465" s="31" t="s">
        <v>138</v>
      </c>
      <c r="O465" s="119" t="s">
        <v>3379</v>
      </c>
      <c r="P465" s="109">
        <v>0</v>
      </c>
      <c r="Q465" s="112">
        <v>2.21</v>
      </c>
      <c r="R465" s="112">
        <v>2.21</v>
      </c>
      <c r="S465" s="62" t="s">
        <v>3374</v>
      </c>
      <c r="T465" s="114" t="s">
        <v>3066</v>
      </c>
      <c r="U465" s="216" t="s">
        <v>3067</v>
      </c>
      <c r="V465" s="103">
        <v>15</v>
      </c>
      <c r="W465" s="31">
        <v>2017</v>
      </c>
      <c r="X465" s="65" t="s">
        <v>3380</v>
      </c>
      <c r="Y465" s="65" t="s">
        <v>3376</v>
      </c>
      <c r="Z465" s="36"/>
      <c r="AA465" s="32" t="s">
        <v>1595</v>
      </c>
      <c r="AB465" s="32">
        <v>15</v>
      </c>
      <c r="AC465" s="32">
        <v>15</v>
      </c>
      <c r="AD465" s="218" t="s">
        <v>3353</v>
      </c>
      <c r="AE465" s="31"/>
      <c r="AF465" s="31"/>
      <c r="AG465" s="31"/>
      <c r="AH465" s="31"/>
      <c r="AI465" s="31"/>
      <c r="AJ465" s="31"/>
      <c r="AK465" s="31"/>
      <c r="AL465" s="31"/>
      <c r="AM465" s="115"/>
      <c r="AN465" s="31"/>
      <c r="AR465" s="220"/>
      <c r="AT465" s="221"/>
      <c r="BA465" s="222"/>
      <c r="BB465" s="222"/>
      <c r="BC465" s="222"/>
      <c r="BG465" s="221"/>
      <c r="BH465" s="221"/>
      <c r="BP465" s="221"/>
      <c r="BQ465" s="221"/>
      <c r="BR465" s="221"/>
      <c r="EL465" s="224"/>
    </row>
    <row r="466" spans="1:142" ht="16.899999999999999" customHeight="1" x14ac:dyDescent="0.3">
      <c r="A466" s="31">
        <v>876</v>
      </c>
      <c r="B466" s="62" t="s">
        <v>2041</v>
      </c>
      <c r="C466" s="62" t="s">
        <v>2042</v>
      </c>
      <c r="D466" s="36" t="s">
        <v>75</v>
      </c>
      <c r="E466" s="31" t="s">
        <v>218</v>
      </c>
      <c r="F466" s="31">
        <v>0</v>
      </c>
      <c r="G466" s="36" t="s">
        <v>0</v>
      </c>
      <c r="H466" s="36" t="s">
        <v>1735</v>
      </c>
      <c r="I466" s="36" t="s">
        <v>149</v>
      </c>
      <c r="J466" s="36" t="s">
        <v>300</v>
      </c>
      <c r="K466" s="36" t="s">
        <v>137</v>
      </c>
      <c r="L466" s="108">
        <v>0.3</v>
      </c>
      <c r="M466" s="108">
        <v>0</v>
      </c>
      <c r="N466" s="31" t="s">
        <v>138</v>
      </c>
      <c r="O466" s="119" t="s">
        <v>3071</v>
      </c>
      <c r="P466" s="109">
        <v>0</v>
      </c>
      <c r="Q466" s="112">
        <v>1628.8415282111655</v>
      </c>
      <c r="R466" s="112">
        <v>1628.8415282111655</v>
      </c>
      <c r="S466" s="113" t="s">
        <v>1202</v>
      </c>
      <c r="T466" s="114" t="s">
        <v>2534</v>
      </c>
      <c r="U466" s="216" t="s">
        <v>3072</v>
      </c>
      <c r="V466" s="31">
        <v>30</v>
      </c>
      <c r="W466" s="31">
        <v>2014</v>
      </c>
      <c r="X466" s="65"/>
      <c r="Y466" s="65"/>
      <c r="Z466" s="36"/>
      <c r="AA466" s="32" t="s">
        <v>3251</v>
      </c>
      <c r="AB466" s="32">
        <v>30</v>
      </c>
      <c r="AC466" s="32">
        <v>30</v>
      </c>
      <c r="AD466" s="115" t="s">
        <v>3351</v>
      </c>
      <c r="AE466" s="31"/>
      <c r="AF466" s="31"/>
      <c r="AG466" s="31"/>
      <c r="AH466" s="31"/>
      <c r="AI466" s="31"/>
      <c r="AJ466" s="31"/>
      <c r="AK466" s="31"/>
      <c r="AL466" s="31"/>
      <c r="AM466" s="115"/>
      <c r="AN466" s="31"/>
      <c r="AR466" s="220"/>
      <c r="AS466" s="221"/>
      <c r="AT466" s="221"/>
      <c r="BA466" s="222"/>
      <c r="BB466" s="222"/>
      <c r="BC466" s="222"/>
      <c r="BG466" s="221"/>
      <c r="BH466" s="221"/>
      <c r="BP466" s="221"/>
      <c r="BQ466" s="221"/>
      <c r="BR466" s="221"/>
      <c r="BZ466" s="223"/>
      <c r="EL466" s="224"/>
    </row>
    <row r="467" spans="1:142" ht="16.899999999999999" customHeight="1" x14ac:dyDescent="0.3">
      <c r="A467" s="31">
        <v>877</v>
      </c>
      <c r="B467" s="62" t="s">
        <v>2043</v>
      </c>
      <c r="C467" s="62" t="s">
        <v>2044</v>
      </c>
      <c r="D467" s="36" t="s">
        <v>75</v>
      </c>
      <c r="E467" s="31" t="s">
        <v>218</v>
      </c>
      <c r="F467" s="31">
        <v>0</v>
      </c>
      <c r="G467" s="36" t="s">
        <v>0</v>
      </c>
      <c r="H467" s="36" t="s">
        <v>1735</v>
      </c>
      <c r="I467" s="36" t="s">
        <v>149</v>
      </c>
      <c r="J467" s="36" t="s">
        <v>300</v>
      </c>
      <c r="K467" s="36" t="s">
        <v>137</v>
      </c>
      <c r="L467" s="108">
        <v>0.5</v>
      </c>
      <c r="M467" s="108">
        <v>0</v>
      </c>
      <c r="N467" s="31" t="s">
        <v>138</v>
      </c>
      <c r="O467" s="119" t="s">
        <v>3071</v>
      </c>
      <c r="P467" s="109">
        <v>0</v>
      </c>
      <c r="Q467" s="112">
        <v>2615.6317803471093</v>
      </c>
      <c r="R467" s="112">
        <v>2615.6317803471093</v>
      </c>
      <c r="S467" s="113" t="s">
        <v>1202</v>
      </c>
      <c r="T467" s="114" t="s">
        <v>2534</v>
      </c>
      <c r="U467" s="216" t="s">
        <v>3073</v>
      </c>
      <c r="V467" s="31">
        <v>30</v>
      </c>
      <c r="W467" s="31">
        <v>2014</v>
      </c>
      <c r="X467" s="65"/>
      <c r="Y467" s="65"/>
      <c r="Z467" s="36"/>
      <c r="AA467" s="32" t="s">
        <v>3252</v>
      </c>
      <c r="AB467" s="32">
        <v>30</v>
      </c>
      <c r="AC467" s="32">
        <v>30</v>
      </c>
      <c r="AD467" s="115" t="s">
        <v>3351</v>
      </c>
      <c r="AE467" s="31"/>
      <c r="AF467" s="31"/>
      <c r="AG467" s="31"/>
      <c r="AH467" s="31"/>
      <c r="AI467" s="31"/>
      <c r="AJ467" s="31"/>
      <c r="AK467" s="31"/>
      <c r="AL467" s="31"/>
      <c r="AM467" s="115"/>
      <c r="AN467" s="31"/>
      <c r="AR467" s="220"/>
      <c r="AS467" s="221"/>
      <c r="AT467" s="221"/>
      <c r="BA467" s="222"/>
      <c r="BB467" s="222"/>
      <c r="BC467" s="222"/>
      <c r="BG467" s="221"/>
      <c r="BH467" s="221"/>
      <c r="BM467" s="226"/>
      <c r="BP467" s="221"/>
      <c r="BQ467" s="221"/>
      <c r="BR467" s="221"/>
      <c r="BZ467" s="223"/>
      <c r="DJ467" s="226"/>
      <c r="DK467" s="226"/>
      <c r="DL467" s="226"/>
      <c r="DM467" s="226"/>
      <c r="DN467" s="226"/>
      <c r="DO467" s="226"/>
      <c r="DP467" s="226"/>
      <c r="DQ467" s="226"/>
      <c r="DR467" s="226"/>
      <c r="DS467" s="226"/>
      <c r="DT467" s="226"/>
      <c r="DU467" s="226"/>
      <c r="DV467" s="226"/>
      <c r="DW467" s="226"/>
      <c r="DX467" s="226"/>
      <c r="DY467" s="226"/>
      <c r="DZ467" s="226"/>
      <c r="EA467" s="226"/>
      <c r="EB467" s="226"/>
      <c r="EC467" s="226"/>
      <c r="ED467" s="226"/>
      <c r="EE467" s="226"/>
      <c r="EF467" s="226"/>
      <c r="EG467" s="226"/>
      <c r="EH467" s="226"/>
      <c r="EI467" s="226"/>
      <c r="EL467" s="224"/>
    </row>
    <row r="468" spans="1:142" ht="16.899999999999999" customHeight="1" x14ac:dyDescent="0.3">
      <c r="A468" s="31">
        <v>878</v>
      </c>
      <c r="B468" s="62" t="s">
        <v>2045</v>
      </c>
      <c r="C468" s="62" t="s">
        <v>2046</v>
      </c>
      <c r="D468" s="62" t="s">
        <v>282</v>
      </c>
      <c r="E468" s="31">
        <v>5</v>
      </c>
      <c r="F468" s="31">
        <v>3</v>
      </c>
      <c r="G468" s="36" t="s">
        <v>1</v>
      </c>
      <c r="H468" s="62" t="s">
        <v>1735</v>
      </c>
      <c r="I468" s="62" t="s">
        <v>282</v>
      </c>
      <c r="J468" s="62" t="s">
        <v>353</v>
      </c>
      <c r="K468" s="36" t="s">
        <v>137</v>
      </c>
      <c r="L468" s="108">
        <v>0.2</v>
      </c>
      <c r="M468" s="108">
        <v>0</v>
      </c>
      <c r="N468" s="31" t="s">
        <v>138</v>
      </c>
      <c r="O468" s="64" t="s">
        <v>3074</v>
      </c>
      <c r="P468" s="109"/>
      <c r="Q468" s="112"/>
      <c r="R468" s="112">
        <v>0.32984102662325226</v>
      </c>
      <c r="S468" s="113" t="s">
        <v>1089</v>
      </c>
      <c r="T468" s="114" t="s">
        <v>2430</v>
      </c>
      <c r="U468" s="216" t="s">
        <v>1093</v>
      </c>
      <c r="V468" s="31">
        <v>40</v>
      </c>
      <c r="W468" s="31">
        <v>2013</v>
      </c>
      <c r="X468" s="65" t="s">
        <v>2297</v>
      </c>
      <c r="Y468" s="65" t="s">
        <v>2684</v>
      </c>
      <c r="Z468" s="36"/>
      <c r="AA468" s="32" t="s">
        <v>1518</v>
      </c>
      <c r="AB468" s="32">
        <v>40</v>
      </c>
      <c r="AC468" s="32">
        <v>40</v>
      </c>
      <c r="AD468" s="218" t="s">
        <v>3353</v>
      </c>
      <c r="AE468" s="31"/>
      <c r="AF468" s="31"/>
      <c r="AG468" s="31"/>
      <c r="AH468" s="31"/>
      <c r="AI468" s="31"/>
      <c r="AJ468" s="31"/>
      <c r="AK468" s="31"/>
      <c r="AL468" s="31"/>
      <c r="AM468" s="115"/>
      <c r="AN468" s="31"/>
      <c r="AR468" s="220"/>
      <c r="AS468" s="221"/>
      <c r="AT468" s="221"/>
      <c r="BA468" s="222"/>
      <c r="BB468" s="222"/>
      <c r="BC468" s="222"/>
      <c r="BG468" s="221"/>
      <c r="BH468" s="221"/>
      <c r="BP468" s="221"/>
      <c r="BQ468" s="221"/>
      <c r="BR468" s="221"/>
      <c r="BZ468" s="225"/>
      <c r="EL468" s="224"/>
    </row>
    <row r="469" spans="1:142" ht="16.899999999999999" customHeight="1" x14ac:dyDescent="0.3">
      <c r="A469" s="31">
        <v>879</v>
      </c>
      <c r="B469" s="62" t="s">
        <v>2047</v>
      </c>
      <c r="C469" s="62" t="s">
        <v>2048</v>
      </c>
      <c r="D469" s="62" t="s">
        <v>282</v>
      </c>
      <c r="E469" s="31">
        <v>5</v>
      </c>
      <c r="F469" s="31">
        <v>3</v>
      </c>
      <c r="G469" s="36" t="s">
        <v>1</v>
      </c>
      <c r="H469" s="62" t="s">
        <v>1735</v>
      </c>
      <c r="I469" s="62" t="s">
        <v>282</v>
      </c>
      <c r="J469" s="62" t="s">
        <v>3075</v>
      </c>
      <c r="K469" s="36" t="s">
        <v>137</v>
      </c>
      <c r="L469" s="108">
        <v>0.1</v>
      </c>
      <c r="M469" s="108">
        <v>0</v>
      </c>
      <c r="N469" s="31" t="s">
        <v>138</v>
      </c>
      <c r="O469" s="64" t="s">
        <v>3074</v>
      </c>
      <c r="P469" s="109"/>
      <c r="Q469" s="112"/>
      <c r="R469" s="112">
        <v>0.32984102662325226</v>
      </c>
      <c r="S469" s="113" t="s">
        <v>1089</v>
      </c>
      <c r="T469" s="114" t="s">
        <v>2430</v>
      </c>
      <c r="U469" s="216" t="s">
        <v>3076</v>
      </c>
      <c r="V469" s="31">
        <v>40</v>
      </c>
      <c r="W469" s="31">
        <v>2013</v>
      </c>
      <c r="X469" s="65" t="s">
        <v>2298</v>
      </c>
      <c r="Y469" s="65" t="s">
        <v>2663</v>
      </c>
      <c r="Z469" s="36"/>
      <c r="AA469" s="32" t="s">
        <v>3292</v>
      </c>
      <c r="AB469" s="32">
        <v>40</v>
      </c>
      <c r="AC469" s="32">
        <v>40</v>
      </c>
      <c r="AD469" s="218" t="s">
        <v>3353</v>
      </c>
      <c r="AE469" s="31"/>
      <c r="AF469" s="31"/>
      <c r="AG469" s="31"/>
      <c r="AH469" s="31"/>
      <c r="AI469" s="31"/>
      <c r="AJ469" s="31"/>
      <c r="AK469" s="31"/>
      <c r="AL469" s="31"/>
      <c r="AM469" s="115"/>
      <c r="AN469" s="31"/>
      <c r="AR469" s="220"/>
      <c r="AS469" s="221"/>
      <c r="AT469" s="221"/>
      <c r="BA469" s="222"/>
      <c r="BB469" s="222"/>
      <c r="BC469" s="222"/>
      <c r="BG469" s="221"/>
      <c r="BH469" s="221"/>
      <c r="BM469" s="226"/>
      <c r="BP469" s="221"/>
      <c r="BQ469" s="221"/>
      <c r="BR469" s="221"/>
      <c r="BZ469" s="225"/>
      <c r="DJ469" s="226"/>
      <c r="DK469" s="226"/>
      <c r="DL469" s="226"/>
      <c r="DM469" s="226"/>
      <c r="DN469" s="226"/>
      <c r="DO469" s="226"/>
      <c r="DP469" s="226"/>
      <c r="DQ469" s="226"/>
      <c r="DR469" s="226"/>
      <c r="DS469" s="226"/>
      <c r="DT469" s="226"/>
      <c r="DU469" s="226"/>
      <c r="DV469" s="226"/>
      <c r="DW469" s="226"/>
      <c r="DX469" s="226"/>
      <c r="DY469" s="226"/>
      <c r="DZ469" s="226"/>
      <c r="EA469" s="226"/>
      <c r="EB469" s="226"/>
      <c r="EC469" s="226"/>
      <c r="ED469" s="226"/>
      <c r="EE469" s="226"/>
      <c r="EF469" s="226"/>
      <c r="EG469" s="226"/>
      <c r="EH469" s="226"/>
      <c r="EI469" s="226"/>
      <c r="EL469" s="224"/>
    </row>
    <row r="470" spans="1:142" ht="16.899999999999999" customHeight="1" x14ac:dyDescent="0.3">
      <c r="A470" s="31">
        <v>880</v>
      </c>
      <c r="B470" s="62" t="s">
        <v>2049</v>
      </c>
      <c r="C470" s="62" t="s">
        <v>2050</v>
      </c>
      <c r="D470" s="36" t="s">
        <v>75</v>
      </c>
      <c r="E470" s="31" t="s">
        <v>218</v>
      </c>
      <c r="F470" s="31">
        <v>0</v>
      </c>
      <c r="G470" s="36" t="s">
        <v>1</v>
      </c>
      <c r="H470" s="36" t="s">
        <v>1735</v>
      </c>
      <c r="I470" s="36" t="s">
        <v>149</v>
      </c>
      <c r="J470" s="36" t="s">
        <v>300</v>
      </c>
      <c r="K470" s="36" t="s">
        <v>137</v>
      </c>
      <c r="L470" s="108">
        <v>0.2</v>
      </c>
      <c r="M470" s="108">
        <v>0</v>
      </c>
      <c r="N470" s="31" t="s">
        <v>138</v>
      </c>
      <c r="O470" s="119" t="s">
        <v>3069</v>
      </c>
      <c r="P470" s="109">
        <v>0</v>
      </c>
      <c r="Q470" s="112">
        <v>2.24090676704202</v>
      </c>
      <c r="R470" s="112">
        <v>2.24090676704202</v>
      </c>
      <c r="S470" s="113" t="s">
        <v>1089</v>
      </c>
      <c r="T470" s="114" t="s">
        <v>2518</v>
      </c>
      <c r="U470" s="216" t="s">
        <v>1325</v>
      </c>
      <c r="V470" s="31">
        <v>40</v>
      </c>
      <c r="W470" s="31">
        <v>2014</v>
      </c>
      <c r="X470" s="65"/>
      <c r="Y470" s="65" t="s">
        <v>2663</v>
      </c>
      <c r="Z470" s="36"/>
      <c r="AA470" s="32" t="s">
        <v>1522</v>
      </c>
      <c r="AB470" s="32">
        <v>40</v>
      </c>
      <c r="AC470" s="32">
        <v>40</v>
      </c>
      <c r="AD470" s="218" t="s">
        <v>3353</v>
      </c>
      <c r="AE470" s="31"/>
      <c r="AF470" s="31"/>
      <c r="AG470" s="31"/>
      <c r="AH470" s="31"/>
      <c r="AI470" s="31"/>
      <c r="AJ470" s="31"/>
      <c r="AK470" s="31"/>
      <c r="AL470" s="31"/>
      <c r="AM470" s="115"/>
      <c r="AN470" s="31"/>
      <c r="AR470" s="220"/>
      <c r="AS470" s="221"/>
      <c r="AT470" s="221"/>
      <c r="BA470" s="222"/>
      <c r="BB470" s="222"/>
      <c r="BC470" s="222"/>
      <c r="BG470" s="221"/>
      <c r="BH470" s="221"/>
      <c r="BP470" s="221"/>
      <c r="BQ470" s="221"/>
      <c r="BR470" s="221"/>
      <c r="EL470" s="224"/>
    </row>
    <row r="471" spans="1:142" ht="16.899999999999999" customHeight="1" x14ac:dyDescent="0.3">
      <c r="A471" s="31">
        <v>881</v>
      </c>
      <c r="B471" s="62" t="s">
        <v>2051</v>
      </c>
      <c r="C471" s="62" t="s">
        <v>2052</v>
      </c>
      <c r="D471" s="36" t="s">
        <v>75</v>
      </c>
      <c r="E471" s="31" t="s">
        <v>218</v>
      </c>
      <c r="F471" s="31">
        <v>0</v>
      </c>
      <c r="G471" s="36" t="s">
        <v>1</v>
      </c>
      <c r="H471" s="36" t="s">
        <v>1735</v>
      </c>
      <c r="I471" s="36" t="s">
        <v>149</v>
      </c>
      <c r="J471" s="36" t="s">
        <v>300</v>
      </c>
      <c r="K471" s="36" t="s">
        <v>137</v>
      </c>
      <c r="L471" s="108">
        <v>0.2</v>
      </c>
      <c r="M471" s="108">
        <v>0</v>
      </c>
      <c r="N471" s="31" t="s">
        <v>138</v>
      </c>
      <c r="O471" s="119" t="s">
        <v>3069</v>
      </c>
      <c r="P471" s="109">
        <v>0</v>
      </c>
      <c r="Q471" s="112">
        <v>2.2409067670419063</v>
      </c>
      <c r="R471" s="112">
        <v>2.2409067670419063</v>
      </c>
      <c r="S471" s="113" t="s">
        <v>1089</v>
      </c>
      <c r="T471" s="114" t="s">
        <v>2518</v>
      </c>
      <c r="U471" s="216" t="s">
        <v>3077</v>
      </c>
      <c r="V471" s="31">
        <v>40</v>
      </c>
      <c r="W471" s="31">
        <v>2014</v>
      </c>
      <c r="X471" s="65"/>
      <c r="Y471" s="65" t="s">
        <v>2663</v>
      </c>
      <c r="Z471" s="36"/>
      <c r="AA471" s="32" t="s">
        <v>3202</v>
      </c>
      <c r="AB471" s="32">
        <v>40</v>
      </c>
      <c r="AC471" s="32">
        <v>40</v>
      </c>
      <c r="AD471" s="218" t="s">
        <v>3353</v>
      </c>
      <c r="AE471" s="31"/>
      <c r="AF471" s="31"/>
      <c r="AG471" s="31"/>
      <c r="AH471" s="31"/>
      <c r="AI471" s="31"/>
      <c r="AJ471" s="31"/>
      <c r="AK471" s="31"/>
      <c r="AL471" s="31"/>
      <c r="AM471" s="115"/>
      <c r="AN471" s="31"/>
      <c r="AR471" s="220"/>
      <c r="AS471" s="221"/>
      <c r="AT471" s="221"/>
      <c r="BA471" s="222"/>
      <c r="BB471" s="222"/>
      <c r="BC471" s="222"/>
      <c r="BG471" s="221"/>
      <c r="BH471" s="221"/>
      <c r="BM471" s="226"/>
      <c r="BP471" s="221"/>
      <c r="BQ471" s="221"/>
      <c r="BR471" s="221"/>
      <c r="DJ471" s="226"/>
      <c r="DK471" s="226"/>
      <c r="DL471" s="226"/>
      <c r="DM471" s="226"/>
      <c r="DN471" s="226"/>
      <c r="DO471" s="226"/>
      <c r="DP471" s="226"/>
      <c r="DQ471" s="226"/>
      <c r="DR471" s="226"/>
      <c r="DS471" s="226"/>
      <c r="DT471" s="226"/>
      <c r="DU471" s="226"/>
      <c r="DV471" s="226"/>
      <c r="DW471" s="226"/>
      <c r="DX471" s="226"/>
      <c r="DY471" s="226"/>
      <c r="DZ471" s="226"/>
      <c r="EA471" s="226"/>
      <c r="EB471" s="226"/>
      <c r="EC471" s="226"/>
      <c r="ED471" s="226"/>
      <c r="EE471" s="226"/>
      <c r="EF471" s="226"/>
      <c r="EG471" s="226"/>
      <c r="EH471" s="226"/>
      <c r="EI471" s="226"/>
      <c r="EL471" s="224"/>
    </row>
    <row r="472" spans="1:142" ht="16.899999999999999" customHeight="1" x14ac:dyDescent="0.3">
      <c r="A472" s="37">
        <v>882</v>
      </c>
      <c r="B472" s="155" t="s">
        <v>2053</v>
      </c>
      <c r="C472" s="62" t="s">
        <v>2054</v>
      </c>
      <c r="D472" s="155" t="s">
        <v>80</v>
      </c>
      <c r="E472" s="157">
        <v>5</v>
      </c>
      <c r="F472" s="157">
        <v>0</v>
      </c>
      <c r="G472" s="155" t="s">
        <v>0</v>
      </c>
      <c r="H472" s="155" t="s">
        <v>107</v>
      </c>
      <c r="I472" s="155" t="s">
        <v>3078</v>
      </c>
      <c r="J472" s="155" t="s">
        <v>9</v>
      </c>
      <c r="K472" s="164" t="s">
        <v>137</v>
      </c>
      <c r="L472" s="165">
        <v>0.15</v>
      </c>
      <c r="M472" s="165">
        <v>0</v>
      </c>
      <c r="N472" s="157" t="s">
        <v>138</v>
      </c>
      <c r="O472" s="119" t="s">
        <v>3079</v>
      </c>
      <c r="P472" s="119">
        <v>0</v>
      </c>
      <c r="Q472" s="119">
        <v>370</v>
      </c>
      <c r="R472" s="119">
        <v>370</v>
      </c>
      <c r="S472" s="119" t="s">
        <v>864</v>
      </c>
      <c r="T472" s="114" t="s">
        <v>2735</v>
      </c>
      <c r="U472" s="216" t="s">
        <v>2841</v>
      </c>
      <c r="V472" s="31">
        <v>13</v>
      </c>
      <c r="W472" s="157">
        <v>2016</v>
      </c>
      <c r="X472" s="70" t="s">
        <v>2299</v>
      </c>
      <c r="Y472" s="70"/>
      <c r="Z472" s="155"/>
      <c r="AA472" s="32" t="s">
        <v>3315</v>
      </c>
      <c r="AB472" s="32">
        <v>13</v>
      </c>
      <c r="AC472" s="32">
        <v>13</v>
      </c>
      <c r="AD472" s="115" t="s">
        <v>3351</v>
      </c>
      <c r="AE472" s="157"/>
      <c r="AF472" s="31"/>
      <c r="AG472" s="31"/>
      <c r="AH472" s="157"/>
      <c r="AI472" s="157"/>
      <c r="AJ472" s="157"/>
      <c r="AK472" s="157"/>
      <c r="AL472" s="157"/>
      <c r="AM472" s="166"/>
      <c r="AN472" s="157"/>
      <c r="AR472" s="220"/>
      <c r="AS472" s="221"/>
      <c r="AT472" s="221"/>
      <c r="BA472" s="222"/>
      <c r="BB472" s="222"/>
      <c r="BC472" s="222"/>
      <c r="BG472" s="221"/>
      <c r="BH472" s="221"/>
      <c r="BP472" s="221"/>
      <c r="BQ472" s="221"/>
      <c r="BR472" s="221"/>
      <c r="BZ472" s="223"/>
      <c r="EL472" s="224"/>
    </row>
    <row r="473" spans="1:142" ht="16.899999999999999" customHeight="1" x14ac:dyDescent="0.3">
      <c r="A473" s="37">
        <v>883</v>
      </c>
      <c r="B473" s="155" t="s">
        <v>2055</v>
      </c>
      <c r="C473" s="155" t="s">
        <v>2056</v>
      </c>
      <c r="D473" s="155" t="s">
        <v>80</v>
      </c>
      <c r="E473" s="157">
        <v>5</v>
      </c>
      <c r="F473" s="157">
        <v>0</v>
      </c>
      <c r="G473" s="155" t="s">
        <v>1</v>
      </c>
      <c r="H473" s="155" t="s">
        <v>107</v>
      </c>
      <c r="I473" s="155" t="s">
        <v>3078</v>
      </c>
      <c r="J473" s="155" t="s">
        <v>9</v>
      </c>
      <c r="K473" s="164" t="s">
        <v>137</v>
      </c>
      <c r="L473" s="165">
        <v>0.15</v>
      </c>
      <c r="M473" s="165">
        <v>0</v>
      </c>
      <c r="N473" s="157" t="s">
        <v>138</v>
      </c>
      <c r="O473" s="119" t="s">
        <v>3080</v>
      </c>
      <c r="P473" s="119">
        <v>0</v>
      </c>
      <c r="Q473" s="119">
        <v>2800</v>
      </c>
      <c r="R473" s="119">
        <v>2800</v>
      </c>
      <c r="S473" s="119" t="s">
        <v>864</v>
      </c>
      <c r="T473" s="114" t="s">
        <v>2733</v>
      </c>
      <c r="U473" s="216" t="s">
        <v>1447</v>
      </c>
      <c r="V473" s="31">
        <v>13</v>
      </c>
      <c r="W473" s="157">
        <v>2016</v>
      </c>
      <c r="X473" s="71" t="s">
        <v>2300</v>
      </c>
      <c r="Y473" s="70"/>
      <c r="Z473" s="155"/>
      <c r="AA473" s="32" t="s">
        <v>1580</v>
      </c>
      <c r="AB473" s="32">
        <v>13</v>
      </c>
      <c r="AC473" s="32">
        <v>13</v>
      </c>
      <c r="AD473" s="218" t="s">
        <v>3353</v>
      </c>
      <c r="AE473" s="157"/>
      <c r="AF473" s="31"/>
      <c r="AG473" s="31"/>
      <c r="AH473" s="157"/>
      <c r="AI473" s="157"/>
      <c r="AJ473" s="157"/>
      <c r="AK473" s="157"/>
      <c r="AL473" s="157"/>
      <c r="AM473" s="166"/>
      <c r="AN473" s="157"/>
      <c r="AR473" s="220"/>
      <c r="AS473" s="221"/>
      <c r="AT473" s="221"/>
      <c r="BA473" s="222"/>
      <c r="BB473" s="222"/>
      <c r="BC473" s="222"/>
      <c r="BG473" s="221"/>
      <c r="BH473" s="221"/>
      <c r="BP473" s="221"/>
      <c r="BQ473" s="221"/>
      <c r="BR473" s="221"/>
      <c r="BZ473" s="223"/>
      <c r="EL473" s="224"/>
    </row>
    <row r="474" spans="1:142" ht="16.899999999999999" customHeight="1" x14ac:dyDescent="0.3">
      <c r="A474" s="37">
        <v>884</v>
      </c>
      <c r="B474" s="155" t="s">
        <v>2057</v>
      </c>
      <c r="C474" s="155" t="s">
        <v>2058</v>
      </c>
      <c r="D474" s="155" t="s">
        <v>75</v>
      </c>
      <c r="E474" s="157">
        <v>5</v>
      </c>
      <c r="F474" s="157">
        <v>0</v>
      </c>
      <c r="G474" s="155" t="s">
        <v>0</v>
      </c>
      <c r="H474" s="155" t="s">
        <v>107</v>
      </c>
      <c r="I474" s="155" t="s">
        <v>3081</v>
      </c>
      <c r="J474" s="155" t="s">
        <v>9</v>
      </c>
      <c r="K474" s="164" t="s">
        <v>833</v>
      </c>
      <c r="L474" s="167">
        <v>1.5</v>
      </c>
      <c r="M474" s="168">
        <v>0.59</v>
      </c>
      <c r="N474" s="157" t="s">
        <v>138</v>
      </c>
      <c r="O474" s="119" t="s">
        <v>3082</v>
      </c>
      <c r="P474" s="119">
        <v>1116</v>
      </c>
      <c r="Q474" s="119">
        <v>1800</v>
      </c>
      <c r="R474" s="119">
        <v>684</v>
      </c>
      <c r="S474" s="119" t="s">
        <v>864</v>
      </c>
      <c r="T474" s="114" t="s">
        <v>2359</v>
      </c>
      <c r="U474" s="216" t="s">
        <v>2821</v>
      </c>
      <c r="V474" s="31">
        <v>13</v>
      </c>
      <c r="W474" s="157">
        <v>2019</v>
      </c>
      <c r="X474" s="70" t="s">
        <v>2301</v>
      </c>
      <c r="Y474" s="70"/>
      <c r="Z474" s="155"/>
      <c r="AA474" s="32" t="s">
        <v>3303</v>
      </c>
      <c r="AB474" s="32">
        <v>13</v>
      </c>
      <c r="AC474" s="32">
        <v>13</v>
      </c>
      <c r="AD474" s="115" t="s">
        <v>3351</v>
      </c>
      <c r="AE474" s="157"/>
      <c r="AF474" s="31"/>
      <c r="AG474" s="31"/>
      <c r="AH474" s="157"/>
      <c r="AI474" s="157"/>
      <c r="AJ474" s="157"/>
      <c r="AK474" s="157"/>
      <c r="AL474" s="157"/>
      <c r="AM474" s="166"/>
      <c r="AN474" s="157"/>
      <c r="AR474" s="220"/>
      <c r="AS474" s="221"/>
      <c r="AT474" s="221"/>
      <c r="BA474" s="222"/>
      <c r="BB474" s="222"/>
      <c r="BC474" s="222"/>
      <c r="BG474" s="221"/>
      <c r="BH474" s="221"/>
      <c r="BP474" s="221"/>
      <c r="BQ474" s="221"/>
      <c r="BR474" s="221"/>
      <c r="BZ474" s="223"/>
      <c r="EL474" s="224"/>
    </row>
    <row r="475" spans="1:142" ht="16.899999999999999" customHeight="1" x14ac:dyDescent="0.3">
      <c r="A475" s="37">
        <v>885</v>
      </c>
      <c r="B475" s="155" t="s">
        <v>2059</v>
      </c>
      <c r="C475" s="155" t="s">
        <v>2060</v>
      </c>
      <c r="D475" s="155" t="s">
        <v>75</v>
      </c>
      <c r="E475" s="157">
        <v>5</v>
      </c>
      <c r="F475" s="157">
        <v>0</v>
      </c>
      <c r="G475" s="155" t="s">
        <v>1</v>
      </c>
      <c r="H475" s="155" t="s">
        <v>107</v>
      </c>
      <c r="I475" s="155" t="s">
        <v>3081</v>
      </c>
      <c r="J475" s="155" t="s">
        <v>9</v>
      </c>
      <c r="K475" s="164" t="s">
        <v>833</v>
      </c>
      <c r="L475" s="167">
        <v>1.5</v>
      </c>
      <c r="M475" s="168">
        <v>0.6</v>
      </c>
      <c r="N475" s="157" t="s">
        <v>138</v>
      </c>
      <c r="O475" s="119"/>
      <c r="P475" s="119">
        <v>5430</v>
      </c>
      <c r="Q475" s="119">
        <v>7900</v>
      </c>
      <c r="R475" s="119">
        <v>2470</v>
      </c>
      <c r="S475" s="119" t="s">
        <v>864</v>
      </c>
      <c r="T475" s="114" t="s">
        <v>2359</v>
      </c>
      <c r="U475" s="216" t="s">
        <v>1126</v>
      </c>
      <c r="V475" s="31">
        <v>13</v>
      </c>
      <c r="W475" s="157">
        <v>2019</v>
      </c>
      <c r="X475" s="70" t="s">
        <v>2302</v>
      </c>
      <c r="Y475" s="70"/>
      <c r="Z475" s="155"/>
      <c r="AA475" s="32" t="s">
        <v>1530</v>
      </c>
      <c r="AB475" s="32">
        <v>13</v>
      </c>
      <c r="AC475" s="32">
        <v>13</v>
      </c>
      <c r="AD475" s="218" t="s">
        <v>3353</v>
      </c>
      <c r="AE475" s="157"/>
      <c r="AF475" s="31"/>
      <c r="AG475" s="31"/>
      <c r="AH475" s="157"/>
      <c r="AI475" s="157"/>
      <c r="AJ475" s="157"/>
      <c r="AK475" s="157"/>
      <c r="AL475" s="157"/>
      <c r="AM475" s="166"/>
      <c r="AN475" s="157"/>
      <c r="AR475" s="220"/>
      <c r="AS475" s="221"/>
      <c r="AT475" s="221"/>
      <c r="BA475" s="222"/>
      <c r="BB475" s="222"/>
      <c r="BC475" s="222"/>
      <c r="BG475" s="221"/>
      <c r="BH475" s="221"/>
      <c r="BP475" s="221"/>
      <c r="BQ475" s="221"/>
      <c r="BR475" s="221"/>
      <c r="BZ475" s="223"/>
      <c r="EL475" s="224"/>
    </row>
    <row r="476" spans="1:142" ht="16.899999999999999" customHeight="1" x14ac:dyDescent="0.3">
      <c r="A476" s="37">
        <v>886</v>
      </c>
      <c r="B476" s="155" t="s">
        <v>2061</v>
      </c>
      <c r="C476" s="155" t="s">
        <v>2062</v>
      </c>
      <c r="D476" s="155" t="s">
        <v>75</v>
      </c>
      <c r="E476" s="157">
        <v>5</v>
      </c>
      <c r="F476" s="157">
        <v>0</v>
      </c>
      <c r="G476" s="155" t="s">
        <v>0</v>
      </c>
      <c r="H476" s="155" t="s">
        <v>107</v>
      </c>
      <c r="I476" s="155" t="s">
        <v>3081</v>
      </c>
      <c r="J476" s="155" t="s">
        <v>9</v>
      </c>
      <c r="K476" s="164" t="s">
        <v>833</v>
      </c>
      <c r="L476" s="167">
        <v>1.5</v>
      </c>
      <c r="M476" s="168">
        <v>0.59</v>
      </c>
      <c r="N476" s="157" t="s">
        <v>138</v>
      </c>
      <c r="O476" s="119" t="s">
        <v>3083</v>
      </c>
      <c r="P476" s="119">
        <v>1116</v>
      </c>
      <c r="Q476" s="119">
        <v>2630</v>
      </c>
      <c r="R476" s="119">
        <v>1514</v>
      </c>
      <c r="S476" s="119" t="s">
        <v>864</v>
      </c>
      <c r="T476" s="114" t="s">
        <v>2359</v>
      </c>
      <c r="U476" s="216" t="s">
        <v>2821</v>
      </c>
      <c r="V476" s="31">
        <v>13</v>
      </c>
      <c r="W476" s="157">
        <v>2020</v>
      </c>
      <c r="X476" s="70" t="s">
        <v>2303</v>
      </c>
      <c r="Y476" s="70"/>
      <c r="Z476" s="155"/>
      <c r="AA476" s="32" t="s">
        <v>3303</v>
      </c>
      <c r="AB476" s="32">
        <v>13</v>
      </c>
      <c r="AC476" s="32">
        <v>13</v>
      </c>
      <c r="AD476" s="115" t="s">
        <v>3351</v>
      </c>
      <c r="AE476" s="157"/>
      <c r="AF476" s="31"/>
      <c r="AG476" s="31"/>
      <c r="AH476" s="157"/>
      <c r="AI476" s="157"/>
      <c r="AJ476" s="157"/>
      <c r="AK476" s="157"/>
      <c r="AL476" s="157"/>
      <c r="AM476" s="166"/>
      <c r="AN476" s="157"/>
      <c r="AR476" s="220"/>
      <c r="AS476" s="221"/>
      <c r="AT476" s="221"/>
      <c r="BA476" s="222"/>
      <c r="BB476" s="222"/>
      <c r="BC476" s="222"/>
      <c r="BG476" s="221"/>
      <c r="BH476" s="221"/>
      <c r="BP476" s="221"/>
      <c r="BQ476" s="221"/>
      <c r="BR476" s="221"/>
      <c r="BZ476" s="223"/>
      <c r="EL476" s="224"/>
    </row>
    <row r="477" spans="1:142" ht="16.899999999999999" customHeight="1" x14ac:dyDescent="0.3">
      <c r="A477" s="37">
        <v>887</v>
      </c>
      <c r="B477" s="155" t="s">
        <v>2063</v>
      </c>
      <c r="C477" s="155" t="s">
        <v>2064</v>
      </c>
      <c r="D477" s="155" t="s">
        <v>75</v>
      </c>
      <c r="E477" s="157">
        <v>5</v>
      </c>
      <c r="F477" s="157">
        <v>0</v>
      </c>
      <c r="G477" s="155" t="s">
        <v>1</v>
      </c>
      <c r="H477" s="155" t="s">
        <v>107</v>
      </c>
      <c r="I477" s="155" t="s">
        <v>3081</v>
      </c>
      <c r="J477" s="155" t="s">
        <v>9</v>
      </c>
      <c r="K477" s="164" t="s">
        <v>833</v>
      </c>
      <c r="L477" s="167">
        <v>1.5</v>
      </c>
      <c r="M477" s="168">
        <v>0.6</v>
      </c>
      <c r="N477" s="157" t="s">
        <v>138</v>
      </c>
      <c r="O477" s="119"/>
      <c r="P477" s="119">
        <v>5430</v>
      </c>
      <c r="Q477" s="119">
        <v>12760.5</v>
      </c>
      <c r="R477" s="119">
        <v>7330.5</v>
      </c>
      <c r="S477" s="119" t="s">
        <v>864</v>
      </c>
      <c r="T477" s="114" t="s">
        <v>2359</v>
      </c>
      <c r="U477" s="216" t="s">
        <v>1126</v>
      </c>
      <c r="V477" s="31">
        <v>13</v>
      </c>
      <c r="W477" s="157">
        <v>2020</v>
      </c>
      <c r="X477" s="70" t="s">
        <v>2304</v>
      </c>
      <c r="Y477" s="70"/>
      <c r="Z477" s="155"/>
      <c r="AA477" s="32" t="s">
        <v>1530</v>
      </c>
      <c r="AB477" s="32">
        <v>13</v>
      </c>
      <c r="AC477" s="32">
        <v>13</v>
      </c>
      <c r="AD477" s="218" t="s">
        <v>3353</v>
      </c>
      <c r="AE477" s="157"/>
      <c r="AF477" s="31"/>
      <c r="AG477" s="31"/>
      <c r="AH477" s="157"/>
      <c r="AI477" s="157"/>
      <c r="AJ477" s="157"/>
      <c r="AK477" s="157"/>
      <c r="AL477" s="157"/>
      <c r="AM477" s="166"/>
      <c r="AN477" s="157"/>
      <c r="AR477" s="220"/>
      <c r="AT477" s="221"/>
      <c r="BA477" s="222"/>
      <c r="BB477" s="222"/>
      <c r="BC477" s="222"/>
      <c r="BG477" s="221"/>
      <c r="BR477" s="221"/>
      <c r="BZ477" s="223"/>
      <c r="EL477" s="224"/>
    </row>
    <row r="478" spans="1:142" ht="16.899999999999999" customHeight="1" x14ac:dyDescent="0.3">
      <c r="A478" s="37">
        <v>888</v>
      </c>
      <c r="B478" s="155" t="s">
        <v>2065</v>
      </c>
      <c r="C478" s="155" t="s">
        <v>2066</v>
      </c>
      <c r="D478" s="155" t="s">
        <v>75</v>
      </c>
      <c r="E478" s="157">
        <v>5</v>
      </c>
      <c r="F478" s="157">
        <v>0</v>
      </c>
      <c r="G478" s="155" t="s">
        <v>0</v>
      </c>
      <c r="H478" s="155" t="s">
        <v>107</v>
      </c>
      <c r="I478" s="155" t="s">
        <v>3084</v>
      </c>
      <c r="J478" s="155" t="s">
        <v>9</v>
      </c>
      <c r="K478" s="164" t="s">
        <v>833</v>
      </c>
      <c r="L478" s="167">
        <v>1.6</v>
      </c>
      <c r="M478" s="168">
        <v>0.92</v>
      </c>
      <c r="N478" s="157" t="s">
        <v>138</v>
      </c>
      <c r="O478" s="119"/>
      <c r="P478" s="119">
        <v>615</v>
      </c>
      <c r="Q478" s="119">
        <v>1035</v>
      </c>
      <c r="R478" s="119">
        <v>420</v>
      </c>
      <c r="S478" s="119" t="s">
        <v>864</v>
      </c>
      <c r="T478" s="114" t="s">
        <v>2361</v>
      </c>
      <c r="U478" s="216" t="s">
        <v>3085</v>
      </c>
      <c r="V478" s="31">
        <v>13</v>
      </c>
      <c r="W478" s="157">
        <v>2018</v>
      </c>
      <c r="X478" s="70" t="s">
        <v>2305</v>
      </c>
      <c r="Y478" s="70"/>
      <c r="Z478" s="155"/>
      <c r="AA478" s="32" t="s">
        <v>3404</v>
      </c>
      <c r="AB478" s="32">
        <v>13</v>
      </c>
      <c r="AC478" s="32">
        <v>13</v>
      </c>
      <c r="AD478" s="115" t="s">
        <v>3351</v>
      </c>
      <c r="AE478" s="157"/>
      <c r="AF478" s="31"/>
      <c r="AG478" s="31"/>
      <c r="AH478" s="157"/>
      <c r="AI478" s="157"/>
      <c r="AJ478" s="157"/>
      <c r="AK478" s="157"/>
      <c r="AL478" s="157"/>
      <c r="AM478" s="166"/>
      <c r="AN478" s="157"/>
      <c r="AR478" s="220"/>
      <c r="AS478" s="221"/>
      <c r="AT478" s="221"/>
      <c r="BA478" s="222"/>
      <c r="BB478" s="222"/>
      <c r="BC478" s="222"/>
      <c r="BG478" s="221"/>
      <c r="BH478" s="221"/>
      <c r="BP478" s="221"/>
      <c r="BQ478" s="221"/>
      <c r="BR478" s="221"/>
      <c r="BZ478" s="225"/>
      <c r="EL478" s="224"/>
    </row>
    <row r="479" spans="1:142" ht="16.899999999999999" customHeight="1" x14ac:dyDescent="0.3">
      <c r="A479" s="37">
        <v>890</v>
      </c>
      <c r="B479" s="155" t="s">
        <v>2067</v>
      </c>
      <c r="C479" s="155" t="s">
        <v>2068</v>
      </c>
      <c r="D479" s="155" t="s">
        <v>75</v>
      </c>
      <c r="E479" s="157">
        <v>5</v>
      </c>
      <c r="F479" s="157">
        <v>0</v>
      </c>
      <c r="G479" s="155" t="s">
        <v>1</v>
      </c>
      <c r="H479" s="155" t="s">
        <v>107</v>
      </c>
      <c r="I479" s="155" t="s">
        <v>3086</v>
      </c>
      <c r="J479" s="155" t="s">
        <v>9</v>
      </c>
      <c r="K479" s="164" t="s">
        <v>833</v>
      </c>
      <c r="L479" s="167">
        <v>2.4</v>
      </c>
      <c r="M479" s="168">
        <v>0.92</v>
      </c>
      <c r="N479" s="157" t="s">
        <v>138</v>
      </c>
      <c r="O479" s="119"/>
      <c r="P479" s="119">
        <v>5430</v>
      </c>
      <c r="Q479" s="119">
        <v>9200</v>
      </c>
      <c r="R479" s="119">
        <v>3770</v>
      </c>
      <c r="S479" s="119" t="s">
        <v>864</v>
      </c>
      <c r="T479" s="114" t="s">
        <v>2361</v>
      </c>
      <c r="U479" s="216" t="s">
        <v>1115</v>
      </c>
      <c r="V479" s="31">
        <v>13</v>
      </c>
      <c r="W479" s="157">
        <v>2016</v>
      </c>
      <c r="X479" s="70" t="s">
        <v>2306</v>
      </c>
      <c r="Y479" s="70"/>
      <c r="Z479" s="155"/>
      <c r="AA479" s="32" t="s">
        <v>1581</v>
      </c>
      <c r="AB479" s="32">
        <v>13</v>
      </c>
      <c r="AC479" s="32">
        <v>13</v>
      </c>
      <c r="AD479" s="218" t="s">
        <v>3353</v>
      </c>
      <c r="AE479" s="157"/>
      <c r="AF479" s="31"/>
      <c r="AG479" s="31"/>
      <c r="AH479" s="157"/>
      <c r="AI479" s="157"/>
      <c r="AJ479" s="157"/>
      <c r="AK479" s="157"/>
      <c r="AL479" s="157"/>
      <c r="AM479" s="166"/>
      <c r="AN479" s="157"/>
      <c r="AR479" s="220"/>
      <c r="AS479" s="221"/>
      <c r="AT479" s="221"/>
      <c r="BA479" s="222"/>
      <c r="BB479" s="222"/>
      <c r="BC479" s="222"/>
      <c r="BG479" s="221"/>
      <c r="BH479" s="221"/>
      <c r="BP479" s="221"/>
      <c r="BQ479" s="221"/>
      <c r="BR479" s="221"/>
      <c r="BZ479" s="225"/>
      <c r="EL479" s="224"/>
    </row>
    <row r="480" spans="1:142" ht="16.899999999999999" customHeight="1" x14ac:dyDescent="0.3">
      <c r="A480" s="37">
        <v>891</v>
      </c>
      <c r="B480" s="155" t="s">
        <v>2069</v>
      </c>
      <c r="C480" s="155" t="s">
        <v>2070</v>
      </c>
      <c r="D480" s="155" t="s">
        <v>75</v>
      </c>
      <c r="E480" s="157">
        <v>5</v>
      </c>
      <c r="F480" s="157">
        <v>0</v>
      </c>
      <c r="G480" s="155" t="s">
        <v>0</v>
      </c>
      <c r="H480" s="155" t="s">
        <v>107</v>
      </c>
      <c r="I480" s="155" t="s">
        <v>3086</v>
      </c>
      <c r="J480" s="155" t="s">
        <v>9</v>
      </c>
      <c r="K480" s="164" t="s">
        <v>773</v>
      </c>
      <c r="L480" s="169">
        <v>340</v>
      </c>
      <c r="M480" s="169">
        <v>2250</v>
      </c>
      <c r="N480" s="157" t="s">
        <v>138</v>
      </c>
      <c r="O480" s="119"/>
      <c r="P480" s="119">
        <v>615</v>
      </c>
      <c r="Q480" s="119">
        <v>4590</v>
      </c>
      <c r="R480" s="119">
        <v>3975</v>
      </c>
      <c r="S480" s="119" t="s">
        <v>864</v>
      </c>
      <c r="T480" s="114" t="s">
        <v>2361</v>
      </c>
      <c r="U480" s="216" t="s">
        <v>3087</v>
      </c>
      <c r="V480" s="31">
        <v>13</v>
      </c>
      <c r="W480" s="157">
        <v>2016</v>
      </c>
      <c r="X480" s="70" t="s">
        <v>2307</v>
      </c>
      <c r="Y480" s="70"/>
      <c r="Z480" s="155"/>
      <c r="AA480" s="32" t="s">
        <v>3327</v>
      </c>
      <c r="AB480" s="32">
        <v>13</v>
      </c>
      <c r="AC480" s="32">
        <v>13</v>
      </c>
      <c r="AD480" s="115" t="s">
        <v>3351</v>
      </c>
      <c r="AE480" s="157"/>
      <c r="AF480" s="31"/>
      <c r="AG480" s="31"/>
      <c r="AH480" s="157"/>
      <c r="AI480" s="157"/>
      <c r="AJ480" s="157"/>
      <c r="AK480" s="157"/>
      <c r="AL480" s="157"/>
      <c r="AM480" s="166"/>
      <c r="AN480" s="157"/>
      <c r="AR480" s="220"/>
      <c r="AS480" s="221"/>
      <c r="AT480" s="221"/>
      <c r="BA480" s="222"/>
      <c r="BB480" s="222"/>
      <c r="BC480" s="222"/>
      <c r="BG480" s="221"/>
      <c r="BH480" s="221"/>
      <c r="BJ480" s="226"/>
      <c r="BP480" s="221"/>
      <c r="BQ480" s="221"/>
      <c r="BR480" s="221"/>
      <c r="EL480" s="224"/>
    </row>
    <row r="481" spans="1:142" ht="16.899999999999999" customHeight="1" x14ac:dyDescent="0.3">
      <c r="A481" s="37">
        <v>893</v>
      </c>
      <c r="B481" s="155" t="s">
        <v>2071</v>
      </c>
      <c r="C481" s="155" t="s">
        <v>2072</v>
      </c>
      <c r="D481" s="155" t="s">
        <v>75</v>
      </c>
      <c r="E481" s="157">
        <v>5</v>
      </c>
      <c r="F481" s="157">
        <v>0</v>
      </c>
      <c r="G481" s="155" t="s">
        <v>0</v>
      </c>
      <c r="H481" s="155" t="s">
        <v>107</v>
      </c>
      <c r="I481" s="155" t="s">
        <v>3088</v>
      </c>
      <c r="J481" s="155" t="s">
        <v>9</v>
      </c>
      <c r="K481" s="164" t="s">
        <v>833</v>
      </c>
      <c r="L481" s="167">
        <v>0.80500000000000005</v>
      </c>
      <c r="M481" s="168">
        <v>0.755</v>
      </c>
      <c r="N481" s="157" t="s">
        <v>138</v>
      </c>
      <c r="O481" s="119"/>
      <c r="P481" s="119" t="s">
        <v>1221</v>
      </c>
      <c r="Q481" s="119" t="s">
        <v>1221</v>
      </c>
      <c r="R481" s="119">
        <v>185</v>
      </c>
      <c r="S481" s="119" t="s">
        <v>864</v>
      </c>
      <c r="T481" s="114" t="s">
        <v>2735</v>
      </c>
      <c r="U481" s="216" t="s">
        <v>2841</v>
      </c>
      <c r="V481" s="31">
        <v>13</v>
      </c>
      <c r="W481" s="157">
        <v>2017</v>
      </c>
      <c r="X481" s="70" t="s">
        <v>2308</v>
      </c>
      <c r="Y481" s="70" t="s">
        <v>3089</v>
      </c>
      <c r="Z481" s="155"/>
      <c r="AA481" s="32" t="s">
        <v>3315</v>
      </c>
      <c r="AB481" s="32">
        <v>13</v>
      </c>
      <c r="AC481" s="32">
        <v>20</v>
      </c>
      <c r="AD481" s="115" t="s">
        <v>3351</v>
      </c>
      <c r="AE481" s="157"/>
      <c r="AF481" s="31"/>
      <c r="AG481" s="31"/>
      <c r="AH481" s="157"/>
      <c r="AI481" s="157"/>
      <c r="AJ481" s="157"/>
      <c r="AK481" s="157"/>
      <c r="AL481" s="157"/>
      <c r="AM481" s="166"/>
      <c r="AN481" s="157"/>
      <c r="AR481" s="220"/>
      <c r="AS481" s="221"/>
      <c r="AT481" s="221"/>
      <c r="BA481" s="222"/>
      <c r="BB481" s="222"/>
      <c r="BC481" s="222"/>
      <c r="BG481" s="221"/>
      <c r="BH481" s="221"/>
      <c r="BP481" s="221"/>
      <c r="BQ481" s="221"/>
      <c r="BR481" s="221"/>
      <c r="EL481" s="224"/>
    </row>
    <row r="482" spans="1:142" ht="16.899999999999999" customHeight="1" x14ac:dyDescent="0.3">
      <c r="A482" s="37">
        <v>894</v>
      </c>
      <c r="B482" s="155" t="s">
        <v>2073</v>
      </c>
      <c r="C482" s="155" t="s">
        <v>2074</v>
      </c>
      <c r="D482" s="155" t="s">
        <v>75</v>
      </c>
      <c r="E482" s="157">
        <v>5</v>
      </c>
      <c r="F482" s="157">
        <v>0</v>
      </c>
      <c r="G482" s="155" t="s">
        <v>1</v>
      </c>
      <c r="H482" s="155" t="s">
        <v>107</v>
      </c>
      <c r="I482" s="155" t="s">
        <v>3088</v>
      </c>
      <c r="J482" s="155" t="s">
        <v>9</v>
      </c>
      <c r="K482" s="164" t="s">
        <v>833</v>
      </c>
      <c r="L482" s="167">
        <v>0.80500000000000005</v>
      </c>
      <c r="M482" s="168">
        <v>0.755</v>
      </c>
      <c r="N482" s="157" t="s">
        <v>138</v>
      </c>
      <c r="O482" s="119"/>
      <c r="P482" s="119" t="s">
        <v>1221</v>
      </c>
      <c r="Q482" s="119" t="s">
        <v>1221</v>
      </c>
      <c r="R482" s="119">
        <v>1850</v>
      </c>
      <c r="S482" s="119" t="s">
        <v>864</v>
      </c>
      <c r="T482" s="114" t="s">
        <v>2733</v>
      </c>
      <c r="U482" s="216" t="s">
        <v>1447</v>
      </c>
      <c r="V482" s="31">
        <v>13</v>
      </c>
      <c r="W482" s="157">
        <v>2017</v>
      </c>
      <c r="X482" s="70" t="s">
        <v>2309</v>
      </c>
      <c r="Y482" s="71" t="s">
        <v>3090</v>
      </c>
      <c r="Z482" s="155"/>
      <c r="AA482" s="32" t="s">
        <v>1580</v>
      </c>
      <c r="AB482" s="32">
        <v>13</v>
      </c>
      <c r="AC482" s="32">
        <v>20</v>
      </c>
      <c r="AD482" s="218" t="s">
        <v>3353</v>
      </c>
      <c r="AE482" s="157"/>
      <c r="AF482" s="31"/>
      <c r="AG482" s="31"/>
      <c r="AH482" s="157"/>
      <c r="AI482" s="157"/>
      <c r="AJ482" s="157"/>
      <c r="AK482" s="157"/>
      <c r="AL482" s="157"/>
      <c r="AM482" s="166"/>
      <c r="AN482" s="157"/>
      <c r="AR482" s="220"/>
      <c r="AS482" s="221"/>
      <c r="AT482" s="221"/>
      <c r="BA482" s="222"/>
      <c r="BB482" s="222"/>
      <c r="BC482" s="222"/>
      <c r="BG482" s="221"/>
      <c r="BH482" s="221"/>
      <c r="BM482" s="226"/>
      <c r="BP482" s="221"/>
      <c r="BQ482" s="221"/>
      <c r="BR482" s="221"/>
      <c r="BT482" s="210"/>
      <c r="DJ482" s="226"/>
      <c r="DK482" s="226"/>
      <c r="DL482" s="226"/>
      <c r="DM482" s="226"/>
      <c r="DN482" s="226"/>
      <c r="DO482" s="226"/>
      <c r="DP482" s="226"/>
      <c r="DQ482" s="226"/>
      <c r="DR482" s="226"/>
      <c r="DS482" s="226"/>
      <c r="DT482" s="226"/>
      <c r="DU482" s="226"/>
      <c r="DV482" s="226"/>
      <c r="DW482" s="226"/>
      <c r="DX482" s="226"/>
      <c r="DY482" s="226"/>
      <c r="DZ482" s="226"/>
      <c r="EA482" s="226"/>
      <c r="EB482" s="226"/>
      <c r="EC482" s="226"/>
      <c r="ED482" s="226"/>
      <c r="EE482" s="226"/>
      <c r="EF482" s="226"/>
      <c r="EG482" s="226"/>
      <c r="EH482" s="226"/>
      <c r="EI482" s="226"/>
      <c r="EL482" s="224"/>
    </row>
    <row r="483" spans="1:142" ht="16.899999999999999" customHeight="1" x14ac:dyDescent="0.3">
      <c r="A483" s="37">
        <v>896</v>
      </c>
      <c r="B483" s="155" t="s">
        <v>2075</v>
      </c>
      <c r="C483" s="155" t="s">
        <v>2076</v>
      </c>
      <c r="D483" s="155" t="s">
        <v>75</v>
      </c>
      <c r="E483" s="157">
        <v>5</v>
      </c>
      <c r="F483" s="157">
        <v>0</v>
      </c>
      <c r="G483" s="155" t="s">
        <v>1</v>
      </c>
      <c r="H483" s="155" t="s">
        <v>107</v>
      </c>
      <c r="I483" s="155" t="s">
        <v>3086</v>
      </c>
      <c r="J483" s="155" t="s">
        <v>9</v>
      </c>
      <c r="K483" s="164" t="s">
        <v>833</v>
      </c>
      <c r="L483" s="167">
        <v>2.8</v>
      </c>
      <c r="M483" s="168">
        <v>0.92</v>
      </c>
      <c r="N483" s="157" t="s">
        <v>138</v>
      </c>
      <c r="O483" s="119"/>
      <c r="P483" s="119">
        <v>5430</v>
      </c>
      <c r="Q483" s="119">
        <v>16000</v>
      </c>
      <c r="R483" s="119">
        <v>10570</v>
      </c>
      <c r="S483" s="119" t="s">
        <v>864</v>
      </c>
      <c r="T483" s="114" t="s">
        <v>2361</v>
      </c>
      <c r="U483" s="216" t="s">
        <v>1115</v>
      </c>
      <c r="V483" s="31">
        <v>13</v>
      </c>
      <c r="W483" s="157">
        <v>2018</v>
      </c>
      <c r="X483" s="70" t="s">
        <v>2310</v>
      </c>
      <c r="Y483" s="70"/>
      <c r="Z483" s="155"/>
      <c r="AA483" s="32" t="s">
        <v>1581</v>
      </c>
      <c r="AB483" s="32">
        <v>13</v>
      </c>
      <c r="AC483" s="32">
        <v>13</v>
      </c>
      <c r="AD483" s="218" t="s">
        <v>3353</v>
      </c>
      <c r="AE483" s="157"/>
      <c r="AF483" s="31"/>
      <c r="AG483" s="31"/>
      <c r="AH483" s="157"/>
      <c r="AI483" s="157"/>
      <c r="AJ483" s="157"/>
      <c r="AK483" s="157"/>
      <c r="AL483" s="157"/>
      <c r="AM483" s="166"/>
      <c r="AN483" s="157"/>
      <c r="AR483" s="220"/>
      <c r="AS483" s="221"/>
      <c r="AT483" s="221"/>
      <c r="BA483" s="222"/>
      <c r="BB483" s="222"/>
      <c r="BC483" s="222"/>
      <c r="BG483" s="221"/>
      <c r="BH483" s="221"/>
      <c r="BM483" s="226"/>
      <c r="BP483" s="221"/>
      <c r="BQ483" s="221"/>
      <c r="BR483" s="221"/>
      <c r="DJ483" s="226"/>
      <c r="DK483" s="226"/>
      <c r="DL483" s="226"/>
      <c r="DM483" s="226"/>
      <c r="DN483" s="226"/>
      <c r="DO483" s="226"/>
      <c r="DP483" s="226"/>
      <c r="DQ483" s="226"/>
      <c r="DR483" s="226"/>
      <c r="DS483" s="226"/>
      <c r="DT483" s="226"/>
      <c r="DU483" s="226"/>
      <c r="DV483" s="226"/>
      <c r="DW483" s="226"/>
      <c r="DX483" s="226"/>
      <c r="DY483" s="226"/>
      <c r="DZ483" s="226"/>
      <c r="EA483" s="226"/>
      <c r="EB483" s="226"/>
      <c r="EC483" s="226"/>
      <c r="ED483" s="226"/>
      <c r="EE483" s="226"/>
      <c r="EF483" s="226"/>
      <c r="EG483" s="226"/>
      <c r="EH483" s="226"/>
      <c r="EI483" s="226"/>
      <c r="EL483" s="224"/>
    </row>
    <row r="484" spans="1:142" ht="16.899999999999999" customHeight="1" x14ac:dyDescent="0.3">
      <c r="A484" s="37">
        <v>898</v>
      </c>
      <c r="B484" s="155" t="s">
        <v>2077</v>
      </c>
      <c r="C484" s="155" t="s">
        <v>2078</v>
      </c>
      <c r="D484" s="155" t="s">
        <v>75</v>
      </c>
      <c r="E484" s="157">
        <v>5</v>
      </c>
      <c r="F484" s="157">
        <v>0</v>
      </c>
      <c r="G484" s="155" t="s">
        <v>0</v>
      </c>
      <c r="H484" s="155" t="s">
        <v>107</v>
      </c>
      <c r="I484" s="155" t="s">
        <v>3084</v>
      </c>
      <c r="J484" s="155" t="s">
        <v>9</v>
      </c>
      <c r="K484" s="164" t="s">
        <v>833</v>
      </c>
      <c r="L484" s="167">
        <v>2.4500000000000002</v>
      </c>
      <c r="M484" s="168">
        <v>0.92</v>
      </c>
      <c r="N484" s="157" t="s">
        <v>138</v>
      </c>
      <c r="O484" s="119"/>
      <c r="P484" s="119">
        <v>615</v>
      </c>
      <c r="Q484" s="119">
        <v>1500</v>
      </c>
      <c r="R484" s="119">
        <v>885</v>
      </c>
      <c r="S484" s="119" t="s">
        <v>864</v>
      </c>
      <c r="T484" s="114" t="s">
        <v>2361</v>
      </c>
      <c r="U484" s="216" t="s">
        <v>3085</v>
      </c>
      <c r="V484" s="31">
        <v>13</v>
      </c>
      <c r="W484" s="157">
        <v>2018</v>
      </c>
      <c r="X484" s="70" t="s">
        <v>2311</v>
      </c>
      <c r="Y484" s="70"/>
      <c r="Z484" s="155"/>
      <c r="AA484" s="32" t="s">
        <v>3404</v>
      </c>
      <c r="AB484" s="32">
        <v>13</v>
      </c>
      <c r="AC484" s="32">
        <v>13</v>
      </c>
      <c r="AD484" s="115" t="s">
        <v>3351</v>
      </c>
      <c r="AE484" s="157"/>
      <c r="AF484" s="31"/>
      <c r="AG484" s="31"/>
      <c r="AH484" s="157"/>
      <c r="AI484" s="157"/>
      <c r="AJ484" s="157"/>
      <c r="AK484" s="157"/>
      <c r="AL484" s="157"/>
      <c r="AM484" s="166"/>
      <c r="AN484" s="157"/>
      <c r="AR484" s="220"/>
      <c r="AS484" s="221"/>
      <c r="AT484" s="221"/>
      <c r="BA484" s="222"/>
      <c r="BB484" s="222"/>
      <c r="BC484" s="222"/>
      <c r="BG484" s="221"/>
      <c r="BH484" s="221"/>
      <c r="BP484" s="221"/>
      <c r="BQ484" s="221"/>
      <c r="BR484" s="221"/>
      <c r="EL484" s="224"/>
    </row>
    <row r="485" spans="1:142" ht="16.899999999999999" customHeight="1" x14ac:dyDescent="0.3">
      <c r="A485" s="37">
        <v>900</v>
      </c>
      <c r="B485" s="155" t="s">
        <v>2079</v>
      </c>
      <c r="C485" s="155" t="s">
        <v>2080</v>
      </c>
      <c r="D485" s="155" t="s">
        <v>75</v>
      </c>
      <c r="E485" s="157">
        <v>5</v>
      </c>
      <c r="F485" s="157">
        <v>0</v>
      </c>
      <c r="G485" s="155" t="s">
        <v>1</v>
      </c>
      <c r="H485" s="155" t="s">
        <v>107</v>
      </c>
      <c r="I485" s="155" t="s">
        <v>3084</v>
      </c>
      <c r="J485" s="155" t="s">
        <v>9</v>
      </c>
      <c r="K485" s="164" t="s">
        <v>833</v>
      </c>
      <c r="L485" s="167">
        <v>2.5</v>
      </c>
      <c r="M485" s="168">
        <v>0.92</v>
      </c>
      <c r="N485" s="157" t="s">
        <v>138</v>
      </c>
      <c r="O485" s="119"/>
      <c r="P485" s="119">
        <v>5430</v>
      </c>
      <c r="Q485" s="119">
        <v>14400</v>
      </c>
      <c r="R485" s="119">
        <v>8970</v>
      </c>
      <c r="S485" s="119" t="s">
        <v>864</v>
      </c>
      <c r="T485" s="114" t="s">
        <v>2361</v>
      </c>
      <c r="U485" s="216" t="s">
        <v>1115</v>
      </c>
      <c r="V485" s="31">
        <v>13</v>
      </c>
      <c r="W485" s="157">
        <v>2018</v>
      </c>
      <c r="X485" s="70" t="s">
        <v>2312</v>
      </c>
      <c r="Y485" s="70"/>
      <c r="Z485" s="155"/>
      <c r="AA485" s="32" t="s">
        <v>1581</v>
      </c>
      <c r="AB485" s="32">
        <v>13</v>
      </c>
      <c r="AC485" s="32">
        <v>13</v>
      </c>
      <c r="AD485" s="218" t="s">
        <v>3353</v>
      </c>
      <c r="AE485" s="157"/>
      <c r="AF485" s="31"/>
      <c r="AG485" s="31"/>
      <c r="AH485" s="157"/>
      <c r="AI485" s="157"/>
      <c r="AJ485" s="157"/>
      <c r="AK485" s="157"/>
      <c r="AL485" s="157"/>
      <c r="AM485" s="166"/>
      <c r="AN485" s="157"/>
      <c r="AR485" s="220"/>
      <c r="AS485" s="221"/>
      <c r="AT485" s="221"/>
      <c r="BA485" s="222"/>
      <c r="BB485" s="222"/>
      <c r="BC485" s="222"/>
      <c r="BG485" s="221"/>
      <c r="BH485" s="221"/>
      <c r="BP485" s="221"/>
      <c r="BQ485" s="221"/>
      <c r="BR485" s="221"/>
      <c r="BZ485" s="225"/>
      <c r="EL485" s="224"/>
    </row>
    <row r="486" spans="1:142" ht="16.899999999999999" customHeight="1" x14ac:dyDescent="0.25">
      <c r="A486" s="31">
        <v>902</v>
      </c>
      <c r="B486" s="62" t="s">
        <v>2081</v>
      </c>
      <c r="C486" s="62" t="s">
        <v>2082</v>
      </c>
      <c r="D486" s="36" t="s">
        <v>12</v>
      </c>
      <c r="E486" s="31">
        <v>5</v>
      </c>
      <c r="F486" s="31">
        <v>0</v>
      </c>
      <c r="G486" s="36" t="s">
        <v>0</v>
      </c>
      <c r="H486" s="36" t="s">
        <v>99</v>
      </c>
      <c r="I486" s="36" t="s">
        <v>12</v>
      </c>
      <c r="J486" s="36" t="s">
        <v>149</v>
      </c>
      <c r="K486" s="36" t="s">
        <v>246</v>
      </c>
      <c r="L486" s="138">
        <v>23.1</v>
      </c>
      <c r="M486" s="138">
        <v>11.1</v>
      </c>
      <c r="N486" s="31" t="s">
        <v>138</v>
      </c>
      <c r="O486" s="119" t="s">
        <v>3091</v>
      </c>
      <c r="P486" s="109">
        <v>0</v>
      </c>
      <c r="Q486" s="141">
        <v>765.25</v>
      </c>
      <c r="R486" s="112">
        <v>765.25</v>
      </c>
      <c r="S486" s="62" t="s">
        <v>2942</v>
      </c>
      <c r="T486" s="114" t="s">
        <v>2674</v>
      </c>
      <c r="U486" s="216" t="s">
        <v>2678</v>
      </c>
      <c r="V486" s="31">
        <v>30</v>
      </c>
      <c r="W486" s="31">
        <v>2025</v>
      </c>
      <c r="X486" s="65" t="s">
        <v>2282</v>
      </c>
      <c r="Y486" s="36" t="s">
        <v>3092</v>
      </c>
      <c r="Z486" s="36"/>
      <c r="AA486" s="32" t="s">
        <v>3391</v>
      </c>
      <c r="AB486" s="32">
        <v>30</v>
      </c>
      <c r="AC486" s="32">
        <v>30</v>
      </c>
      <c r="AD486" s="115" t="s">
        <v>3351</v>
      </c>
      <c r="AE486" s="31"/>
      <c r="AF486" s="31"/>
      <c r="AG486" s="31"/>
      <c r="AH486" s="31"/>
      <c r="AI486" s="31"/>
      <c r="AJ486" s="31"/>
      <c r="AK486" s="31"/>
      <c r="AL486" s="31"/>
      <c r="AM486" s="115"/>
      <c r="AN486" s="31"/>
      <c r="AR486" s="220"/>
      <c r="AS486" s="221"/>
      <c r="AT486" s="221"/>
      <c r="BA486" s="222"/>
      <c r="BB486" s="222"/>
      <c r="BC486" s="222"/>
      <c r="BG486" s="221"/>
      <c r="BH486" s="221"/>
      <c r="BP486" s="221"/>
      <c r="BQ486" s="221"/>
      <c r="BR486" s="221"/>
      <c r="EL486" s="224"/>
    </row>
    <row r="487" spans="1:142" ht="16.899999999999999" customHeight="1" x14ac:dyDescent="0.25">
      <c r="A487" s="31">
        <v>903</v>
      </c>
      <c r="B487" s="62" t="s">
        <v>2081</v>
      </c>
      <c r="C487" s="62" t="s">
        <v>2083</v>
      </c>
      <c r="D487" s="36" t="s">
        <v>12</v>
      </c>
      <c r="E487" s="31">
        <v>5</v>
      </c>
      <c r="F487" s="31">
        <v>0</v>
      </c>
      <c r="G487" s="36" t="s">
        <v>1</v>
      </c>
      <c r="H487" s="36" t="s">
        <v>99</v>
      </c>
      <c r="I487" s="36" t="s">
        <v>12</v>
      </c>
      <c r="J487" s="36" t="s">
        <v>149</v>
      </c>
      <c r="K487" s="36" t="s">
        <v>246</v>
      </c>
      <c r="L487" s="249">
        <v>29</v>
      </c>
      <c r="M487" s="36">
        <v>17</v>
      </c>
      <c r="N487" s="106" t="s">
        <v>138</v>
      </c>
      <c r="O487" s="119" t="s">
        <v>3091</v>
      </c>
      <c r="P487" s="109">
        <v>0</v>
      </c>
      <c r="Q487" s="112">
        <v>0.13500000000000001</v>
      </c>
      <c r="R487" s="112">
        <v>0.13500000000000001</v>
      </c>
      <c r="S487" s="62" t="s">
        <v>3093</v>
      </c>
      <c r="T487" s="114" t="s">
        <v>2885</v>
      </c>
      <c r="U487" s="216" t="s">
        <v>1336</v>
      </c>
      <c r="V487" s="31">
        <v>40</v>
      </c>
      <c r="W487" s="31">
        <v>2025</v>
      </c>
      <c r="X487" s="65" t="s">
        <v>2282</v>
      </c>
      <c r="Y487" s="36" t="s">
        <v>2663</v>
      </c>
      <c r="Z487" s="36"/>
      <c r="AA487" s="32" t="s">
        <v>3399</v>
      </c>
      <c r="AB487" s="32">
        <v>40</v>
      </c>
      <c r="AC487" s="32">
        <v>40</v>
      </c>
      <c r="AD487" s="218" t="s">
        <v>3353</v>
      </c>
      <c r="AE487" s="31"/>
      <c r="AF487" s="31"/>
      <c r="AG487" s="31"/>
      <c r="AH487" s="31"/>
      <c r="AI487" s="31"/>
      <c r="AJ487" s="31"/>
      <c r="AK487" s="31"/>
      <c r="AL487" s="31"/>
      <c r="AM487" s="115"/>
      <c r="AN487" s="31"/>
      <c r="AR487" s="220"/>
      <c r="AS487" s="221"/>
      <c r="AT487" s="221"/>
      <c r="BA487" s="222"/>
      <c r="BB487" s="222"/>
      <c r="BC487" s="222"/>
      <c r="BG487" s="221"/>
      <c r="BH487" s="221"/>
      <c r="BM487" s="226"/>
      <c r="BP487" s="221"/>
      <c r="BQ487" s="221"/>
      <c r="BR487" s="221"/>
      <c r="BZ487" s="223"/>
      <c r="DJ487" s="226"/>
      <c r="DK487" s="226"/>
      <c r="DL487" s="226"/>
      <c r="DM487" s="226"/>
      <c r="DN487" s="226"/>
      <c r="DO487" s="226"/>
      <c r="DP487" s="226"/>
      <c r="DQ487" s="226"/>
      <c r="DR487" s="226"/>
      <c r="DS487" s="226"/>
      <c r="DT487" s="226"/>
      <c r="DU487" s="226"/>
      <c r="DV487" s="226"/>
      <c r="DW487" s="226"/>
      <c r="DX487" s="226"/>
      <c r="DY487" s="226"/>
      <c r="DZ487" s="226"/>
      <c r="EA487" s="226"/>
      <c r="EB487" s="226"/>
      <c r="EC487" s="226"/>
      <c r="ED487" s="226"/>
      <c r="EE487" s="226"/>
      <c r="EF487" s="226"/>
      <c r="EG487" s="226"/>
      <c r="EH487" s="226"/>
      <c r="EI487" s="226"/>
      <c r="EL487" s="224"/>
    </row>
    <row r="488" spans="1:142" ht="16.899999999999999" customHeight="1" x14ac:dyDescent="0.25">
      <c r="A488" s="31">
        <v>904</v>
      </c>
      <c r="B488" s="62" t="s">
        <v>2084</v>
      </c>
      <c r="C488" s="62" t="s">
        <v>2085</v>
      </c>
      <c r="D488" s="36" t="s">
        <v>16</v>
      </c>
      <c r="E488" s="31">
        <v>5</v>
      </c>
      <c r="F488" s="31">
        <v>0</v>
      </c>
      <c r="G488" s="36" t="s">
        <v>0</v>
      </c>
      <c r="H488" s="36" t="s">
        <v>99</v>
      </c>
      <c r="I488" s="62" t="s">
        <v>668</v>
      </c>
      <c r="J488" s="36" t="s">
        <v>3094</v>
      </c>
      <c r="K488" s="36" t="s">
        <v>2412</v>
      </c>
      <c r="L488" s="108">
        <v>0.67</v>
      </c>
      <c r="M488" s="108">
        <v>0</v>
      </c>
      <c r="N488" s="31" t="s">
        <v>138</v>
      </c>
      <c r="O488" s="119" t="s">
        <v>3095</v>
      </c>
      <c r="P488" s="109">
        <v>0</v>
      </c>
      <c r="Q488" s="112">
        <v>1136</v>
      </c>
      <c r="R488" s="112">
        <v>1136</v>
      </c>
      <c r="S488" s="62" t="s">
        <v>3096</v>
      </c>
      <c r="T488" s="114" t="s">
        <v>2418</v>
      </c>
      <c r="U488" s="216" t="s">
        <v>2896</v>
      </c>
      <c r="V488" s="31">
        <v>30</v>
      </c>
      <c r="W488" s="31">
        <v>2025</v>
      </c>
      <c r="X488" s="65" t="s">
        <v>2282</v>
      </c>
      <c r="Y488" s="65" t="s">
        <v>3092</v>
      </c>
      <c r="Z488" s="36"/>
      <c r="AA488" s="32" t="s">
        <v>3235</v>
      </c>
      <c r="AB488" s="32">
        <v>30</v>
      </c>
      <c r="AC488" s="32">
        <v>30</v>
      </c>
      <c r="AD488" s="115" t="s">
        <v>3351</v>
      </c>
      <c r="AE488" s="31"/>
      <c r="AF488" s="31"/>
      <c r="AG488" s="31"/>
      <c r="AH488" s="31"/>
      <c r="AI488" s="31"/>
      <c r="AJ488" s="31"/>
      <c r="AK488" s="31"/>
      <c r="AL488" s="31"/>
      <c r="AM488" s="115"/>
      <c r="AN488" s="31"/>
      <c r="AR488" s="222"/>
      <c r="AS488" s="221"/>
      <c r="AT488" s="221"/>
      <c r="BA488" s="222"/>
      <c r="BB488" s="222"/>
      <c r="BC488" s="222"/>
      <c r="BG488" s="221"/>
      <c r="BH488" s="221"/>
      <c r="BM488" s="226"/>
      <c r="BP488" s="221"/>
      <c r="BQ488" s="221"/>
      <c r="BR488" s="221"/>
      <c r="DJ488" s="226"/>
      <c r="DK488" s="226"/>
      <c r="DL488" s="226"/>
      <c r="DM488" s="226"/>
      <c r="DN488" s="226"/>
      <c r="DO488" s="226"/>
      <c r="DP488" s="226"/>
      <c r="DQ488" s="226"/>
      <c r="DR488" s="226"/>
      <c r="DS488" s="226"/>
      <c r="DT488" s="226"/>
      <c r="DU488" s="226"/>
      <c r="DV488" s="226"/>
      <c r="DW488" s="226"/>
      <c r="DX488" s="226"/>
      <c r="DY488" s="226"/>
      <c r="DZ488" s="226"/>
      <c r="EA488" s="226"/>
      <c r="EB488" s="226"/>
      <c r="EC488" s="226"/>
      <c r="ED488" s="226"/>
      <c r="EE488" s="226"/>
      <c r="EF488" s="226"/>
      <c r="EG488" s="226"/>
      <c r="EH488" s="226"/>
      <c r="EI488" s="226"/>
      <c r="EL488" s="224"/>
    </row>
    <row r="489" spans="1:142" ht="16.899999999999999" customHeight="1" x14ac:dyDescent="0.3">
      <c r="A489" s="31">
        <v>905</v>
      </c>
      <c r="B489" s="62" t="s">
        <v>2086</v>
      </c>
      <c r="C489" s="62" t="s">
        <v>2087</v>
      </c>
      <c r="D489" s="36" t="s">
        <v>16</v>
      </c>
      <c r="E489" s="31">
        <v>5</v>
      </c>
      <c r="F489" s="31">
        <v>0</v>
      </c>
      <c r="G489" s="36" t="s">
        <v>0</v>
      </c>
      <c r="H489" s="36" t="s">
        <v>99</v>
      </c>
      <c r="I489" s="62" t="s">
        <v>668</v>
      </c>
      <c r="J489" s="36" t="s">
        <v>3097</v>
      </c>
      <c r="K489" s="36" t="s">
        <v>2412</v>
      </c>
      <c r="L489" s="108">
        <v>0.9</v>
      </c>
      <c r="M489" s="108">
        <v>0</v>
      </c>
      <c r="N489" s="31" t="s">
        <v>138</v>
      </c>
      <c r="O489" s="109" t="s">
        <v>3098</v>
      </c>
      <c r="P489" s="109">
        <v>0</v>
      </c>
      <c r="Q489" s="112">
        <v>1136</v>
      </c>
      <c r="R489" s="112">
        <v>1136</v>
      </c>
      <c r="S489" s="62" t="s">
        <v>3096</v>
      </c>
      <c r="T489" s="114" t="s">
        <v>2418</v>
      </c>
      <c r="U489" s="216" t="s">
        <v>1315</v>
      </c>
      <c r="V489" s="31">
        <v>30</v>
      </c>
      <c r="W489" s="31">
        <v>2025</v>
      </c>
      <c r="X489" s="65" t="s">
        <v>2282</v>
      </c>
      <c r="Y489" s="65" t="s">
        <v>3092</v>
      </c>
      <c r="Z489" s="36"/>
      <c r="AA489" s="32" t="s">
        <v>3405</v>
      </c>
      <c r="AB489" s="32">
        <v>30</v>
      </c>
      <c r="AC489" s="32">
        <v>30</v>
      </c>
      <c r="AD489" s="115" t="s">
        <v>3351</v>
      </c>
      <c r="AE489" s="31"/>
      <c r="AF489" s="31"/>
      <c r="AG489" s="31"/>
      <c r="AH489" s="31"/>
      <c r="AI489" s="31"/>
      <c r="AJ489" s="31"/>
      <c r="AK489" s="31"/>
      <c r="AL489" s="31"/>
      <c r="AM489" s="115"/>
      <c r="AN489" s="31"/>
      <c r="AR489" s="220"/>
      <c r="AT489" s="221"/>
      <c r="BA489" s="222"/>
      <c r="BB489" s="222"/>
      <c r="BC489" s="222"/>
      <c r="BG489" s="221"/>
      <c r="BH489" s="221"/>
      <c r="BM489" s="226"/>
      <c r="BP489" s="221"/>
      <c r="BQ489" s="221"/>
      <c r="BR489" s="221"/>
      <c r="DJ489" s="226"/>
      <c r="DK489" s="226"/>
      <c r="DL489" s="226"/>
      <c r="DM489" s="226"/>
      <c r="DN489" s="226"/>
      <c r="DO489" s="226"/>
      <c r="DP489" s="226"/>
      <c r="DQ489" s="226"/>
      <c r="DR489" s="226"/>
      <c r="DS489" s="226"/>
      <c r="DT489" s="226"/>
      <c r="DU489" s="226"/>
      <c r="DV489" s="226"/>
      <c r="DW489" s="226"/>
      <c r="DX489" s="226"/>
      <c r="DY489" s="226"/>
      <c r="DZ489" s="226"/>
      <c r="EA489" s="226"/>
      <c r="EB489" s="226"/>
      <c r="EC489" s="226"/>
      <c r="ED489" s="226"/>
      <c r="EE489" s="226"/>
      <c r="EF489" s="226"/>
      <c r="EG489" s="226"/>
      <c r="EH489" s="226"/>
      <c r="EI489" s="226"/>
      <c r="EL489" s="224"/>
    </row>
    <row r="490" spans="1:142" ht="16.899999999999999" customHeight="1" x14ac:dyDescent="0.3">
      <c r="A490" s="31">
        <v>906</v>
      </c>
      <c r="B490" s="62" t="s">
        <v>2088</v>
      </c>
      <c r="C490" s="62" t="s">
        <v>2089</v>
      </c>
      <c r="D490" s="62" t="s">
        <v>16</v>
      </c>
      <c r="E490" s="31">
        <v>5</v>
      </c>
      <c r="F490" s="31">
        <v>0</v>
      </c>
      <c r="G490" s="62" t="s">
        <v>1</v>
      </c>
      <c r="H490" s="62" t="s">
        <v>99</v>
      </c>
      <c r="I490" s="62" t="s">
        <v>668</v>
      </c>
      <c r="J490" s="62" t="s">
        <v>149</v>
      </c>
      <c r="K490" s="36" t="s">
        <v>3099</v>
      </c>
      <c r="L490" s="36">
        <v>0.25</v>
      </c>
      <c r="M490" s="36">
        <v>1.38</v>
      </c>
      <c r="N490" s="31" t="s">
        <v>138</v>
      </c>
      <c r="O490" s="155"/>
      <c r="P490" s="109">
        <v>0</v>
      </c>
      <c r="Q490" s="36">
        <v>0.5</v>
      </c>
      <c r="R490" s="112">
        <v>0.5</v>
      </c>
      <c r="S490" s="62" t="s">
        <v>972</v>
      </c>
      <c r="T490" s="114" t="s">
        <v>2727</v>
      </c>
      <c r="U490" s="216" t="s">
        <v>3100</v>
      </c>
      <c r="V490" s="31">
        <v>40</v>
      </c>
      <c r="W490" s="31">
        <v>2025</v>
      </c>
      <c r="X490" s="65" t="s">
        <v>2282</v>
      </c>
      <c r="Y490" s="65" t="s">
        <v>3101</v>
      </c>
      <c r="Z490" s="36"/>
      <c r="AA490" s="32" t="s">
        <v>3325</v>
      </c>
      <c r="AB490" s="32">
        <v>40</v>
      </c>
      <c r="AC490" s="32">
        <v>40</v>
      </c>
      <c r="AD490" s="218" t="s">
        <v>3353</v>
      </c>
      <c r="AE490" s="31"/>
      <c r="AF490" s="31"/>
      <c r="AG490" s="31"/>
      <c r="AH490" s="31"/>
      <c r="AI490" s="31"/>
      <c r="AJ490" s="31"/>
      <c r="AK490" s="31"/>
      <c r="AL490" s="31"/>
      <c r="AM490" s="115"/>
      <c r="AN490" s="31"/>
      <c r="AR490" s="220"/>
      <c r="AS490" s="221"/>
      <c r="AT490" s="221"/>
      <c r="BA490" s="222"/>
      <c r="BB490" s="222"/>
      <c r="BC490" s="222"/>
      <c r="BG490" s="221"/>
      <c r="BH490" s="221"/>
      <c r="BP490" s="221"/>
      <c r="BQ490" s="221"/>
      <c r="BR490" s="221"/>
      <c r="EL490" s="224"/>
    </row>
    <row r="491" spans="1:142" ht="16.899999999999999" customHeight="1" x14ac:dyDescent="0.3">
      <c r="A491" s="31">
        <v>907</v>
      </c>
      <c r="B491" s="62" t="s">
        <v>2090</v>
      </c>
      <c r="C491" s="62" t="s">
        <v>2091</v>
      </c>
      <c r="D491" s="36" t="s">
        <v>75</v>
      </c>
      <c r="E491" s="31">
        <v>5</v>
      </c>
      <c r="F491" s="31">
        <v>0</v>
      </c>
      <c r="G491" s="36" t="s">
        <v>0</v>
      </c>
      <c r="H491" s="36" t="s">
        <v>104</v>
      </c>
      <c r="I491" s="36" t="s">
        <v>167</v>
      </c>
      <c r="J491" s="36" t="s">
        <v>149</v>
      </c>
      <c r="K491" s="36" t="s">
        <v>137</v>
      </c>
      <c r="L491" s="142">
        <v>0.34</v>
      </c>
      <c r="M491" s="36">
        <v>0</v>
      </c>
      <c r="N491" s="31" t="s">
        <v>138</v>
      </c>
      <c r="O491" s="147" t="s">
        <v>3102</v>
      </c>
      <c r="P491" s="147"/>
      <c r="Q491" s="36"/>
      <c r="R491" s="229">
        <v>0.45</v>
      </c>
      <c r="S491" s="62" t="s">
        <v>972</v>
      </c>
      <c r="T491" s="114" t="s">
        <v>2361</v>
      </c>
      <c r="U491" s="216" t="s">
        <v>3103</v>
      </c>
      <c r="V491" s="31">
        <v>15</v>
      </c>
      <c r="W491" s="31">
        <v>2020</v>
      </c>
      <c r="X491" s="65" t="s">
        <v>2313</v>
      </c>
      <c r="Y491" s="65"/>
      <c r="Z491" s="36"/>
      <c r="AA491" s="32" t="s">
        <v>3319</v>
      </c>
      <c r="AB491" s="32">
        <v>15</v>
      </c>
      <c r="AC491" s="32">
        <v>15</v>
      </c>
      <c r="AD491" s="115" t="s">
        <v>3351</v>
      </c>
      <c r="AE491" s="31"/>
      <c r="AF491" s="31"/>
      <c r="AG491" s="31"/>
      <c r="AH491" s="31"/>
      <c r="AI491" s="31"/>
      <c r="AJ491" s="31"/>
      <c r="AK491" s="31"/>
      <c r="AL491" s="31"/>
      <c r="AM491" s="115"/>
      <c r="AN491" s="31"/>
      <c r="AR491" s="220"/>
      <c r="AS491" s="221"/>
      <c r="AT491" s="221"/>
      <c r="BA491" s="222"/>
      <c r="BB491" s="222"/>
      <c r="BC491" s="222"/>
      <c r="BG491" s="221"/>
      <c r="BH491" s="221"/>
      <c r="BM491" s="226"/>
      <c r="BP491" s="221"/>
      <c r="BQ491" s="221"/>
      <c r="BR491" s="221"/>
      <c r="BT491" s="210"/>
      <c r="DJ491" s="226"/>
      <c r="DK491" s="226"/>
      <c r="DL491" s="226"/>
      <c r="DM491" s="226"/>
      <c r="DN491" s="226"/>
      <c r="DO491" s="226"/>
      <c r="DP491" s="226"/>
      <c r="DQ491" s="226"/>
      <c r="DR491" s="226"/>
      <c r="DS491" s="226"/>
      <c r="DT491" s="226"/>
      <c r="DU491" s="226"/>
      <c r="DV491" s="226"/>
      <c r="DW491" s="226"/>
      <c r="DX491" s="226"/>
      <c r="DY491" s="226"/>
      <c r="DZ491" s="226"/>
      <c r="EA491" s="226"/>
      <c r="EB491" s="226"/>
      <c r="EC491" s="226"/>
      <c r="ED491" s="226"/>
      <c r="EE491" s="226"/>
      <c r="EF491" s="226"/>
      <c r="EG491" s="226"/>
      <c r="EH491" s="226"/>
      <c r="EI491" s="226"/>
      <c r="EL491" s="224"/>
    </row>
    <row r="492" spans="1:142" ht="16.899999999999999" customHeight="1" x14ac:dyDescent="0.3">
      <c r="A492" s="31">
        <v>908</v>
      </c>
      <c r="B492" s="62" t="s">
        <v>2092</v>
      </c>
      <c r="C492" s="62" t="s">
        <v>2093</v>
      </c>
      <c r="D492" s="36" t="s">
        <v>75</v>
      </c>
      <c r="E492" s="31">
        <v>5</v>
      </c>
      <c r="F492" s="31">
        <v>0</v>
      </c>
      <c r="G492" s="36" t="s">
        <v>0</v>
      </c>
      <c r="H492" s="36" t="s">
        <v>104</v>
      </c>
      <c r="I492" s="36" t="s">
        <v>167</v>
      </c>
      <c r="J492" s="36" t="s">
        <v>149</v>
      </c>
      <c r="K492" s="36" t="s">
        <v>137</v>
      </c>
      <c r="L492" s="142">
        <v>0.46</v>
      </c>
      <c r="M492" s="36">
        <v>0</v>
      </c>
      <c r="N492" s="31" t="s">
        <v>138</v>
      </c>
      <c r="O492" s="147" t="s">
        <v>3104</v>
      </c>
      <c r="P492" s="147"/>
      <c r="Q492" s="36"/>
      <c r="R492" s="229">
        <v>1.53</v>
      </c>
      <c r="S492" s="62" t="s">
        <v>972</v>
      </c>
      <c r="T492" s="114" t="s">
        <v>2361</v>
      </c>
      <c r="U492" s="216" t="s">
        <v>3105</v>
      </c>
      <c r="V492" s="31">
        <v>15</v>
      </c>
      <c r="W492" s="31">
        <v>2020</v>
      </c>
      <c r="X492" s="65" t="s">
        <v>2313</v>
      </c>
      <c r="Y492" s="65"/>
      <c r="Z492" s="36"/>
      <c r="AA492" s="32" t="s">
        <v>3317</v>
      </c>
      <c r="AB492" s="32">
        <v>15</v>
      </c>
      <c r="AC492" s="32">
        <v>15</v>
      </c>
      <c r="AD492" s="115" t="s">
        <v>3351</v>
      </c>
      <c r="AE492" s="31"/>
      <c r="AF492" s="31"/>
      <c r="AG492" s="31"/>
      <c r="AH492" s="31"/>
      <c r="AI492" s="31"/>
      <c r="AJ492" s="31"/>
      <c r="AK492" s="31"/>
      <c r="AL492" s="31"/>
      <c r="AM492" s="115"/>
      <c r="AN492" s="31"/>
      <c r="AR492" s="220"/>
      <c r="AS492" s="221"/>
      <c r="AT492" s="221"/>
      <c r="BA492" s="222"/>
      <c r="BB492" s="222"/>
      <c r="BC492" s="222"/>
      <c r="BG492" s="221"/>
      <c r="BH492" s="221"/>
      <c r="BP492" s="221"/>
      <c r="BQ492" s="221"/>
      <c r="BR492" s="221"/>
      <c r="BZ492" s="225"/>
      <c r="EL492" s="224"/>
    </row>
    <row r="493" spans="1:142" ht="16.899999999999999" customHeight="1" x14ac:dyDescent="0.3">
      <c r="A493" s="31">
        <v>909</v>
      </c>
      <c r="B493" s="62" t="s">
        <v>2094</v>
      </c>
      <c r="C493" s="62" t="s">
        <v>2095</v>
      </c>
      <c r="D493" s="36" t="s">
        <v>75</v>
      </c>
      <c r="E493" s="31">
        <v>5</v>
      </c>
      <c r="F493" s="31">
        <v>0</v>
      </c>
      <c r="G493" s="36" t="s">
        <v>0</v>
      </c>
      <c r="H493" s="36" t="s">
        <v>104</v>
      </c>
      <c r="I493" s="36" t="s">
        <v>167</v>
      </c>
      <c r="J493" s="36" t="s">
        <v>149</v>
      </c>
      <c r="K493" s="36" t="s">
        <v>137</v>
      </c>
      <c r="L493" s="142">
        <v>0.46</v>
      </c>
      <c r="M493" s="36">
        <v>0</v>
      </c>
      <c r="N493" s="31" t="s">
        <v>138</v>
      </c>
      <c r="O493" s="147" t="s">
        <v>3102</v>
      </c>
      <c r="P493" s="147"/>
      <c r="Q493" s="36"/>
      <c r="R493" s="229">
        <v>2.08</v>
      </c>
      <c r="S493" s="62" t="s">
        <v>972</v>
      </c>
      <c r="T493" s="114" t="s">
        <v>2361</v>
      </c>
      <c r="U493" s="216" t="s">
        <v>3106</v>
      </c>
      <c r="V493" s="31">
        <v>15</v>
      </c>
      <c r="W493" s="31">
        <v>2020</v>
      </c>
      <c r="X493" s="65" t="s">
        <v>2313</v>
      </c>
      <c r="Y493" s="65"/>
      <c r="Z493" s="36"/>
      <c r="AA493" s="32" t="s">
        <v>3316</v>
      </c>
      <c r="AB493" s="32">
        <v>15</v>
      </c>
      <c r="AC493" s="32">
        <v>15</v>
      </c>
      <c r="AD493" s="115" t="s">
        <v>3351</v>
      </c>
      <c r="AE493" s="31"/>
      <c r="AF493" s="31"/>
      <c r="AG493" s="31"/>
      <c r="AH493" s="31"/>
      <c r="AI493" s="31"/>
      <c r="AJ493" s="31"/>
      <c r="AK493" s="31"/>
      <c r="AL493" s="31"/>
      <c r="AM493" s="115"/>
      <c r="AN493" s="31"/>
      <c r="AR493" s="220"/>
      <c r="AS493" s="221"/>
      <c r="AT493" s="221"/>
      <c r="BA493" s="222"/>
      <c r="BB493" s="222"/>
      <c r="BC493" s="222"/>
      <c r="BG493" s="221"/>
      <c r="BH493" s="221"/>
      <c r="BJ493" s="226"/>
      <c r="BM493" s="226"/>
      <c r="BP493" s="221"/>
      <c r="BQ493" s="221"/>
      <c r="BR493" s="221"/>
      <c r="BT493" s="210"/>
      <c r="DJ493" s="226"/>
      <c r="DK493" s="226"/>
      <c r="DL493" s="226"/>
      <c r="DM493" s="226"/>
      <c r="DN493" s="226"/>
      <c r="DO493" s="226"/>
      <c r="DP493" s="226"/>
      <c r="DQ493" s="226"/>
      <c r="DR493" s="226"/>
      <c r="DS493" s="226"/>
      <c r="DT493" s="226"/>
      <c r="DU493" s="226"/>
      <c r="DV493" s="226"/>
      <c r="DW493" s="226"/>
      <c r="DX493" s="226"/>
      <c r="DY493" s="226"/>
      <c r="DZ493" s="226"/>
      <c r="EA493" s="226"/>
      <c r="EB493" s="226"/>
      <c r="EC493" s="226"/>
      <c r="ED493" s="226"/>
      <c r="EE493" s="226"/>
      <c r="EF493" s="226"/>
      <c r="EG493" s="226"/>
      <c r="EH493" s="226"/>
      <c r="EI493" s="226"/>
      <c r="EL493" s="224"/>
    </row>
    <row r="494" spans="1:142" ht="16.899999999999999" customHeight="1" x14ac:dyDescent="0.3">
      <c r="A494" s="31">
        <v>910</v>
      </c>
      <c r="B494" s="62" t="s">
        <v>2096</v>
      </c>
      <c r="C494" s="62" t="s">
        <v>2097</v>
      </c>
      <c r="D494" s="36" t="s">
        <v>75</v>
      </c>
      <c r="E494" s="31">
        <v>5</v>
      </c>
      <c r="F494" s="31">
        <v>0</v>
      </c>
      <c r="G494" s="36" t="s">
        <v>0</v>
      </c>
      <c r="H494" s="36" t="s">
        <v>104</v>
      </c>
      <c r="I494" s="36" t="s">
        <v>167</v>
      </c>
      <c r="J494" s="36" t="s">
        <v>149</v>
      </c>
      <c r="K494" s="36" t="s">
        <v>137</v>
      </c>
      <c r="L494" s="108">
        <v>0.4</v>
      </c>
      <c r="M494" s="36">
        <v>0</v>
      </c>
      <c r="N494" s="31" t="s">
        <v>138</v>
      </c>
      <c r="O494" s="147" t="s">
        <v>3102</v>
      </c>
      <c r="P494" s="147"/>
      <c r="Q494" s="36"/>
      <c r="R494" s="229">
        <v>0.4</v>
      </c>
      <c r="S494" s="62" t="s">
        <v>972</v>
      </c>
      <c r="T494" s="114" t="s">
        <v>2361</v>
      </c>
      <c r="U494" s="216" t="s">
        <v>3107</v>
      </c>
      <c r="V494" s="31">
        <v>15</v>
      </c>
      <c r="W494" s="31">
        <v>2020</v>
      </c>
      <c r="X494" s="65" t="s">
        <v>2313</v>
      </c>
      <c r="Y494" s="65"/>
      <c r="Z494" s="36"/>
      <c r="AA494" s="32" t="s">
        <v>3318</v>
      </c>
      <c r="AB494" s="32">
        <v>15</v>
      </c>
      <c r="AC494" s="32">
        <v>15</v>
      </c>
      <c r="AD494" s="115" t="s">
        <v>3351</v>
      </c>
      <c r="AE494" s="31"/>
      <c r="AF494" s="31"/>
      <c r="AG494" s="31"/>
      <c r="AH494" s="31"/>
      <c r="AI494" s="31"/>
      <c r="AJ494" s="31"/>
      <c r="AK494" s="31"/>
      <c r="AL494" s="31"/>
      <c r="AM494" s="115"/>
      <c r="AN494" s="31"/>
      <c r="AR494" s="220"/>
      <c r="AS494" s="221"/>
      <c r="AT494" s="221"/>
      <c r="BA494" s="222"/>
      <c r="BB494" s="222"/>
      <c r="BC494" s="222"/>
      <c r="BG494" s="221"/>
      <c r="BH494" s="221"/>
      <c r="BM494" s="226"/>
      <c r="BP494" s="221"/>
      <c r="BQ494" s="221"/>
      <c r="BR494" s="221"/>
      <c r="BT494" s="210"/>
      <c r="DJ494" s="226"/>
      <c r="DK494" s="226"/>
      <c r="DL494" s="226"/>
      <c r="DM494" s="226"/>
      <c r="DN494" s="226"/>
      <c r="DO494" s="226"/>
      <c r="DP494" s="226"/>
      <c r="DQ494" s="226"/>
      <c r="DR494" s="226"/>
      <c r="DS494" s="226"/>
      <c r="DT494" s="226"/>
      <c r="DU494" s="226"/>
      <c r="DV494" s="226"/>
      <c r="DW494" s="226"/>
      <c r="DX494" s="226"/>
      <c r="DY494" s="226"/>
      <c r="DZ494" s="226"/>
      <c r="EA494" s="226"/>
      <c r="EB494" s="226"/>
      <c r="EC494" s="226"/>
      <c r="ED494" s="226"/>
      <c r="EE494" s="226"/>
      <c r="EF494" s="226"/>
      <c r="EG494" s="226"/>
      <c r="EH494" s="226"/>
      <c r="EI494" s="226"/>
      <c r="EL494" s="224"/>
    </row>
    <row r="495" spans="1:142" ht="16.899999999999999" customHeight="1" x14ac:dyDescent="0.3">
      <c r="A495" s="31">
        <v>911</v>
      </c>
      <c r="B495" s="62" t="s">
        <v>2098</v>
      </c>
      <c r="C495" s="62" t="s">
        <v>2099</v>
      </c>
      <c r="D495" s="36" t="s">
        <v>75</v>
      </c>
      <c r="E495" s="31">
        <v>5</v>
      </c>
      <c r="F495" s="31">
        <v>0</v>
      </c>
      <c r="G495" s="36" t="s">
        <v>0</v>
      </c>
      <c r="H495" s="36" t="s">
        <v>104</v>
      </c>
      <c r="I495" s="36" t="s">
        <v>167</v>
      </c>
      <c r="J495" s="36" t="s">
        <v>149</v>
      </c>
      <c r="K495" s="36" t="s">
        <v>137</v>
      </c>
      <c r="L495" s="142">
        <v>0.42</v>
      </c>
      <c r="M495" s="36">
        <v>0</v>
      </c>
      <c r="N495" s="31" t="s">
        <v>138</v>
      </c>
      <c r="O495" s="147" t="s">
        <v>3102</v>
      </c>
      <c r="P495" s="147"/>
      <c r="Q495" s="36"/>
      <c r="R495" s="248">
        <v>1.03</v>
      </c>
      <c r="S495" s="62" t="s">
        <v>972</v>
      </c>
      <c r="T495" s="114" t="s">
        <v>2359</v>
      </c>
      <c r="U495" s="216" t="s">
        <v>3108</v>
      </c>
      <c r="V495" s="31">
        <v>15</v>
      </c>
      <c r="W495" s="31">
        <v>2020</v>
      </c>
      <c r="X495" s="65" t="s">
        <v>2313</v>
      </c>
      <c r="Y495" s="65"/>
      <c r="Z495" s="36"/>
      <c r="AA495" s="32" t="s">
        <v>3320</v>
      </c>
      <c r="AB495" s="32">
        <v>15</v>
      </c>
      <c r="AC495" s="32">
        <v>15</v>
      </c>
      <c r="AD495" s="115" t="s">
        <v>3351</v>
      </c>
      <c r="AE495" s="31"/>
      <c r="AF495" s="31"/>
      <c r="AG495" s="31"/>
      <c r="AH495" s="31"/>
      <c r="AI495" s="31"/>
      <c r="AJ495" s="31"/>
      <c r="AK495" s="31"/>
      <c r="AL495" s="31"/>
      <c r="AM495" s="115"/>
      <c r="AN495" s="31"/>
      <c r="AR495" s="220"/>
      <c r="AS495" s="221"/>
      <c r="AT495" s="221"/>
      <c r="BA495" s="222"/>
      <c r="BB495" s="222"/>
      <c r="BC495" s="222"/>
      <c r="BG495" s="221"/>
      <c r="BH495" s="221"/>
      <c r="BM495" s="226"/>
      <c r="BP495" s="221"/>
      <c r="BQ495" s="221"/>
      <c r="BR495" s="221"/>
      <c r="DJ495" s="226"/>
      <c r="DK495" s="226"/>
      <c r="DL495" s="226"/>
      <c r="DM495" s="226"/>
      <c r="DN495" s="226"/>
      <c r="DO495" s="226"/>
      <c r="DP495" s="226"/>
      <c r="DQ495" s="226"/>
      <c r="DR495" s="226"/>
      <c r="DS495" s="226"/>
      <c r="DT495" s="226"/>
      <c r="DU495" s="226"/>
      <c r="DV495" s="226"/>
      <c r="DW495" s="226"/>
      <c r="DX495" s="226"/>
      <c r="DY495" s="226"/>
      <c r="DZ495" s="226"/>
      <c r="EA495" s="226"/>
      <c r="EB495" s="226"/>
      <c r="EC495" s="226"/>
      <c r="ED495" s="226"/>
      <c r="EE495" s="226"/>
      <c r="EF495" s="226"/>
      <c r="EG495" s="226"/>
      <c r="EH495" s="226"/>
      <c r="EI495" s="226"/>
      <c r="EL495" s="224"/>
    </row>
    <row r="496" spans="1:142" ht="16.899999999999999" customHeight="1" x14ac:dyDescent="0.3">
      <c r="A496" s="31">
        <v>912</v>
      </c>
      <c r="B496" s="62" t="s">
        <v>2100</v>
      </c>
      <c r="C496" s="62" t="s">
        <v>2101</v>
      </c>
      <c r="D496" s="36" t="s">
        <v>75</v>
      </c>
      <c r="E496" s="31">
        <v>5</v>
      </c>
      <c r="F496" s="31">
        <v>0</v>
      </c>
      <c r="G496" s="36" t="s">
        <v>1039</v>
      </c>
      <c r="H496" s="36" t="s">
        <v>104</v>
      </c>
      <c r="I496" s="36" t="s">
        <v>167</v>
      </c>
      <c r="J496" s="36" t="s">
        <v>164</v>
      </c>
      <c r="K496" s="36" t="s">
        <v>137</v>
      </c>
      <c r="L496" s="142">
        <v>0.4</v>
      </c>
      <c r="M496" s="36">
        <v>0</v>
      </c>
      <c r="N496" s="31" t="s">
        <v>138</v>
      </c>
      <c r="O496" s="147" t="s">
        <v>3102</v>
      </c>
      <c r="P496" s="147"/>
      <c r="Q496" s="36"/>
      <c r="R496" s="248">
        <v>0.98</v>
      </c>
      <c r="S496" s="62" t="s">
        <v>972</v>
      </c>
      <c r="T496" s="114" t="s">
        <v>2359</v>
      </c>
      <c r="U496" s="216" t="s">
        <v>3108</v>
      </c>
      <c r="V496" s="31">
        <v>15</v>
      </c>
      <c r="W496" s="31">
        <v>2020</v>
      </c>
      <c r="X496" s="65" t="s">
        <v>2313</v>
      </c>
      <c r="Y496" s="65"/>
      <c r="Z496" s="36"/>
      <c r="AA496" s="32" t="s">
        <v>3320</v>
      </c>
      <c r="AB496" s="32">
        <v>15</v>
      </c>
      <c r="AC496" s="32">
        <v>15</v>
      </c>
      <c r="AD496" s="115"/>
      <c r="AE496" s="31"/>
      <c r="AF496" s="31"/>
      <c r="AG496" s="31"/>
      <c r="AH496" s="31"/>
      <c r="AI496" s="31"/>
      <c r="AJ496" s="31"/>
      <c r="AK496" s="31"/>
      <c r="AL496" s="31"/>
      <c r="AM496" s="115"/>
      <c r="AN496" s="31"/>
      <c r="AR496" s="220"/>
      <c r="AS496" s="221"/>
      <c r="AT496" s="221"/>
      <c r="BA496" s="222"/>
      <c r="BB496" s="222"/>
      <c r="BC496" s="222"/>
      <c r="BG496" s="221"/>
      <c r="BH496" s="221"/>
      <c r="BP496" s="221"/>
      <c r="BQ496" s="221"/>
      <c r="BR496" s="221"/>
      <c r="BZ496" s="223"/>
      <c r="EL496" s="224"/>
    </row>
    <row r="497" spans="1:142" ht="16.899999999999999" customHeight="1" x14ac:dyDescent="0.3">
      <c r="A497" s="31">
        <v>913</v>
      </c>
      <c r="B497" s="36" t="s">
        <v>2102</v>
      </c>
      <c r="C497" s="62" t="s">
        <v>2103</v>
      </c>
      <c r="D497" s="36" t="s">
        <v>75</v>
      </c>
      <c r="E497" s="31">
        <v>5</v>
      </c>
      <c r="F497" s="31">
        <v>0</v>
      </c>
      <c r="G497" s="36" t="s">
        <v>0</v>
      </c>
      <c r="H497" s="36" t="s">
        <v>106</v>
      </c>
      <c r="I497" s="36" t="s">
        <v>759</v>
      </c>
      <c r="J497" s="36" t="s">
        <v>149</v>
      </c>
      <c r="K497" s="36" t="s">
        <v>137</v>
      </c>
      <c r="L497" s="108">
        <v>0.5</v>
      </c>
      <c r="M497" s="108">
        <v>0</v>
      </c>
      <c r="N497" s="31" t="s">
        <v>138</v>
      </c>
      <c r="O497" s="109" t="s">
        <v>2370</v>
      </c>
      <c r="P497" s="109"/>
      <c r="Q497" s="112"/>
      <c r="R497" s="111">
        <v>500</v>
      </c>
      <c r="S497" s="113" t="s">
        <v>864</v>
      </c>
      <c r="T497" s="114" t="s">
        <v>2361</v>
      </c>
      <c r="U497" s="216" t="s">
        <v>2754</v>
      </c>
      <c r="V497" s="31">
        <v>12</v>
      </c>
      <c r="W497" s="31">
        <v>2020</v>
      </c>
      <c r="X497" s="65" t="s">
        <v>2313</v>
      </c>
      <c r="Y497" s="65"/>
      <c r="Z497" s="36"/>
      <c r="AA497" s="32" t="s">
        <v>3263</v>
      </c>
      <c r="AB497" s="32">
        <v>12</v>
      </c>
      <c r="AC497" s="32">
        <v>12</v>
      </c>
      <c r="AD497" s="115" t="s">
        <v>3351</v>
      </c>
      <c r="AE497" s="31"/>
      <c r="AF497" s="31"/>
      <c r="AG497" s="31"/>
      <c r="AH497" s="31"/>
      <c r="AI497" s="31"/>
      <c r="AJ497" s="31"/>
      <c r="AK497" s="31"/>
      <c r="AL497" s="31"/>
      <c r="AM497" s="115"/>
      <c r="AN497" s="31"/>
      <c r="AR497" s="220"/>
      <c r="AS497" s="221"/>
      <c r="AT497" s="221"/>
      <c r="BA497" s="222"/>
      <c r="BB497" s="222"/>
      <c r="BC497" s="222"/>
      <c r="BG497" s="221"/>
      <c r="BH497" s="221"/>
      <c r="BM497" s="226"/>
      <c r="BP497" s="221"/>
      <c r="BQ497" s="221"/>
      <c r="BR497" s="221"/>
      <c r="BZ497" s="223"/>
      <c r="DJ497" s="226"/>
      <c r="DK497" s="226"/>
      <c r="DL497" s="226"/>
      <c r="DM497" s="226"/>
      <c r="DN497" s="226"/>
      <c r="DO497" s="226"/>
      <c r="DP497" s="226"/>
      <c r="DQ497" s="226"/>
      <c r="DR497" s="226"/>
      <c r="DS497" s="226"/>
      <c r="DT497" s="226"/>
      <c r="DU497" s="226"/>
      <c r="DV497" s="226"/>
      <c r="DW497" s="226"/>
      <c r="DX497" s="226"/>
      <c r="DY497" s="226"/>
      <c r="DZ497" s="226"/>
      <c r="EA497" s="226"/>
      <c r="EB497" s="226"/>
      <c r="EC497" s="226"/>
      <c r="ED497" s="226"/>
      <c r="EE497" s="226"/>
      <c r="EF497" s="226"/>
      <c r="EG497" s="226"/>
      <c r="EH497" s="226"/>
      <c r="EI497" s="226"/>
      <c r="EL497" s="224"/>
    </row>
    <row r="498" spans="1:142" ht="16.899999999999999" customHeight="1" x14ac:dyDescent="0.3">
      <c r="A498" s="31">
        <v>914</v>
      </c>
      <c r="B498" s="36" t="s">
        <v>2104</v>
      </c>
      <c r="C498" s="36" t="s">
        <v>2105</v>
      </c>
      <c r="D498" s="36" t="s">
        <v>75</v>
      </c>
      <c r="E498" s="31">
        <v>5</v>
      </c>
      <c r="F498" s="31">
        <v>0</v>
      </c>
      <c r="G498" s="36" t="s">
        <v>0</v>
      </c>
      <c r="H498" s="36" t="s">
        <v>25</v>
      </c>
      <c r="I498" s="36" t="s">
        <v>521</v>
      </c>
      <c r="J498" s="36" t="s">
        <v>149</v>
      </c>
      <c r="K498" s="36" t="s">
        <v>137</v>
      </c>
      <c r="L498" s="108">
        <v>0.2</v>
      </c>
      <c r="M498" s="108">
        <v>0</v>
      </c>
      <c r="N498" s="31" t="s">
        <v>138</v>
      </c>
      <c r="O498" s="109" t="s">
        <v>2365</v>
      </c>
      <c r="P498" s="109"/>
      <c r="Q498" s="112"/>
      <c r="R498" s="111">
        <v>100</v>
      </c>
      <c r="S498" s="113" t="s">
        <v>864</v>
      </c>
      <c r="T498" s="114" t="s">
        <v>2361</v>
      </c>
      <c r="U498" s="216" t="s">
        <v>3109</v>
      </c>
      <c r="V498" s="31">
        <v>17</v>
      </c>
      <c r="W498" s="31">
        <v>2020</v>
      </c>
      <c r="X498" s="65" t="s">
        <v>1020</v>
      </c>
      <c r="Y498" s="65" t="s">
        <v>1255</v>
      </c>
      <c r="Z498" s="36"/>
      <c r="AA498" s="32" t="s">
        <v>3321</v>
      </c>
      <c r="AB498" s="32">
        <v>17</v>
      </c>
      <c r="AC498" s="32">
        <v>17</v>
      </c>
      <c r="AD498" s="115" t="s">
        <v>3351</v>
      </c>
      <c r="AE498" s="31"/>
      <c r="AF498" s="31"/>
      <c r="AG498" s="31"/>
      <c r="AH498" s="31"/>
      <c r="AI498" s="31"/>
      <c r="AJ498" s="31"/>
      <c r="AK498" s="31"/>
      <c r="AL498" s="31"/>
      <c r="AM498" s="115"/>
      <c r="AN498" s="31"/>
      <c r="AR498" s="220"/>
      <c r="AS498" s="221"/>
      <c r="AT498" s="221"/>
      <c r="BA498" s="222"/>
      <c r="BB498" s="222"/>
      <c r="BC498" s="222"/>
      <c r="BG498" s="221"/>
      <c r="BH498" s="221"/>
      <c r="BM498" s="226"/>
      <c r="BP498" s="221"/>
      <c r="BQ498" s="221"/>
      <c r="BR498" s="221"/>
      <c r="DJ498" s="226"/>
      <c r="DK498" s="226"/>
      <c r="DL498" s="226"/>
      <c r="DM498" s="226"/>
      <c r="DN498" s="226"/>
      <c r="DO498" s="226"/>
      <c r="DP498" s="226"/>
      <c r="DQ498" s="226"/>
      <c r="DR498" s="226"/>
      <c r="DS498" s="226"/>
      <c r="DT498" s="226"/>
      <c r="DU498" s="226"/>
      <c r="DV498" s="226"/>
      <c r="DW498" s="226"/>
      <c r="DX498" s="226"/>
      <c r="DY498" s="226"/>
      <c r="DZ498" s="226"/>
      <c r="EA498" s="226"/>
      <c r="EB498" s="226"/>
      <c r="EC498" s="226"/>
      <c r="ED498" s="226"/>
      <c r="EE498" s="226"/>
      <c r="EF498" s="226"/>
      <c r="EG498" s="226"/>
      <c r="EH498" s="226"/>
      <c r="EI498" s="226"/>
      <c r="EL498" s="224"/>
    </row>
    <row r="499" spans="1:142" ht="16.899999999999999" customHeight="1" x14ac:dyDescent="0.3">
      <c r="A499" s="31">
        <v>915</v>
      </c>
      <c r="B499" s="36" t="s">
        <v>2106</v>
      </c>
      <c r="C499" s="36" t="s">
        <v>2107</v>
      </c>
      <c r="D499" s="36" t="s">
        <v>75</v>
      </c>
      <c r="E499" s="31">
        <v>5</v>
      </c>
      <c r="F499" s="31">
        <v>0</v>
      </c>
      <c r="G499" s="36" t="s">
        <v>0</v>
      </c>
      <c r="H499" s="36" t="s">
        <v>25</v>
      </c>
      <c r="I499" s="36" t="s">
        <v>521</v>
      </c>
      <c r="J499" s="36" t="s">
        <v>164</v>
      </c>
      <c r="K499" s="36" t="s">
        <v>137</v>
      </c>
      <c r="L499" s="108">
        <v>0.5</v>
      </c>
      <c r="M499" s="108">
        <v>0</v>
      </c>
      <c r="N499" s="31" t="s">
        <v>138</v>
      </c>
      <c r="O499" s="109" t="s">
        <v>2365</v>
      </c>
      <c r="P499" s="109"/>
      <c r="Q499" s="112"/>
      <c r="R499" s="111">
        <v>250</v>
      </c>
      <c r="S499" s="113" t="s">
        <v>864</v>
      </c>
      <c r="T499" s="114" t="s">
        <v>2361</v>
      </c>
      <c r="U499" s="216" t="s">
        <v>3109</v>
      </c>
      <c r="V499" s="31">
        <v>17</v>
      </c>
      <c r="W499" s="31">
        <v>2020</v>
      </c>
      <c r="X499" s="65" t="s">
        <v>1020</v>
      </c>
      <c r="Y499" s="65" t="s">
        <v>1255</v>
      </c>
      <c r="Z499" s="36"/>
      <c r="AA499" s="32" t="s">
        <v>3321</v>
      </c>
      <c r="AB499" s="32">
        <v>17</v>
      </c>
      <c r="AC499" s="32">
        <v>17</v>
      </c>
      <c r="AD499" s="115" t="s">
        <v>3351</v>
      </c>
      <c r="AE499" s="31"/>
      <c r="AF499" s="31"/>
      <c r="AG499" s="31"/>
      <c r="AH499" s="31"/>
      <c r="AI499" s="31"/>
      <c r="AJ499" s="31"/>
      <c r="AK499" s="31"/>
      <c r="AL499" s="31"/>
      <c r="AM499" s="115"/>
      <c r="AN499" s="31"/>
      <c r="AR499" s="220"/>
      <c r="AS499" s="221"/>
      <c r="AT499" s="221"/>
      <c r="BA499" s="222"/>
      <c r="BB499" s="222"/>
      <c r="BC499" s="222"/>
      <c r="BG499" s="221"/>
      <c r="BH499" s="221"/>
      <c r="BM499" s="226"/>
      <c r="BP499" s="221"/>
      <c r="BQ499" s="221"/>
      <c r="BR499" s="221"/>
      <c r="DJ499" s="226"/>
      <c r="DK499" s="226"/>
      <c r="DL499" s="226"/>
      <c r="DM499" s="226"/>
      <c r="DN499" s="226"/>
      <c r="DO499" s="226"/>
      <c r="DP499" s="226"/>
      <c r="DQ499" s="226"/>
      <c r="DR499" s="226"/>
      <c r="DS499" s="226"/>
      <c r="DT499" s="226"/>
      <c r="DU499" s="226"/>
      <c r="DV499" s="226"/>
      <c r="DW499" s="226"/>
      <c r="DX499" s="226"/>
      <c r="DY499" s="226"/>
      <c r="DZ499" s="226"/>
      <c r="EA499" s="226"/>
      <c r="EB499" s="226"/>
      <c r="EC499" s="226"/>
      <c r="ED499" s="226"/>
      <c r="EE499" s="226"/>
      <c r="EF499" s="226"/>
      <c r="EG499" s="226"/>
      <c r="EH499" s="226"/>
      <c r="EI499" s="226"/>
      <c r="EL499" s="224"/>
    </row>
    <row r="500" spans="1:142" ht="16.899999999999999" customHeight="1" x14ac:dyDescent="0.3">
      <c r="A500" s="31">
        <v>916</v>
      </c>
      <c r="B500" s="36" t="s">
        <v>2108</v>
      </c>
      <c r="C500" s="36" t="s">
        <v>2109</v>
      </c>
      <c r="D500" s="36" t="s">
        <v>75</v>
      </c>
      <c r="E500" s="31">
        <v>5</v>
      </c>
      <c r="F500" s="31">
        <v>0</v>
      </c>
      <c r="G500" s="36" t="s">
        <v>0</v>
      </c>
      <c r="H500" s="36" t="s">
        <v>25</v>
      </c>
      <c r="I500" s="36" t="s">
        <v>521</v>
      </c>
      <c r="J500" s="36" t="s">
        <v>164</v>
      </c>
      <c r="K500" s="36" t="s">
        <v>137</v>
      </c>
      <c r="L500" s="108">
        <v>0.6</v>
      </c>
      <c r="M500" s="108">
        <v>0</v>
      </c>
      <c r="N500" s="31" t="s">
        <v>138</v>
      </c>
      <c r="O500" s="109" t="s">
        <v>2365</v>
      </c>
      <c r="P500" s="109"/>
      <c r="Q500" s="112"/>
      <c r="R500" s="111">
        <v>300</v>
      </c>
      <c r="S500" s="113" t="s">
        <v>864</v>
      </c>
      <c r="T500" s="114" t="s">
        <v>2361</v>
      </c>
      <c r="U500" s="216" t="s">
        <v>3110</v>
      </c>
      <c r="V500" s="31">
        <v>17</v>
      </c>
      <c r="W500" s="31">
        <v>2020</v>
      </c>
      <c r="X500" s="65" t="s">
        <v>1020</v>
      </c>
      <c r="Y500" s="65" t="s">
        <v>1255</v>
      </c>
      <c r="Z500" s="36"/>
      <c r="AA500" s="32" t="s">
        <v>3322</v>
      </c>
      <c r="AB500" s="32">
        <v>17</v>
      </c>
      <c r="AC500" s="32">
        <v>17</v>
      </c>
      <c r="AD500" s="115" t="s">
        <v>3351</v>
      </c>
      <c r="AE500" s="31"/>
      <c r="AF500" s="31"/>
      <c r="AG500" s="31"/>
      <c r="AH500" s="31"/>
      <c r="AI500" s="31"/>
      <c r="AJ500" s="31"/>
      <c r="AK500" s="31"/>
      <c r="AL500" s="31"/>
      <c r="AM500" s="115"/>
      <c r="AN500" s="31"/>
      <c r="AR500" s="220"/>
      <c r="AS500" s="221"/>
      <c r="AT500" s="221"/>
      <c r="BA500" s="222"/>
      <c r="BB500" s="222"/>
      <c r="BC500" s="222"/>
      <c r="BG500" s="221"/>
      <c r="BH500" s="221"/>
      <c r="BP500" s="221"/>
      <c r="BQ500" s="221"/>
      <c r="BR500" s="221"/>
      <c r="BZ500" s="223"/>
      <c r="EL500" s="224"/>
    </row>
    <row r="501" spans="1:142" ht="16.899999999999999" customHeight="1" x14ac:dyDescent="0.3">
      <c r="A501" s="31">
        <v>917</v>
      </c>
      <c r="B501" s="36" t="s">
        <v>2110</v>
      </c>
      <c r="C501" s="36" t="s">
        <v>2111</v>
      </c>
      <c r="D501" s="36" t="s">
        <v>87</v>
      </c>
      <c r="E501" s="31">
        <v>5</v>
      </c>
      <c r="F501" s="31">
        <v>0</v>
      </c>
      <c r="G501" s="36" t="s">
        <v>1</v>
      </c>
      <c r="H501" s="36" t="s">
        <v>25</v>
      </c>
      <c r="I501" s="36" t="s">
        <v>574</v>
      </c>
      <c r="J501" s="36" t="s">
        <v>164</v>
      </c>
      <c r="K501" s="36" t="s">
        <v>137</v>
      </c>
      <c r="L501" s="108">
        <v>0.1</v>
      </c>
      <c r="M501" s="108">
        <v>0</v>
      </c>
      <c r="N501" s="31" t="s">
        <v>138</v>
      </c>
      <c r="O501" s="109" t="s">
        <v>2665</v>
      </c>
      <c r="P501" s="109"/>
      <c r="Q501" s="112"/>
      <c r="R501" s="111">
        <v>1000</v>
      </c>
      <c r="S501" s="113" t="s">
        <v>864</v>
      </c>
      <c r="T501" s="114" t="s">
        <v>2361</v>
      </c>
      <c r="U501" s="216" t="s">
        <v>1409</v>
      </c>
      <c r="V501" s="31">
        <v>15</v>
      </c>
      <c r="W501" s="31">
        <v>2020</v>
      </c>
      <c r="X501" s="65"/>
      <c r="Y501" s="65"/>
      <c r="Z501" s="36"/>
      <c r="AA501" s="32" t="s">
        <v>1549</v>
      </c>
      <c r="AB501" s="32">
        <v>15</v>
      </c>
      <c r="AC501" s="32">
        <v>15</v>
      </c>
      <c r="AD501" s="218" t="s">
        <v>3353</v>
      </c>
      <c r="AE501" s="31"/>
      <c r="AF501" s="31"/>
      <c r="AG501" s="31"/>
      <c r="AH501" s="31"/>
      <c r="AI501" s="31"/>
      <c r="AJ501" s="31"/>
      <c r="AK501" s="31"/>
      <c r="AL501" s="31"/>
      <c r="AM501" s="115"/>
      <c r="AN501" s="31"/>
      <c r="AR501" s="220"/>
      <c r="AS501" s="221"/>
      <c r="AT501" s="221"/>
      <c r="BA501" s="222"/>
      <c r="BB501" s="222"/>
      <c r="BC501" s="222"/>
      <c r="BG501" s="221"/>
      <c r="BH501" s="221"/>
      <c r="BP501" s="221"/>
      <c r="BQ501" s="221"/>
      <c r="BR501" s="221"/>
      <c r="BT501" s="210"/>
      <c r="EL501" s="224"/>
    </row>
    <row r="502" spans="1:142" ht="16.899999999999999" customHeight="1" x14ac:dyDescent="0.3">
      <c r="A502" s="31">
        <v>918</v>
      </c>
      <c r="B502" s="36" t="s">
        <v>2106</v>
      </c>
      <c r="C502" s="36" t="s">
        <v>2112</v>
      </c>
      <c r="D502" s="36" t="s">
        <v>75</v>
      </c>
      <c r="E502" s="31">
        <v>5</v>
      </c>
      <c r="F502" s="31">
        <v>0</v>
      </c>
      <c r="G502" s="36" t="s">
        <v>1</v>
      </c>
      <c r="H502" s="36" t="s">
        <v>25</v>
      </c>
      <c r="I502" s="36" t="s">
        <v>521</v>
      </c>
      <c r="J502" s="36" t="s">
        <v>562</v>
      </c>
      <c r="K502" s="36" t="s">
        <v>137</v>
      </c>
      <c r="L502" s="108">
        <v>0.1</v>
      </c>
      <c r="M502" s="108">
        <v>0</v>
      </c>
      <c r="N502" s="31" t="s">
        <v>138</v>
      </c>
      <c r="O502" s="109" t="s">
        <v>2622</v>
      </c>
      <c r="P502" s="109"/>
      <c r="Q502" s="112"/>
      <c r="R502" s="111">
        <v>1000</v>
      </c>
      <c r="S502" s="113" t="s">
        <v>864</v>
      </c>
      <c r="T502" s="114" t="s">
        <v>2361</v>
      </c>
      <c r="U502" s="216" t="s">
        <v>3111</v>
      </c>
      <c r="V502" s="31">
        <v>12</v>
      </c>
      <c r="W502" s="31">
        <v>2020</v>
      </c>
      <c r="X502" s="65"/>
      <c r="Y502" s="65"/>
      <c r="Z502" s="36"/>
      <c r="AA502" s="32" t="s">
        <v>3324</v>
      </c>
      <c r="AB502" s="32">
        <v>12</v>
      </c>
      <c r="AC502" s="32">
        <v>12</v>
      </c>
      <c r="AD502" s="218" t="s">
        <v>3353</v>
      </c>
      <c r="AE502" s="31"/>
      <c r="AF502" s="31"/>
      <c r="AG502" s="31"/>
      <c r="AH502" s="31"/>
      <c r="AI502" s="31"/>
      <c r="AJ502" s="31"/>
      <c r="AK502" s="31"/>
      <c r="AL502" s="31"/>
      <c r="AM502" s="115"/>
      <c r="AN502" s="31"/>
      <c r="AR502" s="220"/>
      <c r="AS502" s="221"/>
      <c r="AT502" s="221"/>
      <c r="BA502" s="222"/>
      <c r="BB502" s="222"/>
      <c r="BC502" s="222"/>
      <c r="BG502" s="221"/>
      <c r="BH502" s="221"/>
      <c r="BP502" s="221"/>
      <c r="BQ502" s="221"/>
      <c r="BR502" s="221"/>
      <c r="BT502" s="210"/>
      <c r="EL502" s="224"/>
    </row>
    <row r="503" spans="1:142" ht="16.899999999999999" customHeight="1" x14ac:dyDescent="0.3">
      <c r="A503" s="31">
        <v>919</v>
      </c>
      <c r="B503" s="36" t="s">
        <v>2108</v>
      </c>
      <c r="C503" s="36" t="s">
        <v>2113</v>
      </c>
      <c r="D503" s="36" t="s">
        <v>75</v>
      </c>
      <c r="E503" s="31">
        <v>5</v>
      </c>
      <c r="F503" s="31">
        <v>0</v>
      </c>
      <c r="G503" s="36" t="s">
        <v>1</v>
      </c>
      <c r="H503" s="36" t="s">
        <v>25</v>
      </c>
      <c r="I503" s="36" t="s">
        <v>521</v>
      </c>
      <c r="J503" s="36" t="s">
        <v>562</v>
      </c>
      <c r="K503" s="36" t="s">
        <v>137</v>
      </c>
      <c r="L503" s="108">
        <v>0.1</v>
      </c>
      <c r="M503" s="108">
        <v>0</v>
      </c>
      <c r="N503" s="31" t="s">
        <v>138</v>
      </c>
      <c r="O503" s="109" t="s">
        <v>2622</v>
      </c>
      <c r="P503" s="109"/>
      <c r="Q503" s="112"/>
      <c r="R503" s="111">
        <v>1000</v>
      </c>
      <c r="S503" s="113" t="s">
        <v>864</v>
      </c>
      <c r="T503" s="114" t="s">
        <v>2361</v>
      </c>
      <c r="U503" s="216" t="s">
        <v>3112</v>
      </c>
      <c r="V503" s="31">
        <v>12</v>
      </c>
      <c r="W503" s="31">
        <v>2020</v>
      </c>
      <c r="X503" s="65"/>
      <c r="Y503" s="65"/>
      <c r="Z503" s="36"/>
      <c r="AA503" s="32" t="s">
        <v>3323</v>
      </c>
      <c r="AB503" s="32">
        <v>12</v>
      </c>
      <c r="AC503" s="32">
        <v>12</v>
      </c>
      <c r="AD503" s="218" t="s">
        <v>3353</v>
      </c>
      <c r="AE503" s="31"/>
      <c r="AF503" s="31"/>
      <c r="AG503" s="31"/>
      <c r="AH503" s="31"/>
      <c r="AI503" s="31"/>
      <c r="AJ503" s="31"/>
      <c r="AK503" s="31"/>
      <c r="AL503" s="31"/>
      <c r="AM503" s="115"/>
      <c r="AN503" s="31"/>
      <c r="AR503" s="220"/>
      <c r="AS503" s="221"/>
      <c r="AT503" s="221"/>
      <c r="BA503" s="222"/>
      <c r="BB503" s="222"/>
      <c r="BC503" s="222"/>
      <c r="BG503" s="221"/>
      <c r="BH503" s="221"/>
      <c r="BM503" s="226"/>
      <c r="BP503" s="221"/>
      <c r="BQ503" s="221"/>
      <c r="BR503" s="221"/>
      <c r="BT503" s="210"/>
      <c r="DJ503" s="226"/>
      <c r="DK503" s="226"/>
      <c r="DL503" s="226"/>
      <c r="DM503" s="226"/>
      <c r="DN503" s="226"/>
      <c r="DO503" s="226"/>
      <c r="DP503" s="226"/>
      <c r="DQ503" s="226"/>
      <c r="DR503" s="226"/>
      <c r="DS503" s="226"/>
      <c r="DT503" s="226"/>
      <c r="DU503" s="226"/>
      <c r="DV503" s="226"/>
      <c r="DW503" s="226"/>
      <c r="DX503" s="226"/>
      <c r="DY503" s="226"/>
      <c r="DZ503" s="226"/>
      <c r="EA503" s="226"/>
      <c r="EB503" s="226"/>
      <c r="EC503" s="226"/>
      <c r="ED503" s="226"/>
      <c r="EE503" s="226"/>
      <c r="EF503" s="226"/>
      <c r="EG503" s="226"/>
      <c r="EH503" s="226"/>
      <c r="EI503" s="226"/>
      <c r="EL503" s="224"/>
    </row>
    <row r="504" spans="1:142" ht="16.899999999999999" customHeight="1" x14ac:dyDescent="0.3">
      <c r="A504" s="31">
        <v>920</v>
      </c>
      <c r="B504" s="62" t="s">
        <v>2114</v>
      </c>
      <c r="C504" s="36" t="s">
        <v>2115</v>
      </c>
      <c r="D504" s="36" t="s">
        <v>75</v>
      </c>
      <c r="E504" s="31">
        <v>5</v>
      </c>
      <c r="F504" s="31">
        <v>0</v>
      </c>
      <c r="G504" s="36" t="s">
        <v>0</v>
      </c>
      <c r="H504" s="36" t="s">
        <v>107</v>
      </c>
      <c r="I504" s="155" t="s">
        <v>3086</v>
      </c>
      <c r="J504" s="36" t="s">
        <v>9</v>
      </c>
      <c r="K504" s="76" t="s">
        <v>833</v>
      </c>
      <c r="L504" s="126">
        <v>2.5814699999999999</v>
      </c>
      <c r="M504" s="126">
        <v>0.92</v>
      </c>
      <c r="N504" s="31" t="s">
        <v>138</v>
      </c>
      <c r="O504" s="109" t="s">
        <v>3113</v>
      </c>
      <c r="P504" s="109">
        <v>640</v>
      </c>
      <c r="Q504" s="112">
        <v>1046.5</v>
      </c>
      <c r="R504" s="112">
        <v>406.5</v>
      </c>
      <c r="S504" s="113" t="s">
        <v>864</v>
      </c>
      <c r="T504" s="114" t="s">
        <v>2361</v>
      </c>
      <c r="U504" s="216" t="s">
        <v>3085</v>
      </c>
      <c r="V504" s="31">
        <v>13</v>
      </c>
      <c r="W504" s="31">
        <v>2020</v>
      </c>
      <c r="X504" s="65" t="s">
        <v>2314</v>
      </c>
      <c r="Y504" s="70"/>
      <c r="Z504" s="36"/>
      <c r="AA504" s="32" t="s">
        <v>3404</v>
      </c>
      <c r="AB504" s="32">
        <v>13</v>
      </c>
      <c r="AC504" s="32">
        <v>13</v>
      </c>
      <c r="AD504" s="115" t="s">
        <v>3351</v>
      </c>
      <c r="AE504" s="31"/>
      <c r="AF504" s="31"/>
      <c r="AG504" s="31"/>
      <c r="AH504" s="31"/>
      <c r="AI504" s="31"/>
      <c r="AJ504" s="31"/>
      <c r="AK504" s="31"/>
      <c r="AL504" s="31"/>
      <c r="AM504" s="115"/>
      <c r="AN504" s="31"/>
      <c r="AR504" s="220"/>
      <c r="AS504" s="221"/>
      <c r="AT504" s="221"/>
      <c r="BA504" s="222"/>
      <c r="BB504" s="222"/>
      <c r="BC504" s="222"/>
      <c r="BG504" s="221"/>
      <c r="BH504" s="221"/>
      <c r="BP504" s="221"/>
      <c r="BQ504" s="221"/>
      <c r="BR504" s="221"/>
      <c r="BT504" s="210"/>
      <c r="EL504" s="224"/>
    </row>
    <row r="505" spans="1:142" ht="16.899999999999999" customHeight="1" x14ac:dyDescent="0.3">
      <c r="A505" s="31">
        <v>921</v>
      </c>
      <c r="B505" s="62" t="s">
        <v>2116</v>
      </c>
      <c r="C505" s="36" t="s">
        <v>2117</v>
      </c>
      <c r="D505" s="36" t="s">
        <v>75</v>
      </c>
      <c r="E505" s="31">
        <v>5</v>
      </c>
      <c r="F505" s="31">
        <v>0</v>
      </c>
      <c r="G505" s="36" t="s">
        <v>0</v>
      </c>
      <c r="H505" s="36" t="s">
        <v>107</v>
      </c>
      <c r="I505" s="155" t="s">
        <v>3086</v>
      </c>
      <c r="J505" s="36" t="s">
        <v>9</v>
      </c>
      <c r="K505" s="76" t="s">
        <v>833</v>
      </c>
      <c r="L505" s="126">
        <v>2.9957799999999999</v>
      </c>
      <c r="M505" s="126">
        <v>0.92</v>
      </c>
      <c r="N505" s="31" t="s">
        <v>138</v>
      </c>
      <c r="O505" s="109" t="s">
        <v>3114</v>
      </c>
      <c r="P505" s="109">
        <v>640</v>
      </c>
      <c r="Q505" s="112">
        <v>1237</v>
      </c>
      <c r="R505" s="112">
        <v>597</v>
      </c>
      <c r="S505" s="113" t="s">
        <v>864</v>
      </c>
      <c r="T505" s="114" t="s">
        <v>2361</v>
      </c>
      <c r="U505" s="216" t="s">
        <v>3085</v>
      </c>
      <c r="V505" s="31">
        <v>13</v>
      </c>
      <c r="W505" s="31">
        <v>2020</v>
      </c>
      <c r="X505" s="65" t="s">
        <v>2314</v>
      </c>
      <c r="Y505" s="70"/>
      <c r="Z505" s="36"/>
      <c r="AA505" s="32" t="s">
        <v>3404</v>
      </c>
      <c r="AB505" s="32">
        <v>13</v>
      </c>
      <c r="AC505" s="32">
        <v>13</v>
      </c>
      <c r="AD505" s="115" t="s">
        <v>3351</v>
      </c>
      <c r="AE505" s="31"/>
      <c r="AF505" s="31"/>
      <c r="AG505" s="31"/>
      <c r="AH505" s="31"/>
      <c r="AI505" s="31"/>
      <c r="AJ505" s="31"/>
      <c r="AK505" s="31"/>
      <c r="AL505" s="31"/>
      <c r="AM505" s="115"/>
      <c r="AN505" s="31"/>
      <c r="AR505" s="220"/>
      <c r="AS505" s="221"/>
      <c r="AT505" s="221"/>
      <c r="BA505" s="222"/>
      <c r="BB505" s="222"/>
      <c r="BC505" s="222"/>
      <c r="BG505" s="221"/>
      <c r="BH505" s="221"/>
      <c r="BP505" s="221"/>
      <c r="BQ505" s="221"/>
      <c r="BR505" s="221"/>
      <c r="BT505" s="210"/>
      <c r="BZ505" s="223"/>
      <c r="EL505" s="224"/>
    </row>
    <row r="506" spans="1:142" ht="16.899999999999999" customHeight="1" x14ac:dyDescent="0.3">
      <c r="A506" s="31">
        <v>922</v>
      </c>
      <c r="B506" s="62" t="s">
        <v>2118</v>
      </c>
      <c r="C506" s="36" t="s">
        <v>2119</v>
      </c>
      <c r="D506" s="36" t="s">
        <v>75</v>
      </c>
      <c r="E506" s="31">
        <v>5</v>
      </c>
      <c r="F506" s="31">
        <v>0</v>
      </c>
      <c r="G506" s="36" t="s">
        <v>0</v>
      </c>
      <c r="H506" s="36" t="s">
        <v>107</v>
      </c>
      <c r="I506" s="155" t="s">
        <v>3086</v>
      </c>
      <c r="J506" s="36" t="s">
        <v>9</v>
      </c>
      <c r="K506" s="76" t="s">
        <v>833</v>
      </c>
      <c r="L506" s="138">
        <v>1.65724</v>
      </c>
      <c r="M506" s="126">
        <v>0.92</v>
      </c>
      <c r="N506" s="31" t="s">
        <v>138</v>
      </c>
      <c r="O506" s="119" t="s">
        <v>3115</v>
      </c>
      <c r="P506" s="109">
        <v>640</v>
      </c>
      <c r="Q506" s="112">
        <v>840</v>
      </c>
      <c r="R506" s="112">
        <v>150</v>
      </c>
      <c r="S506" s="113" t="s">
        <v>864</v>
      </c>
      <c r="T506" s="114" t="s">
        <v>2361</v>
      </c>
      <c r="U506" s="216" t="s">
        <v>3085</v>
      </c>
      <c r="V506" s="31">
        <v>13</v>
      </c>
      <c r="W506" s="31">
        <v>2020</v>
      </c>
      <c r="X506" s="65" t="s">
        <v>2314</v>
      </c>
      <c r="Y506" s="70"/>
      <c r="Z506" s="36"/>
      <c r="AA506" s="32" t="s">
        <v>3404</v>
      </c>
      <c r="AB506" s="32">
        <v>13</v>
      </c>
      <c r="AC506" s="32">
        <v>13</v>
      </c>
      <c r="AD506" s="115" t="s">
        <v>3351</v>
      </c>
      <c r="AE506" s="31"/>
      <c r="AF506" s="31"/>
      <c r="AG506" s="31"/>
      <c r="AH506" s="31"/>
      <c r="AI506" s="31"/>
      <c r="AJ506" s="31"/>
      <c r="AK506" s="31"/>
      <c r="AL506" s="31"/>
      <c r="AM506" s="115"/>
      <c r="AN506" s="31"/>
      <c r="AR506" s="220"/>
      <c r="AS506" s="221"/>
      <c r="AT506" s="221"/>
      <c r="BA506" s="222"/>
      <c r="BB506" s="222"/>
      <c r="BC506" s="222"/>
      <c r="BG506" s="221"/>
      <c r="BH506" s="221"/>
      <c r="BM506" s="226"/>
      <c r="BP506" s="221"/>
      <c r="BQ506" s="221"/>
      <c r="BR506" s="221"/>
      <c r="BZ506" s="225"/>
      <c r="DJ506" s="226"/>
      <c r="DK506" s="226"/>
      <c r="DL506" s="226"/>
      <c r="DM506" s="226"/>
      <c r="DN506" s="226"/>
      <c r="DO506" s="226"/>
      <c r="DP506" s="226"/>
      <c r="DQ506" s="226"/>
      <c r="DR506" s="226"/>
      <c r="DS506" s="226"/>
      <c r="DT506" s="226"/>
      <c r="DU506" s="226"/>
      <c r="DV506" s="226"/>
      <c r="DW506" s="226"/>
      <c r="DX506" s="226"/>
      <c r="DY506" s="226"/>
      <c r="DZ506" s="226"/>
      <c r="EA506" s="226"/>
      <c r="EB506" s="226"/>
      <c r="EC506" s="226"/>
      <c r="ED506" s="226"/>
      <c r="EE506" s="226"/>
      <c r="EF506" s="226"/>
      <c r="EG506" s="226"/>
      <c r="EH506" s="226"/>
      <c r="EI506" s="226"/>
      <c r="EL506" s="224"/>
    </row>
    <row r="507" spans="1:142" ht="16.899999999999999" customHeight="1" x14ac:dyDescent="0.3">
      <c r="A507" s="31">
        <v>923</v>
      </c>
      <c r="B507" s="62" t="s">
        <v>2120</v>
      </c>
      <c r="C507" s="36" t="s">
        <v>2121</v>
      </c>
      <c r="D507" s="36" t="s">
        <v>75</v>
      </c>
      <c r="E507" s="31">
        <v>5</v>
      </c>
      <c r="F507" s="31">
        <v>0</v>
      </c>
      <c r="G507" s="36" t="s">
        <v>0</v>
      </c>
      <c r="H507" s="36" t="s">
        <v>107</v>
      </c>
      <c r="I507" s="155" t="s">
        <v>3081</v>
      </c>
      <c r="J507" s="36" t="s">
        <v>9</v>
      </c>
      <c r="K507" s="76" t="s">
        <v>833</v>
      </c>
      <c r="L507" s="126">
        <v>1.2</v>
      </c>
      <c r="M507" s="126">
        <v>0.59</v>
      </c>
      <c r="N507" s="31" t="s">
        <v>138</v>
      </c>
      <c r="O507" s="109" t="s">
        <v>3116</v>
      </c>
      <c r="P507" s="109">
        <v>1000</v>
      </c>
      <c r="Q507" s="112">
        <v>1285.5999999999999</v>
      </c>
      <c r="R507" s="112">
        <v>285.59999999999991</v>
      </c>
      <c r="S507" s="113" t="s">
        <v>864</v>
      </c>
      <c r="T507" s="114" t="s">
        <v>2359</v>
      </c>
      <c r="U507" s="216" t="s">
        <v>2821</v>
      </c>
      <c r="V507" s="31">
        <v>13</v>
      </c>
      <c r="W507" s="31">
        <v>2020</v>
      </c>
      <c r="X507" s="65" t="s">
        <v>2314</v>
      </c>
      <c r="Y507" s="70"/>
      <c r="Z507" s="36"/>
      <c r="AA507" s="32" t="s">
        <v>3303</v>
      </c>
      <c r="AB507" s="32">
        <v>13</v>
      </c>
      <c r="AC507" s="32">
        <v>13</v>
      </c>
      <c r="AD507" s="115" t="s">
        <v>3351</v>
      </c>
      <c r="AE507" s="31"/>
      <c r="AF507" s="31"/>
      <c r="AG507" s="31"/>
      <c r="AH507" s="31"/>
      <c r="AI507" s="31"/>
      <c r="AJ507" s="31"/>
      <c r="AK507" s="31"/>
      <c r="AL507" s="31"/>
      <c r="AM507" s="115"/>
      <c r="AN507" s="31"/>
      <c r="AR507" s="220"/>
      <c r="AS507" s="221"/>
      <c r="AT507" s="221"/>
      <c r="BA507" s="222"/>
      <c r="BB507" s="222"/>
      <c r="BC507" s="222"/>
      <c r="BG507" s="221"/>
      <c r="BH507" s="221"/>
      <c r="BJ507" s="226"/>
      <c r="BM507" s="226"/>
      <c r="BP507" s="221"/>
      <c r="BQ507" s="221"/>
      <c r="BR507" s="221"/>
      <c r="DP507" s="226"/>
      <c r="DQ507" s="226"/>
      <c r="DR507" s="226"/>
      <c r="DS507" s="226"/>
      <c r="DT507" s="226"/>
      <c r="DU507" s="226"/>
      <c r="DV507" s="226"/>
      <c r="DW507" s="226"/>
      <c r="DX507" s="226"/>
      <c r="DY507" s="226"/>
      <c r="DZ507" s="226"/>
      <c r="EA507" s="226"/>
      <c r="EB507" s="226"/>
      <c r="EC507" s="226"/>
      <c r="ED507" s="226"/>
      <c r="EE507" s="226"/>
      <c r="EF507" s="226"/>
      <c r="EG507" s="226"/>
      <c r="EH507" s="226"/>
      <c r="EI507" s="226"/>
      <c r="EL507" s="224"/>
    </row>
    <row r="508" spans="1:142" ht="16.899999999999999" customHeight="1" x14ac:dyDescent="0.25">
      <c r="A508" s="31">
        <v>925</v>
      </c>
      <c r="B508" s="36" t="s">
        <v>1966</v>
      </c>
      <c r="C508" s="36" t="s">
        <v>2122</v>
      </c>
      <c r="D508" s="36" t="s">
        <v>80</v>
      </c>
      <c r="E508" s="31" t="s">
        <v>218</v>
      </c>
      <c r="F508" s="31">
        <v>0</v>
      </c>
      <c r="G508" s="36" t="s">
        <v>1</v>
      </c>
      <c r="H508" s="36" t="s">
        <v>1842</v>
      </c>
      <c r="I508" s="36" t="s">
        <v>307</v>
      </c>
      <c r="J508" s="36" t="s">
        <v>3117</v>
      </c>
      <c r="K508" s="36" t="s">
        <v>137</v>
      </c>
      <c r="L508" s="108">
        <v>0.2</v>
      </c>
      <c r="M508" s="108">
        <v>0</v>
      </c>
      <c r="N508" s="31" t="s">
        <v>138</v>
      </c>
      <c r="O508" s="147" t="s">
        <v>3118</v>
      </c>
      <c r="P508" s="110">
        <v>0</v>
      </c>
      <c r="Q508" s="112">
        <v>2.36</v>
      </c>
      <c r="R508" s="112">
        <v>2.36</v>
      </c>
      <c r="S508" s="62" t="s">
        <v>972</v>
      </c>
      <c r="T508" s="114" t="s">
        <v>2970</v>
      </c>
      <c r="U508" s="216" t="s">
        <v>3062</v>
      </c>
      <c r="V508" s="31">
        <v>15</v>
      </c>
      <c r="W508" s="31">
        <v>2015</v>
      </c>
      <c r="X508" s="63" t="s">
        <v>2285</v>
      </c>
      <c r="Y508" s="65" t="s">
        <v>3119</v>
      </c>
      <c r="Z508" s="36"/>
      <c r="AA508" s="32" t="s">
        <v>3307</v>
      </c>
      <c r="AB508" s="32">
        <v>15</v>
      </c>
      <c r="AC508" s="32">
        <v>15</v>
      </c>
      <c r="AD508" s="218" t="s">
        <v>3353</v>
      </c>
      <c r="AE508" s="31"/>
      <c r="AF508" s="31"/>
      <c r="AG508" s="31"/>
      <c r="AH508" s="31"/>
      <c r="AI508" s="31"/>
      <c r="AJ508" s="31"/>
      <c r="AK508" s="31"/>
      <c r="AL508" s="31"/>
      <c r="AM508" s="115"/>
      <c r="AN508" s="31"/>
      <c r="AR508" s="220"/>
      <c r="AS508" s="221"/>
      <c r="AT508" s="221"/>
      <c r="BA508" s="222"/>
      <c r="BB508" s="222"/>
      <c r="BC508" s="222"/>
      <c r="BG508" s="221"/>
      <c r="BH508" s="221"/>
      <c r="BM508" s="226"/>
      <c r="BP508" s="221"/>
      <c r="BQ508" s="221"/>
      <c r="BR508" s="221"/>
      <c r="BZ508" s="225"/>
      <c r="DJ508" s="226"/>
      <c r="DK508" s="226"/>
      <c r="DL508" s="226"/>
      <c r="DM508" s="226"/>
      <c r="DN508" s="226"/>
      <c r="DO508" s="226"/>
      <c r="DP508" s="226"/>
      <c r="DQ508" s="226"/>
      <c r="DR508" s="226"/>
      <c r="DS508" s="226"/>
      <c r="DT508" s="226"/>
      <c r="DU508" s="226"/>
      <c r="DV508" s="226"/>
      <c r="DW508" s="226"/>
      <c r="DX508" s="226"/>
      <c r="DY508" s="226"/>
      <c r="DZ508" s="226"/>
      <c r="EA508" s="226"/>
      <c r="EB508" s="226"/>
      <c r="EC508" s="226"/>
      <c r="ED508" s="226"/>
      <c r="EE508" s="226"/>
      <c r="EF508" s="226"/>
      <c r="EG508" s="226"/>
      <c r="EH508" s="226"/>
      <c r="EI508" s="226"/>
      <c r="EL508" s="224"/>
    </row>
    <row r="509" spans="1:142" ht="16.899999999999999" customHeight="1" x14ac:dyDescent="0.3">
      <c r="A509" s="31">
        <v>937</v>
      </c>
      <c r="B509" s="62" t="s">
        <v>2123</v>
      </c>
      <c r="C509" s="172" t="s">
        <v>2124</v>
      </c>
      <c r="D509" s="36" t="s">
        <v>80</v>
      </c>
      <c r="E509" s="31">
        <v>5</v>
      </c>
      <c r="F509" s="31">
        <v>3</v>
      </c>
      <c r="G509" s="36" t="s">
        <v>1</v>
      </c>
      <c r="H509" s="36" t="s">
        <v>104</v>
      </c>
      <c r="I509" s="36" t="s">
        <v>307</v>
      </c>
      <c r="J509" s="36" t="s">
        <v>3122</v>
      </c>
      <c r="K509" s="36" t="s">
        <v>137</v>
      </c>
      <c r="L509" s="108">
        <v>0.22</v>
      </c>
      <c r="M509" s="108">
        <v>0</v>
      </c>
      <c r="N509" s="31" t="s">
        <v>138</v>
      </c>
      <c r="O509" s="119" t="s">
        <v>3123</v>
      </c>
      <c r="P509" s="110">
        <v>0</v>
      </c>
      <c r="Q509" s="112">
        <v>1</v>
      </c>
      <c r="R509" s="112">
        <v>1</v>
      </c>
      <c r="S509" s="148" t="s">
        <v>1089</v>
      </c>
      <c r="T509" s="114" t="s">
        <v>2430</v>
      </c>
      <c r="U509" s="216" t="s">
        <v>3124</v>
      </c>
      <c r="V509" s="103">
        <v>15</v>
      </c>
      <c r="W509" s="31">
        <v>2013</v>
      </c>
      <c r="X509" s="65" t="s">
        <v>2315</v>
      </c>
      <c r="Y509" s="65" t="s">
        <v>3125</v>
      </c>
      <c r="Z509" s="36"/>
      <c r="AA509" s="32" t="s">
        <v>3326</v>
      </c>
      <c r="AB509" s="32">
        <v>15</v>
      </c>
      <c r="AC509" s="32">
        <v>15</v>
      </c>
      <c r="AD509" s="218" t="s">
        <v>3353</v>
      </c>
      <c r="AE509" s="31"/>
      <c r="AF509" s="31"/>
      <c r="AG509" s="31"/>
      <c r="AH509" s="31"/>
      <c r="AI509" s="31"/>
      <c r="AJ509" s="31"/>
      <c r="AK509" s="31"/>
      <c r="AL509" s="31"/>
      <c r="AM509" s="115"/>
      <c r="AN509" s="31"/>
      <c r="AR509" s="220"/>
      <c r="AS509" s="221"/>
      <c r="AT509" s="221"/>
      <c r="BA509" s="222"/>
      <c r="BB509" s="222"/>
      <c r="BC509" s="222"/>
      <c r="BG509" s="221"/>
      <c r="BH509" s="221"/>
      <c r="BP509" s="221"/>
      <c r="BQ509" s="221"/>
      <c r="BR509" s="221"/>
      <c r="BZ509" s="225"/>
      <c r="CI509" s="226"/>
      <c r="CJ509" s="226"/>
      <c r="CK509" s="226"/>
      <c r="CL509" s="226"/>
      <c r="CM509" s="226"/>
      <c r="CN509" s="226"/>
      <c r="CO509" s="226"/>
      <c r="CP509" s="226"/>
      <c r="CQ509" s="226"/>
      <c r="CR509" s="226"/>
      <c r="CS509" s="226"/>
      <c r="CT509" s="226"/>
      <c r="CU509" s="226"/>
      <c r="CV509" s="226"/>
      <c r="CW509" s="226"/>
      <c r="CX509" s="226"/>
      <c r="CY509" s="226"/>
      <c r="CZ509" s="226"/>
      <c r="DA509" s="226"/>
      <c r="DB509" s="226"/>
      <c r="DC509" s="226"/>
      <c r="DD509" s="226"/>
      <c r="DE509" s="226"/>
      <c r="DF509" s="226"/>
      <c r="DG509" s="226"/>
      <c r="DH509" s="226"/>
      <c r="DI509" s="226"/>
      <c r="EL509" s="224"/>
    </row>
    <row r="510" spans="1:142" ht="16.899999999999999" customHeight="1" x14ac:dyDescent="0.3">
      <c r="A510" s="31">
        <v>938</v>
      </c>
      <c r="B510" s="62" t="s">
        <v>2125</v>
      </c>
      <c r="C510" s="36" t="s">
        <v>2126</v>
      </c>
      <c r="D510" s="36" t="s">
        <v>80</v>
      </c>
      <c r="E510" s="31">
        <v>5</v>
      </c>
      <c r="F510" s="31">
        <v>2</v>
      </c>
      <c r="G510" s="36" t="s">
        <v>0</v>
      </c>
      <c r="H510" s="36" t="s">
        <v>99</v>
      </c>
      <c r="I510" s="36" t="s">
        <v>307</v>
      </c>
      <c r="J510" s="36" t="s">
        <v>308</v>
      </c>
      <c r="K510" s="36" t="s">
        <v>137</v>
      </c>
      <c r="L510" s="108">
        <v>0.28000000000000003</v>
      </c>
      <c r="M510" s="108">
        <v>0</v>
      </c>
      <c r="N510" s="31" t="s">
        <v>138</v>
      </c>
      <c r="O510" s="109" t="s">
        <v>3126</v>
      </c>
      <c r="P510" s="109">
        <v>0</v>
      </c>
      <c r="Q510" s="112">
        <v>25</v>
      </c>
      <c r="R510" s="112">
        <v>25</v>
      </c>
      <c r="S510" s="113" t="s">
        <v>1202</v>
      </c>
      <c r="T510" s="114" t="s">
        <v>2418</v>
      </c>
      <c r="U510" s="216" t="s">
        <v>1477</v>
      </c>
      <c r="V510" s="103">
        <v>35</v>
      </c>
      <c r="W510" s="31">
        <v>2016</v>
      </c>
      <c r="X510" s="65" t="s">
        <v>2316</v>
      </c>
      <c r="Y510" s="65"/>
      <c r="Z510" s="36"/>
      <c r="AA510" s="32" t="s">
        <v>3313</v>
      </c>
      <c r="AB510" s="32">
        <v>35</v>
      </c>
      <c r="AC510" s="32">
        <v>35</v>
      </c>
      <c r="AD510" s="115" t="s">
        <v>3351</v>
      </c>
      <c r="AE510" s="31"/>
      <c r="AF510" s="31"/>
      <c r="AG510" s="31"/>
      <c r="AH510" s="31"/>
      <c r="AI510" s="31"/>
      <c r="AJ510" s="31"/>
      <c r="AK510" s="31"/>
      <c r="AL510" s="31"/>
      <c r="AM510" s="115"/>
      <c r="AN510" s="31"/>
      <c r="AR510" s="220"/>
      <c r="AT510" s="221"/>
      <c r="BA510" s="222"/>
      <c r="BC510" s="222"/>
      <c r="BG510" s="221"/>
      <c r="BR510" s="221"/>
      <c r="EL510" s="224"/>
    </row>
    <row r="511" spans="1:142" ht="16.899999999999999" customHeight="1" x14ac:dyDescent="0.3">
      <c r="A511" s="31">
        <v>940</v>
      </c>
      <c r="B511" s="36" t="s">
        <v>2127</v>
      </c>
      <c r="C511" s="36" t="s">
        <v>2128</v>
      </c>
      <c r="D511" s="36" t="s">
        <v>207</v>
      </c>
      <c r="E511" s="31" t="s">
        <v>218</v>
      </c>
      <c r="F511" s="31">
        <v>1</v>
      </c>
      <c r="G511" s="36" t="s">
        <v>1</v>
      </c>
      <c r="H511" s="36" t="s">
        <v>26</v>
      </c>
      <c r="I511" s="36" t="s">
        <v>355</v>
      </c>
      <c r="J511" s="62" t="s">
        <v>149</v>
      </c>
      <c r="K511" s="36" t="s">
        <v>137</v>
      </c>
      <c r="L511" s="108">
        <v>0.15</v>
      </c>
      <c r="M511" s="108">
        <v>0</v>
      </c>
      <c r="N511" s="31" t="s">
        <v>138</v>
      </c>
      <c r="O511" s="119" t="s">
        <v>3127</v>
      </c>
      <c r="P511" s="109"/>
      <c r="Q511" s="112">
        <v>0.15622366288492709</v>
      </c>
      <c r="R511" s="112">
        <v>0.15622366288492709</v>
      </c>
      <c r="S511" s="113" t="s">
        <v>1089</v>
      </c>
      <c r="T511" s="114" t="s">
        <v>2430</v>
      </c>
      <c r="U511" s="216" t="s">
        <v>1318</v>
      </c>
      <c r="V511" s="116">
        <v>15</v>
      </c>
      <c r="W511" s="31">
        <v>2018</v>
      </c>
      <c r="X511" s="65" t="s">
        <v>2317</v>
      </c>
      <c r="Y511" s="65" t="s">
        <v>3128</v>
      </c>
      <c r="Z511" s="36"/>
      <c r="AA511" s="32" t="s">
        <v>1507</v>
      </c>
      <c r="AB511" s="32">
        <v>15</v>
      </c>
      <c r="AC511" s="32">
        <v>15</v>
      </c>
      <c r="AD511" s="218" t="s">
        <v>3353</v>
      </c>
      <c r="AE511" s="31"/>
      <c r="AF511" s="31"/>
      <c r="AG511" s="31"/>
      <c r="AH511" s="31"/>
      <c r="AI511" s="31"/>
      <c r="AJ511" s="31"/>
      <c r="AK511" s="31"/>
      <c r="AL511" s="31"/>
      <c r="AM511" s="115"/>
      <c r="AN511" s="31"/>
      <c r="AR511" s="220"/>
      <c r="AS511" s="221"/>
      <c r="AT511" s="221"/>
      <c r="BA511" s="222"/>
      <c r="BB511" s="222"/>
      <c r="BC511" s="222"/>
      <c r="BG511" s="221"/>
      <c r="BH511" s="221"/>
      <c r="BJ511" s="226"/>
      <c r="BM511" s="226"/>
      <c r="BP511" s="221"/>
      <c r="BQ511" s="221"/>
      <c r="BR511" s="221"/>
      <c r="BZ511" s="225"/>
      <c r="CI511" s="226"/>
      <c r="CJ511" s="226"/>
      <c r="CK511" s="226"/>
      <c r="CL511" s="226"/>
      <c r="CM511" s="226"/>
      <c r="CN511" s="226"/>
      <c r="CO511" s="226"/>
      <c r="CP511" s="226"/>
      <c r="CQ511" s="226"/>
      <c r="CR511" s="226"/>
      <c r="CS511" s="226"/>
      <c r="CT511" s="226"/>
      <c r="CU511" s="226"/>
      <c r="CV511" s="226"/>
      <c r="CW511" s="226"/>
      <c r="CX511" s="226"/>
      <c r="CY511" s="226"/>
      <c r="CZ511" s="226"/>
      <c r="DA511" s="226"/>
      <c r="DB511" s="226"/>
      <c r="DC511" s="226"/>
      <c r="DD511" s="226"/>
      <c r="DE511" s="226"/>
      <c r="DF511" s="226"/>
      <c r="DG511" s="226"/>
      <c r="DH511" s="226"/>
      <c r="DI511" s="226"/>
      <c r="DJ511" s="226"/>
      <c r="DY511" s="226"/>
      <c r="DZ511" s="226"/>
      <c r="EA511" s="226"/>
      <c r="EB511" s="226"/>
      <c r="EC511" s="226"/>
      <c r="ED511" s="226"/>
      <c r="EI511" s="226"/>
      <c r="EL511" s="224"/>
    </row>
    <row r="512" spans="1:142" ht="16.899999999999999" customHeight="1" x14ac:dyDescent="0.3">
      <c r="A512" s="170">
        <v>943</v>
      </c>
      <c r="B512" s="171" t="s">
        <v>2129</v>
      </c>
      <c r="C512" s="171" t="s">
        <v>2130</v>
      </c>
      <c r="D512" s="172" t="s">
        <v>80</v>
      </c>
      <c r="E512" s="173">
        <v>5</v>
      </c>
      <c r="F512" s="173">
        <v>0</v>
      </c>
      <c r="G512" s="36" t="s">
        <v>0</v>
      </c>
      <c r="H512" s="36" t="s">
        <v>5</v>
      </c>
      <c r="I512" s="62" t="s">
        <v>227</v>
      </c>
      <c r="J512" s="72"/>
      <c r="K512" s="36" t="s">
        <v>137</v>
      </c>
      <c r="L512" s="174">
        <v>0.3</v>
      </c>
      <c r="M512" s="142">
        <v>0</v>
      </c>
      <c r="N512" s="31" t="s">
        <v>138</v>
      </c>
      <c r="O512" s="175" t="s">
        <v>3129</v>
      </c>
      <c r="P512" s="176">
        <v>2300</v>
      </c>
      <c r="Q512" s="111">
        <v>5300</v>
      </c>
      <c r="R512" s="177">
        <v>3000</v>
      </c>
      <c r="S512" s="36" t="s">
        <v>3130</v>
      </c>
      <c r="T512" s="178" t="s">
        <v>2361</v>
      </c>
      <c r="U512" s="216" t="s">
        <v>2462</v>
      </c>
      <c r="V512" s="116">
        <v>16</v>
      </c>
      <c r="W512" s="31">
        <v>2020</v>
      </c>
      <c r="X512" s="72" t="s">
        <v>2318</v>
      </c>
      <c r="Y512" s="72"/>
      <c r="Z512" s="94"/>
      <c r="AA512" s="32" t="s">
        <v>3384</v>
      </c>
      <c r="AB512" s="32">
        <v>16</v>
      </c>
      <c r="AC512" s="32">
        <v>16</v>
      </c>
      <c r="AD512" s="115" t="s">
        <v>3351</v>
      </c>
      <c r="AE512" s="31"/>
      <c r="AF512" s="31"/>
      <c r="AG512" s="31"/>
      <c r="AH512" s="31"/>
      <c r="AI512" s="31"/>
      <c r="AJ512" s="31"/>
      <c r="AK512" s="31"/>
      <c r="AL512" s="31"/>
      <c r="AM512" s="115"/>
      <c r="AN512" s="31"/>
      <c r="AS512" s="221"/>
      <c r="AT512" s="221"/>
      <c r="BA512" s="222"/>
      <c r="BC512" s="222"/>
      <c r="BR512" s="221"/>
      <c r="EL512" s="224"/>
    </row>
    <row r="513" spans="1:142" ht="16.899999999999999" customHeight="1" x14ac:dyDescent="0.3">
      <c r="A513" s="170">
        <v>944</v>
      </c>
      <c r="B513" s="171" t="s">
        <v>2131</v>
      </c>
      <c r="C513" s="171" t="s">
        <v>2132</v>
      </c>
      <c r="D513" s="172" t="s">
        <v>80</v>
      </c>
      <c r="E513" s="173">
        <v>5</v>
      </c>
      <c r="F513" s="173">
        <v>0</v>
      </c>
      <c r="G513" s="36" t="s">
        <v>0</v>
      </c>
      <c r="H513" s="36" t="s">
        <v>5</v>
      </c>
      <c r="I513" s="62" t="s">
        <v>227</v>
      </c>
      <c r="J513" s="72"/>
      <c r="K513" s="36" t="s">
        <v>137</v>
      </c>
      <c r="L513" s="174">
        <v>0.3</v>
      </c>
      <c r="M513" s="142">
        <v>0</v>
      </c>
      <c r="N513" s="31" t="s">
        <v>138</v>
      </c>
      <c r="O513" s="31" t="s">
        <v>3131</v>
      </c>
      <c r="P513" s="176">
        <v>440</v>
      </c>
      <c r="Q513" s="111">
        <v>600</v>
      </c>
      <c r="R513" s="177">
        <v>160</v>
      </c>
      <c r="S513" s="36" t="s">
        <v>3132</v>
      </c>
      <c r="T513" s="178" t="s">
        <v>2361</v>
      </c>
      <c r="U513" s="216" t="s">
        <v>2439</v>
      </c>
      <c r="V513" s="116">
        <v>10</v>
      </c>
      <c r="W513" s="31">
        <v>2020</v>
      </c>
      <c r="X513" s="72" t="s">
        <v>2319</v>
      </c>
      <c r="Y513" s="72"/>
      <c r="Z513" s="94"/>
      <c r="AA513" s="32" t="s">
        <v>3328</v>
      </c>
      <c r="AB513" s="32">
        <v>10</v>
      </c>
      <c r="AC513" s="32">
        <v>10</v>
      </c>
      <c r="AD513" s="115" t="s">
        <v>3351</v>
      </c>
      <c r="AE513" s="31"/>
      <c r="AF513" s="31"/>
      <c r="AG513" s="31"/>
      <c r="AH513" s="31"/>
      <c r="AI513" s="31"/>
      <c r="AJ513" s="31"/>
      <c r="AK513" s="31"/>
      <c r="AL513" s="31"/>
      <c r="AM513" s="115"/>
      <c r="AN513" s="31"/>
      <c r="AR513" s="220"/>
      <c r="AS513" s="221"/>
      <c r="AT513" s="221"/>
      <c r="BA513" s="222"/>
      <c r="BB513" s="222"/>
      <c r="BC513" s="222"/>
      <c r="BG513" s="221"/>
      <c r="BH513" s="221"/>
      <c r="BP513" s="221"/>
      <c r="BQ513" s="221"/>
      <c r="BR513" s="221"/>
      <c r="BZ513" s="225"/>
      <c r="EL513" s="224"/>
    </row>
    <row r="514" spans="1:142" ht="16.899999999999999" customHeight="1" x14ac:dyDescent="0.3">
      <c r="A514" s="170">
        <v>945</v>
      </c>
      <c r="B514" s="171" t="s">
        <v>2133</v>
      </c>
      <c r="C514" s="171" t="s">
        <v>2134</v>
      </c>
      <c r="D514" s="172" t="s">
        <v>80</v>
      </c>
      <c r="E514" s="173">
        <v>5</v>
      </c>
      <c r="F514" s="173">
        <v>0</v>
      </c>
      <c r="G514" s="36" t="s">
        <v>1</v>
      </c>
      <c r="H514" s="36" t="s">
        <v>5</v>
      </c>
      <c r="I514" s="62" t="s">
        <v>227</v>
      </c>
      <c r="J514" s="72"/>
      <c r="K514" s="36" t="s">
        <v>137</v>
      </c>
      <c r="L514" s="174">
        <v>0.3</v>
      </c>
      <c r="M514" s="142">
        <v>0</v>
      </c>
      <c r="N514" s="31" t="s">
        <v>138</v>
      </c>
      <c r="O514" s="31" t="s">
        <v>3133</v>
      </c>
      <c r="P514" s="179">
        <v>4.3095238095238093</v>
      </c>
      <c r="Q514" s="179">
        <v>12.142857142857142</v>
      </c>
      <c r="R514" s="180">
        <v>7.833333333333333</v>
      </c>
      <c r="S514" s="36" t="s">
        <v>3134</v>
      </c>
      <c r="T514" s="178" t="s">
        <v>2361</v>
      </c>
      <c r="U514" s="216" t="s">
        <v>3135</v>
      </c>
      <c r="V514" s="31">
        <v>15</v>
      </c>
      <c r="W514" s="31">
        <v>2020</v>
      </c>
      <c r="X514" s="72" t="s">
        <v>2320</v>
      </c>
      <c r="Y514" s="72"/>
      <c r="Z514" s="94"/>
      <c r="AA514" s="32" t="s">
        <v>3329</v>
      </c>
      <c r="AB514" s="32">
        <v>15</v>
      </c>
      <c r="AC514" s="32">
        <v>15</v>
      </c>
      <c r="AD514" s="218" t="s">
        <v>3353</v>
      </c>
      <c r="AE514" s="31"/>
      <c r="AF514" s="31"/>
      <c r="AG514" s="31"/>
      <c r="AH514" s="31"/>
      <c r="AI514" s="31"/>
      <c r="AJ514" s="31"/>
      <c r="AK514" s="31"/>
      <c r="AL514" s="31"/>
      <c r="AM514" s="115"/>
      <c r="AN514" s="31"/>
      <c r="AR514" s="220"/>
      <c r="AS514" s="221"/>
      <c r="AT514" s="221"/>
      <c r="BA514" s="222"/>
      <c r="BB514" s="222"/>
      <c r="BC514" s="222"/>
      <c r="BG514" s="221"/>
      <c r="BH514" s="221"/>
      <c r="BP514" s="221"/>
      <c r="BQ514" s="221"/>
      <c r="BR514" s="221"/>
      <c r="BZ514" s="225"/>
      <c r="EL514" s="224"/>
    </row>
    <row r="515" spans="1:142" ht="16.899999999999999" customHeight="1" x14ac:dyDescent="0.3">
      <c r="A515" s="170">
        <v>946</v>
      </c>
      <c r="B515" s="171" t="s">
        <v>2135</v>
      </c>
      <c r="C515" s="171" t="s">
        <v>2136</v>
      </c>
      <c r="D515" s="172" t="s">
        <v>75</v>
      </c>
      <c r="E515" s="173">
        <v>5</v>
      </c>
      <c r="F515" s="173">
        <v>0</v>
      </c>
      <c r="G515" s="36" t="s">
        <v>0</v>
      </c>
      <c r="H515" s="36" t="s">
        <v>166</v>
      </c>
      <c r="I515" s="62" t="s">
        <v>104</v>
      </c>
      <c r="J515" s="94"/>
      <c r="K515" s="36" t="s">
        <v>137</v>
      </c>
      <c r="L515" s="174">
        <v>0.2</v>
      </c>
      <c r="M515" s="142">
        <v>0</v>
      </c>
      <c r="N515" s="31" t="s">
        <v>138</v>
      </c>
      <c r="O515" s="31" t="s">
        <v>3136</v>
      </c>
      <c r="P515" s="176">
        <v>0</v>
      </c>
      <c r="Q515" s="111">
        <v>165</v>
      </c>
      <c r="R515" s="177">
        <v>165</v>
      </c>
      <c r="S515" s="36" t="s">
        <v>3137</v>
      </c>
      <c r="T515" s="181" t="s">
        <v>2361</v>
      </c>
      <c r="U515" s="216" t="s">
        <v>2406</v>
      </c>
      <c r="V515" s="116">
        <v>18</v>
      </c>
      <c r="W515" s="31">
        <v>2020</v>
      </c>
      <c r="X515" s="72" t="s">
        <v>2321</v>
      </c>
      <c r="Y515" s="72"/>
      <c r="Z515" s="94"/>
      <c r="AA515" s="32" t="s">
        <v>3330</v>
      </c>
      <c r="AB515" s="32">
        <v>18</v>
      </c>
      <c r="AC515" s="32">
        <v>18</v>
      </c>
      <c r="AD515" s="115" t="s">
        <v>3351</v>
      </c>
      <c r="AE515" s="31"/>
      <c r="AF515" s="31"/>
      <c r="AG515" s="31"/>
      <c r="AH515" s="31"/>
      <c r="AI515" s="31"/>
      <c r="AJ515" s="31"/>
      <c r="AK515" s="31"/>
      <c r="AL515" s="31"/>
      <c r="AM515" s="115"/>
      <c r="AN515" s="31"/>
      <c r="AR515" s="220"/>
      <c r="AS515" s="221"/>
      <c r="AT515" s="221"/>
      <c r="BA515" s="222"/>
      <c r="BB515" s="222"/>
      <c r="BC515" s="222"/>
      <c r="BG515" s="221"/>
      <c r="BH515" s="221"/>
      <c r="BP515" s="221"/>
      <c r="BQ515" s="221"/>
      <c r="BR515" s="221"/>
      <c r="BZ515" s="225"/>
      <c r="CI515" s="226"/>
      <c r="CJ515" s="226"/>
      <c r="CK515" s="226"/>
      <c r="CL515" s="226"/>
      <c r="CM515" s="226"/>
      <c r="CN515" s="226"/>
      <c r="CO515" s="226"/>
      <c r="CP515" s="226"/>
      <c r="CQ515" s="226"/>
      <c r="CR515" s="226"/>
      <c r="CS515" s="226"/>
      <c r="CT515" s="226"/>
      <c r="CU515" s="226"/>
      <c r="CV515" s="226"/>
      <c r="CW515" s="226"/>
      <c r="CX515" s="226"/>
      <c r="CY515" s="226"/>
      <c r="CZ515" s="226"/>
      <c r="DA515" s="226"/>
      <c r="DB515" s="226"/>
      <c r="DC515" s="226"/>
      <c r="DD515" s="226"/>
      <c r="DE515" s="226"/>
      <c r="DF515" s="226"/>
      <c r="DG515" s="226"/>
      <c r="DH515" s="226"/>
      <c r="DI515" s="226"/>
      <c r="EL515" s="224"/>
    </row>
    <row r="516" spans="1:142" ht="16.899999999999999" customHeight="1" x14ac:dyDescent="0.3">
      <c r="A516" s="170">
        <v>947</v>
      </c>
      <c r="B516" s="171" t="s">
        <v>2137</v>
      </c>
      <c r="C516" s="171" t="s">
        <v>2138</v>
      </c>
      <c r="D516" s="172" t="s">
        <v>75</v>
      </c>
      <c r="E516" s="173">
        <v>5</v>
      </c>
      <c r="F516" s="173">
        <v>0</v>
      </c>
      <c r="G516" s="36" t="s">
        <v>0</v>
      </c>
      <c r="H516" s="36" t="s">
        <v>166</v>
      </c>
      <c r="I516" s="62" t="s">
        <v>104</v>
      </c>
      <c r="J516" s="182"/>
      <c r="K516" s="36" t="s">
        <v>137</v>
      </c>
      <c r="L516" s="174">
        <v>0.2</v>
      </c>
      <c r="M516" s="142">
        <v>0</v>
      </c>
      <c r="N516" s="31" t="s">
        <v>138</v>
      </c>
      <c r="O516" s="31" t="s">
        <v>3136</v>
      </c>
      <c r="P516" s="176">
        <v>0</v>
      </c>
      <c r="Q516" s="183">
        <v>55</v>
      </c>
      <c r="R516" s="180">
        <v>55</v>
      </c>
      <c r="S516" s="36" t="s">
        <v>3132</v>
      </c>
      <c r="T516" s="181" t="s">
        <v>2361</v>
      </c>
      <c r="U516" s="216" t="s">
        <v>2439</v>
      </c>
      <c r="V516" s="31">
        <v>9</v>
      </c>
      <c r="W516" s="31">
        <v>2020</v>
      </c>
      <c r="X516" s="72" t="s">
        <v>2322</v>
      </c>
      <c r="Y516" s="72"/>
      <c r="Z516" s="94"/>
      <c r="AA516" s="32" t="s">
        <v>3328</v>
      </c>
      <c r="AB516" s="32">
        <v>9</v>
      </c>
      <c r="AC516" s="32">
        <v>9</v>
      </c>
      <c r="AD516" s="115" t="s">
        <v>3351</v>
      </c>
      <c r="AE516" s="31"/>
      <c r="AF516" s="31"/>
      <c r="AG516" s="31"/>
      <c r="AH516" s="31"/>
      <c r="AI516" s="31"/>
      <c r="AJ516" s="31"/>
      <c r="AK516" s="31"/>
      <c r="AL516" s="31"/>
      <c r="AM516" s="115"/>
      <c r="AN516" s="31"/>
      <c r="AR516" s="220"/>
      <c r="AS516" s="221"/>
      <c r="AT516" s="221"/>
      <c r="BA516" s="222"/>
      <c r="BC516" s="222"/>
      <c r="BG516" s="221"/>
      <c r="BH516" s="221"/>
      <c r="BM516" s="226"/>
      <c r="BP516" s="221"/>
      <c r="BQ516" s="221"/>
      <c r="BR516" s="221"/>
      <c r="CI516" s="226"/>
      <c r="CJ516" s="226"/>
      <c r="CK516" s="226"/>
      <c r="CL516" s="226"/>
      <c r="CM516" s="226"/>
      <c r="CN516" s="226"/>
      <c r="CO516" s="226"/>
      <c r="CP516" s="226"/>
      <c r="CQ516" s="226"/>
      <c r="CR516" s="226"/>
      <c r="CS516" s="226"/>
      <c r="CT516" s="226"/>
      <c r="CU516" s="226"/>
      <c r="CV516" s="226"/>
      <c r="CW516" s="226"/>
      <c r="CX516" s="226"/>
      <c r="CY516" s="226"/>
      <c r="CZ516" s="226"/>
      <c r="DA516" s="226"/>
      <c r="DB516" s="226"/>
      <c r="DC516" s="226"/>
      <c r="DD516" s="226"/>
      <c r="DE516" s="226"/>
      <c r="DF516" s="226"/>
      <c r="DG516" s="226"/>
      <c r="DH516" s="226"/>
      <c r="DI516" s="226"/>
      <c r="DJ516" s="226"/>
      <c r="DK516" s="226"/>
      <c r="DL516" s="226"/>
      <c r="DM516" s="226"/>
      <c r="DN516" s="226"/>
      <c r="DO516" s="226"/>
      <c r="DP516" s="226"/>
      <c r="DQ516" s="226"/>
      <c r="DR516" s="226"/>
      <c r="DS516" s="226"/>
      <c r="DT516" s="226"/>
      <c r="DU516" s="226"/>
      <c r="DV516" s="226"/>
      <c r="DW516" s="226"/>
      <c r="DX516" s="226"/>
      <c r="DY516" s="226"/>
      <c r="DZ516" s="226"/>
      <c r="EA516" s="226"/>
      <c r="EB516" s="226"/>
      <c r="EC516" s="226"/>
      <c r="ED516" s="226"/>
      <c r="EE516" s="226"/>
      <c r="EF516" s="226"/>
      <c r="EG516" s="226"/>
      <c r="EH516" s="226"/>
      <c r="EI516" s="226"/>
      <c r="EL516" s="224"/>
    </row>
    <row r="517" spans="1:142" ht="16.899999999999999" customHeight="1" x14ac:dyDescent="0.3">
      <c r="A517" s="170">
        <v>948</v>
      </c>
      <c r="B517" s="171" t="s">
        <v>2139</v>
      </c>
      <c r="C517" s="171" t="s">
        <v>2140</v>
      </c>
      <c r="D517" s="172" t="s">
        <v>75</v>
      </c>
      <c r="E517" s="173">
        <v>5</v>
      </c>
      <c r="F517" s="173">
        <v>0</v>
      </c>
      <c r="G517" s="36" t="s">
        <v>1</v>
      </c>
      <c r="H517" s="36" t="s">
        <v>166</v>
      </c>
      <c r="I517" s="62" t="s">
        <v>104</v>
      </c>
      <c r="J517" s="94"/>
      <c r="K517" s="36" t="s">
        <v>137</v>
      </c>
      <c r="L517" s="174">
        <v>0.2</v>
      </c>
      <c r="M517" s="142">
        <v>0</v>
      </c>
      <c r="N517" s="31" t="s">
        <v>138</v>
      </c>
      <c r="O517" s="31" t="s">
        <v>3136</v>
      </c>
      <c r="P517" s="179">
        <v>0</v>
      </c>
      <c r="Q517" s="183">
        <v>0.19642857142857142</v>
      </c>
      <c r="R517" s="180">
        <v>0.19642857142857142</v>
      </c>
      <c r="S517" s="36" t="s">
        <v>3134</v>
      </c>
      <c r="T517" s="181" t="s">
        <v>2361</v>
      </c>
      <c r="U517" s="216" t="s">
        <v>3138</v>
      </c>
      <c r="V517" s="116">
        <v>15</v>
      </c>
      <c r="W517" s="31">
        <v>2020</v>
      </c>
      <c r="X517" s="72" t="s">
        <v>2323</v>
      </c>
      <c r="Y517" s="72"/>
      <c r="Z517" s="94"/>
      <c r="AA517" s="32" t="s">
        <v>3331</v>
      </c>
      <c r="AB517" s="32">
        <v>15</v>
      </c>
      <c r="AC517" s="32">
        <v>15</v>
      </c>
      <c r="AD517" s="218" t="s">
        <v>3353</v>
      </c>
      <c r="AE517" s="31"/>
      <c r="AF517" s="31"/>
      <c r="AG517" s="31"/>
      <c r="AH517" s="31"/>
      <c r="AI517" s="31"/>
      <c r="AJ517" s="31"/>
      <c r="AK517" s="31"/>
      <c r="AL517" s="31"/>
      <c r="AM517" s="115"/>
      <c r="AN517" s="31"/>
      <c r="AR517" s="220"/>
      <c r="AS517" s="221"/>
      <c r="AT517" s="221"/>
      <c r="BA517" s="222"/>
      <c r="BB517" s="222"/>
      <c r="BC517" s="222"/>
      <c r="BG517" s="221"/>
      <c r="BH517" s="221"/>
      <c r="BJ517" s="226"/>
      <c r="BM517" s="226"/>
      <c r="BP517" s="221"/>
      <c r="BQ517" s="221"/>
      <c r="BR517" s="221"/>
      <c r="DJ517" s="226"/>
      <c r="DK517" s="226"/>
      <c r="DL517" s="226"/>
      <c r="DM517" s="226"/>
      <c r="DN517" s="226"/>
      <c r="DO517" s="226"/>
      <c r="DP517" s="226"/>
      <c r="DQ517" s="226"/>
      <c r="DR517" s="226"/>
      <c r="DS517" s="226"/>
      <c r="DT517" s="226"/>
      <c r="DU517" s="226"/>
      <c r="DV517" s="226"/>
      <c r="DW517" s="226"/>
      <c r="DX517" s="226"/>
      <c r="DY517" s="226"/>
      <c r="DZ517" s="226"/>
      <c r="EA517" s="226"/>
      <c r="EB517" s="226"/>
      <c r="EC517" s="226"/>
      <c r="ED517" s="226"/>
      <c r="EE517" s="226"/>
      <c r="EF517" s="226"/>
      <c r="EG517" s="226"/>
      <c r="EH517" s="226"/>
      <c r="EI517" s="226"/>
      <c r="EL517" s="224"/>
    </row>
    <row r="518" spans="1:142" ht="16.899999999999999" customHeight="1" x14ac:dyDescent="0.3">
      <c r="A518" s="170">
        <v>949</v>
      </c>
      <c r="B518" s="171" t="s">
        <v>2141</v>
      </c>
      <c r="C518" s="171" t="s">
        <v>2142</v>
      </c>
      <c r="D518" s="172" t="s">
        <v>75</v>
      </c>
      <c r="E518" s="173">
        <v>5</v>
      </c>
      <c r="F518" s="173">
        <v>0</v>
      </c>
      <c r="G518" s="36" t="s">
        <v>0</v>
      </c>
      <c r="H518" s="36" t="s">
        <v>4</v>
      </c>
      <c r="I518" s="62" t="s">
        <v>903</v>
      </c>
      <c r="J518" s="72"/>
      <c r="K518" s="36" t="s">
        <v>137</v>
      </c>
      <c r="L518" s="174">
        <v>0.25</v>
      </c>
      <c r="M518" s="142">
        <v>0</v>
      </c>
      <c r="N518" s="31" t="s">
        <v>138</v>
      </c>
      <c r="O518" s="31" t="s">
        <v>3139</v>
      </c>
      <c r="P518" s="176">
        <v>0</v>
      </c>
      <c r="Q518" s="111">
        <v>3000</v>
      </c>
      <c r="R518" s="111">
        <v>3000</v>
      </c>
      <c r="S518" s="36" t="s">
        <v>3137</v>
      </c>
      <c r="T518" s="181" t="s">
        <v>2361</v>
      </c>
      <c r="U518" s="216" t="s">
        <v>3140</v>
      </c>
      <c r="V518" s="31">
        <v>15</v>
      </c>
      <c r="W518" s="31">
        <v>2020</v>
      </c>
      <c r="X518" s="72" t="s">
        <v>2324</v>
      </c>
      <c r="Y518" s="72"/>
      <c r="Z518" s="94"/>
      <c r="AA518" s="32" t="s">
        <v>3332</v>
      </c>
      <c r="AB518" s="32">
        <v>15</v>
      </c>
      <c r="AC518" s="32">
        <v>15</v>
      </c>
      <c r="AD518" s="115" t="s">
        <v>3351</v>
      </c>
      <c r="AE518" s="31"/>
      <c r="AF518" s="31"/>
      <c r="AG518" s="31"/>
      <c r="AH518" s="31"/>
      <c r="AI518" s="31"/>
      <c r="AJ518" s="31"/>
      <c r="AK518" s="31"/>
      <c r="AL518" s="31"/>
      <c r="AM518" s="115"/>
      <c r="AN518" s="31"/>
      <c r="AR518" s="220"/>
      <c r="AS518" s="221"/>
      <c r="AT518" s="221"/>
      <c r="BA518" s="222"/>
      <c r="BB518" s="222"/>
      <c r="BC518" s="222"/>
      <c r="BG518" s="221"/>
      <c r="BH518" s="221"/>
      <c r="BM518" s="226"/>
      <c r="BP518" s="221"/>
      <c r="BQ518" s="221"/>
      <c r="BR518" s="221"/>
      <c r="CI518" s="226"/>
      <c r="CJ518" s="226"/>
      <c r="CK518" s="226"/>
      <c r="CL518" s="226"/>
      <c r="CM518" s="226"/>
      <c r="CN518" s="226"/>
      <c r="CO518" s="226"/>
      <c r="CP518" s="226"/>
      <c r="CQ518" s="226"/>
      <c r="CR518" s="226"/>
      <c r="CS518" s="226"/>
      <c r="CT518" s="226"/>
      <c r="CU518" s="226"/>
      <c r="CV518" s="226"/>
      <c r="CW518" s="226"/>
      <c r="CX518" s="226"/>
      <c r="CY518" s="226"/>
      <c r="CZ518" s="226"/>
      <c r="DA518" s="226"/>
      <c r="DB518" s="226"/>
      <c r="DC518" s="226"/>
      <c r="DD518" s="226"/>
      <c r="DE518" s="226"/>
      <c r="DF518" s="226"/>
      <c r="DG518" s="226"/>
      <c r="DH518" s="226"/>
      <c r="DI518" s="226"/>
      <c r="DJ518" s="226"/>
      <c r="DY518" s="226"/>
      <c r="DZ518" s="226"/>
      <c r="EA518" s="226"/>
      <c r="EB518" s="226"/>
      <c r="EC518" s="226"/>
      <c r="ED518" s="226"/>
      <c r="EI518" s="226"/>
      <c r="EL518" s="224"/>
    </row>
    <row r="519" spans="1:142" ht="16.899999999999999" customHeight="1" x14ac:dyDescent="0.3">
      <c r="A519" s="170">
        <v>950</v>
      </c>
      <c r="B519" s="171" t="s">
        <v>2141</v>
      </c>
      <c r="C519" s="171" t="s">
        <v>2143</v>
      </c>
      <c r="D519" s="172" t="s">
        <v>75</v>
      </c>
      <c r="E519" s="173">
        <v>5</v>
      </c>
      <c r="F519" s="173">
        <v>0</v>
      </c>
      <c r="G519" s="36" t="s">
        <v>0</v>
      </c>
      <c r="H519" s="36" t="s">
        <v>4</v>
      </c>
      <c r="I519" s="62" t="s">
        <v>3141</v>
      </c>
      <c r="J519" s="94"/>
      <c r="K519" s="36" t="s">
        <v>137</v>
      </c>
      <c r="L519" s="174">
        <v>0.4</v>
      </c>
      <c r="M519" s="142">
        <v>0</v>
      </c>
      <c r="N519" s="31" t="s">
        <v>144</v>
      </c>
      <c r="O519" s="31" t="s">
        <v>3139</v>
      </c>
      <c r="P519" s="176">
        <v>0</v>
      </c>
      <c r="Q519" s="111">
        <v>3000</v>
      </c>
      <c r="R519" s="111">
        <v>3000</v>
      </c>
      <c r="S519" s="36" t="s">
        <v>3137</v>
      </c>
      <c r="T519" s="181" t="s">
        <v>2359</v>
      </c>
      <c r="U519" s="216" t="s">
        <v>3142</v>
      </c>
      <c r="V519" s="31">
        <v>15</v>
      </c>
      <c r="W519" s="31">
        <v>2020</v>
      </c>
      <c r="X519" s="72" t="s">
        <v>2325</v>
      </c>
      <c r="Y519" s="73"/>
      <c r="Z519" s="94"/>
      <c r="AA519" s="32" t="s">
        <v>3333</v>
      </c>
      <c r="AB519" s="32">
        <v>15</v>
      </c>
      <c r="AC519" s="32">
        <v>15</v>
      </c>
      <c r="AD519" s="115" t="s">
        <v>3351</v>
      </c>
      <c r="AE519" s="31"/>
      <c r="AF519" s="31"/>
      <c r="AG519" s="31"/>
      <c r="AH519" s="31"/>
      <c r="AI519" s="31"/>
      <c r="AJ519" s="31"/>
      <c r="AK519" s="31"/>
      <c r="AL519" s="31"/>
      <c r="AM519" s="115"/>
      <c r="AN519" s="31"/>
      <c r="AR519" s="220"/>
      <c r="AS519" s="221"/>
      <c r="AT519" s="221"/>
      <c r="BA519" s="222"/>
      <c r="BB519" s="222"/>
      <c r="BC519" s="222"/>
      <c r="BG519" s="221"/>
      <c r="BH519" s="221"/>
      <c r="BJ519" s="226"/>
      <c r="BM519" s="226"/>
      <c r="BP519" s="221"/>
      <c r="BQ519" s="221"/>
      <c r="BR519" s="221"/>
      <c r="CI519" s="226"/>
      <c r="CJ519" s="226"/>
      <c r="CK519" s="226"/>
      <c r="CL519" s="226"/>
      <c r="CM519" s="226"/>
      <c r="CN519" s="226"/>
      <c r="CO519" s="226"/>
      <c r="CP519" s="226"/>
      <c r="CQ519" s="226"/>
      <c r="CR519" s="226"/>
      <c r="CS519" s="226"/>
      <c r="CT519" s="226"/>
      <c r="CU519" s="226"/>
      <c r="CV519" s="226"/>
      <c r="CW519" s="226"/>
      <c r="CX519" s="226"/>
      <c r="CY519" s="226"/>
      <c r="CZ519" s="226"/>
      <c r="DA519" s="226"/>
      <c r="DB519" s="226"/>
      <c r="DC519" s="226"/>
      <c r="DD519" s="226"/>
      <c r="DE519" s="226"/>
      <c r="DF519" s="226"/>
      <c r="DG519" s="226"/>
      <c r="DH519" s="226"/>
      <c r="DI519" s="226"/>
      <c r="DJ519" s="226"/>
      <c r="DK519" s="226"/>
      <c r="DL519" s="226"/>
      <c r="DM519" s="226"/>
      <c r="DN519" s="226"/>
      <c r="DO519" s="226"/>
      <c r="DP519" s="226"/>
      <c r="DQ519" s="226"/>
      <c r="DR519" s="226"/>
      <c r="DS519" s="226"/>
      <c r="DT519" s="226"/>
      <c r="DU519" s="226"/>
      <c r="DV519" s="226"/>
      <c r="DW519" s="226"/>
      <c r="DX519" s="226"/>
      <c r="DY519" s="226"/>
      <c r="DZ519" s="226"/>
      <c r="EA519" s="226"/>
      <c r="EB519" s="226"/>
      <c r="EC519" s="226"/>
      <c r="ED519" s="226"/>
      <c r="EE519" s="226"/>
      <c r="EF519" s="226"/>
      <c r="EG519" s="226"/>
      <c r="EH519" s="226"/>
      <c r="EI519" s="226"/>
      <c r="EL519" s="224"/>
    </row>
    <row r="520" spans="1:142" ht="16.899999999999999" customHeight="1" x14ac:dyDescent="0.3">
      <c r="A520" s="170">
        <v>951</v>
      </c>
      <c r="B520" s="171" t="s">
        <v>2141</v>
      </c>
      <c r="C520" s="171" t="s">
        <v>2144</v>
      </c>
      <c r="D520" s="172" t="s">
        <v>75</v>
      </c>
      <c r="E520" s="173">
        <v>5</v>
      </c>
      <c r="F520" s="173">
        <v>0</v>
      </c>
      <c r="G520" s="36" t="s">
        <v>1</v>
      </c>
      <c r="H520" s="36" t="s">
        <v>4</v>
      </c>
      <c r="I520" s="62" t="s">
        <v>903</v>
      </c>
      <c r="J520" s="73"/>
      <c r="K520" s="36" t="s">
        <v>137</v>
      </c>
      <c r="L520" s="174">
        <v>0.25</v>
      </c>
      <c r="M520" s="142">
        <v>0</v>
      </c>
      <c r="N520" s="31" t="s">
        <v>138</v>
      </c>
      <c r="O520" s="31" t="s">
        <v>3143</v>
      </c>
      <c r="P520" s="179">
        <v>0</v>
      </c>
      <c r="Q520" s="183">
        <v>1.9</v>
      </c>
      <c r="R520" s="183">
        <v>1.9047619047619047</v>
      </c>
      <c r="S520" s="36" t="s">
        <v>3134</v>
      </c>
      <c r="T520" s="181" t="s">
        <v>2361</v>
      </c>
      <c r="U520" s="216" t="s">
        <v>3144</v>
      </c>
      <c r="V520" s="31">
        <v>15</v>
      </c>
      <c r="W520" s="31">
        <v>2020</v>
      </c>
      <c r="X520" s="73" t="s">
        <v>2326</v>
      </c>
      <c r="Y520" s="73"/>
      <c r="Z520" s="73"/>
      <c r="AA520" s="32" t="s">
        <v>3334</v>
      </c>
      <c r="AB520" s="32">
        <v>15</v>
      </c>
      <c r="AC520" s="32">
        <v>15</v>
      </c>
      <c r="AD520" s="218" t="s">
        <v>3353</v>
      </c>
      <c r="AE520" s="31"/>
      <c r="AF520" s="31"/>
      <c r="AG520" s="31"/>
      <c r="AH520" s="31"/>
      <c r="AI520" s="31"/>
      <c r="AJ520" s="31"/>
      <c r="AK520" s="31"/>
      <c r="AL520" s="31"/>
      <c r="AM520" s="115"/>
      <c r="AN520" s="31"/>
      <c r="AR520" s="220"/>
      <c r="AS520" s="221"/>
      <c r="AT520" s="221"/>
      <c r="BA520" s="222"/>
      <c r="BB520" s="222"/>
      <c r="BC520" s="222"/>
      <c r="BG520" s="221"/>
      <c r="BH520" s="221"/>
      <c r="BP520" s="221"/>
      <c r="BQ520" s="221"/>
      <c r="BR520" s="221"/>
      <c r="BZ520" s="223"/>
      <c r="EL520" s="224"/>
    </row>
    <row r="521" spans="1:142" ht="16.899999999999999" customHeight="1" x14ac:dyDescent="0.3">
      <c r="A521" s="170">
        <v>952</v>
      </c>
      <c r="B521" s="171" t="s">
        <v>2141</v>
      </c>
      <c r="C521" s="171" t="s">
        <v>2145</v>
      </c>
      <c r="D521" s="172" t="s">
        <v>75</v>
      </c>
      <c r="E521" s="173">
        <v>5</v>
      </c>
      <c r="F521" s="173">
        <v>0</v>
      </c>
      <c r="G521" s="36" t="s">
        <v>1</v>
      </c>
      <c r="H521" s="36" t="s">
        <v>4</v>
      </c>
      <c r="I521" s="62" t="s">
        <v>3141</v>
      </c>
      <c r="J521" s="172"/>
      <c r="K521" s="36" t="s">
        <v>137</v>
      </c>
      <c r="L521" s="174">
        <v>0.4</v>
      </c>
      <c r="M521" s="142">
        <v>0</v>
      </c>
      <c r="N521" s="31" t="s">
        <v>144</v>
      </c>
      <c r="O521" s="31" t="s">
        <v>3143</v>
      </c>
      <c r="P521" s="179">
        <v>0</v>
      </c>
      <c r="Q521" s="183">
        <v>1.9</v>
      </c>
      <c r="R521" s="183">
        <v>1.9047619047619047</v>
      </c>
      <c r="S521" s="36" t="s">
        <v>3134</v>
      </c>
      <c r="T521" s="114" t="s">
        <v>2359</v>
      </c>
      <c r="U521" s="216" t="s">
        <v>3145</v>
      </c>
      <c r="V521" s="31">
        <v>15</v>
      </c>
      <c r="W521" s="31">
        <v>2020</v>
      </c>
      <c r="X521" s="74" t="s">
        <v>2327</v>
      </c>
      <c r="Y521" s="74"/>
      <c r="Z521" s="172"/>
      <c r="AA521" s="32" t="s">
        <v>3335</v>
      </c>
      <c r="AB521" s="32">
        <v>15</v>
      </c>
      <c r="AC521" s="32">
        <v>15</v>
      </c>
      <c r="AD521" s="218" t="s">
        <v>3353</v>
      </c>
      <c r="AE521" s="31"/>
      <c r="AF521" s="31"/>
      <c r="AG521" s="31"/>
      <c r="AH521" s="31"/>
      <c r="AI521" s="31"/>
      <c r="AJ521" s="31"/>
      <c r="AK521" s="31"/>
      <c r="AL521" s="31"/>
      <c r="AM521" s="115"/>
      <c r="AN521" s="31"/>
      <c r="AR521" s="220"/>
      <c r="AS521" s="221"/>
      <c r="AT521" s="221"/>
      <c r="BA521" s="222"/>
      <c r="BB521" s="222"/>
      <c r="BC521" s="222"/>
      <c r="BG521" s="221"/>
      <c r="BH521" s="221"/>
      <c r="BM521" s="226"/>
      <c r="BP521" s="221"/>
      <c r="BQ521" s="221"/>
      <c r="BR521" s="221"/>
      <c r="BZ521" s="225"/>
      <c r="DJ521" s="226"/>
      <c r="DK521" s="226"/>
      <c r="DL521" s="226"/>
      <c r="DM521" s="226"/>
      <c r="DN521" s="226"/>
      <c r="DO521" s="226"/>
      <c r="DP521" s="226"/>
      <c r="DQ521" s="226"/>
      <c r="DR521" s="226"/>
      <c r="DS521" s="226"/>
      <c r="DT521" s="226"/>
      <c r="DU521" s="226"/>
      <c r="DV521" s="226"/>
      <c r="DW521" s="226"/>
      <c r="DX521" s="226"/>
      <c r="DY521" s="226"/>
      <c r="DZ521" s="226"/>
      <c r="EA521" s="226"/>
      <c r="EB521" s="226"/>
      <c r="EC521" s="226"/>
      <c r="ED521" s="226"/>
      <c r="EE521" s="226"/>
      <c r="EF521" s="226"/>
      <c r="EG521" s="226"/>
      <c r="EH521" s="226"/>
      <c r="EI521" s="226"/>
      <c r="EL521" s="224"/>
    </row>
    <row r="522" spans="1:142" ht="16.899999999999999" customHeight="1" x14ac:dyDescent="0.3">
      <c r="A522" s="170">
        <v>953</v>
      </c>
      <c r="B522" s="171" t="s">
        <v>2146</v>
      </c>
      <c r="C522" s="171" t="s">
        <v>2147</v>
      </c>
      <c r="D522" s="172" t="s">
        <v>75</v>
      </c>
      <c r="E522" s="173">
        <v>5</v>
      </c>
      <c r="F522" s="173">
        <v>0</v>
      </c>
      <c r="G522" s="36" t="s">
        <v>0</v>
      </c>
      <c r="H522" s="36" t="s">
        <v>4</v>
      </c>
      <c r="I522" s="62" t="s">
        <v>104</v>
      </c>
      <c r="J522" s="172"/>
      <c r="K522" s="36" t="s">
        <v>137</v>
      </c>
      <c r="L522" s="174">
        <v>0.25</v>
      </c>
      <c r="M522" s="142">
        <v>0</v>
      </c>
      <c r="N522" s="31" t="s">
        <v>138</v>
      </c>
      <c r="O522" s="31" t="s">
        <v>3146</v>
      </c>
      <c r="P522" s="176">
        <v>3300</v>
      </c>
      <c r="Q522" s="111">
        <v>4500</v>
      </c>
      <c r="R522" s="111">
        <v>1200</v>
      </c>
      <c r="S522" s="36" t="s">
        <v>3137</v>
      </c>
      <c r="T522" s="114" t="s">
        <v>2361</v>
      </c>
      <c r="U522" s="216" t="s">
        <v>3140</v>
      </c>
      <c r="V522" s="31">
        <v>15</v>
      </c>
      <c r="W522" s="31">
        <v>2025</v>
      </c>
      <c r="X522" s="74" t="s">
        <v>2328</v>
      </c>
      <c r="Y522" s="74"/>
      <c r="Z522" s="172"/>
      <c r="AA522" s="32" t="s">
        <v>3332</v>
      </c>
      <c r="AB522" s="32">
        <v>15</v>
      </c>
      <c r="AC522" s="32">
        <v>15</v>
      </c>
      <c r="AD522" s="115" t="s">
        <v>3351</v>
      </c>
      <c r="AE522" s="31"/>
      <c r="AF522" s="31"/>
      <c r="AG522" s="31"/>
      <c r="AH522" s="31"/>
      <c r="AI522" s="31"/>
      <c r="AJ522" s="31"/>
      <c r="AK522" s="31"/>
      <c r="AL522" s="31"/>
      <c r="AM522" s="115"/>
      <c r="AN522" s="31"/>
      <c r="AR522" s="220"/>
      <c r="AS522" s="221"/>
      <c r="AT522" s="221"/>
      <c r="BA522" s="222"/>
      <c r="BB522" s="222"/>
      <c r="BC522" s="222"/>
      <c r="BG522" s="221"/>
      <c r="BH522" s="221"/>
      <c r="BM522" s="226"/>
      <c r="BP522" s="221"/>
      <c r="BQ522" s="221"/>
      <c r="BR522" s="221"/>
      <c r="BZ522" s="225"/>
      <c r="CI522" s="226"/>
      <c r="CJ522" s="226"/>
      <c r="CK522" s="226"/>
      <c r="CL522" s="226"/>
      <c r="CM522" s="226"/>
      <c r="CN522" s="226"/>
      <c r="CO522" s="226"/>
      <c r="CP522" s="226"/>
      <c r="CQ522" s="226"/>
      <c r="CR522" s="226"/>
      <c r="CS522" s="226"/>
      <c r="CT522" s="226"/>
      <c r="CU522" s="226"/>
      <c r="CV522" s="226"/>
      <c r="CW522" s="226"/>
      <c r="CX522" s="226"/>
      <c r="CY522" s="226"/>
      <c r="CZ522" s="226"/>
      <c r="DA522" s="226"/>
      <c r="DB522" s="226"/>
      <c r="DC522" s="226"/>
      <c r="DD522" s="226"/>
      <c r="DE522" s="226"/>
      <c r="DF522" s="226"/>
      <c r="DG522" s="226"/>
      <c r="DH522" s="226"/>
      <c r="DI522" s="226"/>
      <c r="DJ522" s="226"/>
      <c r="DK522" s="226"/>
      <c r="DL522" s="226"/>
      <c r="DM522" s="226"/>
      <c r="DN522" s="226"/>
      <c r="DO522" s="226"/>
      <c r="DP522" s="226"/>
      <c r="DQ522" s="226"/>
      <c r="DR522" s="226"/>
      <c r="DS522" s="226"/>
      <c r="DT522" s="226"/>
      <c r="DU522" s="226"/>
      <c r="DV522" s="226"/>
      <c r="DW522" s="226"/>
      <c r="DX522" s="226"/>
      <c r="DY522" s="226"/>
      <c r="DZ522" s="226"/>
      <c r="EA522" s="226"/>
      <c r="EB522" s="226"/>
      <c r="EC522" s="226"/>
      <c r="ED522" s="226"/>
      <c r="EE522" s="226"/>
      <c r="EF522" s="226"/>
      <c r="EG522" s="226"/>
      <c r="EH522" s="226"/>
      <c r="EI522" s="226"/>
      <c r="EL522" s="224"/>
    </row>
    <row r="523" spans="1:142" ht="16.899999999999999" customHeight="1" x14ac:dyDescent="0.3">
      <c r="A523" s="170">
        <v>954</v>
      </c>
      <c r="B523" s="171" t="s">
        <v>2148</v>
      </c>
      <c r="C523" s="171" t="s">
        <v>2149</v>
      </c>
      <c r="D523" s="172" t="s">
        <v>75</v>
      </c>
      <c r="E523" s="173">
        <v>5</v>
      </c>
      <c r="F523" s="173">
        <v>0</v>
      </c>
      <c r="G523" s="36" t="s">
        <v>1</v>
      </c>
      <c r="H523" s="36" t="s">
        <v>4</v>
      </c>
      <c r="I523" s="62" t="s">
        <v>104</v>
      </c>
      <c r="J523" s="172"/>
      <c r="K523" s="36" t="s">
        <v>137</v>
      </c>
      <c r="L523" s="174">
        <v>0.25</v>
      </c>
      <c r="M523" s="142">
        <v>0</v>
      </c>
      <c r="N523" s="31" t="s">
        <v>138</v>
      </c>
      <c r="O523" s="31" t="s">
        <v>3133</v>
      </c>
      <c r="P523" s="179">
        <v>4.3095238095238093</v>
      </c>
      <c r="Q523" s="179">
        <v>12.166666666666666</v>
      </c>
      <c r="R523" s="180">
        <v>7.8571428571428568</v>
      </c>
      <c r="S523" s="36" t="s">
        <v>3134</v>
      </c>
      <c r="T523" s="114" t="s">
        <v>2361</v>
      </c>
      <c r="U523" s="216" t="s">
        <v>3144</v>
      </c>
      <c r="V523" s="31">
        <v>15</v>
      </c>
      <c r="W523" s="31">
        <v>2025</v>
      </c>
      <c r="X523" s="74" t="s">
        <v>2329</v>
      </c>
      <c r="Y523" s="74"/>
      <c r="Z523" s="172"/>
      <c r="AA523" s="32" t="s">
        <v>3334</v>
      </c>
      <c r="AB523" s="32">
        <v>15</v>
      </c>
      <c r="AC523" s="32">
        <v>15</v>
      </c>
      <c r="AD523" s="218" t="s">
        <v>3353</v>
      </c>
      <c r="AE523" s="31"/>
      <c r="AF523" s="31"/>
      <c r="AG523" s="31"/>
      <c r="AH523" s="31"/>
      <c r="AI523" s="31"/>
      <c r="AJ523" s="31"/>
      <c r="AK523" s="31"/>
      <c r="AL523" s="31"/>
      <c r="AM523" s="115"/>
      <c r="AN523" s="31"/>
      <c r="AR523" s="220"/>
      <c r="AS523" s="221"/>
      <c r="AT523" s="221"/>
      <c r="BA523" s="222"/>
      <c r="BB523" s="222"/>
      <c r="BC523" s="222"/>
      <c r="BG523" s="221"/>
      <c r="BH523" s="221"/>
      <c r="BM523" s="226"/>
      <c r="BP523" s="221"/>
      <c r="BQ523" s="221"/>
      <c r="BR523" s="221"/>
      <c r="CI523" s="226"/>
      <c r="CJ523" s="226"/>
      <c r="CK523" s="226"/>
      <c r="CL523" s="226"/>
      <c r="CM523" s="226"/>
      <c r="CN523" s="226"/>
      <c r="CO523" s="226"/>
      <c r="CP523" s="226"/>
      <c r="CQ523" s="226"/>
      <c r="CR523" s="226"/>
      <c r="CS523" s="226"/>
      <c r="CT523" s="226"/>
      <c r="CU523" s="226"/>
      <c r="CV523" s="226"/>
      <c r="CW523" s="226"/>
      <c r="CX523" s="226"/>
      <c r="CY523" s="226"/>
      <c r="CZ523" s="226"/>
      <c r="DA523" s="226"/>
      <c r="DB523" s="226"/>
      <c r="DC523" s="226"/>
      <c r="DD523" s="226"/>
      <c r="DE523" s="226"/>
      <c r="DF523" s="226"/>
      <c r="DG523" s="226"/>
      <c r="DH523" s="226"/>
      <c r="DI523" s="226"/>
      <c r="DJ523" s="226"/>
      <c r="DK523" s="226"/>
      <c r="DL523" s="226"/>
      <c r="DM523" s="226"/>
      <c r="DN523" s="226"/>
      <c r="DO523" s="226"/>
      <c r="DP523" s="226"/>
      <c r="DQ523" s="226"/>
      <c r="DR523" s="226"/>
      <c r="DS523" s="226"/>
      <c r="DT523" s="226"/>
      <c r="DU523" s="226"/>
      <c r="DV523" s="226"/>
      <c r="DW523" s="226"/>
      <c r="DX523" s="226"/>
      <c r="DY523" s="226"/>
      <c r="DZ523" s="226"/>
      <c r="EA523" s="226"/>
      <c r="EB523" s="226"/>
      <c r="EC523" s="226"/>
      <c r="ED523" s="226"/>
      <c r="EE523" s="226"/>
      <c r="EF523" s="226"/>
      <c r="EG523" s="226"/>
      <c r="EH523" s="226"/>
      <c r="EI523" s="226"/>
      <c r="EL523" s="224"/>
    </row>
    <row r="524" spans="1:142" ht="16.899999999999999" customHeight="1" x14ac:dyDescent="0.3">
      <c r="A524" s="170">
        <v>955</v>
      </c>
      <c r="B524" s="171" t="s">
        <v>2150</v>
      </c>
      <c r="C524" s="171" t="s">
        <v>2151</v>
      </c>
      <c r="D524" s="172" t="s">
        <v>75</v>
      </c>
      <c r="E524" s="173">
        <v>5</v>
      </c>
      <c r="F524" s="173">
        <v>0</v>
      </c>
      <c r="G524" s="36" t="s">
        <v>0</v>
      </c>
      <c r="H524" s="36" t="s">
        <v>5</v>
      </c>
      <c r="I524" s="62" t="s">
        <v>104</v>
      </c>
      <c r="J524" s="172"/>
      <c r="K524" s="36" t="s">
        <v>137</v>
      </c>
      <c r="L524" s="174">
        <v>0.4</v>
      </c>
      <c r="M524" s="142">
        <v>0</v>
      </c>
      <c r="N524" s="31" t="s">
        <v>138</v>
      </c>
      <c r="O524" s="31" t="s">
        <v>3129</v>
      </c>
      <c r="P524" s="176">
        <v>2300</v>
      </c>
      <c r="Q524" s="111">
        <v>5300</v>
      </c>
      <c r="R524" s="111">
        <v>3000</v>
      </c>
      <c r="S524" s="36" t="s">
        <v>3137</v>
      </c>
      <c r="T524" s="114" t="s">
        <v>2361</v>
      </c>
      <c r="U524" s="216" t="s">
        <v>2462</v>
      </c>
      <c r="V524" s="31">
        <v>16</v>
      </c>
      <c r="W524" s="31">
        <v>2025</v>
      </c>
      <c r="X524" s="74" t="s">
        <v>2330</v>
      </c>
      <c r="Y524" s="74"/>
      <c r="Z524" s="172"/>
      <c r="AA524" s="32" t="s">
        <v>3384</v>
      </c>
      <c r="AB524" s="32">
        <v>16</v>
      </c>
      <c r="AC524" s="32">
        <v>16</v>
      </c>
      <c r="AD524" s="115" t="s">
        <v>3351</v>
      </c>
      <c r="AE524" s="31"/>
      <c r="AF524" s="31"/>
      <c r="AG524" s="31"/>
      <c r="AH524" s="31"/>
      <c r="AI524" s="31"/>
      <c r="AJ524" s="31"/>
      <c r="AK524" s="31"/>
      <c r="AL524" s="31"/>
      <c r="AM524" s="115"/>
      <c r="AN524" s="31"/>
      <c r="AR524" s="220"/>
      <c r="AS524" s="221"/>
      <c r="AT524" s="221"/>
      <c r="BA524" s="222"/>
      <c r="BB524" s="222"/>
      <c r="BC524" s="222"/>
      <c r="BG524" s="221"/>
      <c r="BH524" s="221"/>
      <c r="BP524" s="221"/>
      <c r="BQ524" s="221"/>
      <c r="BR524" s="221"/>
      <c r="BZ524" s="223"/>
      <c r="EL524" s="224"/>
    </row>
    <row r="525" spans="1:142" ht="16.899999999999999" customHeight="1" x14ac:dyDescent="0.3">
      <c r="A525" s="170">
        <v>956</v>
      </c>
      <c r="B525" s="171" t="s">
        <v>2152</v>
      </c>
      <c r="C525" s="171" t="s">
        <v>2153</v>
      </c>
      <c r="D525" s="172" t="s">
        <v>75</v>
      </c>
      <c r="E525" s="173">
        <v>5</v>
      </c>
      <c r="F525" s="173">
        <v>0</v>
      </c>
      <c r="G525" s="36" t="s">
        <v>0</v>
      </c>
      <c r="H525" s="36" t="s">
        <v>5</v>
      </c>
      <c r="I525" s="62" t="s">
        <v>104</v>
      </c>
      <c r="J525" s="172"/>
      <c r="K525" s="36" t="s">
        <v>137</v>
      </c>
      <c r="L525" s="174">
        <v>0.4</v>
      </c>
      <c r="M525" s="142">
        <v>0</v>
      </c>
      <c r="N525" s="31" t="s">
        <v>138</v>
      </c>
      <c r="O525" s="31" t="s">
        <v>3131</v>
      </c>
      <c r="P525" s="176">
        <v>440</v>
      </c>
      <c r="Q525" s="111">
        <v>600</v>
      </c>
      <c r="R525" s="111">
        <v>160</v>
      </c>
      <c r="S525" s="36" t="s">
        <v>3132</v>
      </c>
      <c r="T525" s="114" t="s">
        <v>2361</v>
      </c>
      <c r="U525" s="216" t="s">
        <v>2439</v>
      </c>
      <c r="V525" s="31">
        <v>10</v>
      </c>
      <c r="W525" s="31">
        <v>2025</v>
      </c>
      <c r="X525" s="74" t="s">
        <v>2331</v>
      </c>
      <c r="Y525" s="74"/>
      <c r="Z525" s="172"/>
      <c r="AA525" s="32" t="s">
        <v>3328</v>
      </c>
      <c r="AB525" s="32">
        <v>10</v>
      </c>
      <c r="AC525" s="32">
        <v>10</v>
      </c>
      <c r="AD525" s="115" t="s">
        <v>3351</v>
      </c>
      <c r="AE525" s="31"/>
      <c r="AF525" s="31"/>
      <c r="AG525" s="31"/>
      <c r="AH525" s="31"/>
      <c r="AI525" s="31"/>
      <c r="AJ525" s="31"/>
      <c r="AK525" s="31"/>
      <c r="AL525" s="31"/>
      <c r="AM525" s="115"/>
      <c r="AN525" s="31"/>
      <c r="AR525" s="220"/>
      <c r="AS525" s="221"/>
      <c r="AT525" s="221"/>
      <c r="BA525" s="222"/>
      <c r="BB525" s="222"/>
      <c r="BC525" s="222"/>
      <c r="BG525" s="221"/>
      <c r="BH525" s="221"/>
      <c r="BP525" s="221"/>
      <c r="BQ525" s="221"/>
      <c r="BR525" s="221"/>
      <c r="BZ525" s="223"/>
      <c r="EL525" s="224"/>
    </row>
    <row r="526" spans="1:142" ht="16.899999999999999" customHeight="1" x14ac:dyDescent="0.3">
      <c r="A526" s="170">
        <v>957</v>
      </c>
      <c r="B526" s="171" t="s">
        <v>2154</v>
      </c>
      <c r="C526" s="171" t="s">
        <v>2155</v>
      </c>
      <c r="D526" s="172" t="s">
        <v>75</v>
      </c>
      <c r="E526" s="173">
        <v>5</v>
      </c>
      <c r="F526" s="173">
        <v>0</v>
      </c>
      <c r="G526" s="36" t="s">
        <v>1</v>
      </c>
      <c r="H526" s="36" t="s">
        <v>5</v>
      </c>
      <c r="I526" s="62" t="s">
        <v>104</v>
      </c>
      <c r="J526" s="172"/>
      <c r="K526" s="36" t="s">
        <v>137</v>
      </c>
      <c r="L526" s="174">
        <v>0.4</v>
      </c>
      <c r="M526" s="142">
        <v>0</v>
      </c>
      <c r="N526" s="31" t="s">
        <v>138</v>
      </c>
      <c r="O526" s="31" t="s">
        <v>3133</v>
      </c>
      <c r="P526" s="179">
        <v>4.3095238095238093</v>
      </c>
      <c r="Q526" s="183">
        <v>12.142857142857142</v>
      </c>
      <c r="R526" s="183">
        <v>7.833333333333333</v>
      </c>
      <c r="S526" s="36" t="s">
        <v>3134</v>
      </c>
      <c r="T526" s="114" t="s">
        <v>2361</v>
      </c>
      <c r="U526" s="216" t="s">
        <v>3135</v>
      </c>
      <c r="V526" s="31">
        <v>15</v>
      </c>
      <c r="W526" s="31">
        <v>2025</v>
      </c>
      <c r="X526" s="74" t="s">
        <v>2332</v>
      </c>
      <c r="Y526" s="74"/>
      <c r="Z526" s="172"/>
      <c r="AA526" s="32" t="s">
        <v>3329</v>
      </c>
      <c r="AB526" s="32">
        <v>15</v>
      </c>
      <c r="AC526" s="32">
        <v>15</v>
      </c>
      <c r="AD526" s="218" t="s">
        <v>3353</v>
      </c>
      <c r="AE526" s="31"/>
      <c r="AF526" s="31"/>
      <c r="AG526" s="31"/>
      <c r="AH526" s="31"/>
      <c r="AI526" s="31"/>
      <c r="AJ526" s="31"/>
      <c r="AK526" s="31"/>
      <c r="AL526" s="31"/>
      <c r="AM526" s="115"/>
      <c r="AN526" s="31"/>
      <c r="AR526" s="220"/>
      <c r="AS526" s="221"/>
      <c r="AT526" s="221"/>
      <c r="BA526" s="222"/>
      <c r="BB526" s="222"/>
      <c r="BC526" s="222"/>
      <c r="BG526" s="221"/>
      <c r="BH526" s="221"/>
      <c r="BP526" s="221"/>
      <c r="BQ526" s="221"/>
      <c r="BR526" s="221"/>
      <c r="BZ526" s="225"/>
      <c r="CI526" s="226"/>
      <c r="CJ526" s="226"/>
      <c r="CK526" s="226"/>
      <c r="CL526" s="226"/>
      <c r="CM526" s="226"/>
      <c r="CN526" s="226"/>
      <c r="CO526" s="226"/>
      <c r="CP526" s="226"/>
      <c r="CQ526" s="226"/>
      <c r="CR526" s="226"/>
      <c r="CS526" s="226"/>
      <c r="CT526" s="226"/>
      <c r="CU526" s="226"/>
      <c r="CV526" s="226"/>
      <c r="CW526" s="226"/>
      <c r="CX526" s="226"/>
      <c r="CY526" s="226"/>
      <c r="CZ526" s="226"/>
      <c r="DA526" s="226"/>
      <c r="DB526" s="226"/>
      <c r="DC526" s="226"/>
      <c r="DD526" s="226"/>
      <c r="DE526" s="226"/>
      <c r="DF526" s="226"/>
      <c r="DG526" s="226"/>
      <c r="DH526" s="226"/>
      <c r="DI526" s="226"/>
      <c r="EL526" s="224"/>
    </row>
    <row r="527" spans="1:142" ht="16.899999999999999" customHeight="1" x14ac:dyDescent="0.25">
      <c r="A527" s="170">
        <v>958</v>
      </c>
      <c r="B527" s="171" t="s">
        <v>2156</v>
      </c>
      <c r="C527" s="171" t="s">
        <v>2157</v>
      </c>
      <c r="D527" s="172" t="s">
        <v>81</v>
      </c>
      <c r="E527" s="173">
        <v>5</v>
      </c>
      <c r="F527" s="173">
        <v>0</v>
      </c>
      <c r="G527" s="36" t="s">
        <v>1</v>
      </c>
      <c r="H527" s="36" t="s">
        <v>104</v>
      </c>
      <c r="I527" s="62" t="s">
        <v>104</v>
      </c>
      <c r="J527" s="172"/>
      <c r="K527" s="36" t="s">
        <v>137</v>
      </c>
      <c r="L527" s="174">
        <v>0.15</v>
      </c>
      <c r="M527" s="142">
        <v>0</v>
      </c>
      <c r="N527" s="31" t="s">
        <v>138</v>
      </c>
      <c r="O527" s="31" t="s">
        <v>3147</v>
      </c>
      <c r="P527" s="179">
        <v>0</v>
      </c>
      <c r="Q527" s="183">
        <v>5</v>
      </c>
      <c r="R527" s="183">
        <v>5</v>
      </c>
      <c r="S527" s="36" t="s">
        <v>3148</v>
      </c>
      <c r="T527" s="114" t="s">
        <v>2356</v>
      </c>
      <c r="U527" s="216" t="s">
        <v>3149</v>
      </c>
      <c r="V527" s="31">
        <v>40</v>
      </c>
      <c r="W527" s="31">
        <v>2022</v>
      </c>
      <c r="X527" s="74" t="s">
        <v>2333</v>
      </c>
      <c r="Y527" s="74"/>
      <c r="Z527" s="172"/>
      <c r="AA527" s="32" t="s">
        <v>3336</v>
      </c>
      <c r="AB527" s="32">
        <v>40</v>
      </c>
      <c r="AC527" s="32">
        <v>15</v>
      </c>
      <c r="AD527" s="218" t="s">
        <v>3353</v>
      </c>
      <c r="AE527" s="31"/>
      <c r="AF527" s="31"/>
      <c r="AG527" s="31"/>
      <c r="AH527" s="31"/>
      <c r="AI527" s="31"/>
      <c r="AJ527" s="31"/>
      <c r="AK527" s="31"/>
      <c r="AL527" s="31"/>
      <c r="AM527" s="115"/>
      <c r="AN527" s="31"/>
      <c r="AR527" s="220"/>
      <c r="AS527" s="221"/>
      <c r="AT527" s="221"/>
      <c r="BA527" s="222"/>
      <c r="BB527" s="222"/>
      <c r="BC527" s="222"/>
      <c r="BG527" s="221"/>
      <c r="BH527" s="221"/>
      <c r="BM527" s="226"/>
      <c r="BP527" s="221"/>
      <c r="BQ527" s="221"/>
      <c r="BR527" s="221"/>
      <c r="CI527" s="226"/>
      <c r="CJ527" s="226"/>
      <c r="CK527" s="226"/>
      <c r="CL527" s="226"/>
      <c r="CM527" s="226"/>
      <c r="CN527" s="226"/>
      <c r="CO527" s="226"/>
      <c r="CP527" s="226"/>
      <c r="CQ527" s="226"/>
      <c r="CR527" s="226"/>
      <c r="CS527" s="226"/>
      <c r="CT527" s="226"/>
      <c r="CU527" s="226"/>
      <c r="CV527" s="226"/>
      <c r="CW527" s="226"/>
      <c r="CX527" s="226"/>
      <c r="CY527" s="226"/>
      <c r="CZ527" s="226"/>
      <c r="DA527" s="226"/>
      <c r="DB527" s="226"/>
      <c r="DC527" s="226"/>
      <c r="DD527" s="226"/>
      <c r="DE527" s="226"/>
      <c r="DF527" s="226"/>
      <c r="DG527" s="226"/>
      <c r="DH527" s="226"/>
      <c r="DI527" s="226"/>
      <c r="DJ527" s="226"/>
      <c r="DK527" s="226"/>
      <c r="DL527" s="226"/>
      <c r="DM527" s="226"/>
      <c r="DN527" s="226"/>
      <c r="DO527" s="226"/>
      <c r="DP527" s="226"/>
      <c r="DQ527" s="226"/>
      <c r="DR527" s="226"/>
      <c r="DS527" s="226"/>
      <c r="DT527" s="226"/>
      <c r="DU527" s="226"/>
      <c r="DV527" s="226"/>
      <c r="DW527" s="226"/>
      <c r="DX527" s="226"/>
      <c r="DY527" s="226"/>
      <c r="DZ527" s="226"/>
      <c r="EA527" s="226"/>
      <c r="EB527" s="226"/>
      <c r="EC527" s="226"/>
      <c r="ED527" s="226"/>
      <c r="EE527" s="226"/>
      <c r="EF527" s="226"/>
      <c r="EG527" s="226"/>
      <c r="EH527" s="226"/>
      <c r="EI527" s="226"/>
      <c r="EL527" s="224"/>
    </row>
    <row r="528" spans="1:142" ht="16.899999999999999" customHeight="1" x14ac:dyDescent="0.3">
      <c r="A528" s="170">
        <v>959</v>
      </c>
      <c r="B528" s="171" t="s">
        <v>2158</v>
      </c>
      <c r="C528" s="171" t="s">
        <v>2159</v>
      </c>
      <c r="D528" s="172" t="s">
        <v>75</v>
      </c>
      <c r="E528" s="173">
        <v>5</v>
      </c>
      <c r="F528" s="173">
        <v>0</v>
      </c>
      <c r="G528" s="36" t="s">
        <v>0</v>
      </c>
      <c r="H528" s="36" t="s">
        <v>4</v>
      </c>
      <c r="I528" s="62" t="s">
        <v>3141</v>
      </c>
      <c r="J528" s="172"/>
      <c r="K528" s="36" t="s">
        <v>137</v>
      </c>
      <c r="L528" s="174">
        <v>0.4</v>
      </c>
      <c r="M528" s="142">
        <v>0</v>
      </c>
      <c r="N528" s="31" t="s">
        <v>144</v>
      </c>
      <c r="O528" s="31" t="s">
        <v>3150</v>
      </c>
      <c r="P528" s="176">
        <v>2300</v>
      </c>
      <c r="Q528" s="111">
        <v>12000</v>
      </c>
      <c r="R528" s="111">
        <v>9700</v>
      </c>
      <c r="S528" s="36" t="s">
        <v>3151</v>
      </c>
      <c r="T528" s="114" t="s">
        <v>2359</v>
      </c>
      <c r="U528" s="216" t="s">
        <v>2460</v>
      </c>
      <c r="V528" s="31">
        <v>15</v>
      </c>
      <c r="W528" s="31">
        <v>2022</v>
      </c>
      <c r="X528" s="74" t="s">
        <v>2334</v>
      </c>
      <c r="Y528" s="74"/>
      <c r="Z528" s="172"/>
      <c r="AA528" s="32" t="s">
        <v>3228</v>
      </c>
      <c r="AB528" s="32">
        <v>15</v>
      </c>
      <c r="AC528" s="32">
        <v>15</v>
      </c>
      <c r="AD528" s="115" t="s">
        <v>3351</v>
      </c>
      <c r="AE528" s="31"/>
      <c r="AF528" s="31"/>
      <c r="AG528" s="31"/>
      <c r="AH528" s="31"/>
      <c r="AI528" s="31"/>
      <c r="AJ528" s="31"/>
      <c r="AK528" s="31"/>
      <c r="AL528" s="31"/>
      <c r="AM528" s="115"/>
      <c r="AN528" s="31"/>
      <c r="AR528" s="220"/>
      <c r="AS528" s="221"/>
      <c r="AT528" s="221"/>
      <c r="BA528" s="222"/>
      <c r="BB528" s="222"/>
      <c r="BC528" s="222"/>
      <c r="BG528" s="221"/>
      <c r="BH528" s="221"/>
      <c r="BJ528" s="226"/>
      <c r="BM528" s="226"/>
      <c r="BP528" s="221"/>
      <c r="BQ528" s="221"/>
      <c r="BR528" s="221"/>
      <c r="DJ528" s="226"/>
      <c r="DK528" s="226"/>
      <c r="DL528" s="226"/>
      <c r="DM528" s="226"/>
      <c r="DN528" s="226"/>
      <c r="DO528" s="226"/>
      <c r="DP528" s="226"/>
      <c r="DQ528" s="226"/>
      <c r="DR528" s="226"/>
      <c r="DS528" s="226"/>
      <c r="DT528" s="226"/>
      <c r="DU528" s="226"/>
      <c r="DV528" s="226"/>
      <c r="DW528" s="226"/>
      <c r="DX528" s="226"/>
      <c r="DY528" s="226"/>
      <c r="DZ528" s="226"/>
      <c r="EA528" s="226"/>
      <c r="EB528" s="226"/>
      <c r="EC528" s="226"/>
      <c r="ED528" s="226"/>
      <c r="EE528" s="226"/>
      <c r="EF528" s="226"/>
      <c r="EG528" s="226"/>
      <c r="EH528" s="226"/>
      <c r="EI528" s="226"/>
      <c r="EL528" s="224"/>
    </row>
    <row r="529" spans="1:142" ht="16.899999999999999" customHeight="1" x14ac:dyDescent="0.3">
      <c r="A529" s="170">
        <v>960</v>
      </c>
      <c r="B529" s="171" t="s">
        <v>2160</v>
      </c>
      <c r="C529" s="171" t="s">
        <v>2161</v>
      </c>
      <c r="D529" s="172" t="s">
        <v>75</v>
      </c>
      <c r="E529" s="173">
        <v>5</v>
      </c>
      <c r="F529" s="173">
        <v>0</v>
      </c>
      <c r="G529" s="36" t="s">
        <v>1</v>
      </c>
      <c r="H529" s="36" t="s">
        <v>4</v>
      </c>
      <c r="I529" s="62" t="s">
        <v>3141</v>
      </c>
      <c r="J529" s="172"/>
      <c r="K529" s="36" t="s">
        <v>137</v>
      </c>
      <c r="L529" s="174">
        <v>0.4</v>
      </c>
      <c r="M529" s="142">
        <v>0</v>
      </c>
      <c r="N529" s="31" t="s">
        <v>144</v>
      </c>
      <c r="O529" s="31" t="s">
        <v>3152</v>
      </c>
      <c r="P529" s="176">
        <v>22300</v>
      </c>
      <c r="Q529" s="111">
        <v>66900</v>
      </c>
      <c r="R529" s="111">
        <v>1.7421875</v>
      </c>
      <c r="S529" s="62" t="s">
        <v>3153</v>
      </c>
      <c r="T529" s="114" t="s">
        <v>2359</v>
      </c>
      <c r="U529" s="216" t="s">
        <v>3145</v>
      </c>
      <c r="V529" s="31">
        <v>15</v>
      </c>
      <c r="W529" s="31">
        <v>2022</v>
      </c>
      <c r="X529" s="74" t="s">
        <v>2335</v>
      </c>
      <c r="Y529" s="74"/>
      <c r="Z529" s="172"/>
      <c r="AA529" s="32" t="s">
        <v>3335</v>
      </c>
      <c r="AB529" s="32">
        <v>15</v>
      </c>
      <c r="AC529" s="32">
        <v>15</v>
      </c>
      <c r="AD529" s="218" t="s">
        <v>3353</v>
      </c>
      <c r="AE529" s="31"/>
      <c r="AF529" s="31"/>
      <c r="AG529" s="31"/>
      <c r="AH529" s="31"/>
      <c r="AI529" s="31"/>
      <c r="AJ529" s="31"/>
      <c r="AK529" s="31"/>
      <c r="AL529" s="31"/>
      <c r="AM529" s="115"/>
      <c r="AN529" s="31"/>
      <c r="AR529" s="220"/>
      <c r="AS529" s="221"/>
      <c r="AT529" s="221"/>
      <c r="BA529" s="222"/>
      <c r="BB529" s="222"/>
      <c r="BC529" s="222"/>
      <c r="BG529" s="221"/>
      <c r="BH529" s="221"/>
      <c r="BP529" s="221"/>
      <c r="BQ529" s="221"/>
      <c r="BR529" s="221"/>
      <c r="BZ529" s="225"/>
      <c r="EL529" s="224"/>
    </row>
    <row r="530" spans="1:142" ht="16.899999999999999" customHeight="1" x14ac:dyDescent="0.3">
      <c r="A530" s="170">
        <v>961</v>
      </c>
      <c r="B530" s="184" t="s">
        <v>2162</v>
      </c>
      <c r="C530" s="171" t="s">
        <v>2163</v>
      </c>
      <c r="D530" s="172" t="s">
        <v>75</v>
      </c>
      <c r="E530" s="173">
        <v>5</v>
      </c>
      <c r="F530" s="173">
        <v>0</v>
      </c>
      <c r="G530" s="36" t="s">
        <v>0</v>
      </c>
      <c r="H530" s="36" t="s">
        <v>166</v>
      </c>
      <c r="I530" s="62" t="s">
        <v>903</v>
      </c>
      <c r="J530" s="172"/>
      <c r="K530" s="36" t="s">
        <v>137</v>
      </c>
      <c r="L530" s="174">
        <v>0.66</v>
      </c>
      <c r="M530" s="142">
        <v>0</v>
      </c>
      <c r="N530" s="31" t="s">
        <v>138</v>
      </c>
      <c r="O530" s="31" t="s">
        <v>3154</v>
      </c>
      <c r="P530" s="176">
        <v>1150</v>
      </c>
      <c r="Q530" s="111">
        <v>5870</v>
      </c>
      <c r="R530" s="111">
        <v>4720</v>
      </c>
      <c r="S530" s="36" t="s">
        <v>3155</v>
      </c>
      <c r="T530" s="114" t="s">
        <v>2361</v>
      </c>
      <c r="U530" s="216" t="s">
        <v>2406</v>
      </c>
      <c r="V530" s="31">
        <v>18</v>
      </c>
      <c r="W530" s="31">
        <v>2018</v>
      </c>
      <c r="X530" s="74" t="s">
        <v>2336</v>
      </c>
      <c r="Y530" s="74"/>
      <c r="Z530" s="172"/>
      <c r="AA530" s="32" t="s">
        <v>3330</v>
      </c>
      <c r="AB530" s="32">
        <v>18</v>
      </c>
      <c r="AC530" s="32">
        <v>18</v>
      </c>
      <c r="AD530" s="115" t="s">
        <v>3351</v>
      </c>
      <c r="AE530" s="31"/>
      <c r="AF530" s="31"/>
      <c r="AG530" s="31"/>
      <c r="AH530" s="31"/>
      <c r="AI530" s="31"/>
      <c r="AJ530" s="31"/>
      <c r="AK530" s="31"/>
      <c r="AL530" s="31"/>
      <c r="AM530" s="115"/>
      <c r="AN530" s="31"/>
      <c r="AR530" s="220"/>
      <c r="AS530" s="221"/>
      <c r="AT530" s="221"/>
      <c r="BA530" s="222"/>
      <c r="BB530" s="222"/>
      <c r="BC530" s="222"/>
      <c r="BG530" s="221"/>
      <c r="BH530" s="221"/>
      <c r="BP530" s="221"/>
      <c r="BQ530" s="221"/>
      <c r="BR530" s="221"/>
      <c r="BZ530" s="225"/>
      <c r="DJ530" s="226"/>
      <c r="EL530" s="224"/>
    </row>
    <row r="531" spans="1:142" ht="16.899999999999999" customHeight="1" x14ac:dyDescent="0.3">
      <c r="A531" s="170">
        <v>962</v>
      </c>
      <c r="B531" s="171" t="s">
        <v>2164</v>
      </c>
      <c r="C531" s="171" t="s">
        <v>2165</v>
      </c>
      <c r="D531" s="172" t="s">
        <v>75</v>
      </c>
      <c r="E531" s="173">
        <v>5</v>
      </c>
      <c r="F531" s="173">
        <v>0</v>
      </c>
      <c r="G531" s="36" t="s">
        <v>0</v>
      </c>
      <c r="H531" s="36" t="s">
        <v>166</v>
      </c>
      <c r="I531" s="62" t="s">
        <v>903</v>
      </c>
      <c r="J531" s="172"/>
      <c r="K531" s="36" t="s">
        <v>137</v>
      </c>
      <c r="L531" s="174">
        <v>0.2</v>
      </c>
      <c r="M531" s="142">
        <v>0</v>
      </c>
      <c r="N531" s="31" t="s">
        <v>138</v>
      </c>
      <c r="O531" s="31" t="s">
        <v>3129</v>
      </c>
      <c r="P531" s="176">
        <v>2300</v>
      </c>
      <c r="Q531" s="111">
        <v>5300</v>
      </c>
      <c r="R531" s="111">
        <v>3000</v>
      </c>
      <c r="S531" s="36" t="s">
        <v>3137</v>
      </c>
      <c r="T531" s="114" t="s">
        <v>2361</v>
      </c>
      <c r="U531" s="216" t="s">
        <v>2406</v>
      </c>
      <c r="V531" s="31">
        <v>18</v>
      </c>
      <c r="W531" s="31">
        <v>2025</v>
      </c>
      <c r="X531" s="74" t="s">
        <v>2337</v>
      </c>
      <c r="Y531" s="74"/>
      <c r="Z531" s="172"/>
      <c r="AA531" s="32" t="s">
        <v>3330</v>
      </c>
      <c r="AB531" s="32">
        <v>18</v>
      </c>
      <c r="AC531" s="32">
        <v>18</v>
      </c>
      <c r="AD531" s="115" t="s">
        <v>3351</v>
      </c>
      <c r="AE531" s="31"/>
      <c r="AF531" s="31"/>
      <c r="AG531" s="31"/>
      <c r="AH531" s="31"/>
      <c r="AI531" s="31"/>
      <c r="AJ531" s="31"/>
      <c r="AK531" s="31"/>
      <c r="AL531" s="31"/>
      <c r="AM531" s="115"/>
      <c r="AN531" s="31"/>
      <c r="AR531" s="220"/>
      <c r="AS531" s="221"/>
      <c r="AT531" s="221"/>
      <c r="BA531" s="222"/>
      <c r="BB531" s="222"/>
      <c r="BC531" s="222"/>
      <c r="BG531" s="221"/>
      <c r="BH531" s="221"/>
      <c r="BP531" s="221"/>
      <c r="BQ531" s="221"/>
      <c r="BR531" s="221"/>
      <c r="CI531" s="226"/>
      <c r="CJ531" s="226"/>
      <c r="CK531" s="226"/>
      <c r="CL531" s="226"/>
      <c r="CM531" s="226"/>
      <c r="CN531" s="226"/>
      <c r="CO531" s="226"/>
      <c r="CP531" s="226"/>
      <c r="CQ531" s="226"/>
      <c r="CR531" s="226"/>
      <c r="CS531" s="226"/>
      <c r="CT531" s="226"/>
      <c r="CU531" s="226"/>
      <c r="CV531" s="226"/>
      <c r="CW531" s="226"/>
      <c r="CX531" s="226"/>
      <c r="CY531" s="226"/>
      <c r="CZ531" s="226"/>
      <c r="DA531" s="226"/>
      <c r="DB531" s="226"/>
      <c r="DC531" s="226"/>
      <c r="DD531" s="226"/>
      <c r="DE531" s="226"/>
      <c r="DF531" s="226"/>
      <c r="DG531" s="226"/>
      <c r="DH531" s="226"/>
      <c r="DI531" s="226"/>
      <c r="EL531" s="224"/>
    </row>
    <row r="532" spans="1:142" ht="16.899999999999999" customHeight="1" x14ac:dyDescent="0.3">
      <c r="A532" s="170">
        <v>963</v>
      </c>
      <c r="B532" s="171" t="s">
        <v>2164</v>
      </c>
      <c r="C532" s="171" t="s">
        <v>2166</v>
      </c>
      <c r="D532" s="172" t="s">
        <v>75</v>
      </c>
      <c r="E532" s="173">
        <v>5</v>
      </c>
      <c r="F532" s="173">
        <v>0</v>
      </c>
      <c r="G532" s="36" t="s">
        <v>0</v>
      </c>
      <c r="H532" s="36" t="s">
        <v>5</v>
      </c>
      <c r="I532" s="62" t="s">
        <v>903</v>
      </c>
      <c r="J532" s="172"/>
      <c r="K532" s="36" t="s">
        <v>137</v>
      </c>
      <c r="L532" s="174">
        <v>0.2</v>
      </c>
      <c r="M532" s="142">
        <v>0</v>
      </c>
      <c r="N532" s="31" t="s">
        <v>138</v>
      </c>
      <c r="O532" s="31" t="s">
        <v>3131</v>
      </c>
      <c r="P532" s="176">
        <v>440</v>
      </c>
      <c r="Q532" s="111">
        <v>600</v>
      </c>
      <c r="R532" s="111">
        <v>160</v>
      </c>
      <c r="S532" s="36" t="s">
        <v>3132</v>
      </c>
      <c r="T532" s="114" t="s">
        <v>2361</v>
      </c>
      <c r="U532" s="216" t="s">
        <v>2439</v>
      </c>
      <c r="V532" s="31">
        <v>10</v>
      </c>
      <c r="W532" s="31">
        <v>2025</v>
      </c>
      <c r="X532" s="74" t="s">
        <v>2338</v>
      </c>
      <c r="Y532" s="74"/>
      <c r="Z532" s="172"/>
      <c r="AA532" s="32" t="s">
        <v>3328</v>
      </c>
      <c r="AB532" s="32">
        <v>10</v>
      </c>
      <c r="AC532" s="32">
        <v>10</v>
      </c>
      <c r="AD532" s="115" t="s">
        <v>3351</v>
      </c>
      <c r="AE532" s="31"/>
      <c r="AF532" s="31"/>
      <c r="AG532" s="31"/>
      <c r="AH532" s="31"/>
      <c r="AI532" s="31"/>
      <c r="AJ532" s="31"/>
      <c r="AK532" s="31"/>
      <c r="AL532" s="31"/>
      <c r="AM532" s="115"/>
      <c r="AN532" s="31"/>
      <c r="AR532" s="220"/>
      <c r="AS532" s="221"/>
      <c r="AT532" s="221"/>
      <c r="BA532" s="222"/>
      <c r="BB532" s="222"/>
      <c r="BC532" s="222"/>
      <c r="BG532" s="221"/>
      <c r="BH532" s="221"/>
      <c r="BP532" s="221"/>
      <c r="BQ532" s="221"/>
      <c r="BR532" s="221"/>
      <c r="BZ532" s="225"/>
      <c r="CJ532" s="226"/>
      <c r="CK532" s="226"/>
      <c r="CL532" s="226"/>
      <c r="CM532" s="226"/>
      <c r="CN532" s="226"/>
      <c r="CO532" s="226"/>
      <c r="CP532" s="226"/>
      <c r="CQ532" s="226"/>
      <c r="CR532" s="226"/>
      <c r="CS532" s="226"/>
      <c r="CT532" s="226"/>
      <c r="CU532" s="226"/>
      <c r="CV532" s="226"/>
      <c r="CW532" s="226"/>
      <c r="CX532" s="226"/>
      <c r="CY532" s="226"/>
      <c r="CZ532" s="226"/>
      <c r="DA532" s="226"/>
      <c r="DB532" s="226"/>
      <c r="DC532" s="226"/>
      <c r="DD532" s="226"/>
      <c r="DE532" s="226"/>
      <c r="DF532" s="226"/>
      <c r="DG532" s="226"/>
      <c r="DH532" s="226"/>
      <c r="DI532" s="226"/>
      <c r="EL532" s="224"/>
    </row>
    <row r="533" spans="1:142" ht="16.899999999999999" customHeight="1" x14ac:dyDescent="0.3">
      <c r="A533" s="170">
        <v>964</v>
      </c>
      <c r="B533" s="171" t="s">
        <v>2164</v>
      </c>
      <c r="C533" s="171" t="s">
        <v>2167</v>
      </c>
      <c r="D533" s="172" t="s">
        <v>75</v>
      </c>
      <c r="E533" s="173">
        <v>5</v>
      </c>
      <c r="F533" s="173">
        <v>0</v>
      </c>
      <c r="G533" s="36" t="s">
        <v>1</v>
      </c>
      <c r="H533" s="36" t="s">
        <v>166</v>
      </c>
      <c r="I533" s="62" t="s">
        <v>903</v>
      </c>
      <c r="J533" s="172"/>
      <c r="K533" s="36" t="s">
        <v>137</v>
      </c>
      <c r="L533" s="174">
        <v>0.2</v>
      </c>
      <c r="M533" s="142">
        <v>0</v>
      </c>
      <c r="N533" s="31" t="s">
        <v>138</v>
      </c>
      <c r="O533" s="31" t="s">
        <v>3133</v>
      </c>
      <c r="P533" s="179">
        <v>4.3095238095238093</v>
      </c>
      <c r="Q533" s="183">
        <v>12.142857142857142</v>
      </c>
      <c r="R533" s="183">
        <v>7.8333333333333304</v>
      </c>
      <c r="S533" s="36" t="s">
        <v>3134</v>
      </c>
      <c r="T533" s="114" t="s">
        <v>2361</v>
      </c>
      <c r="U533" s="216" t="s">
        <v>3138</v>
      </c>
      <c r="V533" s="31">
        <v>15</v>
      </c>
      <c r="W533" s="31">
        <v>2025</v>
      </c>
      <c r="X533" s="74" t="s">
        <v>2339</v>
      </c>
      <c r="Y533" s="74"/>
      <c r="Z533" s="172"/>
      <c r="AA533" s="32" t="s">
        <v>3331</v>
      </c>
      <c r="AB533" s="32">
        <v>15</v>
      </c>
      <c r="AC533" s="32">
        <v>15</v>
      </c>
      <c r="AD533" s="218" t="s">
        <v>3353</v>
      </c>
      <c r="AE533" s="31"/>
      <c r="AF533" s="31"/>
      <c r="AG533" s="31"/>
      <c r="AH533" s="31"/>
      <c r="AI533" s="31"/>
      <c r="AJ533" s="31"/>
      <c r="AK533" s="31"/>
      <c r="AL533" s="31"/>
      <c r="AM533" s="115"/>
      <c r="AN533" s="31"/>
      <c r="AR533" s="220"/>
      <c r="AS533" s="221"/>
      <c r="AT533" s="221"/>
      <c r="BA533" s="222"/>
      <c r="BB533" s="222"/>
      <c r="BC533" s="222"/>
      <c r="BG533" s="221"/>
      <c r="BH533" s="221"/>
      <c r="BP533" s="221"/>
      <c r="BQ533" s="221"/>
      <c r="BR533" s="221"/>
      <c r="BZ533" s="225"/>
      <c r="CI533" s="226"/>
      <c r="CJ533" s="226"/>
      <c r="CK533" s="226"/>
      <c r="CL533" s="226"/>
      <c r="CM533" s="226"/>
      <c r="CN533" s="226"/>
      <c r="CO533" s="226"/>
      <c r="CP533" s="226"/>
      <c r="CQ533" s="226"/>
      <c r="CR533" s="226"/>
      <c r="CS533" s="226"/>
      <c r="CT533" s="226"/>
      <c r="CU533" s="226"/>
      <c r="CV533" s="226"/>
      <c r="CW533" s="226"/>
      <c r="CX533" s="226"/>
      <c r="CY533" s="226"/>
      <c r="CZ533" s="226"/>
      <c r="DA533" s="226"/>
      <c r="DB533" s="226"/>
      <c r="DC533" s="226"/>
      <c r="DD533" s="226"/>
      <c r="DE533" s="226"/>
      <c r="DF533" s="226"/>
      <c r="DG533" s="226"/>
      <c r="DH533" s="226"/>
      <c r="DI533" s="226"/>
      <c r="EL533" s="224"/>
    </row>
    <row r="534" spans="1:142" ht="16.899999999999999" customHeight="1" x14ac:dyDescent="0.3">
      <c r="A534" s="170">
        <v>965</v>
      </c>
      <c r="B534" s="171" t="s">
        <v>2168</v>
      </c>
      <c r="C534" s="171" t="s">
        <v>2169</v>
      </c>
      <c r="D534" s="172" t="s">
        <v>83</v>
      </c>
      <c r="E534" s="173">
        <v>5</v>
      </c>
      <c r="F534" s="173">
        <v>0</v>
      </c>
      <c r="G534" s="36" t="s">
        <v>0</v>
      </c>
      <c r="H534" s="36" t="s">
        <v>4</v>
      </c>
      <c r="I534" s="62" t="s">
        <v>3141</v>
      </c>
      <c r="J534" s="172"/>
      <c r="K534" s="36" t="s">
        <v>137</v>
      </c>
      <c r="L534" s="174">
        <v>0.3</v>
      </c>
      <c r="M534" s="142">
        <v>0</v>
      </c>
      <c r="N534" s="31" t="s">
        <v>144</v>
      </c>
      <c r="O534" s="31" t="s">
        <v>3156</v>
      </c>
      <c r="P534" s="176">
        <v>0</v>
      </c>
      <c r="Q534" s="111">
        <v>1200</v>
      </c>
      <c r="R534" s="111">
        <v>1200</v>
      </c>
      <c r="S534" s="36" t="s">
        <v>3157</v>
      </c>
      <c r="T534" s="114" t="s">
        <v>2356</v>
      </c>
      <c r="U534" s="216" t="s">
        <v>3158</v>
      </c>
      <c r="V534" s="31">
        <v>25</v>
      </c>
      <c r="W534" s="31">
        <v>2020</v>
      </c>
      <c r="X534" s="74" t="s">
        <v>2340</v>
      </c>
      <c r="Y534" s="74"/>
      <c r="Z534" s="172"/>
      <c r="AA534" s="32" t="s">
        <v>3337</v>
      </c>
      <c r="AB534" s="32">
        <v>25</v>
      </c>
      <c r="AC534" s="32">
        <v>25</v>
      </c>
      <c r="AD534" s="115" t="s">
        <v>3351</v>
      </c>
      <c r="AE534" s="31"/>
      <c r="AF534" s="31"/>
      <c r="AG534" s="31"/>
      <c r="AH534" s="31"/>
      <c r="AI534" s="31"/>
      <c r="AJ534" s="31"/>
      <c r="AK534" s="31"/>
      <c r="AL534" s="31"/>
      <c r="AM534" s="115"/>
      <c r="AN534" s="31"/>
      <c r="AR534" s="220"/>
      <c r="AS534" s="221"/>
      <c r="AT534" s="221"/>
      <c r="BA534" s="222"/>
      <c r="BB534" s="222"/>
      <c r="BC534" s="222"/>
      <c r="BG534" s="221"/>
      <c r="BZ534" s="223"/>
      <c r="EL534" s="224"/>
    </row>
    <row r="535" spans="1:142" ht="16.899999999999999" customHeight="1" x14ac:dyDescent="0.3">
      <c r="A535" s="170">
        <v>966</v>
      </c>
      <c r="B535" s="171" t="s">
        <v>2168</v>
      </c>
      <c r="C535" s="171" t="s">
        <v>2170</v>
      </c>
      <c r="D535" s="172" t="s">
        <v>83</v>
      </c>
      <c r="E535" s="173">
        <v>5</v>
      </c>
      <c r="F535" s="173">
        <v>0</v>
      </c>
      <c r="G535" s="36" t="s">
        <v>1</v>
      </c>
      <c r="H535" s="36" t="s">
        <v>4</v>
      </c>
      <c r="I535" s="62" t="s">
        <v>3141</v>
      </c>
      <c r="J535" s="172"/>
      <c r="K535" s="36" t="s">
        <v>137</v>
      </c>
      <c r="L535" s="174">
        <v>0.3</v>
      </c>
      <c r="M535" s="142">
        <v>0</v>
      </c>
      <c r="N535" s="31" t="s">
        <v>144</v>
      </c>
      <c r="O535" s="31" t="s">
        <v>3159</v>
      </c>
      <c r="P535" s="179">
        <v>0</v>
      </c>
      <c r="Q535" s="183">
        <v>4.7</v>
      </c>
      <c r="R535" s="183">
        <v>4.7</v>
      </c>
      <c r="S535" s="36" t="s">
        <v>3148</v>
      </c>
      <c r="T535" s="114" t="s">
        <v>2480</v>
      </c>
      <c r="U535" s="216" t="s">
        <v>1322</v>
      </c>
      <c r="V535" s="31">
        <v>15</v>
      </c>
      <c r="W535" s="31">
        <v>2020</v>
      </c>
      <c r="X535" s="74" t="s">
        <v>2341</v>
      </c>
      <c r="Y535" s="74"/>
      <c r="Z535" s="172"/>
      <c r="AA535" s="32" t="s">
        <v>1513</v>
      </c>
      <c r="AB535" s="32">
        <v>15</v>
      </c>
      <c r="AC535" s="32">
        <v>15</v>
      </c>
      <c r="AD535" s="218" t="s">
        <v>3353</v>
      </c>
      <c r="AE535" s="31"/>
      <c r="AF535" s="31"/>
      <c r="AG535" s="31"/>
      <c r="AH535" s="31"/>
      <c r="AI535" s="31"/>
      <c r="AJ535" s="31"/>
      <c r="AK535" s="31"/>
      <c r="AL535" s="31"/>
      <c r="AM535" s="115"/>
      <c r="AN535" s="31"/>
      <c r="AR535" s="220"/>
      <c r="AS535" s="221"/>
      <c r="AT535" s="221"/>
      <c r="BA535" s="222"/>
      <c r="BB535" s="222"/>
      <c r="BC535" s="222"/>
      <c r="BG535" s="221"/>
      <c r="BZ535" s="223"/>
      <c r="EL535" s="224"/>
    </row>
    <row r="536" spans="1:142" ht="16.899999999999999" customHeight="1" x14ac:dyDescent="0.3">
      <c r="A536" s="170">
        <v>967</v>
      </c>
      <c r="B536" s="171" t="s">
        <v>2171</v>
      </c>
      <c r="C536" s="171" t="s">
        <v>2172</v>
      </c>
      <c r="D536" s="172" t="s">
        <v>75</v>
      </c>
      <c r="E536" s="173">
        <v>5</v>
      </c>
      <c r="F536" s="173">
        <v>0</v>
      </c>
      <c r="G536" s="36" t="s">
        <v>0</v>
      </c>
      <c r="H536" s="36" t="s">
        <v>166</v>
      </c>
      <c r="I536" s="62" t="s">
        <v>903</v>
      </c>
      <c r="J536" s="172"/>
      <c r="K536" s="36" t="s">
        <v>137</v>
      </c>
      <c r="L536" s="174">
        <v>0.3</v>
      </c>
      <c r="M536" s="142">
        <v>0</v>
      </c>
      <c r="N536" s="31" t="s">
        <v>138</v>
      </c>
      <c r="O536" s="31" t="s">
        <v>3160</v>
      </c>
      <c r="P536" s="176">
        <v>2300</v>
      </c>
      <c r="Q536" s="111">
        <v>10000</v>
      </c>
      <c r="R536" s="111">
        <v>7700</v>
      </c>
      <c r="S536" s="36" t="s">
        <v>3137</v>
      </c>
      <c r="T536" s="114" t="s">
        <v>2361</v>
      </c>
      <c r="U536" s="216" t="s">
        <v>2898</v>
      </c>
      <c r="V536" s="31">
        <v>20</v>
      </c>
      <c r="W536" s="31">
        <v>2020</v>
      </c>
      <c r="X536" s="74" t="s">
        <v>2342</v>
      </c>
      <c r="Y536" s="74"/>
      <c r="Z536" s="172"/>
      <c r="AA536" s="32" t="s">
        <v>3295</v>
      </c>
      <c r="AB536" s="32">
        <v>20</v>
      </c>
      <c r="AC536" s="32">
        <v>25</v>
      </c>
      <c r="AD536" s="115" t="s">
        <v>3351</v>
      </c>
      <c r="AE536" s="31"/>
      <c r="AF536" s="31"/>
      <c r="AG536" s="31"/>
      <c r="AH536" s="31"/>
      <c r="AI536" s="31"/>
      <c r="AJ536" s="31"/>
      <c r="AK536" s="31"/>
      <c r="AL536" s="31"/>
      <c r="AM536" s="115"/>
      <c r="AN536" s="31"/>
      <c r="AR536" s="220"/>
      <c r="AS536" s="221"/>
      <c r="AT536" s="221"/>
      <c r="BA536" s="222"/>
      <c r="BB536" s="222"/>
      <c r="BC536" s="222"/>
      <c r="BG536" s="221"/>
      <c r="BH536" s="221"/>
      <c r="BP536" s="221"/>
      <c r="BQ536" s="221"/>
      <c r="BZ536" s="223"/>
      <c r="EL536" s="224"/>
    </row>
    <row r="537" spans="1:142" ht="16.899999999999999" customHeight="1" x14ac:dyDescent="0.3">
      <c r="A537" s="170">
        <v>968</v>
      </c>
      <c r="B537" s="171" t="s">
        <v>2173</v>
      </c>
      <c r="C537" s="171" t="s">
        <v>2174</v>
      </c>
      <c r="D537" s="172" t="s">
        <v>75</v>
      </c>
      <c r="E537" s="173">
        <v>5</v>
      </c>
      <c r="F537" s="173">
        <v>0</v>
      </c>
      <c r="G537" s="36" t="s">
        <v>1</v>
      </c>
      <c r="H537" s="36" t="s">
        <v>166</v>
      </c>
      <c r="I537" s="62" t="s">
        <v>903</v>
      </c>
      <c r="J537" s="172"/>
      <c r="K537" s="36" t="s">
        <v>137</v>
      </c>
      <c r="L537" s="174">
        <v>0.3</v>
      </c>
      <c r="M537" s="142">
        <v>0</v>
      </c>
      <c r="N537" s="31" t="s">
        <v>138</v>
      </c>
      <c r="O537" s="31" t="s">
        <v>3161</v>
      </c>
      <c r="P537" s="176">
        <v>7700</v>
      </c>
      <c r="Q537" s="111">
        <v>16500</v>
      </c>
      <c r="R537" s="183">
        <v>4.1904761904761907</v>
      </c>
      <c r="S537" s="36" t="s">
        <v>3134</v>
      </c>
      <c r="T537" s="114" t="s">
        <v>2361</v>
      </c>
      <c r="U537" s="216" t="s">
        <v>2952</v>
      </c>
      <c r="V537" s="31">
        <v>16</v>
      </c>
      <c r="W537" s="31">
        <v>2020</v>
      </c>
      <c r="X537" s="74" t="s">
        <v>2343</v>
      </c>
      <c r="Y537" s="74"/>
      <c r="Z537" s="172"/>
      <c r="AA537" s="32" t="s">
        <v>3201</v>
      </c>
      <c r="AB537" s="32">
        <v>15</v>
      </c>
      <c r="AC537" s="32">
        <v>25</v>
      </c>
      <c r="AD537" s="218" t="s">
        <v>3353</v>
      </c>
      <c r="AE537" s="31"/>
      <c r="AF537" s="31"/>
      <c r="AG537" s="31"/>
      <c r="AH537" s="31"/>
      <c r="AI537" s="31"/>
      <c r="AJ537" s="31"/>
      <c r="AK537" s="31"/>
      <c r="AL537" s="31"/>
      <c r="AM537" s="115"/>
      <c r="AN537" s="31"/>
      <c r="AR537" s="220"/>
      <c r="AS537" s="221"/>
      <c r="AT537" s="221"/>
      <c r="BA537" s="222"/>
      <c r="BB537" s="222"/>
      <c r="BC537" s="222"/>
      <c r="BG537" s="221"/>
      <c r="BH537" s="221"/>
      <c r="BP537" s="221"/>
      <c r="BQ537" s="221"/>
      <c r="BZ537" s="223"/>
      <c r="DJ537" s="226"/>
      <c r="DK537" s="226"/>
      <c r="DL537" s="226"/>
      <c r="DM537" s="226"/>
      <c r="DN537" s="226"/>
      <c r="DO537" s="226"/>
      <c r="DP537" s="226"/>
      <c r="DQ537" s="226"/>
      <c r="DR537" s="226"/>
      <c r="DS537" s="226"/>
      <c r="DT537" s="226"/>
      <c r="DU537" s="226"/>
      <c r="DV537" s="226"/>
      <c r="DW537" s="226"/>
      <c r="DX537" s="226"/>
      <c r="DY537" s="226"/>
      <c r="DZ537" s="226"/>
      <c r="EA537" s="226"/>
      <c r="EB537" s="226"/>
      <c r="EC537" s="226"/>
      <c r="ED537" s="226"/>
      <c r="EE537" s="226"/>
      <c r="EF537" s="226"/>
      <c r="EG537" s="226"/>
      <c r="EH537" s="226"/>
      <c r="EI537" s="226"/>
      <c r="EL537" s="224"/>
    </row>
    <row r="538" spans="1:142" ht="16.899999999999999" customHeight="1" x14ac:dyDescent="0.3">
      <c r="A538" s="31">
        <v>969</v>
      </c>
      <c r="B538" s="62" t="s">
        <v>2175</v>
      </c>
      <c r="C538" s="62" t="s">
        <v>2176</v>
      </c>
      <c r="D538" s="62" t="s">
        <v>282</v>
      </c>
      <c r="E538" s="31">
        <v>4</v>
      </c>
      <c r="F538" s="31">
        <v>3</v>
      </c>
      <c r="G538" s="36" t="s">
        <v>1</v>
      </c>
      <c r="H538" s="62" t="s">
        <v>1735</v>
      </c>
      <c r="I538" s="62" t="s">
        <v>282</v>
      </c>
      <c r="J538" s="62" t="s">
        <v>353</v>
      </c>
      <c r="K538" s="36" t="s">
        <v>137</v>
      </c>
      <c r="L538" s="108">
        <v>0.15</v>
      </c>
      <c r="M538" s="108">
        <v>0</v>
      </c>
      <c r="N538" s="31" t="s">
        <v>138</v>
      </c>
      <c r="O538" s="64" t="s">
        <v>3074</v>
      </c>
      <c r="P538" s="109"/>
      <c r="Q538" s="112"/>
      <c r="R538" s="112">
        <v>0</v>
      </c>
      <c r="S538" s="113" t="s">
        <v>1089</v>
      </c>
      <c r="T538" s="114" t="s">
        <v>2430</v>
      </c>
      <c r="U538" s="216" t="s">
        <v>1093</v>
      </c>
      <c r="V538" s="31">
        <v>40</v>
      </c>
      <c r="W538" s="31">
        <v>2013</v>
      </c>
      <c r="X538" s="65" t="s">
        <v>2344</v>
      </c>
      <c r="Y538" s="65" t="s">
        <v>2684</v>
      </c>
      <c r="Z538" s="36"/>
      <c r="AA538" s="32" t="s">
        <v>1518</v>
      </c>
      <c r="AB538" s="32">
        <v>40</v>
      </c>
      <c r="AC538" s="32">
        <v>40</v>
      </c>
      <c r="AD538" s="218" t="s">
        <v>3353</v>
      </c>
      <c r="AE538" s="31"/>
      <c r="AF538" s="31"/>
      <c r="AG538" s="31"/>
      <c r="AH538" s="31"/>
      <c r="AI538" s="31"/>
      <c r="AJ538" s="31"/>
      <c r="AK538" s="31"/>
      <c r="AL538" s="31"/>
      <c r="AM538" s="115"/>
      <c r="AN538" s="31"/>
      <c r="AR538" s="220"/>
      <c r="AT538" s="221"/>
      <c r="BA538" s="222"/>
      <c r="BB538" s="222"/>
      <c r="BC538" s="222"/>
      <c r="BG538" s="221"/>
      <c r="BR538" s="221"/>
    </row>
    <row r="539" spans="1:142" ht="16.899999999999999" customHeight="1" x14ac:dyDescent="0.3">
      <c r="A539" s="170">
        <v>970</v>
      </c>
      <c r="B539" s="62" t="s">
        <v>2177</v>
      </c>
      <c r="C539" s="62" t="s">
        <v>2178</v>
      </c>
      <c r="D539" s="62" t="s">
        <v>282</v>
      </c>
      <c r="E539" s="31">
        <v>4</v>
      </c>
      <c r="F539" s="31">
        <v>3</v>
      </c>
      <c r="G539" s="36" t="s">
        <v>1</v>
      </c>
      <c r="H539" s="62" t="s">
        <v>1735</v>
      </c>
      <c r="I539" s="62" t="s">
        <v>282</v>
      </c>
      <c r="J539" s="62" t="s">
        <v>3075</v>
      </c>
      <c r="K539" s="36" t="s">
        <v>137</v>
      </c>
      <c r="L539" s="144">
        <v>7.4999999999999997E-2</v>
      </c>
      <c r="M539" s="108">
        <v>0</v>
      </c>
      <c r="N539" s="31" t="s">
        <v>138</v>
      </c>
      <c r="O539" s="64" t="s">
        <v>3074</v>
      </c>
      <c r="P539" s="109"/>
      <c r="Q539" s="112"/>
      <c r="R539" s="112">
        <v>0</v>
      </c>
      <c r="S539" s="113" t="s">
        <v>1089</v>
      </c>
      <c r="T539" s="114" t="s">
        <v>2430</v>
      </c>
      <c r="U539" s="216" t="s">
        <v>3076</v>
      </c>
      <c r="V539" s="31">
        <v>40</v>
      </c>
      <c r="W539" s="31">
        <v>2013</v>
      </c>
      <c r="X539" s="65" t="s">
        <v>2345</v>
      </c>
      <c r="Y539" s="65" t="s">
        <v>2663</v>
      </c>
      <c r="Z539" s="36"/>
      <c r="AA539" s="32" t="s">
        <v>3292</v>
      </c>
      <c r="AB539" s="32">
        <v>40</v>
      </c>
      <c r="AC539" s="32">
        <v>40</v>
      </c>
      <c r="AD539" s="218" t="s">
        <v>3353</v>
      </c>
      <c r="AE539" s="31"/>
      <c r="AF539" s="31"/>
      <c r="AG539" s="31"/>
      <c r="AH539" s="31"/>
      <c r="AI539" s="31"/>
      <c r="AJ539" s="31"/>
      <c r="AK539" s="31"/>
      <c r="AL539" s="31"/>
      <c r="AM539" s="115"/>
      <c r="AN539" s="31"/>
      <c r="AR539" s="220"/>
      <c r="AS539" s="221"/>
      <c r="AT539" s="221"/>
      <c r="BA539" s="222"/>
      <c r="BB539" s="222"/>
      <c r="BC539" s="222"/>
      <c r="BG539" s="221"/>
      <c r="BH539" s="221"/>
      <c r="BP539" s="221"/>
      <c r="BQ539" s="221"/>
      <c r="BZ539" s="225"/>
      <c r="EL539" s="225"/>
    </row>
    <row r="540" spans="1:142" ht="16.899999999999999" customHeight="1" x14ac:dyDescent="0.3">
      <c r="A540" s="170">
        <v>983</v>
      </c>
      <c r="B540" s="36" t="s">
        <v>2179</v>
      </c>
      <c r="C540" s="36" t="s">
        <v>2180</v>
      </c>
      <c r="D540" s="36" t="s">
        <v>75</v>
      </c>
      <c r="E540" s="31">
        <v>5</v>
      </c>
      <c r="F540" s="31">
        <v>2</v>
      </c>
      <c r="G540" s="36" t="s">
        <v>0</v>
      </c>
      <c r="H540" s="36" t="s">
        <v>25</v>
      </c>
      <c r="I540" s="36" t="s">
        <v>521</v>
      </c>
      <c r="J540" s="36" t="s">
        <v>149</v>
      </c>
      <c r="K540" s="36" t="s">
        <v>137</v>
      </c>
      <c r="L540" s="108">
        <v>0.2</v>
      </c>
      <c r="M540" s="108">
        <v>0</v>
      </c>
      <c r="N540" s="31" t="s">
        <v>138</v>
      </c>
      <c r="O540" s="109" t="s">
        <v>2365</v>
      </c>
      <c r="P540" s="109"/>
      <c r="Q540" s="112"/>
      <c r="R540" s="112">
        <v>100</v>
      </c>
      <c r="S540" s="113" t="s">
        <v>864</v>
      </c>
      <c r="T540" s="114" t="s">
        <v>2361</v>
      </c>
      <c r="U540" s="216" t="s">
        <v>1419</v>
      </c>
      <c r="V540" s="103">
        <v>17</v>
      </c>
      <c r="W540" s="31">
        <v>2016</v>
      </c>
      <c r="X540" s="65" t="s">
        <v>2346</v>
      </c>
      <c r="Y540" s="65" t="s">
        <v>3162</v>
      </c>
      <c r="Z540" s="36"/>
      <c r="AA540" s="32" t="s">
        <v>3280</v>
      </c>
      <c r="AB540" s="32">
        <v>17</v>
      </c>
      <c r="AC540" s="32">
        <v>17</v>
      </c>
      <c r="AD540" s="115" t="s">
        <v>3351</v>
      </c>
      <c r="AE540" s="31"/>
      <c r="AF540" s="31"/>
      <c r="AG540" s="31"/>
      <c r="AH540" s="31"/>
      <c r="AI540" s="31"/>
      <c r="AJ540" s="31"/>
      <c r="AK540" s="31"/>
      <c r="AL540" s="31"/>
      <c r="AM540" s="115"/>
      <c r="AN540" s="31"/>
      <c r="BG540" s="221"/>
    </row>
    <row r="541" spans="1:142" ht="16.899999999999999" customHeight="1" x14ac:dyDescent="0.3">
      <c r="A541" s="170">
        <v>986</v>
      </c>
      <c r="B541" s="171" t="s">
        <v>2181</v>
      </c>
      <c r="C541" s="171" t="s">
        <v>2182</v>
      </c>
      <c r="D541" s="172" t="s">
        <v>75</v>
      </c>
      <c r="E541" s="170" t="s">
        <v>218</v>
      </c>
      <c r="F541" s="170">
        <v>2</v>
      </c>
      <c r="G541" s="172" t="s">
        <v>0</v>
      </c>
      <c r="H541" s="172" t="s">
        <v>5</v>
      </c>
      <c r="I541" s="172" t="s">
        <v>227</v>
      </c>
      <c r="J541" s="36" t="s">
        <v>228</v>
      </c>
      <c r="K541" s="36" t="s">
        <v>137</v>
      </c>
      <c r="L541" s="142">
        <v>0.3</v>
      </c>
      <c r="M541" s="142">
        <v>0</v>
      </c>
      <c r="N541" s="31" t="s">
        <v>138</v>
      </c>
      <c r="O541" s="109" t="s">
        <v>3163</v>
      </c>
      <c r="P541" s="110"/>
      <c r="Q541" s="111"/>
      <c r="R541" s="112">
        <v>451.6312975797332</v>
      </c>
      <c r="S541" s="113" t="s">
        <v>2851</v>
      </c>
      <c r="T541" s="114" t="s">
        <v>2361</v>
      </c>
      <c r="U541" s="216" t="s">
        <v>2462</v>
      </c>
      <c r="V541" s="103">
        <v>16</v>
      </c>
      <c r="W541" s="31">
        <v>2015</v>
      </c>
      <c r="X541" s="65" t="s">
        <v>2347</v>
      </c>
      <c r="Y541" s="65" t="s">
        <v>3164</v>
      </c>
      <c r="Z541" s="36"/>
      <c r="AA541" s="32" t="s">
        <v>3384</v>
      </c>
      <c r="AB541" s="32">
        <v>16</v>
      </c>
      <c r="AC541" s="32">
        <v>16</v>
      </c>
      <c r="AD541" s="115" t="s">
        <v>3351</v>
      </c>
      <c r="AE541" s="31"/>
      <c r="AF541" s="31"/>
      <c r="AG541" s="31"/>
      <c r="AH541" s="31"/>
      <c r="AI541" s="31"/>
      <c r="AJ541" s="31"/>
      <c r="AK541" s="31"/>
      <c r="AL541" s="31"/>
      <c r="AM541" s="115"/>
      <c r="AN541" s="31"/>
      <c r="AR541" s="220"/>
      <c r="AS541" s="221"/>
      <c r="AT541" s="221"/>
      <c r="BA541" s="222"/>
      <c r="BB541" s="222"/>
      <c r="BC541" s="222"/>
      <c r="BG541" s="221"/>
      <c r="BH541" s="221"/>
      <c r="BM541" s="226"/>
      <c r="BP541" s="221"/>
      <c r="BQ541" s="221"/>
      <c r="BR541" s="221"/>
      <c r="CI541" s="226"/>
      <c r="CJ541" s="226"/>
      <c r="CK541" s="226"/>
      <c r="CL541" s="226"/>
      <c r="CM541" s="226"/>
      <c r="CN541" s="226"/>
      <c r="CO541" s="226"/>
      <c r="CP541" s="226"/>
      <c r="CQ541" s="226"/>
      <c r="CR541" s="226"/>
      <c r="CS541" s="226"/>
      <c r="CT541" s="226"/>
      <c r="CU541" s="226"/>
      <c r="CV541" s="226"/>
      <c r="CW541" s="226"/>
      <c r="CX541" s="226"/>
      <c r="CY541" s="226"/>
      <c r="CZ541" s="226"/>
      <c r="DA541" s="226"/>
      <c r="DB541" s="226"/>
      <c r="DC541" s="226"/>
      <c r="DD541" s="226"/>
      <c r="DE541" s="226"/>
      <c r="DF541" s="226"/>
      <c r="DG541" s="226"/>
      <c r="DH541" s="226"/>
      <c r="DI541" s="226"/>
      <c r="DJ541" s="226"/>
      <c r="DK541" s="226"/>
      <c r="DL541" s="226"/>
      <c r="DM541" s="226"/>
      <c r="DN541" s="226"/>
      <c r="DO541" s="226"/>
      <c r="DP541" s="226"/>
      <c r="DQ541" s="226"/>
      <c r="DR541" s="226"/>
      <c r="DS541" s="226"/>
      <c r="DT541" s="226"/>
      <c r="DU541" s="226"/>
      <c r="DV541" s="226"/>
      <c r="DW541" s="226"/>
      <c r="DX541" s="226"/>
      <c r="DY541" s="226"/>
      <c r="DZ541" s="226"/>
      <c r="EA541" s="226"/>
      <c r="EB541" s="226"/>
      <c r="EC541" s="226"/>
      <c r="ED541" s="226"/>
      <c r="EE541" s="226"/>
      <c r="EF541" s="226"/>
      <c r="EG541" s="226"/>
      <c r="EH541" s="226"/>
      <c r="EI541" s="226"/>
      <c r="EL541" s="223"/>
    </row>
    <row r="542" spans="1:142" ht="16.899999999999999" customHeight="1" x14ac:dyDescent="0.3">
      <c r="A542" s="103">
        <v>987</v>
      </c>
      <c r="B542" s="162" t="s">
        <v>2183</v>
      </c>
      <c r="C542" s="162" t="s">
        <v>2184</v>
      </c>
      <c r="D542" s="76" t="s">
        <v>75</v>
      </c>
      <c r="E542" s="103" t="s">
        <v>218</v>
      </c>
      <c r="F542" s="103">
        <v>3</v>
      </c>
      <c r="G542" s="76" t="s">
        <v>0</v>
      </c>
      <c r="H542" s="76" t="s">
        <v>4</v>
      </c>
      <c r="I542" s="162" t="s">
        <v>903</v>
      </c>
      <c r="J542" s="186" t="s">
        <v>149</v>
      </c>
      <c r="K542" s="187" t="s">
        <v>3165</v>
      </c>
      <c r="L542" s="188">
        <v>8.1999999999999993</v>
      </c>
      <c r="M542" s="187">
        <v>8</v>
      </c>
      <c r="N542" s="103" t="s">
        <v>138</v>
      </c>
      <c r="O542" s="103"/>
      <c r="P542" s="189">
        <v>4950</v>
      </c>
      <c r="Q542" s="177">
        <v>6450</v>
      </c>
      <c r="R542" s="177">
        <v>1500</v>
      </c>
      <c r="S542" s="76" t="s">
        <v>3166</v>
      </c>
      <c r="T542" s="190" t="s">
        <v>2361</v>
      </c>
      <c r="U542" s="216" t="s">
        <v>3140</v>
      </c>
      <c r="V542" s="103">
        <v>15</v>
      </c>
      <c r="W542" s="103">
        <v>2010</v>
      </c>
      <c r="X542" s="75" t="s">
        <v>2348</v>
      </c>
      <c r="Y542" s="186"/>
      <c r="Z542" s="191"/>
      <c r="AA542" s="32" t="s">
        <v>3332</v>
      </c>
      <c r="AB542" s="32">
        <v>15</v>
      </c>
      <c r="AC542" s="32">
        <v>15</v>
      </c>
      <c r="AD542" s="115" t="s">
        <v>3351</v>
      </c>
      <c r="AE542" s="103"/>
      <c r="AF542" s="103"/>
      <c r="AG542" s="103"/>
      <c r="AH542" s="103"/>
      <c r="AI542" s="103"/>
      <c r="AJ542" s="103"/>
      <c r="AK542" s="103"/>
      <c r="AL542" s="103"/>
      <c r="AM542" s="192"/>
      <c r="AN542" s="103"/>
      <c r="AR542" s="220"/>
      <c r="AS542" s="221"/>
      <c r="AT542" s="221"/>
      <c r="BA542" s="222"/>
      <c r="BB542" s="222"/>
      <c r="BC542" s="222"/>
      <c r="BG542" s="221"/>
      <c r="BH542" s="221"/>
      <c r="BJ542" s="226"/>
      <c r="BL542" s="226"/>
      <c r="BM542" s="226"/>
      <c r="BP542" s="221"/>
      <c r="BQ542" s="221"/>
      <c r="BR542" s="221"/>
      <c r="CI542" s="226"/>
      <c r="CJ542" s="226"/>
      <c r="CK542" s="226"/>
      <c r="CL542" s="226"/>
      <c r="CM542" s="226"/>
      <c r="CN542" s="226"/>
      <c r="CO542" s="226"/>
      <c r="CP542" s="226"/>
      <c r="CQ542" s="226"/>
      <c r="CR542" s="226"/>
      <c r="CS542" s="226"/>
      <c r="CT542" s="226"/>
      <c r="CU542" s="226"/>
      <c r="CV542" s="226"/>
      <c r="CW542" s="226"/>
      <c r="CX542" s="226"/>
      <c r="CY542" s="226"/>
      <c r="CZ542" s="226"/>
      <c r="DA542" s="226"/>
      <c r="DB542" s="226"/>
      <c r="DC542" s="226"/>
      <c r="DD542" s="226"/>
      <c r="DE542" s="226"/>
      <c r="DF542" s="226"/>
      <c r="DG542" s="226"/>
      <c r="DH542" s="226"/>
      <c r="DI542" s="226"/>
      <c r="DJ542" s="226"/>
      <c r="DK542" s="226"/>
      <c r="DL542" s="226"/>
      <c r="DM542" s="226"/>
      <c r="DN542" s="226"/>
      <c r="DO542" s="226"/>
      <c r="DP542" s="226"/>
      <c r="DQ542" s="226"/>
      <c r="DR542" s="226"/>
      <c r="DS542" s="226"/>
      <c r="DT542" s="226"/>
      <c r="DU542" s="226"/>
      <c r="DV542" s="226"/>
      <c r="DW542" s="226"/>
      <c r="DX542" s="226"/>
      <c r="DY542" s="226"/>
      <c r="DZ542" s="226"/>
      <c r="EA542" s="226"/>
      <c r="EB542" s="226"/>
      <c r="EC542" s="226"/>
      <c r="ED542" s="226"/>
      <c r="EE542" s="226"/>
      <c r="EF542" s="226"/>
      <c r="EG542" s="226"/>
      <c r="EH542" s="226"/>
      <c r="EI542" s="226"/>
      <c r="EL542" s="225"/>
    </row>
    <row r="543" spans="1:142" ht="16.899999999999999" customHeight="1" x14ac:dyDescent="0.3">
      <c r="A543" s="103">
        <v>988</v>
      </c>
      <c r="B543" s="162" t="s">
        <v>2185</v>
      </c>
      <c r="C543" s="162" t="s">
        <v>2186</v>
      </c>
      <c r="D543" s="76" t="s">
        <v>75</v>
      </c>
      <c r="E543" s="103" t="s">
        <v>218</v>
      </c>
      <c r="F543" s="103">
        <v>3</v>
      </c>
      <c r="G543" s="76" t="s">
        <v>0</v>
      </c>
      <c r="H543" s="76" t="s">
        <v>5</v>
      </c>
      <c r="I543" s="76" t="s">
        <v>227</v>
      </c>
      <c r="J543" s="76" t="s">
        <v>149</v>
      </c>
      <c r="K543" s="76" t="s">
        <v>3167</v>
      </c>
      <c r="L543" s="193">
        <v>14.5</v>
      </c>
      <c r="M543" s="194">
        <v>13</v>
      </c>
      <c r="N543" s="103" t="s">
        <v>138</v>
      </c>
      <c r="O543" s="154"/>
      <c r="P543" s="122">
        <v>3000</v>
      </c>
      <c r="Q543" s="122">
        <v>4100</v>
      </c>
      <c r="R543" s="122">
        <v>1100</v>
      </c>
      <c r="S543" s="154" t="s">
        <v>2851</v>
      </c>
      <c r="T543" s="196" t="s">
        <v>2361</v>
      </c>
      <c r="U543" s="216" t="s">
        <v>2443</v>
      </c>
      <c r="V543" s="103">
        <v>17</v>
      </c>
      <c r="W543" s="103">
        <v>2010</v>
      </c>
      <c r="X543" s="75" t="s">
        <v>2348</v>
      </c>
      <c r="Y543" s="63"/>
      <c r="Z543" s="76"/>
      <c r="AA543" s="32" t="s">
        <v>3302</v>
      </c>
      <c r="AB543" s="32">
        <v>17</v>
      </c>
      <c r="AC543" s="32">
        <v>17</v>
      </c>
      <c r="AD543" s="115" t="s">
        <v>3351</v>
      </c>
      <c r="AE543" s="103"/>
      <c r="AF543" s="103"/>
      <c r="AG543" s="103"/>
      <c r="AH543" s="103"/>
      <c r="AI543" s="103"/>
      <c r="AJ543" s="103"/>
      <c r="AK543" s="103"/>
      <c r="AL543" s="103"/>
      <c r="AM543" s="192"/>
      <c r="AN543" s="103"/>
      <c r="AR543" s="220"/>
      <c r="AS543" s="221"/>
      <c r="AT543" s="221"/>
      <c r="BA543" s="222"/>
      <c r="BB543" s="222"/>
      <c r="BC543" s="222"/>
      <c r="BG543" s="221"/>
      <c r="BH543" s="221"/>
      <c r="BJ543" s="226"/>
      <c r="BP543" s="221"/>
      <c r="BQ543" s="221"/>
      <c r="BR543" s="221"/>
      <c r="CI543" s="226"/>
      <c r="CJ543" s="226"/>
      <c r="CK543" s="226"/>
      <c r="CL543" s="226"/>
      <c r="CM543" s="226"/>
      <c r="CN543" s="226"/>
      <c r="CO543" s="226"/>
      <c r="CP543" s="226"/>
      <c r="CQ543" s="226"/>
      <c r="CR543" s="226"/>
      <c r="CS543" s="226"/>
      <c r="CT543" s="226"/>
      <c r="CU543" s="226"/>
      <c r="CV543" s="226"/>
      <c r="CW543" s="226"/>
      <c r="CX543" s="226"/>
      <c r="CY543" s="226"/>
      <c r="CZ543" s="226"/>
      <c r="DA543" s="226"/>
      <c r="DB543" s="226"/>
      <c r="DC543" s="226"/>
      <c r="DD543" s="226"/>
      <c r="DE543" s="226"/>
      <c r="DF543" s="226"/>
      <c r="DG543" s="226"/>
      <c r="DH543" s="226"/>
      <c r="DI543" s="226"/>
      <c r="EL543" s="225"/>
    </row>
    <row r="544" spans="1:142" ht="16.899999999999999" customHeight="1" x14ac:dyDescent="0.3">
      <c r="A544" s="103">
        <v>989</v>
      </c>
      <c r="B544" s="162" t="s">
        <v>2187</v>
      </c>
      <c r="C544" s="162" t="s">
        <v>2188</v>
      </c>
      <c r="D544" s="76" t="s">
        <v>75</v>
      </c>
      <c r="E544" s="103" t="s">
        <v>218</v>
      </c>
      <c r="F544" s="103">
        <v>3</v>
      </c>
      <c r="G544" s="76" t="s">
        <v>0</v>
      </c>
      <c r="H544" s="76" t="s">
        <v>107</v>
      </c>
      <c r="I544" s="76" t="s">
        <v>895</v>
      </c>
      <c r="J544" s="76" t="s">
        <v>149</v>
      </c>
      <c r="K544" s="76" t="s">
        <v>833</v>
      </c>
      <c r="L544" s="194">
        <v>2</v>
      </c>
      <c r="M544" s="194">
        <v>0.9</v>
      </c>
      <c r="N544" s="103" t="s">
        <v>138</v>
      </c>
      <c r="O544" s="121"/>
      <c r="P544" s="121">
        <v>575</v>
      </c>
      <c r="Q544" s="122">
        <v>1850</v>
      </c>
      <c r="R544" s="122">
        <v>1275</v>
      </c>
      <c r="S544" s="154" t="s">
        <v>864</v>
      </c>
      <c r="T544" s="196" t="s">
        <v>2361</v>
      </c>
      <c r="U544" s="216" t="s">
        <v>2812</v>
      </c>
      <c r="V544" s="106">
        <v>13</v>
      </c>
      <c r="W544" s="103">
        <v>2010</v>
      </c>
      <c r="X544" s="75" t="s">
        <v>2348</v>
      </c>
      <c r="Y544" s="63"/>
      <c r="Z544" s="76"/>
      <c r="AA544" s="32" t="s">
        <v>3254</v>
      </c>
      <c r="AB544" s="32">
        <v>13</v>
      </c>
      <c r="AC544" s="32">
        <v>13</v>
      </c>
      <c r="AD544" s="115" t="s">
        <v>3351</v>
      </c>
      <c r="AE544" s="103"/>
      <c r="AF544" s="103"/>
      <c r="AG544" s="103"/>
      <c r="AH544" s="103"/>
      <c r="AI544" s="103"/>
      <c r="AJ544" s="103"/>
      <c r="AK544" s="103"/>
      <c r="AL544" s="103"/>
      <c r="AM544" s="192"/>
      <c r="AN544" s="103"/>
      <c r="AR544" s="220"/>
      <c r="AS544" s="221"/>
      <c r="AT544" s="221"/>
      <c r="BA544" s="222"/>
      <c r="BB544" s="222"/>
      <c r="BC544" s="222"/>
      <c r="BG544" s="221"/>
      <c r="BR544" s="221"/>
      <c r="BT544" s="210"/>
      <c r="BZ544" s="223"/>
      <c r="EL544" s="223"/>
    </row>
    <row r="545" spans="1:142" ht="16.899999999999999" customHeight="1" x14ac:dyDescent="0.3">
      <c r="A545" s="103">
        <v>990</v>
      </c>
      <c r="B545" s="162" t="s">
        <v>2189</v>
      </c>
      <c r="C545" s="162" t="s">
        <v>2190</v>
      </c>
      <c r="D545" s="76" t="s">
        <v>75</v>
      </c>
      <c r="E545" s="103" t="s">
        <v>218</v>
      </c>
      <c r="F545" s="103">
        <v>3</v>
      </c>
      <c r="G545" s="76" t="s">
        <v>0</v>
      </c>
      <c r="H545" s="76" t="s">
        <v>25</v>
      </c>
      <c r="I545" s="76" t="s">
        <v>521</v>
      </c>
      <c r="J545" s="76" t="s">
        <v>149</v>
      </c>
      <c r="K545" s="76" t="s">
        <v>640</v>
      </c>
      <c r="L545" s="196">
        <v>408</v>
      </c>
      <c r="M545" s="196">
        <v>453</v>
      </c>
      <c r="N545" s="103" t="s">
        <v>138</v>
      </c>
      <c r="O545" s="195"/>
      <c r="P545" s="121">
        <v>500</v>
      </c>
      <c r="Q545" s="122">
        <v>525</v>
      </c>
      <c r="R545" s="122">
        <v>25</v>
      </c>
      <c r="S545" s="154" t="s">
        <v>864</v>
      </c>
      <c r="T545" s="196" t="s">
        <v>2361</v>
      </c>
      <c r="U545" s="216" t="s">
        <v>1419</v>
      </c>
      <c r="V545" s="103">
        <v>16</v>
      </c>
      <c r="W545" s="103">
        <v>2010</v>
      </c>
      <c r="X545" s="75" t="s">
        <v>2348</v>
      </c>
      <c r="Y545" s="63"/>
      <c r="Z545" s="76"/>
      <c r="AA545" s="32" t="s">
        <v>3280</v>
      </c>
      <c r="AB545" s="32">
        <v>16</v>
      </c>
      <c r="AC545" s="32">
        <v>16</v>
      </c>
      <c r="AD545" s="115" t="s">
        <v>3351</v>
      </c>
      <c r="AE545" s="103"/>
      <c r="AF545" s="103"/>
      <c r="AG545" s="103"/>
      <c r="AH545" s="103"/>
      <c r="AI545" s="103"/>
      <c r="AJ545" s="103"/>
      <c r="AK545" s="103"/>
      <c r="AL545" s="103"/>
      <c r="AM545" s="192"/>
      <c r="AN545" s="103"/>
      <c r="AR545" s="220"/>
      <c r="AS545" s="221"/>
      <c r="AT545" s="221"/>
      <c r="BA545" s="222"/>
      <c r="BB545" s="222"/>
      <c r="BC545" s="222"/>
      <c r="BG545" s="221"/>
      <c r="BR545" s="221"/>
      <c r="BZ545" s="223"/>
      <c r="EL545" s="223"/>
    </row>
    <row r="546" spans="1:142" ht="16.899999999999999" customHeight="1" x14ac:dyDescent="0.3">
      <c r="A546" s="103">
        <v>991</v>
      </c>
      <c r="B546" s="162" t="s">
        <v>2191</v>
      </c>
      <c r="C546" s="162" t="s">
        <v>2192</v>
      </c>
      <c r="D546" s="76" t="s">
        <v>75</v>
      </c>
      <c r="E546" s="103" t="s">
        <v>218</v>
      </c>
      <c r="F546" s="103">
        <v>3</v>
      </c>
      <c r="G546" s="76" t="s">
        <v>0</v>
      </c>
      <c r="H546" s="76" t="s">
        <v>106</v>
      </c>
      <c r="I546" s="76" t="s">
        <v>3168</v>
      </c>
      <c r="J546" s="76" t="s">
        <v>149</v>
      </c>
      <c r="K546" s="76" t="s">
        <v>3169</v>
      </c>
      <c r="L546" s="187">
        <v>3.16</v>
      </c>
      <c r="M546" s="187">
        <v>3.01</v>
      </c>
      <c r="N546" s="103" t="s">
        <v>138</v>
      </c>
      <c r="O546" s="121"/>
      <c r="P546" s="121">
        <v>550</v>
      </c>
      <c r="Q546" s="122">
        <v>750</v>
      </c>
      <c r="R546" s="122">
        <v>200</v>
      </c>
      <c r="S546" s="154" t="s">
        <v>864</v>
      </c>
      <c r="T546" s="196" t="s">
        <v>2361</v>
      </c>
      <c r="U546" s="216" t="s">
        <v>2754</v>
      </c>
      <c r="V546" s="106">
        <v>12</v>
      </c>
      <c r="W546" s="103">
        <v>2010</v>
      </c>
      <c r="X546" s="75" t="s">
        <v>2348</v>
      </c>
      <c r="Y546" s="63" t="s">
        <v>2796</v>
      </c>
      <c r="Z546" s="76"/>
      <c r="AA546" s="32" t="s">
        <v>3263</v>
      </c>
      <c r="AB546" s="32">
        <v>12</v>
      </c>
      <c r="AC546" s="32">
        <v>12</v>
      </c>
      <c r="AD546" s="115" t="s">
        <v>3351</v>
      </c>
      <c r="AE546" s="103"/>
      <c r="AF546" s="103"/>
      <c r="AG546" s="103"/>
      <c r="AH546" s="103"/>
      <c r="AI546" s="103"/>
      <c r="AJ546" s="103"/>
      <c r="AK546" s="103"/>
      <c r="AL546" s="103"/>
      <c r="AM546" s="192"/>
      <c r="AN546" s="103"/>
      <c r="AR546" s="220"/>
      <c r="AS546" s="221"/>
      <c r="AT546" s="221"/>
      <c r="BA546" s="222"/>
      <c r="BB546" s="222"/>
      <c r="BC546" s="222"/>
      <c r="BG546" s="221"/>
      <c r="BR546" s="221"/>
      <c r="BZ546" s="225"/>
      <c r="EL546" s="225"/>
    </row>
    <row r="547" spans="1:142" ht="16.899999999999999" customHeight="1" x14ac:dyDescent="0.3">
      <c r="A547" s="103">
        <v>992</v>
      </c>
      <c r="B547" s="162" t="s">
        <v>2193</v>
      </c>
      <c r="C547" s="162" t="s">
        <v>2194</v>
      </c>
      <c r="D547" s="76" t="s">
        <v>75</v>
      </c>
      <c r="E547" s="103" t="s">
        <v>218</v>
      </c>
      <c r="F547" s="103">
        <v>3</v>
      </c>
      <c r="G547" s="76" t="s">
        <v>0</v>
      </c>
      <c r="H547" s="76" t="s">
        <v>4</v>
      </c>
      <c r="I547" s="76" t="s">
        <v>283</v>
      </c>
      <c r="J547" s="76" t="s">
        <v>149</v>
      </c>
      <c r="K547" s="76" t="s">
        <v>284</v>
      </c>
      <c r="L547" s="268">
        <v>0.88</v>
      </c>
      <c r="M547" s="268">
        <v>0.79</v>
      </c>
      <c r="N547" s="103" t="s">
        <v>138</v>
      </c>
      <c r="O547" s="121" t="s">
        <v>3170</v>
      </c>
      <c r="P547" s="121">
        <v>2900</v>
      </c>
      <c r="Q547" s="122">
        <v>3500</v>
      </c>
      <c r="R547" s="122">
        <v>600</v>
      </c>
      <c r="S547" s="154" t="s">
        <v>864</v>
      </c>
      <c r="T547" s="196" t="s">
        <v>2359</v>
      </c>
      <c r="U547" s="216" t="s">
        <v>3142</v>
      </c>
      <c r="V547" s="103">
        <v>15</v>
      </c>
      <c r="W547" s="103">
        <v>2010</v>
      </c>
      <c r="X547" s="75" t="s">
        <v>2348</v>
      </c>
      <c r="Y547" s="63"/>
      <c r="Z547" s="76"/>
      <c r="AA547" s="32" t="s">
        <v>3333</v>
      </c>
      <c r="AB547" s="32">
        <v>15</v>
      </c>
      <c r="AC547" s="32">
        <v>15</v>
      </c>
      <c r="AD547" s="115" t="s">
        <v>3351</v>
      </c>
      <c r="AE547" s="103"/>
      <c r="AF547" s="103"/>
      <c r="AG547" s="103"/>
      <c r="AH547" s="103"/>
      <c r="AI547" s="103"/>
      <c r="AJ547" s="103"/>
      <c r="AK547" s="103"/>
      <c r="AL547" s="103"/>
      <c r="AM547" s="192"/>
      <c r="AN547" s="103"/>
      <c r="AR547" s="220"/>
      <c r="AS547" s="221"/>
      <c r="AT547" s="221"/>
      <c r="BA547" s="222"/>
      <c r="BB547" s="222"/>
      <c r="BC547" s="222"/>
      <c r="BG547" s="221"/>
      <c r="BR547" s="221"/>
      <c r="EL547" s="223"/>
    </row>
    <row r="548" spans="1:142" ht="16.899999999999999" customHeight="1" x14ac:dyDescent="0.3">
      <c r="A548" s="103">
        <v>993</v>
      </c>
      <c r="B548" s="162" t="s">
        <v>2195</v>
      </c>
      <c r="C548" s="162" t="s">
        <v>2196</v>
      </c>
      <c r="D548" s="76" t="s">
        <v>75</v>
      </c>
      <c r="E548" s="103" t="s">
        <v>218</v>
      </c>
      <c r="F548" s="103">
        <v>3</v>
      </c>
      <c r="G548" s="76" t="s">
        <v>0</v>
      </c>
      <c r="H548" s="76" t="s">
        <v>107</v>
      </c>
      <c r="I548" s="164" t="s">
        <v>3081</v>
      </c>
      <c r="J548" s="164" t="s">
        <v>149</v>
      </c>
      <c r="K548" s="164" t="s">
        <v>833</v>
      </c>
      <c r="L548" s="197">
        <v>0.67</v>
      </c>
      <c r="M548" s="198">
        <v>0.59</v>
      </c>
      <c r="N548" s="199" t="s">
        <v>138</v>
      </c>
      <c r="O548" s="195"/>
      <c r="P548" s="195">
        <v>940</v>
      </c>
      <c r="Q548" s="195">
        <v>1245</v>
      </c>
      <c r="R548" s="195">
        <v>305</v>
      </c>
      <c r="S548" s="195" t="s">
        <v>864</v>
      </c>
      <c r="T548" s="196" t="s">
        <v>2359</v>
      </c>
      <c r="U548" s="216" t="s">
        <v>2828</v>
      </c>
      <c r="V548" s="103">
        <v>13</v>
      </c>
      <c r="W548" s="199">
        <v>2010</v>
      </c>
      <c r="X548" s="75" t="s">
        <v>2348</v>
      </c>
      <c r="Y548" s="75"/>
      <c r="Z548" s="164"/>
      <c r="AA548" s="32" t="s">
        <v>3256</v>
      </c>
      <c r="AB548" s="32">
        <v>13</v>
      </c>
      <c r="AC548" s="32">
        <v>13</v>
      </c>
      <c r="AD548" s="115" t="s">
        <v>3351</v>
      </c>
      <c r="AE548" s="199"/>
      <c r="AF548" s="103"/>
      <c r="AG548" s="103"/>
      <c r="AH548" s="199"/>
      <c r="AI548" s="199"/>
      <c r="AJ548" s="199"/>
      <c r="AK548" s="199"/>
      <c r="AL548" s="199"/>
      <c r="AM548" s="200"/>
      <c r="AN548" s="199"/>
      <c r="AR548" s="220"/>
      <c r="AS548" s="221"/>
      <c r="AT548" s="221"/>
      <c r="BA548" s="222"/>
      <c r="BB548" s="222"/>
      <c r="BC548" s="222"/>
      <c r="BG548" s="221"/>
      <c r="BR548" s="221"/>
      <c r="EL548" s="223"/>
    </row>
    <row r="549" spans="1:142" ht="16.899999999999999" customHeight="1" x14ac:dyDescent="0.25">
      <c r="A549" s="103">
        <v>994</v>
      </c>
      <c r="B549" s="162" t="s">
        <v>2197</v>
      </c>
      <c r="C549" s="162" t="s">
        <v>2198</v>
      </c>
      <c r="D549" s="76" t="s">
        <v>75</v>
      </c>
      <c r="E549" s="103" t="s">
        <v>218</v>
      </c>
      <c r="F549" s="103">
        <v>3</v>
      </c>
      <c r="G549" s="76" t="s">
        <v>1</v>
      </c>
      <c r="H549" s="76" t="s">
        <v>4</v>
      </c>
      <c r="I549" s="162" t="s">
        <v>903</v>
      </c>
      <c r="J549" s="201" t="s">
        <v>149</v>
      </c>
      <c r="K549" s="187" t="s">
        <v>374</v>
      </c>
      <c r="L549" s="188">
        <v>3.4</v>
      </c>
      <c r="M549" s="187">
        <v>3.3</v>
      </c>
      <c r="N549" s="103" t="s">
        <v>138</v>
      </c>
      <c r="O549" s="103"/>
      <c r="P549" s="202">
        <v>3.2857142857142856</v>
      </c>
      <c r="Q549" s="180">
        <v>4.1428571428571432</v>
      </c>
      <c r="R549" s="180">
        <v>1.9047619047619047</v>
      </c>
      <c r="S549" s="76" t="s">
        <v>3134</v>
      </c>
      <c r="T549" s="190" t="s">
        <v>2361</v>
      </c>
      <c r="U549" s="216" t="s">
        <v>3144</v>
      </c>
      <c r="V549" s="103">
        <v>15</v>
      </c>
      <c r="W549" s="103">
        <v>2010</v>
      </c>
      <c r="X549" s="75" t="s">
        <v>2348</v>
      </c>
      <c r="Y549" s="201"/>
      <c r="Z549" s="201"/>
      <c r="AA549" s="32" t="s">
        <v>3334</v>
      </c>
      <c r="AB549" s="32">
        <v>15</v>
      </c>
      <c r="AC549" s="32">
        <v>15</v>
      </c>
      <c r="AD549" s="218" t="s">
        <v>3353</v>
      </c>
      <c r="AE549" s="103"/>
      <c r="AF549" s="103"/>
      <c r="AG549" s="103"/>
      <c r="AH549" s="103"/>
      <c r="AI549" s="103"/>
      <c r="AJ549" s="103"/>
      <c r="AK549" s="103"/>
      <c r="AL549" s="103"/>
      <c r="AM549" s="192"/>
      <c r="AN549" s="103"/>
      <c r="AR549" s="220"/>
      <c r="AS549" s="221"/>
      <c r="AT549" s="221"/>
      <c r="BA549" s="222"/>
      <c r="BB549" s="222"/>
      <c r="BC549" s="222"/>
      <c r="BG549" s="221"/>
      <c r="BH549" s="221"/>
      <c r="BP549" s="221"/>
      <c r="BQ549" s="221"/>
      <c r="BR549" s="221"/>
      <c r="BZ549" s="223"/>
      <c r="EL549" s="223"/>
    </row>
    <row r="550" spans="1:142" ht="16.899999999999999" customHeight="1" x14ac:dyDescent="0.25">
      <c r="A550" s="103">
        <v>995</v>
      </c>
      <c r="B550" s="162" t="s">
        <v>2199</v>
      </c>
      <c r="C550" s="162" t="s">
        <v>2200</v>
      </c>
      <c r="D550" s="76" t="s">
        <v>75</v>
      </c>
      <c r="E550" s="103" t="s">
        <v>218</v>
      </c>
      <c r="F550" s="103">
        <v>3</v>
      </c>
      <c r="G550" s="76" t="s">
        <v>1</v>
      </c>
      <c r="H550" s="76" t="s">
        <v>5</v>
      </c>
      <c r="I550" s="162" t="s">
        <v>3171</v>
      </c>
      <c r="J550" s="186" t="s">
        <v>149</v>
      </c>
      <c r="K550" s="76" t="s">
        <v>3167</v>
      </c>
      <c r="L550" s="188">
        <v>14.5</v>
      </c>
      <c r="M550" s="187">
        <v>14</v>
      </c>
      <c r="N550" s="103" t="s">
        <v>138</v>
      </c>
      <c r="O550" s="103"/>
      <c r="P550" s="202">
        <v>3.5476190476190474</v>
      </c>
      <c r="Q550" s="202">
        <v>4.333333333333333</v>
      </c>
      <c r="R550" s="180">
        <v>0.78571428571428559</v>
      </c>
      <c r="S550" s="76" t="s">
        <v>3134</v>
      </c>
      <c r="T550" s="203" t="s">
        <v>2361</v>
      </c>
      <c r="U550" s="216" t="s">
        <v>3135</v>
      </c>
      <c r="V550" s="103">
        <v>15</v>
      </c>
      <c r="W550" s="103">
        <v>2010</v>
      </c>
      <c r="X550" s="75" t="s">
        <v>2348</v>
      </c>
      <c r="Y550" s="186"/>
      <c r="Z550" s="191"/>
      <c r="AA550" s="32" t="s">
        <v>3329</v>
      </c>
      <c r="AB550" s="32">
        <v>15</v>
      </c>
      <c r="AC550" s="32">
        <v>15</v>
      </c>
      <c r="AD550" s="218" t="s">
        <v>3353</v>
      </c>
      <c r="AE550" s="103"/>
      <c r="AF550" s="103"/>
      <c r="AG550" s="103"/>
      <c r="AH550" s="103"/>
      <c r="AI550" s="103"/>
      <c r="AJ550" s="103"/>
      <c r="AK550" s="103"/>
      <c r="AL550" s="103"/>
      <c r="AM550" s="192"/>
      <c r="AN550" s="103"/>
      <c r="AR550" s="220"/>
      <c r="AS550" s="221"/>
      <c r="AT550" s="221"/>
      <c r="BA550" s="222"/>
      <c r="BB550" s="222"/>
      <c r="BC550" s="222"/>
      <c r="BG550" s="221"/>
      <c r="BR550" s="221"/>
      <c r="BZ550" s="223"/>
      <c r="EL550" s="223"/>
    </row>
    <row r="551" spans="1:142" ht="16.899999999999999" customHeight="1" x14ac:dyDescent="0.25">
      <c r="A551" s="103">
        <v>996</v>
      </c>
      <c r="B551" s="162" t="s">
        <v>2201</v>
      </c>
      <c r="C551" s="162" t="s">
        <v>2202</v>
      </c>
      <c r="D551" s="76" t="s">
        <v>75</v>
      </c>
      <c r="E551" s="103" t="s">
        <v>218</v>
      </c>
      <c r="F551" s="103">
        <v>3</v>
      </c>
      <c r="G551" s="76" t="s">
        <v>1</v>
      </c>
      <c r="H551" s="76" t="s">
        <v>25</v>
      </c>
      <c r="I551" s="76" t="s">
        <v>521</v>
      </c>
      <c r="J551" s="186" t="s">
        <v>149</v>
      </c>
      <c r="K551" s="76" t="s">
        <v>3172</v>
      </c>
      <c r="L551" s="193">
        <v>8.5231858407079653</v>
      </c>
      <c r="M551" s="196">
        <v>12.967551622418879</v>
      </c>
      <c r="N551" s="103" t="s">
        <v>138</v>
      </c>
      <c r="O551" s="137" t="s">
        <v>3173</v>
      </c>
      <c r="P551" s="204">
        <v>4009.8067846607669</v>
      </c>
      <c r="Q551" s="204">
        <v>4024.3805309734512</v>
      </c>
      <c r="R551" s="180">
        <v>14.573746312684307</v>
      </c>
      <c r="S551" s="154" t="s">
        <v>864</v>
      </c>
      <c r="T551" s="196" t="s">
        <v>2361</v>
      </c>
      <c r="U551" s="216" t="s">
        <v>1114</v>
      </c>
      <c r="V551" s="103">
        <v>15</v>
      </c>
      <c r="W551" s="103">
        <v>2011</v>
      </c>
      <c r="X551" s="75" t="s">
        <v>2349</v>
      </c>
      <c r="Y551" s="63"/>
      <c r="Z551" s="76"/>
      <c r="AA551" s="32" t="s">
        <v>1590</v>
      </c>
      <c r="AB551" s="32">
        <v>15</v>
      </c>
      <c r="AC551" s="32">
        <v>15</v>
      </c>
      <c r="AD551" s="218" t="s">
        <v>3353</v>
      </c>
      <c r="AE551" s="103"/>
      <c r="AF551" s="103"/>
      <c r="AG551" s="103"/>
      <c r="AH551" s="103"/>
      <c r="AI551" s="103"/>
      <c r="AJ551" s="103"/>
      <c r="AK551" s="103"/>
      <c r="AL551" s="103"/>
      <c r="AM551" s="192"/>
      <c r="AN551" s="103"/>
      <c r="AR551" s="220"/>
      <c r="AS551" s="221"/>
      <c r="AT551" s="221"/>
      <c r="BA551" s="222"/>
      <c r="BB551" s="222"/>
      <c r="BC551" s="222"/>
      <c r="BG551" s="221"/>
      <c r="BR551" s="221"/>
      <c r="EL551" s="223"/>
    </row>
    <row r="552" spans="1:142" ht="16.899999999999999" customHeight="1" x14ac:dyDescent="0.25">
      <c r="A552" s="103">
        <v>998</v>
      </c>
      <c r="B552" s="162" t="s">
        <v>2203</v>
      </c>
      <c r="C552" s="162" t="s">
        <v>2204</v>
      </c>
      <c r="D552" s="76" t="s">
        <v>75</v>
      </c>
      <c r="E552" s="103" t="s">
        <v>218</v>
      </c>
      <c r="F552" s="103">
        <v>3</v>
      </c>
      <c r="G552" s="76" t="s">
        <v>0</v>
      </c>
      <c r="H552" s="76" t="s">
        <v>5</v>
      </c>
      <c r="I552" s="76" t="s">
        <v>227</v>
      </c>
      <c r="J552" s="76" t="s">
        <v>149</v>
      </c>
      <c r="K552" s="76" t="s">
        <v>3167</v>
      </c>
      <c r="L552" s="193">
        <v>14.5</v>
      </c>
      <c r="M552" s="194">
        <v>13</v>
      </c>
      <c r="N552" s="103" t="s">
        <v>138</v>
      </c>
      <c r="O552" s="154"/>
      <c r="P552" s="122">
        <v>4950</v>
      </c>
      <c r="Q552" s="122">
        <v>6450</v>
      </c>
      <c r="R552" s="122">
        <v>1500</v>
      </c>
      <c r="S552" s="154" t="s">
        <v>3174</v>
      </c>
      <c r="T552" s="196" t="s">
        <v>2361</v>
      </c>
      <c r="U552" s="216" t="s">
        <v>3175</v>
      </c>
      <c r="V552" s="103">
        <v>17</v>
      </c>
      <c r="W552" s="103">
        <v>2010</v>
      </c>
      <c r="X552" s="75" t="s">
        <v>2348</v>
      </c>
      <c r="Y552" s="63"/>
      <c r="Z552" s="76"/>
      <c r="AA552" s="32" t="s">
        <v>3406</v>
      </c>
      <c r="AB552" s="32">
        <v>17</v>
      </c>
      <c r="AC552" s="32">
        <v>17</v>
      </c>
      <c r="AD552" s="115" t="s">
        <v>3351</v>
      </c>
      <c r="AE552" s="103"/>
      <c r="AF552" s="103"/>
      <c r="AG552" s="103"/>
      <c r="AH552" s="103"/>
      <c r="AI552" s="103"/>
      <c r="AJ552" s="103"/>
      <c r="AK552" s="103"/>
      <c r="AL552" s="103"/>
      <c r="AM552" s="192"/>
      <c r="AN552" s="103"/>
      <c r="AR552" s="220"/>
      <c r="AT552" s="221"/>
      <c r="BA552" s="222"/>
      <c r="BB552" s="222"/>
      <c r="BC552" s="222"/>
      <c r="BG552" s="221"/>
      <c r="BM552" s="226"/>
      <c r="BR552" s="221"/>
      <c r="BZ552" s="225"/>
      <c r="DV552" s="226"/>
      <c r="DW552" s="226"/>
      <c r="DX552" s="226"/>
      <c r="DY552" s="226"/>
      <c r="DZ552" s="226"/>
      <c r="EA552" s="226"/>
      <c r="EB552" s="226"/>
      <c r="EC552" s="226"/>
      <c r="ED552" s="226"/>
      <c r="EE552" s="226"/>
      <c r="EF552" s="226"/>
      <c r="EG552" s="226"/>
      <c r="EH552" s="226"/>
      <c r="EI552" s="226"/>
      <c r="EL552" s="225"/>
    </row>
    <row r="553" spans="1:142" ht="16.899999999999999" customHeight="1" x14ac:dyDescent="0.25">
      <c r="A553" s="103">
        <v>1011</v>
      </c>
      <c r="B553" s="171" t="s">
        <v>2205</v>
      </c>
      <c r="C553" s="171" t="s">
        <v>2206</v>
      </c>
      <c r="D553" s="36" t="s">
        <v>80</v>
      </c>
      <c r="E553" s="31" t="s">
        <v>218</v>
      </c>
      <c r="F553" s="31">
        <v>3</v>
      </c>
      <c r="G553" s="36" t="s">
        <v>1</v>
      </c>
      <c r="H553" s="36" t="s">
        <v>1735</v>
      </c>
      <c r="I553" s="36" t="s">
        <v>149</v>
      </c>
      <c r="J553" s="36" t="s">
        <v>3068</v>
      </c>
      <c r="K553" s="36" t="s">
        <v>137</v>
      </c>
      <c r="L553" s="108">
        <v>0.3</v>
      </c>
      <c r="M553" s="108">
        <v>0</v>
      </c>
      <c r="N553" s="31" t="s">
        <v>138</v>
      </c>
      <c r="O553" s="119" t="s">
        <v>3176</v>
      </c>
      <c r="P553" s="109">
        <v>0</v>
      </c>
      <c r="Q553" s="112">
        <v>5.45</v>
      </c>
      <c r="R553" s="112">
        <v>5.45</v>
      </c>
      <c r="S553" s="113" t="s">
        <v>1089</v>
      </c>
      <c r="T553" s="114" t="s">
        <v>2518</v>
      </c>
      <c r="U553" s="216" t="s">
        <v>3070</v>
      </c>
      <c r="V553" s="31">
        <v>10</v>
      </c>
      <c r="W553" s="31">
        <v>2014</v>
      </c>
      <c r="X553" s="65" t="s">
        <v>2350</v>
      </c>
      <c r="Y553" s="65"/>
      <c r="Z553" s="36"/>
      <c r="AA553" s="32" t="s">
        <v>3262</v>
      </c>
      <c r="AB553" s="32">
        <v>10</v>
      </c>
      <c r="AC553" s="32">
        <v>10</v>
      </c>
      <c r="AD553" s="218" t="s">
        <v>3353</v>
      </c>
      <c r="AE553" s="31"/>
      <c r="AF553" s="31"/>
      <c r="AG553" s="31"/>
      <c r="AH553" s="31"/>
      <c r="AI553" s="31"/>
      <c r="AJ553" s="31"/>
      <c r="AK553" s="31"/>
      <c r="AL553" s="31"/>
      <c r="AM553" s="115"/>
      <c r="AN553" s="31"/>
      <c r="AR553" s="220"/>
      <c r="AT553" s="221"/>
      <c r="BA553" s="222"/>
      <c r="BB553" s="222"/>
      <c r="BC553" s="222"/>
      <c r="BG553" s="221"/>
      <c r="BH553" s="221"/>
      <c r="BP553" s="221"/>
      <c r="BQ553" s="221"/>
      <c r="BR553" s="221"/>
      <c r="BZ553" s="225"/>
      <c r="EL553" s="225"/>
    </row>
    <row r="554" spans="1:142" ht="16.899999999999999" customHeight="1" x14ac:dyDescent="0.25">
      <c r="A554" s="103">
        <v>1012</v>
      </c>
      <c r="B554" s="62" t="s">
        <v>2207</v>
      </c>
      <c r="C554" s="62" t="s">
        <v>2208</v>
      </c>
      <c r="D554" s="36" t="s">
        <v>75</v>
      </c>
      <c r="E554" s="31" t="s">
        <v>218</v>
      </c>
      <c r="F554" s="31">
        <v>3</v>
      </c>
      <c r="G554" s="36" t="s">
        <v>1</v>
      </c>
      <c r="H554" s="36" t="s">
        <v>25</v>
      </c>
      <c r="I554" s="36" t="s">
        <v>521</v>
      </c>
      <c r="J554" s="36" t="s">
        <v>149</v>
      </c>
      <c r="K554" s="36" t="s">
        <v>137</v>
      </c>
      <c r="L554" s="108">
        <v>0.25</v>
      </c>
      <c r="M554" s="108">
        <v>0</v>
      </c>
      <c r="N554" s="31" t="s">
        <v>138</v>
      </c>
      <c r="O554" s="119" t="s">
        <v>3176</v>
      </c>
      <c r="P554" s="109"/>
      <c r="Q554" s="112"/>
      <c r="R554" s="111">
        <v>628008</v>
      </c>
      <c r="S554" s="113" t="s">
        <v>864</v>
      </c>
      <c r="T554" s="114" t="s">
        <v>2361</v>
      </c>
      <c r="U554" s="216" t="s">
        <v>1405</v>
      </c>
      <c r="V554" s="106">
        <v>12</v>
      </c>
      <c r="W554" s="31">
        <v>2013</v>
      </c>
      <c r="X554" s="65" t="s">
        <v>2351</v>
      </c>
      <c r="Y554" s="65"/>
      <c r="Z554" s="36"/>
      <c r="AA554" s="32" t="s">
        <v>3390</v>
      </c>
      <c r="AB554" s="32">
        <v>12</v>
      </c>
      <c r="AC554" s="32">
        <v>12</v>
      </c>
      <c r="AD554" s="218" t="s">
        <v>3353</v>
      </c>
      <c r="AE554" s="31"/>
      <c r="AF554" s="31"/>
      <c r="AG554" s="31"/>
      <c r="AH554" s="31"/>
      <c r="AI554" s="31"/>
      <c r="AJ554" s="31"/>
      <c r="AK554" s="31"/>
      <c r="AL554" s="31"/>
      <c r="AM554" s="115"/>
      <c r="AN554" s="31"/>
      <c r="AR554" s="220"/>
      <c r="AS554" s="221"/>
      <c r="AT554" s="221"/>
      <c r="BA554" s="222"/>
      <c r="BB554" s="222"/>
      <c r="BC554" s="222"/>
      <c r="BG554" s="221"/>
      <c r="BH554" s="221"/>
      <c r="BP554" s="221"/>
      <c r="BQ554" s="221"/>
      <c r="BR554" s="221"/>
      <c r="BZ554" s="223"/>
      <c r="CI554" s="226"/>
      <c r="CJ554" s="226"/>
      <c r="CK554" s="226"/>
      <c r="CL554" s="226"/>
      <c r="CM554" s="226"/>
      <c r="CN554" s="226"/>
      <c r="CO554" s="226"/>
      <c r="CP554" s="226"/>
      <c r="CQ554" s="226"/>
      <c r="CR554" s="226"/>
      <c r="CS554" s="226"/>
      <c r="CT554" s="226"/>
      <c r="CU554" s="226"/>
      <c r="CV554" s="226"/>
      <c r="CW554" s="226"/>
      <c r="CX554" s="226"/>
      <c r="CY554" s="226"/>
      <c r="CZ554" s="226"/>
      <c r="DA554" s="226"/>
      <c r="DB554" s="226"/>
      <c r="DC554" s="226"/>
      <c r="DD554" s="226"/>
      <c r="DE554" s="226"/>
      <c r="DF554" s="226"/>
      <c r="DG554" s="226"/>
      <c r="DH554" s="226"/>
      <c r="DI554" s="226"/>
      <c r="EL554" s="223"/>
    </row>
    <row r="555" spans="1:142" ht="16.899999999999999" customHeight="1" x14ac:dyDescent="0.25">
      <c r="A555" s="103">
        <v>1013</v>
      </c>
      <c r="B555" s="36" t="s">
        <v>2209</v>
      </c>
      <c r="C555" s="36" t="s">
        <v>2210</v>
      </c>
      <c r="D555" s="36" t="s">
        <v>75</v>
      </c>
      <c r="E555" s="31" t="s">
        <v>218</v>
      </c>
      <c r="F555" s="31">
        <v>3</v>
      </c>
      <c r="G555" s="36" t="s">
        <v>1</v>
      </c>
      <c r="H555" s="36" t="s">
        <v>166</v>
      </c>
      <c r="I555" s="36" t="s">
        <v>167</v>
      </c>
      <c r="J555" s="36" t="s">
        <v>1084</v>
      </c>
      <c r="K555" s="36" t="s">
        <v>374</v>
      </c>
      <c r="L555" s="138">
        <v>1.3</v>
      </c>
      <c r="M555" s="138">
        <v>3.2</v>
      </c>
      <c r="N555" s="31" t="s">
        <v>138</v>
      </c>
      <c r="O555" s="109" t="s">
        <v>2950</v>
      </c>
      <c r="P555" s="109">
        <v>9.4</v>
      </c>
      <c r="Q555" s="112">
        <v>18.8</v>
      </c>
      <c r="R555" s="112">
        <v>9.4</v>
      </c>
      <c r="S555" s="145" t="s">
        <v>1085</v>
      </c>
      <c r="T555" s="114" t="s">
        <v>2951</v>
      </c>
      <c r="U555" s="216" t="s">
        <v>2952</v>
      </c>
      <c r="V555" s="103">
        <v>15</v>
      </c>
      <c r="W555" s="31">
        <v>2010</v>
      </c>
      <c r="X555" s="65" t="s">
        <v>2352</v>
      </c>
      <c r="Y555" s="65"/>
      <c r="Z555" s="36"/>
      <c r="AA555" s="32" t="s">
        <v>3201</v>
      </c>
      <c r="AB555" s="32">
        <v>15</v>
      </c>
      <c r="AC555" s="32">
        <v>15</v>
      </c>
      <c r="AD555" s="218" t="s">
        <v>3353</v>
      </c>
      <c r="AE555" s="31"/>
      <c r="AF555" s="31"/>
      <c r="AG555" s="31"/>
      <c r="AH555" s="31"/>
      <c r="AI555" s="31"/>
      <c r="AJ555" s="31"/>
      <c r="AK555" s="31"/>
      <c r="AL555" s="31"/>
      <c r="AM555" s="115"/>
      <c r="AN555" s="31"/>
      <c r="AR555" s="220"/>
      <c r="BA555" s="222"/>
      <c r="BB555" s="222"/>
      <c r="BC555" s="222"/>
      <c r="BG555" s="221"/>
      <c r="BH555" s="221"/>
      <c r="BP555" s="221"/>
      <c r="BQ555" s="221"/>
      <c r="BR555" s="221"/>
      <c r="BZ555" s="225"/>
      <c r="EL555" s="225"/>
    </row>
    <row r="556" spans="1:142" ht="16.899999999999999" customHeight="1" x14ac:dyDescent="0.25">
      <c r="A556" s="103">
        <v>1014</v>
      </c>
      <c r="B556" s="162" t="s">
        <v>2211</v>
      </c>
      <c r="C556" s="162" t="s">
        <v>2212</v>
      </c>
      <c r="D556" s="76" t="s">
        <v>75</v>
      </c>
      <c r="E556" s="103" t="s">
        <v>218</v>
      </c>
      <c r="F556" s="103">
        <v>3</v>
      </c>
      <c r="G556" s="76" t="s">
        <v>0</v>
      </c>
      <c r="H556" s="76" t="s">
        <v>5</v>
      </c>
      <c r="I556" s="76" t="s">
        <v>13</v>
      </c>
      <c r="J556" s="76" t="s">
        <v>149</v>
      </c>
      <c r="K556" s="76" t="s">
        <v>3177</v>
      </c>
      <c r="L556" s="193">
        <v>16.100000000000001</v>
      </c>
      <c r="M556" s="194">
        <v>13.4</v>
      </c>
      <c r="N556" s="103" t="s">
        <v>138</v>
      </c>
      <c r="O556" s="154"/>
      <c r="P556" s="122">
        <v>10000</v>
      </c>
      <c r="Q556" s="122">
        <v>11000</v>
      </c>
      <c r="R556" s="122">
        <v>1000</v>
      </c>
      <c r="S556" s="154" t="s">
        <v>3174</v>
      </c>
      <c r="T556" s="196" t="s">
        <v>2361</v>
      </c>
      <c r="U556" s="216" t="s">
        <v>3178</v>
      </c>
      <c r="V556" s="103">
        <v>25</v>
      </c>
      <c r="W556" s="103">
        <v>2010</v>
      </c>
      <c r="X556" s="75" t="s">
        <v>2353</v>
      </c>
      <c r="Y556" s="63"/>
      <c r="Z556" s="76"/>
      <c r="AA556" s="32" t="s">
        <v>3407</v>
      </c>
      <c r="AB556" s="32">
        <v>25</v>
      </c>
      <c r="AC556" s="32">
        <v>25</v>
      </c>
      <c r="AD556" s="115" t="s">
        <v>3351</v>
      </c>
      <c r="AE556" s="103"/>
      <c r="AF556" s="103"/>
      <c r="AG556" s="103"/>
      <c r="AH556" s="103"/>
      <c r="AI556" s="103"/>
      <c r="AJ556" s="103"/>
      <c r="AK556" s="103"/>
      <c r="AL556" s="103"/>
      <c r="AM556" s="192"/>
      <c r="AN556" s="103"/>
      <c r="AR556" s="220"/>
      <c r="BA556" s="222"/>
      <c r="BB556" s="222"/>
      <c r="BC556" s="222"/>
      <c r="BH556" s="221"/>
      <c r="BJ556" s="226"/>
      <c r="CI556" s="226"/>
      <c r="CJ556" s="226"/>
      <c r="CK556" s="226"/>
      <c r="CL556" s="226"/>
      <c r="CM556" s="226"/>
      <c r="CN556" s="226"/>
      <c r="CO556" s="226"/>
      <c r="CP556" s="226"/>
      <c r="CQ556" s="226"/>
      <c r="CR556" s="226"/>
      <c r="CS556" s="226"/>
      <c r="CT556" s="226"/>
      <c r="CU556" s="226"/>
      <c r="CV556" s="226"/>
      <c r="CW556" s="226"/>
      <c r="CX556" s="226"/>
      <c r="CY556" s="226"/>
      <c r="CZ556" s="226"/>
      <c r="DA556" s="226"/>
      <c r="DB556" s="226"/>
      <c r="DC556" s="226"/>
      <c r="DD556" s="226"/>
      <c r="DE556" s="226"/>
      <c r="DF556" s="226"/>
      <c r="DG556" s="226"/>
      <c r="DH556" s="226"/>
      <c r="DI556" s="226"/>
      <c r="DJ556" s="226"/>
      <c r="DK556" s="226"/>
      <c r="DL556" s="226"/>
      <c r="DM556" s="226"/>
      <c r="DN556" s="226"/>
      <c r="DO556" s="226"/>
      <c r="DP556" s="226"/>
      <c r="DQ556" s="226"/>
      <c r="DR556" s="226"/>
      <c r="DS556" s="226"/>
      <c r="DT556" s="226"/>
      <c r="DU556" s="226"/>
      <c r="DV556" s="226"/>
      <c r="DW556" s="226"/>
      <c r="DX556" s="226"/>
      <c r="DY556" s="226"/>
      <c r="DZ556" s="226"/>
      <c r="EA556" s="226"/>
      <c r="EB556" s="226"/>
      <c r="EC556" s="226"/>
      <c r="ED556" s="226"/>
      <c r="EE556" s="226"/>
      <c r="EF556" s="226"/>
      <c r="EG556" s="226"/>
      <c r="EH556" s="226"/>
      <c r="EI556" s="226"/>
      <c r="EL556" s="223"/>
    </row>
    <row r="557" spans="1:142" ht="16.899999999999999" customHeight="1" x14ac:dyDescent="0.25">
      <c r="A557" s="103">
        <v>1015</v>
      </c>
      <c r="B557" s="162" t="s">
        <v>2213</v>
      </c>
      <c r="C557" s="162" t="s">
        <v>2214</v>
      </c>
      <c r="D557" s="76" t="s">
        <v>75</v>
      </c>
      <c r="E557" s="103" t="s">
        <v>218</v>
      </c>
      <c r="F557" s="103">
        <v>3</v>
      </c>
      <c r="G557" s="76" t="s">
        <v>0</v>
      </c>
      <c r="H557" s="76" t="s">
        <v>4</v>
      </c>
      <c r="I557" s="76" t="s">
        <v>13</v>
      </c>
      <c r="J557" s="76" t="s">
        <v>149</v>
      </c>
      <c r="K557" s="76" t="s">
        <v>374</v>
      </c>
      <c r="L557" s="193">
        <v>3.5</v>
      </c>
      <c r="M557" s="194">
        <v>3.1</v>
      </c>
      <c r="N557" s="103" t="s">
        <v>138</v>
      </c>
      <c r="O557" s="154"/>
      <c r="P557" s="122">
        <v>10000</v>
      </c>
      <c r="Q557" s="122">
        <v>11000</v>
      </c>
      <c r="R557" s="122">
        <v>1000</v>
      </c>
      <c r="S557" s="154" t="s">
        <v>3174</v>
      </c>
      <c r="T557" s="196" t="s">
        <v>2361</v>
      </c>
      <c r="U557" s="216" t="s">
        <v>3179</v>
      </c>
      <c r="V557" s="103">
        <v>25</v>
      </c>
      <c r="W557" s="103">
        <v>2010</v>
      </c>
      <c r="X557" s="75" t="s">
        <v>2353</v>
      </c>
      <c r="Y557" s="63"/>
      <c r="Z557" s="76"/>
      <c r="AA557" s="32" t="s">
        <v>3339</v>
      </c>
      <c r="AB557" s="32">
        <v>25</v>
      </c>
      <c r="AC557" s="32">
        <v>25</v>
      </c>
      <c r="AD557" s="115" t="s">
        <v>3351</v>
      </c>
      <c r="AE557" s="103"/>
      <c r="AF557" s="103"/>
      <c r="AG557" s="103"/>
      <c r="AH557" s="103"/>
      <c r="AI557" s="103"/>
      <c r="AJ557" s="103"/>
      <c r="AK557" s="103"/>
      <c r="AL557" s="103"/>
      <c r="AM557" s="192"/>
      <c r="AN557" s="103"/>
      <c r="AR557" s="220"/>
      <c r="BA557" s="222"/>
      <c r="BB557" s="222"/>
      <c r="BC557" s="222"/>
      <c r="BH557" s="221"/>
      <c r="BJ557" s="226"/>
      <c r="CI557" s="226"/>
      <c r="CJ557" s="226"/>
      <c r="CK557" s="226"/>
      <c r="CL557" s="226"/>
      <c r="CM557" s="226"/>
      <c r="CN557" s="226"/>
      <c r="CO557" s="226"/>
      <c r="CP557" s="226"/>
      <c r="CQ557" s="226"/>
      <c r="CR557" s="226"/>
      <c r="CS557" s="226"/>
      <c r="CT557" s="226"/>
      <c r="CU557" s="226"/>
      <c r="CV557" s="226"/>
      <c r="CW557" s="226"/>
      <c r="CX557" s="226"/>
      <c r="CY557" s="226"/>
      <c r="CZ557" s="226"/>
      <c r="DA557" s="226"/>
      <c r="DB557" s="226"/>
      <c r="DC557" s="226"/>
      <c r="DD557" s="226"/>
      <c r="DE557" s="226"/>
      <c r="DF557" s="226"/>
      <c r="DG557" s="226"/>
      <c r="DH557" s="226"/>
      <c r="DI557" s="226"/>
      <c r="DJ557" s="226"/>
      <c r="DK557" s="226"/>
      <c r="DL557" s="226"/>
      <c r="DM557" s="226"/>
      <c r="DN557" s="226"/>
      <c r="DO557" s="226"/>
      <c r="DP557" s="226"/>
      <c r="DQ557" s="226"/>
      <c r="DR557" s="226"/>
      <c r="DS557" s="226"/>
      <c r="DT557" s="226"/>
      <c r="DU557" s="226"/>
      <c r="DV557" s="226"/>
      <c r="DW557" s="226"/>
      <c r="DX557" s="226"/>
      <c r="DY557" s="226"/>
      <c r="DZ557" s="226"/>
      <c r="EA557" s="226"/>
      <c r="EB557" s="226"/>
      <c r="EC557" s="226"/>
      <c r="ED557" s="226"/>
      <c r="EE557" s="226"/>
      <c r="EF557" s="226"/>
      <c r="EG557" s="226"/>
      <c r="EH557" s="226"/>
      <c r="EI557" s="226"/>
      <c r="EL557" s="223"/>
    </row>
    <row r="558" spans="1:142" ht="16.899999999999999" customHeight="1" x14ac:dyDescent="0.25">
      <c r="A558" s="103">
        <v>1016</v>
      </c>
      <c r="B558" s="162" t="s">
        <v>2215</v>
      </c>
      <c r="C558" s="162" t="s">
        <v>2216</v>
      </c>
      <c r="D558" s="76" t="s">
        <v>75</v>
      </c>
      <c r="E558" s="103" t="s">
        <v>218</v>
      </c>
      <c r="F558" s="103">
        <v>3</v>
      </c>
      <c r="G558" s="76" t="s">
        <v>0</v>
      </c>
      <c r="H558" s="76" t="s">
        <v>4</v>
      </c>
      <c r="I558" s="76" t="s">
        <v>283</v>
      </c>
      <c r="J558" s="76" t="s">
        <v>149</v>
      </c>
      <c r="K558" s="76" t="s">
        <v>284</v>
      </c>
      <c r="L558" s="268">
        <v>0.88</v>
      </c>
      <c r="M558" s="268">
        <v>0.79</v>
      </c>
      <c r="N558" s="103" t="s">
        <v>138</v>
      </c>
      <c r="O558" s="121" t="s">
        <v>3170</v>
      </c>
      <c r="P558" s="121">
        <v>2900</v>
      </c>
      <c r="Q558" s="122">
        <v>3500</v>
      </c>
      <c r="R558" s="122">
        <v>600</v>
      </c>
      <c r="S558" s="154" t="s">
        <v>864</v>
      </c>
      <c r="T558" s="196" t="s">
        <v>2356</v>
      </c>
      <c r="U558" s="216" t="s">
        <v>3180</v>
      </c>
      <c r="V558" s="103">
        <v>15</v>
      </c>
      <c r="W558" s="103">
        <v>2010</v>
      </c>
      <c r="X558" s="75" t="s">
        <v>2348</v>
      </c>
      <c r="Y558" s="63"/>
      <c r="Z558" s="76"/>
      <c r="AA558" s="32" t="s">
        <v>3408</v>
      </c>
      <c r="AB558" s="32">
        <v>15</v>
      </c>
      <c r="AC558" s="32">
        <v>15</v>
      </c>
      <c r="AD558" s="115" t="s">
        <v>3351</v>
      </c>
      <c r="AE558" s="103"/>
      <c r="AF558" s="103"/>
      <c r="AG558" s="103"/>
      <c r="AH558" s="103"/>
      <c r="AI558" s="103"/>
      <c r="AJ558" s="103"/>
      <c r="AK558" s="103"/>
      <c r="AL558" s="103"/>
      <c r="AM558" s="192"/>
      <c r="AN558" s="103"/>
      <c r="AR558" s="220"/>
      <c r="AS558" s="221"/>
      <c r="AT558" s="221"/>
      <c r="BA558" s="222"/>
      <c r="BB558" s="222"/>
      <c r="BC558" s="222"/>
      <c r="BG558" s="221"/>
      <c r="BH558" s="221"/>
      <c r="BJ558" s="226"/>
      <c r="BM558" s="226"/>
      <c r="BP558" s="221"/>
      <c r="BQ558" s="221"/>
      <c r="BR558" s="221"/>
      <c r="DJ558" s="226"/>
      <c r="DK558" s="226"/>
      <c r="DL558" s="226"/>
      <c r="DM558" s="226"/>
      <c r="DN558" s="226"/>
      <c r="DO558" s="226"/>
      <c r="DP558" s="226"/>
      <c r="DQ558" s="226"/>
      <c r="DR558" s="226"/>
      <c r="DS558" s="226"/>
      <c r="DT558" s="226"/>
      <c r="DU558" s="226"/>
      <c r="DV558" s="226"/>
      <c r="DW558" s="226"/>
      <c r="DX558" s="226"/>
      <c r="DY558" s="226"/>
      <c r="DZ558" s="226"/>
      <c r="EA558" s="226"/>
      <c r="EB558" s="226"/>
      <c r="EC558" s="226"/>
      <c r="ED558" s="226"/>
      <c r="EE558" s="226"/>
      <c r="EF558" s="226"/>
      <c r="EG558" s="226"/>
      <c r="EH558" s="226"/>
      <c r="EI558" s="226"/>
      <c r="EL558" s="223"/>
    </row>
    <row r="559" spans="1:142" ht="16.899999999999999" customHeight="1" x14ac:dyDescent="0.25">
      <c r="A559" s="103">
        <v>1017</v>
      </c>
      <c r="B559" s="162" t="s">
        <v>2217</v>
      </c>
      <c r="C559" s="171" t="s">
        <v>2218</v>
      </c>
      <c r="D559" s="36" t="s">
        <v>75</v>
      </c>
      <c r="E559" s="31">
        <v>5</v>
      </c>
      <c r="F559" s="31">
        <v>3</v>
      </c>
      <c r="G559" s="36" t="s">
        <v>0</v>
      </c>
      <c r="H559" s="36" t="s">
        <v>107</v>
      </c>
      <c r="I559" s="36" t="s">
        <v>446</v>
      </c>
      <c r="J559" s="36" t="s">
        <v>149</v>
      </c>
      <c r="K559" s="36" t="s">
        <v>3181</v>
      </c>
      <c r="L559" s="153">
        <v>0.5</v>
      </c>
      <c r="M559" s="153">
        <v>1</v>
      </c>
      <c r="N559" s="31" t="s">
        <v>138</v>
      </c>
      <c r="O559" s="128"/>
      <c r="P559" s="109">
        <v>575</v>
      </c>
      <c r="Q559" s="112">
        <v>8800</v>
      </c>
      <c r="R559" s="112">
        <v>8225</v>
      </c>
      <c r="S559" s="113" t="s">
        <v>864</v>
      </c>
      <c r="T559" s="114" t="s">
        <v>2361</v>
      </c>
      <c r="U559" s="216" t="s">
        <v>2812</v>
      </c>
      <c r="V559" s="106">
        <v>13</v>
      </c>
      <c r="W559" s="31">
        <v>2010</v>
      </c>
      <c r="X559" s="75" t="s">
        <v>2348</v>
      </c>
      <c r="Y559" s="66"/>
      <c r="Z559" s="36"/>
      <c r="AA559" s="32" t="s">
        <v>3254</v>
      </c>
      <c r="AB559" s="32">
        <v>13</v>
      </c>
      <c r="AC559" s="32">
        <v>13</v>
      </c>
      <c r="AD559" s="115" t="s">
        <v>3351</v>
      </c>
      <c r="AE559" s="31"/>
      <c r="AF559" s="31"/>
      <c r="AG559" s="31"/>
      <c r="AH559" s="31"/>
      <c r="AI559" s="31"/>
      <c r="AJ559" s="31"/>
      <c r="AK559" s="31"/>
      <c r="AL559" s="31"/>
      <c r="AM559" s="115"/>
      <c r="AN559" s="103"/>
      <c r="AR559" s="220"/>
      <c r="AS559" s="221"/>
      <c r="AT559" s="221"/>
      <c r="BA559" s="222"/>
      <c r="BB559" s="222"/>
      <c r="BC559" s="222"/>
      <c r="BG559" s="221"/>
      <c r="BH559" s="221"/>
      <c r="BP559" s="221"/>
      <c r="BQ559" s="221"/>
      <c r="BR559" s="221"/>
      <c r="CI559" s="226"/>
      <c r="CJ559" s="226"/>
      <c r="CK559" s="226"/>
      <c r="CL559" s="226"/>
      <c r="CM559" s="226"/>
      <c r="CN559" s="226"/>
      <c r="CO559" s="226"/>
      <c r="CP559" s="226"/>
      <c r="CQ559" s="226"/>
      <c r="CR559" s="226"/>
      <c r="CS559" s="226"/>
      <c r="CT559" s="226"/>
      <c r="CU559" s="226"/>
      <c r="CV559" s="226"/>
      <c r="CW559" s="226"/>
      <c r="CX559" s="226"/>
      <c r="CY559" s="226"/>
      <c r="CZ559" s="226"/>
      <c r="DA559" s="226"/>
      <c r="DB559" s="226"/>
      <c r="DC559" s="226"/>
      <c r="DD559" s="226"/>
      <c r="DE559" s="226"/>
      <c r="DF559" s="226"/>
      <c r="DG559" s="226"/>
      <c r="DH559" s="226"/>
      <c r="DI559" s="226"/>
      <c r="EL559" s="225"/>
    </row>
    <row r="560" spans="1:142" ht="16.899999999999999" customHeight="1" x14ac:dyDescent="0.25">
      <c r="A560" s="103">
        <v>1018</v>
      </c>
      <c r="B560" s="162" t="s">
        <v>2219</v>
      </c>
      <c r="C560" s="171" t="s">
        <v>2220</v>
      </c>
      <c r="D560" s="36" t="s">
        <v>75</v>
      </c>
      <c r="E560" s="31">
        <v>5</v>
      </c>
      <c r="F560" s="31">
        <v>3</v>
      </c>
      <c r="G560" s="36" t="s">
        <v>0</v>
      </c>
      <c r="H560" s="36" t="s">
        <v>107</v>
      </c>
      <c r="I560" s="36" t="s">
        <v>446</v>
      </c>
      <c r="J560" s="36" t="s">
        <v>149</v>
      </c>
      <c r="K560" s="36" t="s">
        <v>3181</v>
      </c>
      <c r="L560" s="153">
        <v>0.5</v>
      </c>
      <c r="M560" s="153">
        <v>1</v>
      </c>
      <c r="N560" s="31" t="s">
        <v>138</v>
      </c>
      <c r="O560" s="128"/>
      <c r="P560" s="109">
        <v>940</v>
      </c>
      <c r="Q560" s="112">
        <v>8800</v>
      </c>
      <c r="R560" s="112">
        <v>8225</v>
      </c>
      <c r="S560" s="113" t="s">
        <v>864</v>
      </c>
      <c r="T560" s="114" t="s">
        <v>2359</v>
      </c>
      <c r="U560" s="216" t="s">
        <v>2828</v>
      </c>
      <c r="V560" s="106">
        <v>13</v>
      </c>
      <c r="W560" s="31">
        <v>2010</v>
      </c>
      <c r="X560" s="75" t="s">
        <v>2348</v>
      </c>
      <c r="Y560" s="66"/>
      <c r="Z560" s="36"/>
      <c r="AA560" s="32" t="s">
        <v>3256</v>
      </c>
      <c r="AB560" s="32">
        <v>13</v>
      </c>
      <c r="AC560" s="32">
        <v>13</v>
      </c>
      <c r="AD560" s="115" t="s">
        <v>3351</v>
      </c>
      <c r="AE560" s="31"/>
      <c r="AF560" s="31"/>
      <c r="AG560" s="31"/>
      <c r="AH560" s="31"/>
      <c r="AI560" s="31"/>
      <c r="AJ560" s="31"/>
      <c r="AK560" s="31"/>
      <c r="AL560" s="31"/>
      <c r="AM560" s="115"/>
      <c r="AN560" s="103"/>
    </row>
    <row r="561" spans="1:142" ht="16.899999999999999" customHeight="1" x14ac:dyDescent="0.25">
      <c r="A561" s="103">
        <v>1019</v>
      </c>
      <c r="B561" s="62" t="s">
        <v>2221</v>
      </c>
      <c r="C561" s="62" t="s">
        <v>2222</v>
      </c>
      <c r="D561" s="36" t="s">
        <v>75</v>
      </c>
      <c r="E561" s="31">
        <v>5</v>
      </c>
      <c r="F561" s="31">
        <v>3</v>
      </c>
      <c r="G561" s="36" t="s">
        <v>0</v>
      </c>
      <c r="H561" s="36" t="s">
        <v>106</v>
      </c>
      <c r="I561" s="36" t="s">
        <v>3182</v>
      </c>
      <c r="J561" s="36"/>
      <c r="K561" s="36" t="s">
        <v>773</v>
      </c>
      <c r="L561" s="236">
        <v>0.5</v>
      </c>
      <c r="M561" s="236">
        <v>1</v>
      </c>
      <c r="N561" s="31" t="s">
        <v>138</v>
      </c>
      <c r="O561" s="109"/>
      <c r="P561" s="109">
        <v>500</v>
      </c>
      <c r="Q561" s="112">
        <v>725</v>
      </c>
      <c r="R561" s="122">
        <v>225</v>
      </c>
      <c r="S561" s="113" t="s">
        <v>864</v>
      </c>
      <c r="T561" s="114" t="s">
        <v>2356</v>
      </c>
      <c r="U561" s="216" t="s">
        <v>3183</v>
      </c>
      <c r="V561" s="103">
        <v>11</v>
      </c>
      <c r="W561" s="31">
        <v>2010</v>
      </c>
      <c r="X561" s="75" t="s">
        <v>2348</v>
      </c>
      <c r="Y561" s="65"/>
      <c r="Z561" s="36"/>
      <c r="AA561" s="32" t="s">
        <v>3409</v>
      </c>
      <c r="AB561" s="32">
        <v>11</v>
      </c>
      <c r="AC561" s="32">
        <v>11</v>
      </c>
      <c r="AD561" s="115" t="s">
        <v>3351</v>
      </c>
      <c r="AE561" s="31"/>
      <c r="AF561" s="31"/>
      <c r="AG561" s="31"/>
      <c r="AH561" s="31"/>
      <c r="AI561" s="31"/>
      <c r="AJ561" s="31"/>
      <c r="AK561" s="31"/>
      <c r="AL561" s="31"/>
      <c r="AM561" s="115"/>
      <c r="AN561" s="103"/>
      <c r="AR561" s="220"/>
      <c r="AS561" s="221"/>
      <c r="AT561" s="221"/>
      <c r="BA561" s="222"/>
      <c r="BB561" s="222"/>
      <c r="BC561" s="222"/>
      <c r="BG561" s="221"/>
      <c r="BH561" s="221"/>
      <c r="BP561" s="221"/>
      <c r="BQ561" s="221"/>
      <c r="BR561" s="221"/>
    </row>
    <row r="562" spans="1:142" ht="16.899999999999999" customHeight="1" x14ac:dyDescent="0.25">
      <c r="A562" s="103">
        <v>1020</v>
      </c>
      <c r="B562" s="62" t="s">
        <v>2223</v>
      </c>
      <c r="C562" s="62" t="s">
        <v>2224</v>
      </c>
      <c r="D562" s="76" t="s">
        <v>75</v>
      </c>
      <c r="E562" s="31">
        <v>5</v>
      </c>
      <c r="F562" s="31">
        <v>3</v>
      </c>
      <c r="G562" s="36" t="s">
        <v>0</v>
      </c>
      <c r="H562" s="36" t="s">
        <v>101</v>
      </c>
      <c r="I562" s="36" t="s">
        <v>772</v>
      </c>
      <c r="J562" s="36"/>
      <c r="K562" s="36" t="s">
        <v>773</v>
      </c>
      <c r="L562" s="196">
        <v>324</v>
      </c>
      <c r="M562" s="125">
        <v>355</v>
      </c>
      <c r="N562" s="31" t="s">
        <v>138</v>
      </c>
      <c r="O562" s="109"/>
      <c r="P562" s="121">
        <v>350</v>
      </c>
      <c r="Q562" s="112">
        <v>800</v>
      </c>
      <c r="R562" s="122">
        <v>450</v>
      </c>
      <c r="S562" s="113" t="s">
        <v>864</v>
      </c>
      <c r="T562" s="114" t="s">
        <v>2760</v>
      </c>
      <c r="U562" s="216" t="s">
        <v>1380</v>
      </c>
      <c r="V562" s="106">
        <v>19</v>
      </c>
      <c r="W562" s="31">
        <v>2010</v>
      </c>
      <c r="X562" s="75" t="s">
        <v>2348</v>
      </c>
      <c r="Y562" s="65"/>
      <c r="Z562" s="36"/>
      <c r="AA562" s="32" t="s">
        <v>3270</v>
      </c>
      <c r="AB562" s="32">
        <v>19</v>
      </c>
      <c r="AC562" s="32">
        <v>19</v>
      </c>
      <c r="AD562" s="115" t="s">
        <v>3351</v>
      </c>
      <c r="AE562" s="31"/>
      <c r="AF562" s="31"/>
      <c r="AG562" s="31"/>
      <c r="AH562" s="31"/>
      <c r="AI562" s="31"/>
      <c r="AJ562" s="31"/>
      <c r="AK562" s="31"/>
      <c r="AL562" s="31"/>
      <c r="AM562" s="115"/>
      <c r="AN562" s="103"/>
      <c r="AR562" s="220"/>
      <c r="AS562" s="221"/>
      <c r="AT562" s="221"/>
      <c r="BA562" s="222"/>
      <c r="BB562" s="222"/>
      <c r="BC562" s="222"/>
      <c r="BG562" s="221"/>
      <c r="BH562" s="221"/>
      <c r="BP562" s="221"/>
      <c r="BQ562" s="221"/>
      <c r="BR562" s="221"/>
    </row>
    <row r="563" spans="1:142" ht="16.899999999999999" customHeight="1" x14ac:dyDescent="0.25">
      <c r="A563" s="170">
        <v>1021</v>
      </c>
      <c r="B563" s="36" t="s">
        <v>2225</v>
      </c>
      <c r="C563" s="76" t="s">
        <v>2226</v>
      </c>
      <c r="D563" s="36" t="s">
        <v>84</v>
      </c>
      <c r="E563" s="31">
        <v>5</v>
      </c>
      <c r="F563" s="31">
        <v>5</v>
      </c>
      <c r="G563" s="36" t="s">
        <v>0</v>
      </c>
      <c r="H563" s="36" t="s">
        <v>22</v>
      </c>
      <c r="I563" s="36" t="s">
        <v>84</v>
      </c>
      <c r="J563" s="172" t="s">
        <v>2537</v>
      </c>
      <c r="K563" s="36" t="s">
        <v>155</v>
      </c>
      <c r="L563" s="234">
        <v>40</v>
      </c>
      <c r="M563" s="153">
        <v>10.55607552379441</v>
      </c>
      <c r="N563" s="31" t="s">
        <v>138</v>
      </c>
      <c r="O563" s="155" t="s">
        <v>3184</v>
      </c>
      <c r="P563" s="269">
        <v>22.15688423418808</v>
      </c>
      <c r="Q563" s="112">
        <v>8.83</v>
      </c>
      <c r="R563" s="112">
        <v>-13.32688423418808</v>
      </c>
      <c r="S563" s="113" t="s">
        <v>2524</v>
      </c>
      <c r="T563" s="114" t="s">
        <v>2361</v>
      </c>
      <c r="U563" s="216" t="s">
        <v>3185</v>
      </c>
      <c r="V563" s="103">
        <v>2</v>
      </c>
      <c r="W563" s="31">
        <v>2010</v>
      </c>
      <c r="X563" s="62" t="s">
        <v>2244</v>
      </c>
      <c r="Y563" s="66" t="s">
        <v>2539</v>
      </c>
      <c r="Z563" s="36"/>
      <c r="AA563" s="32" t="s">
        <v>3343</v>
      </c>
      <c r="AB563" s="32">
        <v>2</v>
      </c>
      <c r="AC563" s="32">
        <v>6.6</v>
      </c>
      <c r="AD563" s="277" t="s">
        <v>3354</v>
      </c>
      <c r="AE563" s="31"/>
      <c r="AF563" s="31"/>
      <c r="AG563" s="31"/>
      <c r="AH563" s="31"/>
      <c r="AI563" s="31"/>
      <c r="AJ563" s="31"/>
      <c r="AK563" s="31"/>
      <c r="AL563" s="31"/>
      <c r="AM563" s="115"/>
      <c r="AN563" s="103"/>
      <c r="AR563" s="220"/>
      <c r="AS563" s="221"/>
      <c r="AT563" s="221"/>
      <c r="BA563" s="222"/>
      <c r="BB563" s="222"/>
      <c r="BC563" s="222"/>
      <c r="BG563" s="221"/>
      <c r="BH563" s="221"/>
      <c r="BP563" s="221"/>
      <c r="BQ563" s="221"/>
      <c r="BR563" s="221"/>
    </row>
    <row r="564" spans="1:142" ht="16.899999999999999" customHeight="1" x14ac:dyDescent="0.25">
      <c r="A564" s="170">
        <v>1025</v>
      </c>
      <c r="B564" s="76" t="s">
        <v>2227</v>
      </c>
      <c r="C564" s="76" t="s">
        <v>2228</v>
      </c>
      <c r="D564" s="76" t="s">
        <v>75</v>
      </c>
      <c r="E564" s="103">
        <v>5</v>
      </c>
      <c r="F564" s="103">
        <v>5</v>
      </c>
      <c r="G564" s="76" t="s">
        <v>1</v>
      </c>
      <c r="H564" s="76" t="s">
        <v>23</v>
      </c>
      <c r="I564" s="76" t="s">
        <v>146</v>
      </c>
      <c r="J564" s="76" t="s">
        <v>8</v>
      </c>
      <c r="K564" s="76" t="s">
        <v>137</v>
      </c>
      <c r="L564" s="120">
        <v>0.16</v>
      </c>
      <c r="M564" s="120">
        <v>0</v>
      </c>
      <c r="N564" s="103" t="s">
        <v>138</v>
      </c>
      <c r="O564" s="76"/>
      <c r="P564" s="76"/>
      <c r="Q564" s="76"/>
      <c r="R564" s="122">
        <v>0</v>
      </c>
      <c r="S564" s="76" t="s">
        <v>864</v>
      </c>
      <c r="T564" s="76" t="s">
        <v>2359</v>
      </c>
      <c r="U564" s="216" t="s">
        <v>1369</v>
      </c>
      <c r="V564" s="103">
        <v>10</v>
      </c>
      <c r="W564" s="103">
        <v>2010</v>
      </c>
      <c r="X564" s="76" t="s">
        <v>2354</v>
      </c>
      <c r="Y564" s="76"/>
      <c r="Z564" s="76"/>
      <c r="AA564" s="32" t="s">
        <v>1485</v>
      </c>
      <c r="AB564" s="32">
        <v>10</v>
      </c>
      <c r="AC564" s="32">
        <v>33</v>
      </c>
      <c r="AD564" s="218" t="s">
        <v>3353</v>
      </c>
      <c r="AE564" s="103"/>
      <c r="AF564" s="103"/>
      <c r="AG564" s="103"/>
      <c r="AH564" s="103"/>
      <c r="AI564" s="103"/>
      <c r="AJ564" s="103"/>
      <c r="AK564" s="103"/>
      <c r="AL564" s="103"/>
      <c r="AM564" s="192"/>
      <c r="AN564" s="103"/>
      <c r="AR564" s="220"/>
      <c r="AS564" s="221"/>
      <c r="AT564" s="221"/>
      <c r="BA564" s="222"/>
      <c r="BB564" s="222"/>
      <c r="BC564" s="222"/>
      <c r="BG564" s="221"/>
      <c r="BH564" s="221"/>
      <c r="BP564" s="221"/>
      <c r="BQ564" s="221"/>
      <c r="BR564" s="221"/>
    </row>
    <row r="565" spans="1:142" ht="16.899999999999999" customHeight="1" x14ac:dyDescent="0.25">
      <c r="A565" s="170">
        <v>1026</v>
      </c>
      <c r="B565" s="76" t="s">
        <v>2229</v>
      </c>
      <c r="C565" s="76" t="s">
        <v>2230</v>
      </c>
      <c r="D565" s="76" t="s">
        <v>75</v>
      </c>
      <c r="E565" s="103">
        <v>5</v>
      </c>
      <c r="F565" s="103">
        <v>5</v>
      </c>
      <c r="G565" s="76" t="s">
        <v>1</v>
      </c>
      <c r="H565" s="76" t="s">
        <v>23</v>
      </c>
      <c r="I565" s="76" t="s">
        <v>146</v>
      </c>
      <c r="J565" s="76" t="s">
        <v>7</v>
      </c>
      <c r="K565" s="76" t="s">
        <v>137</v>
      </c>
      <c r="L565" s="120">
        <v>0.16</v>
      </c>
      <c r="M565" s="120">
        <v>0</v>
      </c>
      <c r="N565" s="103" t="s">
        <v>138</v>
      </c>
      <c r="O565" s="76"/>
      <c r="P565" s="76"/>
      <c r="Q565" s="76"/>
      <c r="R565" s="122">
        <v>0</v>
      </c>
      <c r="S565" s="76" t="s">
        <v>864</v>
      </c>
      <c r="T565" s="76" t="s">
        <v>2361</v>
      </c>
      <c r="U565" s="216" t="s">
        <v>1362</v>
      </c>
      <c r="V565" s="103">
        <v>10</v>
      </c>
      <c r="W565" s="103">
        <v>2010</v>
      </c>
      <c r="X565" s="76" t="s">
        <v>2354</v>
      </c>
      <c r="Y565" s="76"/>
      <c r="Z565" s="76"/>
      <c r="AA565" s="32" t="s">
        <v>1486</v>
      </c>
      <c r="AB565" s="32">
        <v>10</v>
      </c>
      <c r="AC565" s="32">
        <v>33</v>
      </c>
      <c r="AD565" s="218" t="s">
        <v>3353</v>
      </c>
      <c r="AE565" s="103"/>
      <c r="AF565" s="103"/>
      <c r="AG565" s="103"/>
      <c r="AH565" s="103"/>
      <c r="AI565" s="103"/>
      <c r="AJ565" s="103"/>
      <c r="AK565" s="103"/>
      <c r="AL565" s="103"/>
      <c r="AM565" s="192"/>
      <c r="AN565" s="103"/>
      <c r="AR565" s="220"/>
      <c r="AS565" s="221"/>
      <c r="AT565" s="221"/>
      <c r="BA565" s="222"/>
      <c r="BB565" s="222"/>
      <c r="BC565" s="222"/>
      <c r="BG565" s="221"/>
      <c r="BH565" s="221"/>
      <c r="BP565" s="221"/>
      <c r="BQ565" s="221"/>
      <c r="BR565" s="221"/>
      <c r="BZ565" s="223"/>
      <c r="EL565" s="223"/>
    </row>
    <row r="566" spans="1:142" ht="16.899999999999999" customHeight="1" x14ac:dyDescent="0.25">
      <c r="P566" s="221"/>
      <c r="Q566" s="221"/>
      <c r="R566" s="221"/>
      <c r="X566" s="210"/>
      <c r="AD566" s="220"/>
      <c r="AM566" s="220"/>
      <c r="AR566" s="220"/>
      <c r="AS566" s="221"/>
      <c r="AT566" s="221"/>
      <c r="BA566" s="222"/>
      <c r="BB566" s="222"/>
      <c r="BC566" s="222"/>
      <c r="BG566" s="221"/>
      <c r="BH566" s="221"/>
      <c r="BP566" s="221"/>
      <c r="BQ566" s="221"/>
      <c r="BR566" s="221"/>
      <c r="DJ566" s="226"/>
      <c r="EL566" s="225"/>
    </row>
    <row r="567" spans="1:142" ht="16.899999999999999" customHeight="1" x14ac:dyDescent="0.25">
      <c r="L567" s="220"/>
      <c r="Q567" s="221"/>
      <c r="R567" s="221"/>
      <c r="X567" s="210"/>
      <c r="AD567" s="220"/>
      <c r="AM567" s="220"/>
      <c r="AR567" s="220"/>
      <c r="AS567" s="221"/>
      <c r="AT567" s="221"/>
      <c r="BA567" s="222"/>
      <c r="BB567" s="222"/>
      <c r="BC567" s="222"/>
      <c r="BG567" s="221"/>
      <c r="BH567" s="221"/>
      <c r="BP567" s="221"/>
      <c r="BR567" s="225"/>
      <c r="DJ567" s="226"/>
      <c r="EL567" s="225"/>
    </row>
    <row r="568" spans="1:142" ht="16.899999999999999" hidden="1" customHeight="1" x14ac:dyDescent="0.3">
      <c r="L568" s="220"/>
      <c r="Q568" s="221"/>
      <c r="R568" s="221"/>
      <c r="X568" s="210"/>
      <c r="AD568" s="220"/>
      <c r="AM568" s="220"/>
      <c r="AR568" s="220"/>
      <c r="AS568" s="221"/>
      <c r="AT568" s="221"/>
      <c r="BA568" s="222"/>
      <c r="BB568" s="222"/>
      <c r="BC568" s="222"/>
      <c r="BG568" s="221"/>
      <c r="BH568" s="221"/>
      <c r="BP568" s="221"/>
      <c r="BR568" s="225"/>
      <c r="DJ568" s="226"/>
      <c r="EL568" s="225"/>
    </row>
    <row r="569" spans="1:142" ht="16.899999999999999" hidden="1" customHeight="1" x14ac:dyDescent="0.3">
      <c r="L569" s="220"/>
      <c r="Q569" s="221"/>
      <c r="R569" s="221"/>
      <c r="AD569" s="220"/>
      <c r="AM569" s="220"/>
      <c r="AR569" s="220"/>
      <c r="AS569" s="221"/>
      <c r="AT569" s="221"/>
      <c r="BA569" s="222"/>
      <c r="BB569" s="222"/>
      <c r="BC569" s="222"/>
      <c r="BG569" s="221"/>
      <c r="BH569" s="221"/>
      <c r="BP569" s="221"/>
      <c r="DJ569" s="226"/>
      <c r="EL569" s="225"/>
    </row>
    <row r="570" spans="1:142" ht="16.899999999999999" hidden="1" customHeight="1" x14ac:dyDescent="0.3">
      <c r="A570" s="270"/>
    </row>
    <row r="571" spans="1:142" s="271" customFormat="1" ht="16.899999999999999" hidden="1" customHeight="1" x14ac:dyDescent="0.3">
      <c r="D571" s="272"/>
    </row>
    <row r="572" spans="1:142" ht="16.899999999999999" hidden="1" customHeight="1" x14ac:dyDescent="0.3">
      <c r="AE572" s="220"/>
      <c r="AR572" s="220"/>
      <c r="BE572" s="220"/>
      <c r="BR572" s="220"/>
      <c r="CJ572" s="220"/>
      <c r="CT572" s="220"/>
      <c r="DD572" s="220"/>
      <c r="DE572" s="52"/>
      <c r="DF572" s="53"/>
    </row>
    <row r="573" spans="1:142" ht="16.899999999999999" hidden="1" customHeight="1" x14ac:dyDescent="0.3">
      <c r="AE573" s="220"/>
      <c r="AR573" s="220"/>
      <c r="BE573" s="220"/>
      <c r="BR573" s="220"/>
      <c r="CJ573" s="220"/>
      <c r="CT573" s="220"/>
      <c r="DD573" s="220"/>
      <c r="DE573" s="52"/>
      <c r="DF573" s="53"/>
    </row>
    <row r="574" spans="1:142" ht="16.899999999999999" hidden="1" customHeight="1" x14ac:dyDescent="0.3">
      <c r="AE574" s="220"/>
      <c r="AR574" s="220"/>
      <c r="BE574" s="220"/>
      <c r="BR574" s="220"/>
      <c r="CJ574" s="220"/>
      <c r="CT574" s="220"/>
      <c r="DD574" s="220"/>
      <c r="DE574" s="52"/>
      <c r="DF574" s="53"/>
    </row>
    <row r="575" spans="1:142" ht="16.899999999999999" hidden="1" customHeight="1" x14ac:dyDescent="0.3">
      <c r="AE575" s="220"/>
      <c r="AR575" s="220"/>
      <c r="BE575" s="220"/>
      <c r="BR575" s="220"/>
      <c r="CJ575" s="220"/>
      <c r="CT575" s="220"/>
      <c r="DD575" s="220"/>
      <c r="DE575" s="52"/>
      <c r="DF575" s="53"/>
    </row>
    <row r="576" spans="1:142" ht="16.899999999999999" hidden="1" customHeight="1" x14ac:dyDescent="0.3">
      <c r="AE576" s="220"/>
      <c r="AR576" s="220"/>
      <c r="BE576" s="220"/>
      <c r="BR576" s="220"/>
      <c r="CJ576" s="220"/>
      <c r="CT576" s="220"/>
      <c r="DD576" s="220"/>
      <c r="DE576" s="52"/>
      <c r="DF576" s="53"/>
    </row>
    <row r="577" spans="3:110" ht="16.899999999999999" hidden="1" customHeight="1" x14ac:dyDescent="0.3">
      <c r="C577" s="225"/>
      <c r="AE577" s="220"/>
      <c r="AR577" s="220"/>
      <c r="BE577" s="220"/>
      <c r="BR577" s="220"/>
      <c r="CJ577" s="220"/>
      <c r="CT577" s="220"/>
      <c r="DD577" s="220"/>
      <c r="DE577" s="52"/>
      <c r="DF577" s="53"/>
    </row>
    <row r="578" spans="3:110" ht="16.899999999999999" hidden="1" customHeight="1" x14ac:dyDescent="0.3">
      <c r="AE578" s="220"/>
      <c r="AR578" s="220"/>
      <c r="BE578" s="220"/>
      <c r="BR578" s="220"/>
      <c r="CJ578" s="220"/>
      <c r="CT578" s="220"/>
      <c r="DD578" s="220"/>
      <c r="DE578" s="52"/>
      <c r="DF578" s="53"/>
    </row>
    <row r="579" spans="3:110" ht="16.899999999999999" hidden="1" customHeight="1" x14ac:dyDescent="0.3">
      <c r="AE579" s="220"/>
      <c r="AR579" s="220"/>
      <c r="BE579" s="220"/>
      <c r="BR579" s="220"/>
      <c r="CJ579" s="220"/>
      <c r="CT579" s="220"/>
      <c r="DD579" s="220"/>
      <c r="DE579" s="52"/>
      <c r="DF579" s="53"/>
    </row>
    <row r="580" spans="3:110" ht="16.899999999999999" hidden="1" customHeight="1" x14ac:dyDescent="0.3">
      <c r="C580" s="223"/>
      <c r="AE580" s="220"/>
      <c r="AR580" s="220"/>
      <c r="BE580" s="220"/>
      <c r="BR580" s="220"/>
      <c r="CJ580" s="220"/>
      <c r="CT580" s="220"/>
      <c r="DD580" s="220"/>
      <c r="DE580" s="52"/>
      <c r="DF580" s="53"/>
    </row>
    <row r="581" spans="3:110" ht="16.899999999999999" hidden="1" customHeight="1" x14ac:dyDescent="0.3">
      <c r="C581" s="223"/>
      <c r="AE581" s="220"/>
      <c r="AR581" s="220"/>
      <c r="BE581" s="220"/>
      <c r="BR581" s="220"/>
      <c r="CJ581" s="220"/>
      <c r="CT581" s="220"/>
      <c r="DD581" s="220"/>
      <c r="DE581" s="52"/>
      <c r="DF581" s="53"/>
    </row>
    <row r="582" spans="3:110" ht="16.899999999999999" hidden="1" customHeight="1" x14ac:dyDescent="0.3">
      <c r="C582" s="223"/>
      <c r="AE582" s="220"/>
      <c r="AR582" s="220"/>
      <c r="BE582" s="220"/>
      <c r="BR582" s="220"/>
      <c r="CJ582" s="220"/>
      <c r="CT582" s="220"/>
      <c r="DD582" s="220"/>
      <c r="DE582" s="52"/>
      <c r="DF582" s="53"/>
    </row>
    <row r="583" spans="3:110" ht="16.899999999999999" hidden="1" customHeight="1" x14ac:dyDescent="0.3">
      <c r="C583" s="223"/>
      <c r="AE583" s="220"/>
      <c r="AR583" s="220"/>
      <c r="BE583" s="220"/>
      <c r="BR583" s="220"/>
      <c r="CJ583" s="220"/>
      <c r="CT583" s="220"/>
      <c r="DD583" s="220"/>
      <c r="DE583" s="52"/>
      <c r="DF583" s="53"/>
    </row>
    <row r="584" spans="3:110" ht="16.899999999999999" hidden="1" customHeight="1" x14ac:dyDescent="0.3">
      <c r="C584" s="223"/>
      <c r="AE584" s="220"/>
      <c r="AR584" s="220"/>
      <c r="BE584" s="220"/>
      <c r="BR584" s="220"/>
      <c r="CJ584" s="220"/>
      <c r="CT584" s="220"/>
      <c r="DD584" s="220"/>
      <c r="DE584" s="52"/>
      <c r="DF584" s="53"/>
    </row>
    <row r="585" spans="3:110" ht="16.899999999999999" hidden="1" customHeight="1" x14ac:dyDescent="0.3">
      <c r="C585" s="223"/>
      <c r="AE585" s="220"/>
      <c r="AR585" s="220"/>
      <c r="BE585" s="220"/>
      <c r="BR585" s="220"/>
      <c r="CJ585" s="220"/>
      <c r="CT585" s="220"/>
      <c r="DD585" s="220"/>
      <c r="DE585" s="52"/>
      <c r="DF585" s="53"/>
    </row>
    <row r="586" spans="3:110" ht="16.899999999999999" hidden="1" customHeight="1" x14ac:dyDescent="0.3">
      <c r="C586" s="223"/>
      <c r="AE586" s="220"/>
      <c r="AR586" s="220"/>
      <c r="BE586" s="220"/>
      <c r="BR586" s="220"/>
      <c r="CJ586" s="220"/>
      <c r="CT586" s="220"/>
      <c r="DD586" s="220"/>
      <c r="DE586" s="52"/>
      <c r="DF586" s="53"/>
    </row>
    <row r="587" spans="3:110" ht="16.899999999999999" hidden="1" customHeight="1" x14ac:dyDescent="0.3">
      <c r="C587" s="223"/>
      <c r="AE587" s="220"/>
      <c r="AR587" s="220"/>
      <c r="BE587" s="220"/>
      <c r="BR587" s="220"/>
      <c r="CJ587" s="220"/>
      <c r="CT587" s="220"/>
      <c r="DD587" s="220"/>
      <c r="DE587" s="52"/>
      <c r="DF587" s="53"/>
    </row>
    <row r="588" spans="3:110" ht="16.899999999999999" hidden="1" customHeight="1" x14ac:dyDescent="0.3">
      <c r="C588" s="223"/>
      <c r="AE588" s="220"/>
      <c r="AR588" s="220"/>
      <c r="BE588" s="220"/>
      <c r="BR588" s="220"/>
      <c r="CJ588" s="220"/>
      <c r="CT588" s="220"/>
      <c r="DD588" s="220"/>
      <c r="DE588" s="52"/>
      <c r="DF588" s="53"/>
    </row>
    <row r="589" spans="3:110" ht="16.899999999999999" hidden="1" customHeight="1" x14ac:dyDescent="0.3">
      <c r="C589" s="223"/>
      <c r="AE589" s="220"/>
      <c r="AR589" s="220"/>
      <c r="BE589" s="220"/>
      <c r="BR589" s="220"/>
      <c r="CJ589" s="220"/>
      <c r="CT589" s="220"/>
      <c r="DD589" s="220"/>
      <c r="DE589" s="52"/>
      <c r="DF589" s="53"/>
    </row>
    <row r="590" spans="3:110" ht="16.899999999999999" hidden="1" customHeight="1" x14ac:dyDescent="0.3">
      <c r="C590" s="223"/>
      <c r="AE590" s="220"/>
      <c r="AR590" s="220"/>
      <c r="BE590" s="220"/>
      <c r="BR590" s="220"/>
      <c r="CJ590" s="220"/>
      <c r="CT590" s="220"/>
      <c r="DD590" s="220"/>
      <c r="DE590" s="54"/>
      <c r="DF590" s="53"/>
    </row>
    <row r="591" spans="3:110" ht="16.899999999999999" hidden="1" customHeight="1" x14ac:dyDescent="0.3">
      <c r="C591" s="225"/>
      <c r="AE591" s="220"/>
      <c r="AR591" s="220"/>
      <c r="BE591" s="220"/>
      <c r="BR591" s="220"/>
      <c r="CJ591" s="220"/>
      <c r="CT591" s="220"/>
      <c r="DD591" s="220"/>
      <c r="DE591" s="54"/>
      <c r="DF591" s="53"/>
    </row>
    <row r="592" spans="3:110" ht="16.899999999999999" hidden="1" customHeight="1" x14ac:dyDescent="0.3">
      <c r="C592" s="225"/>
      <c r="AE592" s="220"/>
      <c r="AR592" s="220"/>
      <c r="BE592" s="220"/>
      <c r="BR592" s="220"/>
      <c r="CJ592" s="220"/>
      <c r="CT592" s="220"/>
      <c r="DD592" s="220"/>
      <c r="DE592" s="54"/>
      <c r="DF592" s="53"/>
    </row>
    <row r="593" spans="3:110" ht="16.899999999999999" hidden="1" customHeight="1" x14ac:dyDescent="0.3">
      <c r="C593" s="225"/>
      <c r="AE593" s="220"/>
      <c r="AR593" s="220"/>
      <c r="BE593" s="220"/>
      <c r="BR593" s="220"/>
      <c r="CJ593" s="220"/>
      <c r="CT593" s="220"/>
      <c r="DD593" s="220"/>
      <c r="DE593" s="54"/>
      <c r="DF593" s="53"/>
    </row>
    <row r="594" spans="3:110" ht="16.899999999999999" hidden="1" customHeight="1" x14ac:dyDescent="0.3">
      <c r="C594" s="225"/>
      <c r="AE594" s="220"/>
      <c r="AR594" s="220"/>
      <c r="BE594" s="220"/>
      <c r="BR594" s="220"/>
      <c r="CJ594" s="220"/>
      <c r="CT594" s="220"/>
      <c r="DD594" s="220"/>
      <c r="DE594" s="54"/>
      <c r="DF594" s="53"/>
    </row>
    <row r="595" spans="3:110" ht="16.899999999999999" hidden="1" customHeight="1" x14ac:dyDescent="0.3">
      <c r="C595" s="225"/>
      <c r="AE595" s="220"/>
      <c r="AR595" s="220"/>
      <c r="BE595" s="220"/>
      <c r="BR595" s="220"/>
      <c r="CJ595" s="220"/>
      <c r="CT595" s="220"/>
      <c r="DD595" s="220"/>
      <c r="DE595" s="54"/>
      <c r="DF595" s="53"/>
    </row>
    <row r="596" spans="3:110" ht="16.899999999999999" hidden="1" customHeight="1" x14ac:dyDescent="0.3">
      <c r="C596" s="225"/>
      <c r="AE596" s="220"/>
      <c r="AR596" s="220"/>
      <c r="BE596" s="220"/>
      <c r="BR596" s="220"/>
      <c r="CJ596" s="220"/>
      <c r="CT596" s="220"/>
      <c r="DD596" s="220"/>
      <c r="DE596" s="54"/>
      <c r="DF596" s="53"/>
    </row>
    <row r="597" spans="3:110" ht="16.899999999999999" hidden="1" customHeight="1" x14ac:dyDescent="0.3">
      <c r="C597" s="225"/>
      <c r="AE597" s="220"/>
      <c r="AR597" s="220"/>
      <c r="BE597" s="220"/>
      <c r="BR597" s="220"/>
      <c r="CJ597" s="220"/>
      <c r="CT597" s="220"/>
      <c r="DD597" s="220"/>
      <c r="DE597" s="54"/>
      <c r="DF597" s="53"/>
    </row>
    <row r="598" spans="3:110" ht="16.899999999999999" hidden="1" customHeight="1" x14ac:dyDescent="0.3">
      <c r="C598" s="225"/>
      <c r="AE598" s="220"/>
      <c r="AR598" s="220"/>
      <c r="BE598" s="220"/>
      <c r="BR598" s="220"/>
      <c r="CJ598" s="220"/>
      <c r="CT598" s="220"/>
      <c r="DD598" s="220"/>
      <c r="DE598" s="54"/>
      <c r="DF598" s="53"/>
    </row>
    <row r="599" spans="3:110" ht="16.899999999999999" hidden="1" customHeight="1" x14ac:dyDescent="0.3">
      <c r="C599" s="225"/>
      <c r="AE599" s="220"/>
      <c r="AR599" s="220"/>
      <c r="BE599" s="220"/>
      <c r="BR599" s="220"/>
      <c r="CJ599" s="220"/>
      <c r="CT599" s="220"/>
      <c r="DD599" s="220"/>
      <c r="DE599" s="54"/>
      <c r="DF599" s="53"/>
    </row>
    <row r="600" spans="3:110" ht="16.899999999999999" hidden="1" customHeight="1" x14ac:dyDescent="0.3">
      <c r="C600" s="225"/>
      <c r="AE600" s="220"/>
      <c r="AR600" s="220"/>
      <c r="BE600" s="220"/>
      <c r="BR600" s="220"/>
      <c r="CJ600" s="220"/>
      <c r="CT600" s="220"/>
      <c r="DD600" s="220"/>
      <c r="DE600" s="54"/>
      <c r="DF600" s="53"/>
    </row>
    <row r="601" spans="3:110" ht="16.899999999999999" hidden="1" customHeight="1" x14ac:dyDescent="0.3">
      <c r="C601" s="223"/>
      <c r="AE601" s="220"/>
      <c r="AR601" s="220"/>
      <c r="BE601" s="220"/>
      <c r="BR601" s="220"/>
      <c r="CJ601" s="220"/>
      <c r="CT601" s="220"/>
      <c r="DD601" s="220"/>
      <c r="DE601" s="54"/>
      <c r="DF601" s="53"/>
    </row>
    <row r="602" spans="3:110" ht="16.899999999999999" hidden="1" customHeight="1" x14ac:dyDescent="0.3">
      <c r="C602" s="223"/>
      <c r="AE602" s="220"/>
      <c r="AR602" s="220"/>
      <c r="BE602" s="220"/>
      <c r="BR602" s="220"/>
      <c r="CJ602" s="220"/>
      <c r="CT602" s="220"/>
      <c r="DD602" s="220"/>
      <c r="DE602" s="54"/>
      <c r="DF602" s="53"/>
    </row>
    <row r="603" spans="3:110" ht="16.899999999999999" hidden="1" customHeight="1" x14ac:dyDescent="0.3">
      <c r="C603" s="223"/>
      <c r="AE603" s="220"/>
      <c r="AR603" s="220"/>
      <c r="BE603" s="220"/>
      <c r="BR603" s="220"/>
      <c r="CJ603" s="220"/>
      <c r="CT603" s="220"/>
      <c r="DD603" s="220"/>
      <c r="DE603" s="54"/>
      <c r="DF603" s="53"/>
    </row>
    <row r="604" spans="3:110" ht="16.899999999999999" hidden="1" customHeight="1" x14ac:dyDescent="0.3">
      <c r="C604" s="225"/>
      <c r="AE604" s="220"/>
      <c r="AR604" s="220"/>
      <c r="BE604" s="220"/>
      <c r="BR604" s="220"/>
      <c r="CJ604" s="220"/>
      <c r="CT604" s="220"/>
      <c r="DD604" s="220"/>
      <c r="DE604" s="54"/>
      <c r="DF604" s="53"/>
    </row>
    <row r="605" spans="3:110" ht="16.899999999999999" hidden="1" customHeight="1" x14ac:dyDescent="0.3">
      <c r="C605" s="225"/>
      <c r="AE605" s="220"/>
      <c r="AR605" s="220"/>
      <c r="BE605" s="220"/>
      <c r="BR605" s="220"/>
      <c r="CJ605" s="220"/>
      <c r="CT605" s="220"/>
      <c r="DD605" s="220"/>
      <c r="DE605" s="54"/>
      <c r="DF605" s="53"/>
    </row>
    <row r="606" spans="3:110" ht="16.899999999999999" hidden="1" customHeight="1" x14ac:dyDescent="0.3">
      <c r="C606" s="225"/>
      <c r="AE606" s="220"/>
      <c r="AR606" s="220"/>
      <c r="BE606" s="220"/>
      <c r="BR606" s="220"/>
      <c r="CJ606" s="220"/>
      <c r="CT606" s="220"/>
      <c r="DD606" s="220"/>
      <c r="DE606" s="54"/>
      <c r="DF606" s="53"/>
    </row>
    <row r="607" spans="3:110" ht="16.899999999999999" hidden="1" customHeight="1" x14ac:dyDescent="0.3">
      <c r="C607" s="225"/>
      <c r="AE607" s="220"/>
      <c r="AR607" s="220"/>
      <c r="BE607" s="220"/>
      <c r="BR607" s="220"/>
      <c r="CJ607" s="220"/>
      <c r="CT607" s="220"/>
      <c r="DD607" s="220"/>
      <c r="DE607" s="54"/>
      <c r="DF607" s="53"/>
    </row>
    <row r="608" spans="3:110" ht="16.899999999999999" hidden="1" customHeight="1" x14ac:dyDescent="0.3">
      <c r="C608" s="225"/>
      <c r="AE608" s="220"/>
      <c r="AR608" s="220"/>
      <c r="BE608" s="220"/>
      <c r="BR608" s="220"/>
      <c r="CJ608" s="220"/>
      <c r="CT608" s="220"/>
      <c r="DD608" s="220"/>
      <c r="DE608" s="54"/>
      <c r="DF608" s="53"/>
    </row>
    <row r="609" spans="3:110" ht="16.899999999999999" hidden="1" customHeight="1" x14ac:dyDescent="0.3">
      <c r="C609" s="225"/>
      <c r="AE609" s="220"/>
      <c r="AR609" s="220"/>
      <c r="BE609" s="220"/>
      <c r="BR609" s="220"/>
      <c r="CJ609" s="220"/>
      <c r="CT609" s="220"/>
      <c r="DD609" s="220"/>
      <c r="DE609" s="54"/>
      <c r="DF609" s="53"/>
    </row>
    <row r="610" spans="3:110" ht="16.899999999999999" hidden="1" customHeight="1" x14ac:dyDescent="0.3">
      <c r="C610" s="225"/>
      <c r="AE610" s="220"/>
      <c r="AR610" s="220"/>
      <c r="BE610" s="220"/>
      <c r="BR610" s="220"/>
      <c r="CJ610" s="220"/>
      <c r="CT610" s="220"/>
      <c r="DD610" s="220"/>
      <c r="DE610" s="54"/>
      <c r="DF610" s="53"/>
    </row>
    <row r="611" spans="3:110" ht="16.899999999999999" hidden="1" customHeight="1" x14ac:dyDescent="0.3">
      <c r="C611" s="225"/>
      <c r="AR611" s="220"/>
      <c r="BE611" s="220"/>
      <c r="BR611" s="220"/>
      <c r="CJ611" s="220"/>
      <c r="CT611" s="220"/>
      <c r="DD611" s="220"/>
      <c r="DE611" s="54"/>
      <c r="DF611" s="53"/>
    </row>
    <row r="612" spans="3:110" ht="16.899999999999999" hidden="1" customHeight="1" x14ac:dyDescent="0.3">
      <c r="C612" s="225"/>
      <c r="AE612" s="220"/>
      <c r="AR612" s="220"/>
      <c r="BE612" s="220"/>
      <c r="BR612" s="220"/>
      <c r="CJ612" s="220"/>
      <c r="CT612" s="220"/>
      <c r="DD612" s="220"/>
      <c r="DE612" s="54"/>
      <c r="DF612" s="53"/>
    </row>
    <row r="613" spans="3:110" ht="16.899999999999999" hidden="1" customHeight="1" x14ac:dyDescent="0.3">
      <c r="C613" s="223"/>
      <c r="AE613" s="220"/>
      <c r="AR613" s="220"/>
      <c r="BE613" s="220"/>
      <c r="BR613" s="220"/>
      <c r="CJ613" s="220"/>
      <c r="CT613" s="220"/>
      <c r="DD613" s="220"/>
      <c r="DE613" s="54"/>
      <c r="DF613" s="53"/>
    </row>
    <row r="614" spans="3:110" ht="16.899999999999999" hidden="1" customHeight="1" x14ac:dyDescent="0.3">
      <c r="C614" s="223"/>
      <c r="AE614" s="220"/>
      <c r="AR614" s="220"/>
      <c r="BE614" s="220"/>
      <c r="BR614" s="220"/>
      <c r="CJ614" s="220"/>
      <c r="CT614" s="220"/>
      <c r="DD614" s="220"/>
      <c r="DE614" s="54"/>
      <c r="DF614" s="53"/>
    </row>
    <row r="615" spans="3:110" ht="16.899999999999999" hidden="1" customHeight="1" x14ac:dyDescent="0.3">
      <c r="C615" s="223"/>
      <c r="AE615" s="220"/>
      <c r="AR615" s="220"/>
      <c r="BE615" s="220"/>
      <c r="BR615" s="220"/>
      <c r="CJ615" s="220"/>
      <c r="CT615" s="220"/>
      <c r="DD615" s="220"/>
      <c r="DE615" s="54"/>
      <c r="DF615" s="53"/>
    </row>
    <row r="616" spans="3:110" ht="16.899999999999999" hidden="1" customHeight="1" x14ac:dyDescent="0.3">
      <c r="C616" s="223"/>
      <c r="AE616" s="220"/>
      <c r="AR616" s="220"/>
      <c r="BE616" s="220"/>
      <c r="BR616" s="220"/>
      <c r="CJ616" s="220"/>
      <c r="CT616" s="220"/>
      <c r="DD616" s="220"/>
      <c r="DE616" s="54"/>
      <c r="DF616" s="53"/>
    </row>
    <row r="617" spans="3:110" ht="16.899999999999999" hidden="1" customHeight="1" x14ac:dyDescent="0.3">
      <c r="C617" s="223"/>
      <c r="G617" s="220"/>
      <c r="H617" s="220"/>
      <c r="AE617" s="220"/>
      <c r="AR617" s="220"/>
      <c r="BE617" s="220"/>
      <c r="BR617" s="220"/>
      <c r="CJ617" s="220"/>
      <c r="CT617" s="220"/>
      <c r="DD617" s="220"/>
      <c r="DE617" s="54"/>
      <c r="DF617" s="53"/>
    </row>
    <row r="618" spans="3:110" ht="16.899999999999999" hidden="1" customHeight="1" x14ac:dyDescent="0.3">
      <c r="C618" s="223"/>
      <c r="AE618" s="220"/>
      <c r="AR618" s="220"/>
      <c r="BE618" s="220"/>
      <c r="BR618" s="220"/>
      <c r="CJ618" s="220"/>
      <c r="CT618" s="220"/>
      <c r="DD618" s="220"/>
      <c r="DE618" s="54"/>
      <c r="DF618" s="53"/>
    </row>
    <row r="619" spans="3:110" ht="16.899999999999999" hidden="1" customHeight="1" x14ac:dyDescent="0.3">
      <c r="C619" s="223"/>
      <c r="AE619" s="220"/>
      <c r="AR619" s="220"/>
      <c r="BE619" s="220"/>
      <c r="BR619" s="220"/>
      <c r="CJ619" s="220"/>
      <c r="CT619" s="220"/>
      <c r="DD619" s="220"/>
      <c r="DE619" s="54"/>
      <c r="DF619" s="53"/>
    </row>
    <row r="620" spans="3:110" ht="16.899999999999999" hidden="1" customHeight="1" x14ac:dyDescent="0.3">
      <c r="C620" s="223"/>
      <c r="AE620" s="220"/>
      <c r="AR620" s="220"/>
      <c r="BE620" s="220"/>
      <c r="BR620" s="220"/>
      <c r="CJ620" s="220"/>
      <c r="CT620" s="220"/>
      <c r="DD620" s="220"/>
      <c r="DE620" s="54"/>
      <c r="DF620" s="53"/>
    </row>
    <row r="621" spans="3:110" ht="16.899999999999999" hidden="1" customHeight="1" x14ac:dyDescent="0.3">
      <c r="C621" s="223"/>
      <c r="AE621" s="220"/>
      <c r="AR621" s="220"/>
      <c r="BE621" s="220"/>
      <c r="BR621" s="220"/>
      <c r="CJ621" s="220"/>
      <c r="CT621" s="220"/>
      <c r="DD621" s="220"/>
      <c r="DE621" s="54"/>
      <c r="DF621" s="53"/>
    </row>
    <row r="622" spans="3:110" ht="16.899999999999999" hidden="1" customHeight="1" x14ac:dyDescent="0.3">
      <c r="C622" s="223"/>
      <c r="AE622" s="220"/>
      <c r="AR622" s="220"/>
      <c r="BE622" s="220"/>
      <c r="BR622" s="220"/>
      <c r="CJ622" s="220"/>
      <c r="CT622" s="220"/>
      <c r="DD622" s="220"/>
      <c r="DE622" s="54"/>
      <c r="DF622" s="53"/>
    </row>
    <row r="623" spans="3:110" ht="16.899999999999999" hidden="1" customHeight="1" x14ac:dyDescent="0.3">
      <c r="C623" s="223"/>
      <c r="F623" s="220"/>
      <c r="G623" s="220"/>
      <c r="H623" s="220"/>
      <c r="I623" s="220"/>
      <c r="J623" s="220"/>
      <c r="K623" s="220"/>
      <c r="L623" s="220"/>
      <c r="M623" s="220"/>
      <c r="N623" s="220"/>
      <c r="O623" s="220"/>
      <c r="P623" s="220"/>
      <c r="Q623" s="220"/>
      <c r="R623" s="220"/>
      <c r="S623" s="220"/>
      <c r="T623" s="220"/>
      <c r="U623" s="220"/>
      <c r="V623" s="220"/>
      <c r="W623" s="220"/>
      <c r="X623" s="220"/>
      <c r="Y623" s="220"/>
      <c r="Z623" s="220"/>
      <c r="AA623" s="220"/>
      <c r="AC623" s="220"/>
      <c r="AD623" s="220"/>
      <c r="AE623" s="220"/>
      <c r="AR623" s="220"/>
      <c r="BE623" s="220"/>
      <c r="BR623" s="220"/>
      <c r="CJ623" s="220"/>
      <c r="CT623" s="220"/>
      <c r="DD623" s="220"/>
      <c r="DE623" s="54"/>
      <c r="DF623" s="53"/>
    </row>
    <row r="624" spans="3:110" ht="16.899999999999999" hidden="1" customHeight="1" x14ac:dyDescent="0.3">
      <c r="C624" s="223"/>
      <c r="AE624" s="220"/>
      <c r="AR624" s="220"/>
      <c r="BE624" s="220"/>
      <c r="BR624" s="220"/>
      <c r="CJ624" s="220"/>
      <c r="CT624" s="220"/>
      <c r="DD624" s="220"/>
      <c r="DE624" s="54"/>
      <c r="DF624" s="53"/>
    </row>
    <row r="625" spans="3:110" ht="16.899999999999999" hidden="1" customHeight="1" x14ac:dyDescent="0.3">
      <c r="C625" s="223"/>
      <c r="AE625" s="220"/>
      <c r="AR625" s="220"/>
      <c r="BE625" s="220"/>
      <c r="BR625" s="220"/>
      <c r="CJ625" s="220"/>
      <c r="CT625" s="220"/>
      <c r="DD625" s="220"/>
      <c r="DE625" s="54"/>
      <c r="DF625" s="53"/>
    </row>
    <row r="626" spans="3:110" ht="16.899999999999999" hidden="1" customHeight="1" x14ac:dyDescent="0.3">
      <c r="C626" s="225"/>
      <c r="AE626" s="220"/>
      <c r="AR626" s="220"/>
      <c r="BE626" s="220"/>
      <c r="BR626" s="220"/>
      <c r="CJ626" s="220"/>
      <c r="CT626" s="220"/>
      <c r="DD626" s="220"/>
      <c r="DE626" s="54"/>
      <c r="DF626" s="53"/>
    </row>
    <row r="627" spans="3:110" ht="16.899999999999999" hidden="1" customHeight="1" x14ac:dyDescent="0.3">
      <c r="C627" s="225"/>
      <c r="AE627" s="220"/>
      <c r="AR627" s="220"/>
      <c r="BE627" s="220"/>
      <c r="BR627" s="220"/>
      <c r="CJ627" s="220"/>
      <c r="CT627" s="220"/>
      <c r="DD627" s="220"/>
      <c r="DE627" s="54"/>
      <c r="DF627" s="53"/>
    </row>
    <row r="628" spans="3:110" ht="16.899999999999999" hidden="1" customHeight="1" x14ac:dyDescent="0.3">
      <c r="C628" s="225"/>
      <c r="AE628" s="220"/>
      <c r="AR628" s="220"/>
      <c r="BE628" s="220"/>
      <c r="BR628" s="220"/>
      <c r="CJ628" s="220"/>
      <c r="CT628" s="220"/>
      <c r="DD628" s="220"/>
      <c r="DE628" s="54"/>
      <c r="DF628" s="53"/>
    </row>
    <row r="629" spans="3:110" ht="16.899999999999999" hidden="1" customHeight="1" x14ac:dyDescent="0.3">
      <c r="C629" s="225"/>
      <c r="AE629" s="220"/>
      <c r="AR629" s="220"/>
      <c r="BE629" s="220"/>
      <c r="BR629" s="220"/>
      <c r="CJ629" s="220"/>
      <c r="CT629" s="220"/>
      <c r="DD629" s="220"/>
      <c r="DE629" s="54"/>
      <c r="DF629" s="53"/>
    </row>
    <row r="630" spans="3:110" ht="16.899999999999999" hidden="1" customHeight="1" x14ac:dyDescent="0.3">
      <c r="C630" s="225"/>
      <c r="AE630" s="220"/>
      <c r="AR630" s="220"/>
      <c r="BE630" s="220"/>
      <c r="BR630" s="220"/>
      <c r="CJ630" s="220"/>
      <c r="CT630" s="220"/>
      <c r="DD630" s="220"/>
      <c r="DE630" s="54"/>
      <c r="DF630" s="53"/>
    </row>
    <row r="631" spans="3:110" ht="16.899999999999999" hidden="1" customHeight="1" x14ac:dyDescent="0.3">
      <c r="C631" s="225"/>
      <c r="AE631" s="220"/>
      <c r="AR631" s="220"/>
      <c r="BE631" s="220"/>
      <c r="BR631" s="220"/>
      <c r="CJ631" s="220"/>
      <c r="CT631" s="220"/>
      <c r="DD631" s="220"/>
      <c r="DE631" s="54"/>
      <c r="DF631" s="53"/>
    </row>
    <row r="632" spans="3:110" ht="16.899999999999999" hidden="1" customHeight="1" x14ac:dyDescent="0.3">
      <c r="C632" s="225"/>
      <c r="AE632" s="220"/>
      <c r="AR632" s="220"/>
      <c r="BE632" s="220"/>
      <c r="BR632" s="220"/>
      <c r="CJ632" s="220"/>
      <c r="CT632" s="220"/>
      <c r="DD632" s="220"/>
      <c r="DE632" s="54"/>
      <c r="DF632" s="53"/>
    </row>
    <row r="633" spans="3:110" ht="16.899999999999999" hidden="1" customHeight="1" x14ac:dyDescent="0.3">
      <c r="C633" s="225"/>
      <c r="AE633" s="220"/>
      <c r="AR633" s="220"/>
      <c r="BE633" s="220"/>
      <c r="BR633" s="220"/>
      <c r="CJ633" s="220"/>
      <c r="CT633" s="220"/>
      <c r="DD633" s="220"/>
      <c r="DE633" s="54"/>
      <c r="DF633" s="53"/>
    </row>
    <row r="634" spans="3:110" ht="16.899999999999999" hidden="1" customHeight="1" x14ac:dyDescent="0.3">
      <c r="C634" s="225"/>
      <c r="AE634" s="220"/>
      <c r="AR634" s="220"/>
      <c r="BE634" s="220"/>
      <c r="BR634" s="220"/>
      <c r="CJ634" s="220"/>
      <c r="CT634" s="220"/>
      <c r="DD634" s="220"/>
      <c r="DE634" s="54"/>
      <c r="DF634" s="53"/>
    </row>
    <row r="635" spans="3:110" ht="16.899999999999999" hidden="1" customHeight="1" x14ac:dyDescent="0.3">
      <c r="C635" s="225"/>
      <c r="AE635" s="220"/>
      <c r="AR635" s="220"/>
      <c r="BE635" s="220"/>
      <c r="BR635" s="220"/>
      <c r="CJ635" s="220"/>
      <c r="CT635" s="220"/>
      <c r="DD635" s="220"/>
      <c r="DE635" s="54"/>
      <c r="DF635" s="53"/>
    </row>
    <row r="636" spans="3:110" ht="16.899999999999999" hidden="1" customHeight="1" x14ac:dyDescent="0.3">
      <c r="C636" s="225"/>
      <c r="AE636" s="220"/>
      <c r="AR636" s="220"/>
      <c r="BE636" s="220"/>
      <c r="BR636" s="220"/>
      <c r="CJ636" s="220"/>
      <c r="CT636" s="220"/>
      <c r="DD636" s="220"/>
      <c r="DE636" s="54"/>
      <c r="DF636" s="53"/>
    </row>
    <row r="637" spans="3:110" ht="16.899999999999999" hidden="1" customHeight="1" x14ac:dyDescent="0.3">
      <c r="C637" s="225"/>
      <c r="AE637" s="220"/>
      <c r="AR637" s="220"/>
      <c r="BE637" s="220"/>
      <c r="BR637" s="220"/>
      <c r="CJ637" s="220"/>
      <c r="CT637" s="220"/>
      <c r="DD637" s="220"/>
      <c r="DE637" s="54"/>
      <c r="DF637" s="53"/>
    </row>
    <row r="638" spans="3:110" ht="16.899999999999999" hidden="1" customHeight="1" x14ac:dyDescent="0.3">
      <c r="C638" s="225"/>
      <c r="AE638" s="220"/>
      <c r="AR638" s="220"/>
      <c r="BE638" s="220"/>
      <c r="BR638" s="220"/>
      <c r="CJ638" s="220"/>
      <c r="CT638" s="220"/>
      <c r="DD638" s="220"/>
      <c r="DE638" s="54"/>
      <c r="DF638" s="53"/>
    </row>
    <row r="639" spans="3:110" ht="16.899999999999999" hidden="1" customHeight="1" x14ac:dyDescent="0.3">
      <c r="C639" s="225"/>
      <c r="AE639" s="220"/>
      <c r="AR639" s="220"/>
      <c r="BE639" s="220"/>
      <c r="BR639" s="220"/>
      <c r="CJ639" s="220"/>
      <c r="CT639" s="220"/>
      <c r="DD639" s="220"/>
      <c r="DE639" s="54"/>
      <c r="DF639" s="53"/>
    </row>
    <row r="640" spans="3:110" ht="16.899999999999999" hidden="1" customHeight="1" x14ac:dyDescent="0.3">
      <c r="C640" s="225"/>
      <c r="AE640" s="220"/>
      <c r="AR640" s="220"/>
      <c r="BE640" s="220"/>
      <c r="BR640" s="220"/>
      <c r="CJ640" s="220"/>
      <c r="CT640" s="220"/>
      <c r="DD640" s="220"/>
      <c r="DE640" s="54"/>
      <c r="DF640" s="53"/>
    </row>
    <row r="641" spans="3:110" ht="16.899999999999999" hidden="1" customHeight="1" x14ac:dyDescent="0.3">
      <c r="C641" s="225"/>
      <c r="AE641" s="220"/>
      <c r="AR641" s="220"/>
      <c r="BE641" s="220"/>
      <c r="BR641" s="220"/>
      <c r="CJ641" s="220"/>
      <c r="CT641" s="220"/>
      <c r="DD641" s="220"/>
      <c r="DE641" s="54"/>
      <c r="DF641" s="53"/>
    </row>
    <row r="642" spans="3:110" ht="16.899999999999999" hidden="1" customHeight="1" x14ac:dyDescent="0.3">
      <c r="C642" s="223"/>
      <c r="AE642" s="220"/>
      <c r="AR642" s="220"/>
      <c r="BE642" s="220"/>
      <c r="BR642" s="220"/>
      <c r="CJ642" s="220"/>
      <c r="CT642" s="220"/>
      <c r="DD642" s="220"/>
      <c r="DE642" s="54"/>
      <c r="DF642" s="53"/>
    </row>
    <row r="643" spans="3:110" ht="16.899999999999999" hidden="1" customHeight="1" x14ac:dyDescent="0.3">
      <c r="C643" s="225"/>
      <c r="AE643" s="220"/>
      <c r="AR643" s="220"/>
      <c r="BE643" s="220"/>
      <c r="BR643" s="220"/>
      <c r="CJ643" s="220"/>
      <c r="CT643" s="220"/>
      <c r="DD643" s="220"/>
      <c r="DE643" s="54"/>
      <c r="DF643" s="53"/>
    </row>
    <row r="644" spans="3:110" ht="16.899999999999999" hidden="1" customHeight="1" x14ac:dyDescent="0.3">
      <c r="C644" s="225"/>
      <c r="AE644" s="220"/>
      <c r="AR644" s="220"/>
      <c r="BE644" s="220"/>
      <c r="BR644" s="220"/>
      <c r="CJ644" s="220"/>
      <c r="CT644" s="220"/>
      <c r="DD644" s="220"/>
      <c r="DE644" s="54"/>
      <c r="DF644" s="53"/>
    </row>
    <row r="645" spans="3:110" ht="16.899999999999999" hidden="1" customHeight="1" x14ac:dyDescent="0.3">
      <c r="C645" s="225"/>
      <c r="AE645" s="220"/>
      <c r="AR645" s="220"/>
      <c r="BE645" s="220"/>
      <c r="BR645" s="220"/>
      <c r="CJ645" s="220"/>
      <c r="CT645" s="220"/>
      <c r="DD645" s="220"/>
      <c r="DE645" s="54"/>
      <c r="DF645" s="53"/>
    </row>
    <row r="646" spans="3:110" ht="16.899999999999999" hidden="1" customHeight="1" x14ac:dyDescent="0.3">
      <c r="C646" s="225"/>
      <c r="AE646" s="220"/>
      <c r="AR646" s="220"/>
      <c r="BE646" s="220"/>
      <c r="BR646" s="220"/>
      <c r="CJ646" s="220"/>
      <c r="CT646" s="220"/>
      <c r="DD646" s="220"/>
      <c r="DE646" s="54"/>
      <c r="DF646" s="53"/>
    </row>
    <row r="647" spans="3:110" ht="16.899999999999999" hidden="1" customHeight="1" x14ac:dyDescent="0.3">
      <c r="C647" s="225"/>
      <c r="AE647" s="220"/>
      <c r="AR647" s="220"/>
      <c r="BE647" s="220"/>
      <c r="BR647" s="220"/>
      <c r="CJ647" s="220"/>
      <c r="CT647" s="220"/>
      <c r="DD647" s="220"/>
      <c r="DE647" s="54"/>
      <c r="DF647" s="53"/>
    </row>
    <row r="648" spans="3:110" ht="16.899999999999999" hidden="1" customHeight="1" x14ac:dyDescent="0.3">
      <c r="AE648" s="220"/>
      <c r="AR648" s="220"/>
      <c r="BE648" s="220"/>
      <c r="BR648" s="220"/>
      <c r="CJ648" s="220"/>
      <c r="CT648" s="220"/>
      <c r="DD648" s="220"/>
      <c r="DE648" s="54"/>
      <c r="DF648" s="53"/>
    </row>
    <row r="649" spans="3:110" ht="16.899999999999999" hidden="1" customHeight="1" x14ac:dyDescent="0.3">
      <c r="C649" s="223"/>
      <c r="AE649" s="220"/>
      <c r="AR649" s="220"/>
      <c r="BE649" s="220"/>
      <c r="BR649" s="220"/>
      <c r="CJ649" s="220"/>
      <c r="CT649" s="220"/>
      <c r="DD649" s="220"/>
      <c r="DE649" s="54"/>
      <c r="DF649" s="53"/>
    </row>
    <row r="650" spans="3:110" ht="16.899999999999999" hidden="1" customHeight="1" x14ac:dyDescent="0.3">
      <c r="C650" s="225"/>
      <c r="AE650" s="220"/>
      <c r="AR650" s="220"/>
      <c r="BE650" s="220"/>
      <c r="BR650" s="220"/>
      <c r="CJ650" s="220"/>
      <c r="CT650" s="220"/>
      <c r="DD650" s="220"/>
      <c r="DE650" s="54"/>
      <c r="DF650" s="53"/>
    </row>
    <row r="651" spans="3:110" ht="16.899999999999999" hidden="1" customHeight="1" x14ac:dyDescent="0.3">
      <c r="AE651" s="220"/>
      <c r="AR651" s="220"/>
      <c r="BE651" s="220"/>
      <c r="BR651" s="220"/>
      <c r="CJ651" s="220"/>
      <c r="CT651" s="220"/>
      <c r="DD651" s="220"/>
      <c r="DE651" s="54"/>
      <c r="DF651" s="53"/>
    </row>
    <row r="652" spans="3:110" ht="16.899999999999999" hidden="1" customHeight="1" x14ac:dyDescent="0.3">
      <c r="C652" s="225"/>
      <c r="AE652" s="220"/>
      <c r="AR652" s="220"/>
      <c r="BE652" s="220"/>
      <c r="BR652" s="220"/>
      <c r="CJ652" s="220"/>
      <c r="CT652" s="220"/>
      <c r="DD652" s="220"/>
      <c r="DE652" s="54"/>
      <c r="DF652" s="53"/>
    </row>
    <row r="653" spans="3:110" ht="16.899999999999999" hidden="1" customHeight="1" x14ac:dyDescent="0.3">
      <c r="C653" s="225"/>
      <c r="AE653" s="220"/>
      <c r="AR653" s="220"/>
      <c r="BE653" s="220"/>
      <c r="BR653" s="220"/>
      <c r="CJ653" s="220"/>
      <c r="CT653" s="220"/>
      <c r="DD653" s="220"/>
      <c r="DE653" s="54"/>
      <c r="DF653" s="53"/>
    </row>
    <row r="654" spans="3:110" ht="16.899999999999999" hidden="1" customHeight="1" x14ac:dyDescent="0.3">
      <c r="C654" s="225"/>
      <c r="AE654" s="220"/>
      <c r="AR654" s="220"/>
      <c r="BE654" s="220"/>
      <c r="BR654" s="220"/>
      <c r="CJ654" s="220"/>
      <c r="CT654" s="220"/>
      <c r="DD654" s="220"/>
      <c r="DE654" s="54"/>
      <c r="DF654" s="53"/>
    </row>
    <row r="655" spans="3:110" ht="16.899999999999999" hidden="1" customHeight="1" x14ac:dyDescent="0.3">
      <c r="C655" s="225"/>
      <c r="AE655" s="220"/>
      <c r="AR655" s="220"/>
      <c r="BE655" s="220"/>
      <c r="BR655" s="220"/>
      <c r="CJ655" s="220"/>
      <c r="CT655" s="220"/>
      <c r="DD655" s="220"/>
      <c r="DE655" s="54"/>
      <c r="DF655" s="53"/>
    </row>
    <row r="656" spans="3:110" ht="16.899999999999999" hidden="1" customHeight="1" x14ac:dyDescent="0.3">
      <c r="C656" s="223"/>
      <c r="AE656" s="220"/>
      <c r="AR656" s="220"/>
      <c r="BE656" s="220"/>
      <c r="BR656" s="220"/>
      <c r="CJ656" s="220"/>
      <c r="CT656" s="220"/>
      <c r="DD656" s="220"/>
      <c r="DE656" s="54"/>
      <c r="DF656" s="53"/>
    </row>
    <row r="657" spans="3:110" ht="16.899999999999999" hidden="1" customHeight="1" x14ac:dyDescent="0.3">
      <c r="C657" s="225"/>
      <c r="AE657" s="220"/>
      <c r="AR657" s="220"/>
      <c r="BE657" s="220"/>
      <c r="BR657" s="220"/>
      <c r="CJ657" s="220"/>
      <c r="CT657" s="220"/>
      <c r="DD657" s="220"/>
      <c r="DE657" s="54"/>
      <c r="DF657" s="53"/>
    </row>
    <row r="658" spans="3:110" ht="16.899999999999999" hidden="1" customHeight="1" x14ac:dyDescent="0.3">
      <c r="AE658" s="220"/>
      <c r="AR658" s="220"/>
      <c r="BE658" s="220"/>
      <c r="BR658" s="220"/>
      <c r="CJ658" s="220"/>
      <c r="CT658" s="220"/>
      <c r="DD658" s="220"/>
      <c r="DE658" s="54"/>
      <c r="DF658" s="53"/>
    </row>
    <row r="659" spans="3:110" ht="16.899999999999999" hidden="1" customHeight="1" x14ac:dyDescent="0.3">
      <c r="AE659" s="220"/>
      <c r="AR659" s="220"/>
      <c r="BE659" s="220"/>
      <c r="BR659" s="220"/>
      <c r="CJ659" s="220"/>
      <c r="CT659" s="220"/>
      <c r="DD659" s="220"/>
      <c r="DE659" s="54"/>
      <c r="DF659" s="53"/>
    </row>
    <row r="660" spans="3:110" ht="16.899999999999999" hidden="1" customHeight="1" x14ac:dyDescent="0.3">
      <c r="AE660" s="220"/>
      <c r="AR660" s="220"/>
      <c r="BE660" s="220"/>
      <c r="BR660" s="220"/>
      <c r="CJ660" s="220"/>
      <c r="CT660" s="220"/>
      <c r="DD660" s="220"/>
      <c r="DE660" s="54"/>
      <c r="DF660" s="53"/>
    </row>
    <row r="661" spans="3:110" ht="16.899999999999999" hidden="1" customHeight="1" x14ac:dyDescent="0.3">
      <c r="C661" s="223"/>
      <c r="AE661" s="220"/>
      <c r="AR661" s="220"/>
      <c r="BE661" s="220"/>
      <c r="BR661" s="220"/>
      <c r="CJ661" s="220"/>
      <c r="CT661" s="220"/>
      <c r="DD661" s="220"/>
      <c r="DE661" s="54"/>
      <c r="DF661" s="53"/>
    </row>
    <row r="662" spans="3:110" ht="16.899999999999999" hidden="1" customHeight="1" x14ac:dyDescent="0.3">
      <c r="C662" s="225"/>
      <c r="AE662" s="220"/>
      <c r="AR662" s="220"/>
      <c r="BE662" s="220"/>
      <c r="BR662" s="220"/>
      <c r="CJ662" s="220"/>
      <c r="CT662" s="220"/>
      <c r="DD662" s="220"/>
      <c r="DE662" s="54"/>
      <c r="DF662" s="53"/>
    </row>
    <row r="663" spans="3:110" ht="16.899999999999999" hidden="1" customHeight="1" x14ac:dyDescent="0.3">
      <c r="AE663" s="220"/>
      <c r="AR663" s="220"/>
      <c r="BE663" s="220"/>
      <c r="BR663" s="220"/>
      <c r="CJ663" s="220"/>
      <c r="CT663" s="220"/>
      <c r="DD663" s="220"/>
      <c r="DE663" s="54"/>
      <c r="DF663" s="53"/>
    </row>
    <row r="664" spans="3:110" ht="16.899999999999999" hidden="1" customHeight="1" x14ac:dyDescent="0.3">
      <c r="C664" s="225"/>
      <c r="AE664" s="220"/>
      <c r="AR664" s="220"/>
      <c r="BE664" s="220"/>
      <c r="BR664" s="220"/>
      <c r="CJ664" s="220"/>
      <c r="CT664" s="220"/>
      <c r="DD664" s="220"/>
      <c r="DE664" s="54"/>
      <c r="DF664" s="53"/>
    </row>
    <row r="665" spans="3:110" ht="16.899999999999999" hidden="1" customHeight="1" x14ac:dyDescent="0.3">
      <c r="C665" s="225"/>
      <c r="AE665" s="220"/>
      <c r="AR665" s="220"/>
      <c r="BE665" s="220"/>
      <c r="BR665" s="220"/>
      <c r="CJ665" s="220"/>
      <c r="CT665" s="220"/>
      <c r="DD665" s="220"/>
      <c r="DE665" s="54"/>
      <c r="DF665" s="53"/>
    </row>
    <row r="666" spans="3:110" ht="16.899999999999999" hidden="1" customHeight="1" x14ac:dyDescent="0.3">
      <c r="C666" s="225"/>
      <c r="AE666" s="220"/>
      <c r="AR666" s="220"/>
      <c r="BE666" s="220"/>
      <c r="BR666" s="220"/>
      <c r="CJ666" s="220"/>
      <c r="CT666" s="220"/>
      <c r="DD666" s="220"/>
      <c r="DE666" s="54"/>
      <c r="DF666" s="53"/>
    </row>
    <row r="667" spans="3:110" ht="16.899999999999999" hidden="1" customHeight="1" x14ac:dyDescent="0.3">
      <c r="C667" s="223"/>
      <c r="CJ667" s="220"/>
      <c r="CT667" s="220"/>
      <c r="DD667" s="220"/>
      <c r="DE667" s="54"/>
      <c r="DF667" s="53"/>
    </row>
    <row r="668" spans="3:110" ht="16.899999999999999" hidden="1" customHeight="1" x14ac:dyDescent="0.3">
      <c r="C668" s="223"/>
      <c r="AE668" s="220"/>
      <c r="AR668" s="220"/>
      <c r="BE668" s="220"/>
      <c r="BR668" s="220"/>
      <c r="CJ668" s="220"/>
      <c r="CT668" s="220"/>
      <c r="DD668" s="220"/>
      <c r="DE668" s="54"/>
      <c r="DF668" s="53"/>
    </row>
    <row r="669" spans="3:110" ht="16.899999999999999" hidden="1" customHeight="1" x14ac:dyDescent="0.3">
      <c r="C669" s="223"/>
      <c r="AE669" s="220"/>
      <c r="AR669" s="220"/>
      <c r="BE669" s="220"/>
      <c r="BR669" s="220"/>
      <c r="CJ669" s="220"/>
      <c r="CT669" s="220"/>
      <c r="DD669" s="220"/>
      <c r="DE669" s="54"/>
      <c r="DF669" s="53"/>
    </row>
    <row r="670" spans="3:110" ht="16.899999999999999" hidden="1" customHeight="1" x14ac:dyDescent="0.3">
      <c r="C670" s="223"/>
      <c r="AE670" s="220"/>
      <c r="AR670" s="220"/>
      <c r="BE670" s="220"/>
      <c r="BR670" s="220"/>
      <c r="CJ670" s="220"/>
      <c r="CT670" s="220"/>
      <c r="DD670" s="220"/>
      <c r="DE670" s="54"/>
      <c r="DF670" s="53"/>
    </row>
    <row r="671" spans="3:110" ht="16.899999999999999" hidden="1" customHeight="1" x14ac:dyDescent="0.3">
      <c r="C671" s="223"/>
      <c r="AE671" s="220"/>
      <c r="AR671" s="220"/>
      <c r="BE671" s="220"/>
      <c r="BR671" s="220"/>
      <c r="CJ671" s="220"/>
      <c r="CT671" s="220"/>
      <c r="DD671" s="220"/>
      <c r="DE671" s="54"/>
      <c r="DF671" s="53"/>
    </row>
    <row r="672" spans="3:110" ht="16.899999999999999" hidden="1" customHeight="1" x14ac:dyDescent="0.3">
      <c r="C672" s="223"/>
      <c r="AE672" s="220"/>
      <c r="AR672" s="220"/>
      <c r="BE672" s="220"/>
      <c r="BR672" s="220"/>
      <c r="CJ672" s="220"/>
      <c r="CT672" s="220"/>
      <c r="DD672" s="220"/>
      <c r="DE672" s="54"/>
      <c r="DF672" s="53"/>
    </row>
    <row r="673" spans="3:110" ht="16.899999999999999" hidden="1" customHeight="1" x14ac:dyDescent="0.3">
      <c r="C673" s="225"/>
      <c r="AE673" s="220"/>
      <c r="AR673" s="220"/>
      <c r="BE673" s="220"/>
      <c r="BR673" s="220"/>
      <c r="CJ673" s="220"/>
      <c r="CT673" s="220"/>
      <c r="DD673" s="220"/>
      <c r="DE673" s="54"/>
      <c r="DF673" s="53"/>
    </row>
    <row r="674" spans="3:110" ht="16.899999999999999" hidden="1" customHeight="1" x14ac:dyDescent="0.3">
      <c r="C674" s="225"/>
      <c r="AE674" s="220"/>
      <c r="AR674" s="220"/>
      <c r="BE674" s="220"/>
      <c r="BR674" s="220"/>
      <c r="CJ674" s="220"/>
      <c r="CT674" s="220"/>
      <c r="DD674" s="220"/>
      <c r="DE674" s="54"/>
      <c r="DF674" s="53"/>
    </row>
    <row r="675" spans="3:110" ht="16.899999999999999" hidden="1" customHeight="1" x14ac:dyDescent="0.3">
      <c r="C675" s="223"/>
      <c r="AE675" s="220"/>
      <c r="AR675" s="220"/>
      <c r="BE675" s="220"/>
      <c r="BR675" s="220"/>
      <c r="CJ675" s="220"/>
      <c r="CT675" s="220"/>
      <c r="DD675" s="220"/>
      <c r="DE675" s="54"/>
      <c r="DF675" s="53"/>
    </row>
    <row r="676" spans="3:110" ht="16.899999999999999" hidden="1" customHeight="1" x14ac:dyDescent="0.3">
      <c r="C676" s="223"/>
      <c r="AE676" s="220"/>
      <c r="AR676" s="220"/>
      <c r="BE676" s="220"/>
      <c r="BR676" s="220"/>
      <c r="CJ676" s="220"/>
      <c r="CT676" s="220"/>
      <c r="DD676" s="220"/>
      <c r="DE676" s="54"/>
      <c r="DF676" s="53"/>
    </row>
    <row r="677" spans="3:110" ht="16.899999999999999" hidden="1" customHeight="1" x14ac:dyDescent="0.3">
      <c r="C677" s="223"/>
      <c r="AE677" s="220"/>
      <c r="AR677" s="220"/>
      <c r="BE677" s="220"/>
      <c r="BR677" s="220"/>
      <c r="CJ677" s="220"/>
      <c r="CT677" s="220"/>
      <c r="DD677" s="220"/>
      <c r="DE677" s="54"/>
      <c r="DF677" s="53"/>
    </row>
    <row r="678" spans="3:110" ht="16.899999999999999" hidden="1" customHeight="1" x14ac:dyDescent="0.3">
      <c r="C678" s="223"/>
      <c r="AE678" s="220"/>
      <c r="AR678" s="220"/>
      <c r="BE678" s="220"/>
      <c r="BR678" s="220"/>
      <c r="CJ678" s="220"/>
      <c r="CT678" s="220"/>
      <c r="DD678" s="220"/>
      <c r="DE678" s="54"/>
      <c r="DF678" s="53"/>
    </row>
    <row r="679" spans="3:110" ht="16.899999999999999" hidden="1" customHeight="1" x14ac:dyDescent="0.3">
      <c r="C679" s="223"/>
      <c r="AE679" s="220"/>
      <c r="AR679" s="220"/>
      <c r="BE679" s="220"/>
      <c r="BR679" s="220"/>
      <c r="CJ679" s="220"/>
      <c r="CT679" s="220"/>
      <c r="DD679" s="220"/>
      <c r="DE679" s="54"/>
      <c r="DF679" s="53"/>
    </row>
    <row r="680" spans="3:110" ht="16.899999999999999" hidden="1" customHeight="1" x14ac:dyDescent="0.3">
      <c r="C680" s="223"/>
      <c r="AE680" s="220"/>
      <c r="AR680" s="220"/>
      <c r="BE680" s="220"/>
      <c r="BR680" s="220"/>
      <c r="CJ680" s="220"/>
      <c r="CT680" s="220"/>
      <c r="DD680" s="220"/>
      <c r="DE680" s="54"/>
      <c r="DF680" s="53"/>
    </row>
    <row r="681" spans="3:110" ht="16.899999999999999" hidden="1" customHeight="1" x14ac:dyDescent="0.3">
      <c r="C681" s="223"/>
      <c r="AE681" s="220"/>
      <c r="AR681" s="220"/>
      <c r="BE681" s="220"/>
      <c r="BR681" s="220"/>
      <c r="CJ681" s="220"/>
      <c r="CT681" s="220"/>
      <c r="DD681" s="220"/>
      <c r="DE681" s="54"/>
      <c r="DF681" s="53"/>
    </row>
    <row r="682" spans="3:110" ht="16.899999999999999" hidden="1" customHeight="1" x14ac:dyDescent="0.3">
      <c r="C682" s="223"/>
      <c r="AE682" s="220"/>
      <c r="AR682" s="220"/>
      <c r="BE682" s="220"/>
      <c r="BR682" s="220"/>
      <c r="CJ682" s="220"/>
      <c r="CT682" s="220"/>
      <c r="DD682" s="220"/>
      <c r="DE682" s="54"/>
      <c r="DF682" s="53"/>
    </row>
    <row r="683" spans="3:110" ht="16.899999999999999" hidden="1" customHeight="1" x14ac:dyDescent="0.3">
      <c r="C683" s="225"/>
      <c r="AE683" s="220"/>
      <c r="AR683" s="220"/>
      <c r="BE683" s="220"/>
      <c r="BR683" s="220"/>
      <c r="CJ683" s="220"/>
      <c r="CT683" s="220"/>
      <c r="DD683" s="220"/>
      <c r="DE683" s="54"/>
      <c r="DF683" s="53"/>
    </row>
    <row r="684" spans="3:110" ht="16.899999999999999" hidden="1" customHeight="1" x14ac:dyDescent="0.3">
      <c r="C684" s="225"/>
      <c r="AE684" s="220"/>
      <c r="AR684" s="220"/>
      <c r="BE684" s="220"/>
      <c r="BR684" s="220"/>
      <c r="CJ684" s="220"/>
      <c r="CT684" s="220"/>
      <c r="DD684" s="220"/>
      <c r="DE684" s="54"/>
      <c r="DF684" s="53"/>
    </row>
    <row r="685" spans="3:110" ht="16.899999999999999" hidden="1" customHeight="1" x14ac:dyDescent="0.3">
      <c r="C685" s="225"/>
      <c r="AE685" s="220"/>
      <c r="AR685" s="220"/>
      <c r="BE685" s="220"/>
      <c r="BR685" s="220"/>
      <c r="CJ685" s="220"/>
      <c r="CT685" s="220"/>
      <c r="DD685" s="220"/>
      <c r="DE685" s="54"/>
      <c r="DF685" s="53"/>
    </row>
    <row r="686" spans="3:110" ht="16.899999999999999" hidden="1" customHeight="1" thickBot="1" x14ac:dyDescent="0.35">
      <c r="C686" s="225"/>
      <c r="AE686" s="220"/>
      <c r="AR686" s="220"/>
      <c r="BE686" s="220"/>
      <c r="BR686" s="220"/>
      <c r="CJ686" s="220"/>
      <c r="CT686" s="220"/>
      <c r="DD686" s="220"/>
      <c r="DE686" s="54"/>
      <c r="DF686" s="55"/>
    </row>
    <row r="687" spans="3:110" ht="16.899999999999999" hidden="1" customHeight="1" x14ac:dyDescent="0.3">
      <c r="C687" s="225"/>
      <c r="AE687" s="220"/>
      <c r="AR687" s="220"/>
      <c r="BE687" s="220"/>
      <c r="BR687" s="220"/>
      <c r="CJ687" s="220"/>
      <c r="CT687" s="220"/>
      <c r="DD687" s="220"/>
      <c r="DE687" s="54"/>
      <c r="DF687" s="56"/>
    </row>
    <row r="688" spans="3:110" ht="16.899999999999999" hidden="1" customHeight="1" x14ac:dyDescent="0.3">
      <c r="C688" s="225"/>
      <c r="AE688" s="220"/>
      <c r="AR688" s="220"/>
      <c r="BE688" s="220"/>
      <c r="BR688" s="220"/>
      <c r="CJ688" s="220"/>
      <c r="CT688" s="220"/>
      <c r="DD688" s="220"/>
      <c r="DE688" s="54"/>
      <c r="DF688" s="53"/>
    </row>
    <row r="689" spans="3:110" ht="16.899999999999999" hidden="1" customHeight="1" x14ac:dyDescent="0.3">
      <c r="AE689" s="220"/>
      <c r="AR689" s="220"/>
      <c r="BE689" s="220"/>
      <c r="BR689" s="220"/>
      <c r="CJ689" s="220"/>
      <c r="CT689" s="220"/>
      <c r="DD689" s="220"/>
      <c r="DE689" s="54"/>
      <c r="DF689" s="53"/>
    </row>
    <row r="690" spans="3:110" ht="16.899999999999999" hidden="1" customHeight="1" x14ac:dyDescent="0.3">
      <c r="C690" s="223"/>
      <c r="AE690" s="220"/>
      <c r="AR690" s="220"/>
      <c r="BE690" s="220"/>
      <c r="BR690" s="220"/>
      <c r="CJ690" s="220"/>
      <c r="CT690" s="220"/>
      <c r="DD690" s="220"/>
      <c r="DE690" s="54"/>
      <c r="DF690" s="53"/>
    </row>
    <row r="691" spans="3:110" ht="16.899999999999999" hidden="1" customHeight="1" x14ac:dyDescent="0.3">
      <c r="C691" s="225"/>
      <c r="AE691" s="220"/>
      <c r="AR691" s="220"/>
      <c r="BE691" s="220"/>
      <c r="BR691" s="220"/>
      <c r="CJ691" s="220"/>
      <c r="CT691" s="220"/>
      <c r="DD691" s="220"/>
      <c r="DE691" s="54"/>
      <c r="DF691" s="53"/>
    </row>
    <row r="692" spans="3:110" ht="16.899999999999999" hidden="1" customHeight="1" x14ac:dyDescent="0.3">
      <c r="C692" s="225"/>
      <c r="AE692" s="220"/>
      <c r="AR692" s="220"/>
      <c r="BE692" s="220"/>
      <c r="BR692" s="220"/>
      <c r="CJ692" s="220"/>
      <c r="CT692" s="220"/>
      <c r="DD692" s="220"/>
      <c r="DE692" s="54"/>
      <c r="DF692" s="53"/>
    </row>
    <row r="693" spans="3:110" ht="16.899999999999999" hidden="1" customHeight="1" x14ac:dyDescent="0.3">
      <c r="C693" s="225"/>
      <c r="AE693" s="220"/>
      <c r="AR693" s="220"/>
      <c r="BE693" s="220"/>
      <c r="BR693" s="220"/>
      <c r="CJ693" s="220"/>
      <c r="CT693" s="220"/>
      <c r="DD693" s="220"/>
      <c r="DE693" s="54"/>
      <c r="DF693" s="53"/>
    </row>
    <row r="694" spans="3:110" ht="16.899999999999999" hidden="1" customHeight="1" x14ac:dyDescent="0.3">
      <c r="C694" s="225"/>
      <c r="AE694" s="220"/>
      <c r="AR694" s="220"/>
      <c r="BE694" s="220"/>
      <c r="BR694" s="220"/>
      <c r="CJ694" s="220"/>
      <c r="CT694" s="220"/>
      <c r="DD694" s="220"/>
      <c r="DE694" s="54"/>
      <c r="DF694" s="53"/>
    </row>
    <row r="695" spans="3:110" ht="16.899999999999999" hidden="1" customHeight="1" x14ac:dyDescent="0.3">
      <c r="C695" s="225"/>
      <c r="AE695" s="220"/>
      <c r="AR695" s="220"/>
      <c r="BE695" s="220"/>
      <c r="BR695" s="220"/>
      <c r="CJ695" s="220"/>
      <c r="CT695" s="220"/>
      <c r="DD695" s="220"/>
      <c r="DE695" s="54"/>
      <c r="DF695" s="53"/>
    </row>
    <row r="696" spans="3:110" ht="16.899999999999999" hidden="1" customHeight="1" x14ac:dyDescent="0.3">
      <c r="C696" s="225"/>
      <c r="AE696" s="220"/>
      <c r="AR696" s="220"/>
      <c r="BE696" s="220"/>
      <c r="BR696" s="220"/>
      <c r="CJ696" s="220"/>
      <c r="CT696" s="220"/>
      <c r="DD696" s="220"/>
      <c r="DE696" s="54"/>
      <c r="DF696" s="53"/>
    </row>
    <row r="697" spans="3:110" ht="16.899999999999999" hidden="1" customHeight="1" x14ac:dyDescent="0.3">
      <c r="C697" s="223"/>
      <c r="AE697" s="220"/>
      <c r="AR697" s="220"/>
      <c r="BE697" s="220"/>
      <c r="BR697" s="220"/>
      <c r="CJ697" s="220"/>
      <c r="CT697" s="220"/>
      <c r="DD697" s="220"/>
      <c r="DE697" s="54"/>
      <c r="DF697" s="53"/>
    </row>
    <row r="698" spans="3:110" ht="16.899999999999999" hidden="1" customHeight="1" x14ac:dyDescent="0.3">
      <c r="C698" s="223"/>
      <c r="AE698" s="220"/>
      <c r="AR698" s="220"/>
      <c r="BE698" s="220"/>
      <c r="BR698" s="220"/>
      <c r="CJ698" s="220"/>
      <c r="CT698" s="220"/>
      <c r="DD698" s="220"/>
      <c r="DE698" s="54"/>
      <c r="DF698" s="53"/>
    </row>
    <row r="699" spans="3:110" ht="16.899999999999999" hidden="1" customHeight="1" x14ac:dyDescent="0.3">
      <c r="C699" s="223"/>
      <c r="AE699" s="220"/>
      <c r="AR699" s="220"/>
      <c r="BE699" s="220"/>
      <c r="BR699" s="220"/>
      <c r="CJ699" s="220"/>
      <c r="CT699" s="220"/>
      <c r="DD699" s="220"/>
      <c r="DE699" s="54"/>
      <c r="DF699" s="53"/>
    </row>
    <row r="700" spans="3:110" ht="16.899999999999999" hidden="1" customHeight="1" x14ac:dyDescent="0.3">
      <c r="C700" s="223"/>
      <c r="AE700" s="220"/>
      <c r="AR700" s="220"/>
      <c r="BE700" s="220"/>
      <c r="BR700" s="220"/>
      <c r="CJ700" s="220"/>
      <c r="CT700" s="220"/>
      <c r="DD700" s="220"/>
      <c r="DE700" s="54"/>
      <c r="DF700" s="53"/>
    </row>
    <row r="701" spans="3:110" ht="16.899999999999999" hidden="1" customHeight="1" x14ac:dyDescent="0.3">
      <c r="C701" s="223"/>
      <c r="AE701" s="220"/>
      <c r="AR701" s="220"/>
      <c r="BE701" s="220"/>
      <c r="BR701" s="220"/>
      <c r="CJ701" s="220"/>
      <c r="CT701" s="220"/>
      <c r="DD701" s="220"/>
      <c r="DE701" s="54"/>
      <c r="DF701" s="53"/>
    </row>
    <row r="702" spans="3:110" ht="16.899999999999999" hidden="1" customHeight="1" x14ac:dyDescent="0.3">
      <c r="C702" s="223"/>
      <c r="AE702" s="220"/>
      <c r="AR702" s="220"/>
      <c r="BE702" s="220"/>
      <c r="BR702" s="220"/>
      <c r="CJ702" s="220"/>
      <c r="CT702" s="220"/>
      <c r="DD702" s="220"/>
      <c r="DE702" s="54"/>
      <c r="DF702" s="53"/>
    </row>
    <row r="703" spans="3:110" ht="16.899999999999999" hidden="1" customHeight="1" x14ac:dyDescent="0.3">
      <c r="C703" s="223"/>
      <c r="AE703" s="220"/>
      <c r="AR703" s="220"/>
      <c r="BE703" s="220"/>
      <c r="BR703" s="220"/>
      <c r="CJ703" s="220"/>
      <c r="CT703" s="220"/>
      <c r="DD703" s="220"/>
      <c r="DE703" s="54"/>
      <c r="DF703" s="53"/>
    </row>
    <row r="704" spans="3:110" ht="16.899999999999999" hidden="1" customHeight="1" x14ac:dyDescent="0.3">
      <c r="C704" s="223"/>
      <c r="AE704" s="220"/>
      <c r="AR704" s="220"/>
      <c r="BE704" s="220"/>
      <c r="BR704" s="220"/>
      <c r="CJ704" s="220"/>
      <c r="CT704" s="220"/>
      <c r="DD704" s="220"/>
      <c r="DE704" s="54"/>
      <c r="DF704" s="53"/>
    </row>
    <row r="705" spans="3:110" ht="16.899999999999999" hidden="1" customHeight="1" x14ac:dyDescent="0.3">
      <c r="C705" s="225"/>
      <c r="AE705" s="220"/>
      <c r="AR705" s="220"/>
      <c r="BE705" s="220"/>
      <c r="BR705" s="220"/>
      <c r="CJ705" s="220"/>
      <c r="CT705" s="220"/>
      <c r="DD705" s="220"/>
      <c r="DE705" s="54"/>
      <c r="DF705" s="53"/>
    </row>
    <row r="706" spans="3:110" ht="16.899999999999999" hidden="1" customHeight="1" thickBot="1" x14ac:dyDescent="0.35">
      <c r="C706" s="225"/>
      <c r="AE706" s="220"/>
      <c r="AR706" s="220"/>
      <c r="BE706" s="220"/>
      <c r="BR706" s="220"/>
      <c r="CJ706" s="220"/>
      <c r="CT706" s="220"/>
      <c r="DD706" s="220"/>
      <c r="DE706" s="54"/>
      <c r="DF706" s="55"/>
    </row>
    <row r="707" spans="3:110" ht="16.899999999999999" hidden="1" customHeight="1" x14ac:dyDescent="0.3">
      <c r="AE707" s="220"/>
      <c r="AR707" s="220"/>
      <c r="BE707" s="220"/>
      <c r="BR707" s="220"/>
      <c r="CJ707" s="220"/>
      <c r="CT707" s="220"/>
      <c r="DD707" s="220"/>
      <c r="DE707" s="54"/>
      <c r="DF707" s="56"/>
    </row>
    <row r="708" spans="3:110" ht="16.899999999999999" hidden="1" customHeight="1" x14ac:dyDescent="0.3">
      <c r="C708" s="225"/>
      <c r="AE708" s="220"/>
      <c r="AR708" s="220"/>
      <c r="BE708" s="220"/>
      <c r="BR708" s="220"/>
      <c r="CJ708" s="220"/>
      <c r="CT708" s="220"/>
      <c r="DD708" s="220"/>
      <c r="DE708" s="54"/>
      <c r="DF708" s="53"/>
    </row>
    <row r="709" spans="3:110" ht="16.899999999999999" hidden="1" customHeight="1" x14ac:dyDescent="0.3">
      <c r="AE709" s="220"/>
      <c r="AR709" s="220"/>
      <c r="BE709" s="220"/>
      <c r="BR709" s="220"/>
      <c r="CJ709" s="220"/>
      <c r="CT709" s="220"/>
      <c r="DD709" s="220"/>
      <c r="DE709" s="54"/>
      <c r="DF709" s="53"/>
    </row>
    <row r="710" spans="3:110" ht="16.899999999999999" hidden="1" customHeight="1" x14ac:dyDescent="0.3">
      <c r="C710" s="223"/>
      <c r="AE710" s="220"/>
      <c r="AR710" s="220"/>
      <c r="BE710" s="220"/>
      <c r="BR710" s="220"/>
      <c r="CJ710" s="220"/>
      <c r="CT710" s="220"/>
      <c r="DD710" s="220"/>
      <c r="DE710" s="54"/>
      <c r="DF710" s="53"/>
    </row>
    <row r="711" spans="3:110" ht="16.899999999999999" hidden="1" customHeight="1" x14ac:dyDescent="0.3">
      <c r="C711" s="223"/>
      <c r="AE711" s="220"/>
      <c r="AR711" s="220"/>
      <c r="BE711" s="220"/>
      <c r="BR711" s="220"/>
      <c r="CJ711" s="220"/>
      <c r="CT711" s="220"/>
      <c r="DD711" s="220"/>
      <c r="DE711" s="54"/>
      <c r="DF711" s="53"/>
    </row>
    <row r="712" spans="3:110" ht="16.899999999999999" hidden="1" customHeight="1" x14ac:dyDescent="0.3">
      <c r="C712" s="223"/>
      <c r="AE712" s="220"/>
      <c r="AR712" s="220"/>
      <c r="BE712" s="220"/>
      <c r="BR712" s="220"/>
      <c r="CJ712" s="220"/>
      <c r="CT712" s="220"/>
      <c r="DD712" s="220"/>
      <c r="DE712" s="54"/>
      <c r="DF712" s="53"/>
    </row>
    <row r="713" spans="3:110" ht="16.899999999999999" hidden="1" customHeight="1" x14ac:dyDescent="0.3">
      <c r="C713" s="223"/>
      <c r="AE713" s="220"/>
      <c r="AR713" s="220"/>
      <c r="BE713" s="220"/>
      <c r="BR713" s="220"/>
      <c r="CJ713" s="220"/>
      <c r="CT713" s="220"/>
      <c r="DD713" s="220"/>
      <c r="DE713" s="54"/>
      <c r="DF713" s="53"/>
    </row>
    <row r="714" spans="3:110" ht="16.899999999999999" hidden="1" customHeight="1" x14ac:dyDescent="0.3">
      <c r="C714" s="223"/>
      <c r="AE714" s="220"/>
      <c r="AR714" s="220"/>
      <c r="BE714" s="220"/>
      <c r="BN714" s="222"/>
      <c r="BO714" s="222"/>
      <c r="BP714" s="222"/>
      <c r="BQ714" s="222"/>
      <c r="BR714" s="220"/>
      <c r="CJ714" s="220"/>
      <c r="CT714" s="220"/>
      <c r="DD714" s="220"/>
      <c r="DE714" s="54"/>
      <c r="DF714" s="53"/>
    </row>
    <row r="715" spans="3:110" ht="16.899999999999999" hidden="1" customHeight="1" x14ac:dyDescent="0.3">
      <c r="C715" s="223"/>
      <c r="AE715" s="220"/>
      <c r="AR715" s="220"/>
      <c r="BE715" s="220"/>
      <c r="BQ715" s="220"/>
      <c r="BR715" s="220"/>
      <c r="CJ715" s="220"/>
      <c r="CT715" s="220"/>
      <c r="DD715" s="220"/>
      <c r="DE715" s="54"/>
      <c r="DF715" s="53"/>
    </row>
    <row r="716" spans="3:110" ht="16.899999999999999" hidden="1" customHeight="1" x14ac:dyDescent="0.3">
      <c r="C716" s="223"/>
      <c r="AE716" s="220"/>
      <c r="AR716" s="220"/>
      <c r="BE716" s="220"/>
      <c r="BN716" s="222"/>
      <c r="BO716" s="222"/>
      <c r="BP716" s="222"/>
      <c r="BQ716" s="222"/>
      <c r="BR716" s="220"/>
      <c r="CJ716" s="220"/>
      <c r="CT716" s="220"/>
      <c r="DD716" s="220"/>
      <c r="DE716" s="54"/>
      <c r="DF716" s="53"/>
    </row>
    <row r="717" spans="3:110" ht="16.899999999999999" hidden="1" customHeight="1" x14ac:dyDescent="0.3">
      <c r="C717" s="223"/>
      <c r="AE717" s="220"/>
      <c r="AR717" s="220"/>
      <c r="BE717" s="220"/>
      <c r="BR717" s="220"/>
      <c r="CJ717" s="220"/>
      <c r="CT717" s="220"/>
      <c r="DD717" s="220"/>
      <c r="DE717" s="54"/>
      <c r="DF717" s="53"/>
    </row>
    <row r="718" spans="3:110" ht="16.899999999999999" hidden="1" customHeight="1" x14ac:dyDescent="0.3">
      <c r="AE718" s="220"/>
      <c r="AR718" s="220"/>
      <c r="BE718" s="220"/>
      <c r="BR718" s="220"/>
      <c r="CJ718" s="220"/>
      <c r="CT718" s="220"/>
      <c r="DD718" s="220"/>
      <c r="DE718" s="54"/>
      <c r="DF718" s="53"/>
    </row>
    <row r="719" spans="3:110" ht="16.899999999999999" hidden="1" customHeight="1" x14ac:dyDescent="0.3">
      <c r="C719" s="225"/>
      <c r="AE719" s="220"/>
      <c r="AR719" s="220"/>
      <c r="BE719" s="220"/>
      <c r="BR719" s="220"/>
      <c r="CJ719" s="220"/>
      <c r="CT719" s="220"/>
      <c r="DD719" s="220"/>
      <c r="DE719" s="54"/>
      <c r="DF719" s="53"/>
    </row>
    <row r="720" spans="3:110" ht="16.899999999999999" hidden="1" customHeight="1" x14ac:dyDescent="0.3">
      <c r="C720" s="225"/>
      <c r="AE720" s="220"/>
      <c r="AR720" s="220"/>
      <c r="BE720" s="220"/>
      <c r="BR720" s="220"/>
      <c r="CJ720" s="220"/>
      <c r="CT720" s="220"/>
      <c r="DD720" s="220"/>
      <c r="DE720" s="54"/>
      <c r="DF720" s="53"/>
    </row>
    <row r="721" spans="3:110" ht="16.899999999999999" hidden="1" customHeight="1" x14ac:dyDescent="0.3">
      <c r="C721" s="223"/>
      <c r="AE721" s="220"/>
      <c r="AR721" s="220"/>
      <c r="BE721" s="220"/>
      <c r="BR721" s="220"/>
      <c r="CJ721" s="220"/>
      <c r="CT721" s="220"/>
      <c r="DD721" s="220"/>
      <c r="DE721" s="54"/>
      <c r="DF721" s="53"/>
    </row>
    <row r="722" spans="3:110" ht="16.899999999999999" hidden="1" customHeight="1" x14ac:dyDescent="0.3">
      <c r="C722" s="223"/>
      <c r="AE722" s="220"/>
      <c r="AR722" s="220"/>
      <c r="BE722" s="220"/>
      <c r="BR722" s="220"/>
      <c r="CJ722" s="220"/>
      <c r="CT722" s="220"/>
      <c r="DD722" s="220"/>
      <c r="DE722" s="54"/>
      <c r="DF722" s="53"/>
    </row>
    <row r="723" spans="3:110" ht="16.899999999999999" hidden="1" customHeight="1" x14ac:dyDescent="0.3">
      <c r="C723" s="223"/>
      <c r="AE723" s="220"/>
      <c r="AR723" s="220"/>
      <c r="BE723" s="220"/>
      <c r="BR723" s="220"/>
      <c r="CJ723" s="220"/>
      <c r="CT723" s="220"/>
      <c r="DD723" s="220"/>
      <c r="DE723" s="54"/>
      <c r="DF723" s="53"/>
    </row>
    <row r="724" spans="3:110" ht="16.899999999999999" hidden="1" customHeight="1" x14ac:dyDescent="0.3">
      <c r="C724" s="223"/>
      <c r="AE724" s="220"/>
      <c r="AR724" s="220"/>
      <c r="BE724" s="220"/>
      <c r="BR724" s="220"/>
      <c r="CJ724" s="220"/>
      <c r="CT724" s="220"/>
      <c r="DD724" s="220"/>
      <c r="DE724" s="54"/>
      <c r="DF724" s="53"/>
    </row>
    <row r="725" spans="3:110" ht="16.899999999999999" hidden="1" customHeight="1" x14ac:dyDescent="0.3">
      <c r="AE725" s="220"/>
      <c r="AR725" s="220"/>
      <c r="BE725" s="220"/>
      <c r="BR725" s="220"/>
      <c r="CJ725" s="220"/>
      <c r="CT725" s="220"/>
      <c r="DD725" s="220"/>
      <c r="DE725" s="54"/>
      <c r="DF725" s="53"/>
    </row>
    <row r="726" spans="3:110" ht="16.899999999999999" hidden="1" customHeight="1" x14ac:dyDescent="0.3">
      <c r="AE726" s="220"/>
      <c r="AR726" s="220"/>
      <c r="BE726" s="220"/>
      <c r="BR726" s="220"/>
      <c r="CJ726" s="220"/>
      <c r="CT726" s="220"/>
      <c r="DD726" s="220"/>
      <c r="DE726" s="54"/>
      <c r="DF726" s="53"/>
    </row>
    <row r="727" spans="3:110" ht="16.899999999999999" hidden="1" customHeight="1" x14ac:dyDescent="0.3">
      <c r="AE727" s="220"/>
      <c r="AR727" s="220"/>
      <c r="BE727" s="220"/>
      <c r="BR727" s="220"/>
      <c r="CJ727" s="220"/>
      <c r="CT727" s="220"/>
      <c r="DD727" s="220"/>
      <c r="DE727" s="54"/>
      <c r="DF727" s="53"/>
    </row>
    <row r="728" spans="3:110" ht="16.899999999999999" hidden="1" customHeight="1" x14ac:dyDescent="0.3">
      <c r="AE728" s="220"/>
      <c r="AR728" s="220"/>
      <c r="BE728" s="220"/>
      <c r="BR728" s="220"/>
      <c r="CJ728" s="220"/>
      <c r="CT728" s="220"/>
      <c r="DD728" s="220"/>
      <c r="DE728" s="54"/>
      <c r="DF728" s="53"/>
    </row>
    <row r="729" spans="3:110" ht="16.899999999999999" hidden="1" customHeight="1" x14ac:dyDescent="0.3">
      <c r="C729" s="223"/>
      <c r="AE729" s="220"/>
      <c r="AR729" s="220"/>
      <c r="BE729" s="220"/>
      <c r="BR729" s="220"/>
      <c r="CJ729" s="220"/>
      <c r="CT729" s="220"/>
      <c r="DD729" s="220"/>
      <c r="DE729" s="54"/>
      <c r="DF729" s="53"/>
    </row>
    <row r="730" spans="3:110" ht="16.899999999999999" hidden="1" customHeight="1" x14ac:dyDescent="0.3">
      <c r="C730" s="223"/>
      <c r="AE730" s="220"/>
      <c r="AR730" s="220"/>
      <c r="BE730" s="220"/>
      <c r="BR730" s="220"/>
      <c r="CJ730" s="220"/>
      <c r="CT730" s="220"/>
      <c r="DD730" s="220"/>
      <c r="DE730" s="54"/>
      <c r="DF730" s="53"/>
    </row>
    <row r="731" spans="3:110" ht="16.899999999999999" hidden="1" customHeight="1" x14ac:dyDescent="0.3">
      <c r="C731" s="223"/>
      <c r="AE731" s="220"/>
      <c r="AR731" s="220"/>
      <c r="BE731" s="220"/>
      <c r="BR731" s="220"/>
      <c r="CJ731" s="220"/>
      <c r="CT731" s="220"/>
      <c r="DD731" s="220"/>
      <c r="DE731" s="54"/>
      <c r="DF731" s="53"/>
    </row>
    <row r="732" spans="3:110" ht="16.899999999999999" hidden="1" customHeight="1" x14ac:dyDescent="0.3">
      <c r="C732" s="223"/>
      <c r="AE732" s="220"/>
      <c r="AR732" s="220"/>
      <c r="BE732" s="220"/>
      <c r="BR732" s="220"/>
      <c r="CJ732" s="220"/>
      <c r="CT732" s="220"/>
      <c r="DD732" s="220"/>
      <c r="DE732" s="54"/>
      <c r="DF732" s="53"/>
    </row>
    <row r="733" spans="3:110" ht="16.899999999999999" hidden="1" customHeight="1" x14ac:dyDescent="0.3">
      <c r="C733" s="223"/>
      <c r="AE733" s="220"/>
      <c r="AR733" s="220"/>
      <c r="BE733" s="220"/>
      <c r="BR733" s="220"/>
      <c r="CJ733" s="220"/>
      <c r="CT733" s="220"/>
      <c r="DD733" s="220"/>
      <c r="DE733" s="54"/>
      <c r="DF733" s="53"/>
    </row>
    <row r="734" spans="3:110" ht="16.899999999999999" hidden="1" customHeight="1" x14ac:dyDescent="0.3">
      <c r="C734" s="223"/>
      <c r="AE734" s="220"/>
      <c r="AR734" s="220"/>
      <c r="BE734" s="220"/>
      <c r="BR734" s="220"/>
      <c r="CJ734" s="220"/>
      <c r="CT734" s="220"/>
      <c r="DD734" s="220"/>
      <c r="DE734" s="54"/>
      <c r="DF734" s="53"/>
    </row>
    <row r="735" spans="3:110" ht="16.899999999999999" hidden="1" customHeight="1" x14ac:dyDescent="0.3">
      <c r="C735" s="223"/>
      <c r="AE735" s="220"/>
      <c r="AR735" s="220"/>
      <c r="BE735" s="220"/>
      <c r="BR735" s="220"/>
      <c r="CJ735" s="220"/>
      <c r="CT735" s="220"/>
      <c r="DD735" s="220"/>
      <c r="DE735" s="54"/>
      <c r="DF735" s="53"/>
    </row>
    <row r="736" spans="3:110" ht="16.899999999999999" hidden="1" customHeight="1" x14ac:dyDescent="0.3">
      <c r="C736" s="223"/>
      <c r="AE736" s="220"/>
      <c r="AR736" s="220"/>
      <c r="BE736" s="220"/>
      <c r="BR736" s="220"/>
      <c r="CJ736" s="220"/>
      <c r="CT736" s="220"/>
      <c r="DD736" s="220"/>
      <c r="DE736" s="54"/>
      <c r="DF736" s="53"/>
    </row>
    <row r="737" spans="3:110" ht="16.899999999999999" hidden="1" customHeight="1" x14ac:dyDescent="0.3">
      <c r="C737" s="223"/>
      <c r="AE737" s="220"/>
      <c r="AR737" s="220"/>
      <c r="BE737" s="220"/>
      <c r="BR737" s="220"/>
      <c r="CJ737" s="220"/>
      <c r="CT737" s="220"/>
      <c r="DD737" s="220"/>
      <c r="DE737" s="54"/>
      <c r="DF737" s="53"/>
    </row>
    <row r="738" spans="3:110" ht="16.899999999999999" hidden="1" customHeight="1" x14ac:dyDescent="0.3">
      <c r="C738" s="223"/>
      <c r="AE738" s="220"/>
      <c r="AR738" s="220"/>
      <c r="BE738" s="220"/>
      <c r="BR738" s="220"/>
      <c r="CJ738" s="220"/>
      <c r="CT738" s="220"/>
      <c r="DD738" s="220"/>
      <c r="DE738" s="54"/>
      <c r="DF738" s="53"/>
    </row>
    <row r="739" spans="3:110" ht="16.899999999999999" hidden="1" customHeight="1" x14ac:dyDescent="0.3">
      <c r="C739" s="223"/>
      <c r="AE739" s="220"/>
      <c r="AR739" s="220"/>
      <c r="BE739" s="220"/>
      <c r="BR739" s="220"/>
      <c r="CJ739" s="220"/>
      <c r="CT739" s="220"/>
      <c r="DD739" s="220"/>
      <c r="DE739" s="54"/>
      <c r="DF739" s="53"/>
    </row>
    <row r="740" spans="3:110" ht="16.899999999999999" hidden="1" customHeight="1" x14ac:dyDescent="0.3">
      <c r="C740" s="225"/>
      <c r="AE740" s="220"/>
      <c r="AR740" s="220"/>
      <c r="BE740" s="220"/>
      <c r="BR740" s="220"/>
      <c r="CJ740" s="220"/>
      <c r="CT740" s="220"/>
      <c r="DD740" s="220"/>
      <c r="DE740" s="54"/>
      <c r="DF740" s="53"/>
    </row>
    <row r="741" spans="3:110" ht="16.899999999999999" hidden="1" customHeight="1" x14ac:dyDescent="0.3">
      <c r="C741" s="225"/>
      <c r="AE741" s="220"/>
      <c r="AR741" s="220"/>
      <c r="BE741" s="220"/>
      <c r="BR741" s="220"/>
      <c r="CJ741" s="220"/>
      <c r="CT741" s="220"/>
      <c r="DD741" s="220"/>
      <c r="DE741" s="54"/>
      <c r="DF741" s="53"/>
    </row>
    <row r="742" spans="3:110" ht="16.899999999999999" hidden="1" customHeight="1" x14ac:dyDescent="0.3">
      <c r="C742" s="225"/>
      <c r="AE742" s="220"/>
      <c r="AR742" s="220"/>
      <c r="BE742" s="220"/>
      <c r="CJ742" s="220"/>
      <c r="CT742" s="220"/>
      <c r="DD742" s="220"/>
      <c r="DE742" s="54"/>
      <c r="DF742" s="53"/>
    </row>
    <row r="743" spans="3:110" ht="16.899999999999999" hidden="1" customHeight="1" x14ac:dyDescent="0.3">
      <c r="C743" s="225"/>
      <c r="AE743" s="220"/>
      <c r="AR743" s="220"/>
      <c r="BE743" s="220"/>
      <c r="CJ743" s="220"/>
      <c r="CT743" s="220"/>
      <c r="DD743" s="220"/>
      <c r="DE743" s="54"/>
      <c r="DF743" s="53"/>
    </row>
    <row r="744" spans="3:110" ht="16.899999999999999" hidden="1" customHeight="1" x14ac:dyDescent="0.3">
      <c r="C744" s="225"/>
      <c r="AE744" s="220"/>
      <c r="AR744" s="220"/>
      <c r="BE744" s="220"/>
      <c r="BR744" s="220"/>
      <c r="CJ744" s="220"/>
      <c r="CT744" s="220"/>
      <c r="DD744" s="220"/>
      <c r="DE744" s="54"/>
      <c r="DF744" s="53"/>
    </row>
    <row r="745" spans="3:110" ht="16.899999999999999" hidden="1" customHeight="1" x14ac:dyDescent="0.3">
      <c r="C745" s="225"/>
      <c r="AE745" s="220"/>
      <c r="AR745" s="220"/>
      <c r="BE745" s="220"/>
      <c r="BR745" s="220"/>
      <c r="CJ745" s="220"/>
      <c r="CT745" s="220"/>
      <c r="DD745" s="220"/>
      <c r="DE745" s="54"/>
      <c r="DF745" s="53"/>
    </row>
    <row r="746" spans="3:110" ht="16.899999999999999" hidden="1" customHeight="1" x14ac:dyDescent="0.3">
      <c r="C746" s="225"/>
      <c r="AE746" s="220"/>
      <c r="AR746" s="220"/>
      <c r="BE746" s="220"/>
      <c r="CJ746" s="220"/>
      <c r="CT746" s="220"/>
      <c r="DD746" s="220"/>
      <c r="DE746" s="54"/>
      <c r="DF746" s="53"/>
    </row>
    <row r="747" spans="3:110" ht="16.899999999999999" hidden="1" customHeight="1" x14ac:dyDescent="0.3">
      <c r="C747" s="225"/>
      <c r="AE747" s="220"/>
      <c r="AR747" s="220"/>
      <c r="BE747" s="220"/>
      <c r="CJ747" s="220"/>
      <c r="CT747" s="220"/>
      <c r="DD747" s="220"/>
      <c r="DE747" s="54"/>
      <c r="DF747" s="53"/>
    </row>
    <row r="748" spans="3:110" ht="16.899999999999999" hidden="1" customHeight="1" x14ac:dyDescent="0.3">
      <c r="C748" s="225"/>
      <c r="AE748" s="220"/>
      <c r="AR748" s="220"/>
      <c r="BE748" s="220"/>
      <c r="BR748" s="220"/>
      <c r="CJ748" s="220"/>
      <c r="CT748" s="220"/>
      <c r="DD748" s="220"/>
      <c r="DE748" s="54"/>
      <c r="DF748" s="53"/>
    </row>
    <row r="749" spans="3:110" ht="16.899999999999999" hidden="1" customHeight="1" thickBot="1" x14ac:dyDescent="0.35">
      <c r="C749" s="225"/>
      <c r="AE749" s="220"/>
      <c r="AR749" s="220"/>
      <c r="BE749" s="220"/>
      <c r="BR749" s="220"/>
      <c r="CJ749" s="220"/>
      <c r="CT749" s="220"/>
      <c r="DD749" s="220"/>
      <c r="DE749" s="54"/>
      <c r="DF749" s="53"/>
    </row>
    <row r="750" spans="3:110" ht="16.899999999999999" hidden="1" customHeight="1" x14ac:dyDescent="0.3">
      <c r="C750" s="225"/>
      <c r="AE750" s="220"/>
      <c r="AR750" s="220"/>
      <c r="BE750" s="220"/>
      <c r="BR750" s="220"/>
      <c r="CJ750" s="220"/>
      <c r="CT750" s="220"/>
      <c r="DD750" s="220"/>
      <c r="DE750" s="54"/>
      <c r="DF750" s="56"/>
    </row>
    <row r="751" spans="3:110" ht="16.899999999999999" hidden="1" customHeight="1" x14ac:dyDescent="0.3">
      <c r="C751" s="225"/>
      <c r="AE751" s="220"/>
      <c r="AR751" s="220"/>
      <c r="BE751" s="220"/>
      <c r="BR751" s="220"/>
      <c r="CJ751" s="220"/>
      <c r="CT751" s="220"/>
      <c r="DD751" s="220"/>
      <c r="DE751" s="54"/>
      <c r="DF751" s="53"/>
    </row>
    <row r="752" spans="3:110" ht="16.899999999999999" hidden="1" customHeight="1" x14ac:dyDescent="0.3">
      <c r="AE752" s="220"/>
      <c r="AR752" s="220"/>
      <c r="BE752" s="220"/>
      <c r="BR752" s="220"/>
      <c r="CJ752" s="220"/>
      <c r="CT752" s="220"/>
      <c r="DD752" s="220"/>
      <c r="DE752" s="54"/>
      <c r="DF752" s="53"/>
    </row>
    <row r="753" spans="3:110" ht="16.899999999999999" hidden="1" customHeight="1" x14ac:dyDescent="0.3">
      <c r="C753" s="223"/>
      <c r="AE753" s="220"/>
      <c r="AR753" s="220"/>
      <c r="BE753" s="220"/>
      <c r="BR753" s="220"/>
      <c r="CJ753" s="220"/>
      <c r="CT753" s="220"/>
      <c r="DD753" s="220"/>
      <c r="DE753" s="54"/>
      <c r="DF753" s="53"/>
    </row>
    <row r="754" spans="3:110" ht="16.899999999999999" hidden="1" customHeight="1" x14ac:dyDescent="0.3">
      <c r="C754" s="223"/>
      <c r="AE754" s="220"/>
      <c r="AR754" s="220"/>
      <c r="BE754" s="220"/>
      <c r="BR754" s="220"/>
      <c r="CJ754" s="220"/>
      <c r="CT754" s="220"/>
      <c r="DD754" s="220"/>
      <c r="DE754" s="54"/>
      <c r="DF754" s="53"/>
    </row>
    <row r="755" spans="3:110" ht="16.899999999999999" hidden="1" customHeight="1" x14ac:dyDescent="0.3">
      <c r="C755" s="223"/>
      <c r="AE755" s="220"/>
      <c r="AR755" s="220"/>
      <c r="BE755" s="220"/>
      <c r="BR755" s="220"/>
      <c r="CJ755" s="220"/>
      <c r="CT755" s="220"/>
      <c r="DD755" s="220"/>
      <c r="DE755" s="54"/>
      <c r="DF755" s="53"/>
    </row>
    <row r="756" spans="3:110" ht="16.899999999999999" hidden="1" customHeight="1" x14ac:dyDescent="0.3">
      <c r="C756" s="223"/>
      <c r="AE756" s="220"/>
      <c r="AR756" s="220"/>
      <c r="BE756" s="220"/>
      <c r="BR756" s="220"/>
      <c r="CJ756" s="220"/>
      <c r="CT756" s="220"/>
      <c r="DD756" s="220"/>
      <c r="DE756" s="54"/>
      <c r="DF756" s="53"/>
    </row>
    <row r="757" spans="3:110" ht="16.899999999999999" hidden="1" customHeight="1" x14ac:dyDescent="0.3">
      <c r="C757" s="223"/>
      <c r="AE757" s="220"/>
      <c r="AR757" s="220"/>
      <c r="BE757" s="220"/>
      <c r="BR757" s="220"/>
      <c r="CJ757" s="220"/>
      <c r="CT757" s="220"/>
      <c r="DD757" s="220"/>
      <c r="DE757" s="54"/>
      <c r="DF757" s="53"/>
    </row>
    <row r="758" spans="3:110" ht="16.899999999999999" hidden="1" customHeight="1" x14ac:dyDescent="0.3">
      <c r="C758" s="223"/>
      <c r="AE758" s="220"/>
      <c r="AR758" s="220"/>
      <c r="BE758" s="220"/>
      <c r="BR758" s="220"/>
      <c r="CJ758" s="220"/>
      <c r="CT758" s="220"/>
      <c r="DD758" s="220"/>
      <c r="DE758" s="54"/>
      <c r="DF758" s="53"/>
    </row>
    <row r="759" spans="3:110" ht="16.899999999999999" hidden="1" customHeight="1" x14ac:dyDescent="0.3">
      <c r="C759" s="223"/>
      <c r="AE759" s="220"/>
      <c r="AR759" s="220"/>
      <c r="BE759" s="220"/>
      <c r="BR759" s="220"/>
      <c r="CJ759" s="220"/>
      <c r="CT759" s="220"/>
      <c r="DD759" s="220"/>
      <c r="DE759" s="54"/>
      <c r="DF759" s="53"/>
    </row>
    <row r="760" spans="3:110" ht="16.899999999999999" hidden="1" customHeight="1" x14ac:dyDescent="0.3">
      <c r="C760" s="223"/>
      <c r="AE760" s="220"/>
      <c r="AR760" s="220"/>
      <c r="BE760" s="220"/>
      <c r="BR760" s="220"/>
      <c r="CJ760" s="220"/>
      <c r="CT760" s="220"/>
      <c r="DD760" s="220"/>
      <c r="DE760" s="54"/>
      <c r="DF760" s="53"/>
    </row>
    <row r="761" spans="3:110" ht="16.899999999999999" hidden="1" customHeight="1" x14ac:dyDescent="0.3">
      <c r="C761" s="223"/>
      <c r="AE761" s="220"/>
      <c r="AR761" s="220"/>
      <c r="BE761" s="220"/>
      <c r="BR761" s="220"/>
      <c r="CJ761" s="220"/>
      <c r="CT761" s="220"/>
      <c r="DD761" s="220"/>
      <c r="DE761" s="54"/>
      <c r="DF761" s="53"/>
    </row>
    <row r="762" spans="3:110" ht="16.899999999999999" hidden="1" customHeight="1" x14ac:dyDescent="0.3">
      <c r="C762" s="223"/>
      <c r="AE762" s="220"/>
      <c r="AR762" s="220"/>
      <c r="BE762" s="220"/>
      <c r="BR762" s="220"/>
      <c r="CJ762" s="220"/>
      <c r="CT762" s="220"/>
      <c r="DD762" s="220"/>
      <c r="DE762" s="54"/>
      <c r="DF762" s="53"/>
    </row>
    <row r="763" spans="3:110" ht="16.899999999999999" hidden="1" customHeight="1" x14ac:dyDescent="0.3">
      <c r="C763" s="223"/>
      <c r="AE763" s="220"/>
      <c r="AR763" s="220"/>
      <c r="BE763" s="220"/>
      <c r="BR763" s="220"/>
      <c r="CJ763" s="220"/>
      <c r="CT763" s="220"/>
      <c r="DD763" s="220"/>
      <c r="DE763" s="54"/>
      <c r="DF763" s="53"/>
    </row>
    <row r="764" spans="3:110" ht="16.899999999999999" hidden="1" customHeight="1" x14ac:dyDescent="0.3">
      <c r="C764" s="223"/>
      <c r="AE764" s="220"/>
      <c r="AR764" s="220"/>
      <c r="BE764" s="220"/>
      <c r="BR764" s="220"/>
      <c r="CJ764" s="220"/>
      <c r="CT764" s="220"/>
      <c r="DD764" s="220"/>
      <c r="DE764" s="54"/>
      <c r="DF764" s="53"/>
    </row>
    <row r="765" spans="3:110" ht="16.899999999999999" hidden="1" customHeight="1" x14ac:dyDescent="0.3">
      <c r="C765" s="223"/>
      <c r="AE765" s="220"/>
      <c r="AR765" s="220"/>
      <c r="BE765" s="220"/>
      <c r="BR765" s="220"/>
      <c r="CJ765" s="220"/>
      <c r="CT765" s="220"/>
      <c r="DD765" s="220"/>
      <c r="DE765" s="54"/>
      <c r="DF765" s="53"/>
    </row>
    <row r="766" spans="3:110" ht="16.899999999999999" hidden="1" customHeight="1" x14ac:dyDescent="0.3">
      <c r="C766" s="223"/>
      <c r="AE766" s="220"/>
      <c r="AR766" s="220"/>
      <c r="BE766" s="220"/>
      <c r="BR766" s="220"/>
      <c r="CJ766" s="220"/>
      <c r="CT766" s="220"/>
      <c r="DD766" s="220"/>
      <c r="DE766" s="54"/>
      <c r="DF766" s="53"/>
    </row>
    <row r="767" spans="3:110" ht="16.899999999999999" hidden="1" customHeight="1" x14ac:dyDescent="0.3">
      <c r="C767" s="223"/>
      <c r="AE767" s="220"/>
      <c r="AR767" s="220"/>
      <c r="BE767" s="220"/>
      <c r="BR767" s="220"/>
      <c r="CJ767" s="220"/>
      <c r="CT767" s="220"/>
      <c r="DD767" s="220"/>
      <c r="DE767" s="54"/>
      <c r="DF767" s="53"/>
    </row>
    <row r="768" spans="3:110" ht="16.899999999999999" hidden="1" customHeight="1" x14ac:dyDescent="0.3">
      <c r="C768" s="223"/>
      <c r="AE768" s="220"/>
      <c r="AR768" s="220"/>
      <c r="BE768" s="220"/>
      <c r="BR768" s="220"/>
      <c r="CJ768" s="220"/>
      <c r="CT768" s="220"/>
      <c r="DD768" s="220"/>
      <c r="DE768" s="54"/>
      <c r="DF768" s="53"/>
    </row>
    <row r="769" spans="3:110" ht="16.899999999999999" hidden="1" customHeight="1" x14ac:dyDescent="0.3">
      <c r="C769" s="223"/>
      <c r="AE769" s="220"/>
      <c r="AR769" s="220"/>
      <c r="BE769" s="220"/>
      <c r="BR769" s="220"/>
      <c r="CJ769" s="220"/>
      <c r="CT769" s="220"/>
      <c r="DD769" s="220"/>
      <c r="DE769" s="54"/>
      <c r="DF769" s="53"/>
    </row>
    <row r="770" spans="3:110" ht="16.899999999999999" hidden="1" customHeight="1" x14ac:dyDescent="0.3">
      <c r="C770" s="223"/>
      <c r="AE770" s="220"/>
      <c r="AR770" s="220"/>
      <c r="BE770" s="220"/>
      <c r="BR770" s="220"/>
      <c r="CJ770" s="220"/>
      <c r="CT770" s="220"/>
      <c r="DD770" s="220"/>
      <c r="DE770" s="54"/>
      <c r="DF770" s="53"/>
    </row>
    <row r="771" spans="3:110" ht="16.899999999999999" hidden="1" customHeight="1" x14ac:dyDescent="0.3">
      <c r="C771" s="225"/>
      <c r="AE771" s="220"/>
      <c r="AR771" s="220"/>
      <c r="BE771" s="220"/>
      <c r="BR771" s="220"/>
      <c r="CJ771" s="220"/>
      <c r="CT771" s="220"/>
      <c r="DD771" s="220"/>
      <c r="DE771" s="54"/>
      <c r="DF771" s="53"/>
    </row>
    <row r="772" spans="3:110" ht="16.899999999999999" hidden="1" customHeight="1" x14ac:dyDescent="0.3">
      <c r="C772" s="223"/>
      <c r="AE772" s="220"/>
      <c r="AR772" s="220"/>
      <c r="BE772" s="220"/>
      <c r="BR772" s="220"/>
      <c r="CJ772" s="220"/>
      <c r="CT772" s="220"/>
      <c r="DD772" s="220"/>
      <c r="DE772" s="54"/>
      <c r="DF772" s="53"/>
    </row>
    <row r="773" spans="3:110" ht="16.899999999999999" hidden="1" customHeight="1" x14ac:dyDescent="0.3">
      <c r="C773" s="223"/>
      <c r="AE773" s="220"/>
      <c r="AR773" s="220"/>
      <c r="BE773" s="220"/>
      <c r="BR773" s="220"/>
      <c r="CJ773" s="220"/>
      <c r="CT773" s="220"/>
      <c r="DD773" s="220"/>
      <c r="DE773" s="54"/>
      <c r="DF773" s="53"/>
    </row>
    <row r="774" spans="3:110" ht="16.899999999999999" hidden="1" customHeight="1" x14ac:dyDescent="0.3">
      <c r="C774" s="223"/>
      <c r="AE774" s="220"/>
      <c r="AR774" s="220"/>
      <c r="BE774" s="220"/>
      <c r="BR774" s="220"/>
      <c r="CJ774" s="220"/>
      <c r="CT774" s="220"/>
      <c r="DD774" s="220"/>
      <c r="DE774" s="54"/>
      <c r="DF774" s="53"/>
    </row>
    <row r="775" spans="3:110" ht="16.899999999999999" hidden="1" customHeight="1" x14ac:dyDescent="0.3">
      <c r="C775" s="223"/>
      <c r="AE775" s="220"/>
      <c r="AR775" s="220"/>
      <c r="BE775" s="220"/>
      <c r="BR775" s="220"/>
      <c r="CJ775" s="220"/>
      <c r="CT775" s="220"/>
      <c r="DD775" s="220"/>
      <c r="DE775" s="54"/>
      <c r="DF775" s="53"/>
    </row>
    <row r="776" spans="3:110" ht="16.899999999999999" hidden="1" customHeight="1" x14ac:dyDescent="0.3">
      <c r="C776" s="223"/>
      <c r="AE776" s="220"/>
      <c r="AR776" s="220"/>
      <c r="BE776" s="220"/>
      <c r="BR776" s="220"/>
      <c r="CJ776" s="220"/>
      <c r="CT776" s="220"/>
      <c r="DD776" s="220"/>
      <c r="DE776" s="54"/>
      <c r="DF776" s="53"/>
    </row>
    <row r="777" spans="3:110" ht="16.899999999999999" hidden="1" customHeight="1" x14ac:dyDescent="0.3">
      <c r="C777" s="225"/>
      <c r="AE777" s="220"/>
      <c r="AR777" s="220"/>
      <c r="BE777" s="220"/>
      <c r="BR777" s="220"/>
      <c r="CJ777" s="220"/>
      <c r="CT777" s="220"/>
      <c r="DD777" s="220"/>
      <c r="DE777" s="54"/>
      <c r="DF777" s="53"/>
    </row>
    <row r="778" spans="3:110" ht="16.899999999999999" hidden="1" customHeight="1" x14ac:dyDescent="0.3">
      <c r="AE778" s="220"/>
      <c r="AR778" s="220"/>
      <c r="BE778" s="220"/>
      <c r="BR778" s="220"/>
      <c r="CJ778" s="220"/>
      <c r="CT778" s="220"/>
      <c r="DD778" s="220"/>
      <c r="DE778" s="54"/>
      <c r="DF778" s="53"/>
    </row>
    <row r="779" spans="3:110" ht="16.899999999999999" hidden="1" customHeight="1" x14ac:dyDescent="0.3">
      <c r="AE779" s="220"/>
      <c r="AR779" s="220"/>
      <c r="BE779" s="220"/>
      <c r="BR779" s="220"/>
      <c r="CJ779" s="220"/>
      <c r="CT779" s="220"/>
      <c r="DD779" s="220"/>
      <c r="DE779" s="54"/>
      <c r="DF779" s="53"/>
    </row>
    <row r="780" spans="3:110" ht="16.899999999999999" hidden="1" customHeight="1" x14ac:dyDescent="0.3">
      <c r="C780" s="225"/>
      <c r="AE780" s="220"/>
      <c r="AR780" s="220"/>
      <c r="BE780" s="220"/>
      <c r="BR780" s="220"/>
      <c r="CJ780" s="220"/>
      <c r="CT780" s="220"/>
      <c r="DD780" s="220"/>
      <c r="DE780" s="54"/>
      <c r="DF780" s="53"/>
    </row>
    <row r="781" spans="3:110" ht="16.899999999999999" hidden="1" customHeight="1" x14ac:dyDescent="0.3">
      <c r="C781" s="223"/>
      <c r="AE781" s="220"/>
      <c r="AR781" s="220"/>
      <c r="BE781" s="220"/>
      <c r="BR781" s="220"/>
      <c r="CJ781" s="220"/>
      <c r="CT781" s="220"/>
      <c r="DD781" s="220"/>
      <c r="DE781" s="54"/>
      <c r="DF781" s="53"/>
    </row>
    <row r="782" spans="3:110" ht="16.899999999999999" hidden="1" customHeight="1" x14ac:dyDescent="0.3">
      <c r="C782" s="223"/>
      <c r="AE782" s="220"/>
      <c r="AR782" s="220"/>
      <c r="BE782" s="220"/>
      <c r="BR782" s="220"/>
      <c r="CJ782" s="220"/>
      <c r="CT782" s="220"/>
      <c r="DD782" s="220"/>
      <c r="DE782" s="54"/>
      <c r="DF782" s="53"/>
    </row>
    <row r="783" spans="3:110" ht="16.899999999999999" hidden="1" customHeight="1" x14ac:dyDescent="0.3">
      <c r="C783" s="223"/>
      <c r="AE783" s="220"/>
      <c r="AR783" s="220"/>
      <c r="BE783" s="220"/>
      <c r="BR783" s="220"/>
      <c r="CJ783" s="220"/>
      <c r="CT783" s="220"/>
      <c r="DD783" s="220"/>
      <c r="DE783" s="54"/>
      <c r="DF783" s="53"/>
    </row>
    <row r="784" spans="3:110" ht="16.899999999999999" hidden="1" customHeight="1" x14ac:dyDescent="0.3">
      <c r="C784" s="223"/>
      <c r="AE784" s="220"/>
      <c r="AR784" s="220"/>
      <c r="BE784" s="220"/>
      <c r="BR784" s="220"/>
      <c r="CJ784" s="220"/>
      <c r="CT784" s="220"/>
      <c r="DD784" s="220"/>
      <c r="DE784" s="54"/>
      <c r="DF784" s="53"/>
    </row>
    <row r="785" spans="3:110" ht="16.899999999999999" hidden="1" customHeight="1" x14ac:dyDescent="0.3">
      <c r="C785" s="223"/>
      <c r="AE785" s="220"/>
      <c r="AR785" s="220"/>
      <c r="BE785" s="220"/>
      <c r="BR785" s="220"/>
      <c r="CJ785" s="220"/>
      <c r="CT785" s="220"/>
      <c r="DD785" s="220"/>
      <c r="DE785" s="54"/>
      <c r="DF785" s="53"/>
    </row>
    <row r="786" spans="3:110" ht="16.899999999999999" hidden="1" customHeight="1" x14ac:dyDescent="0.3">
      <c r="C786" s="223"/>
      <c r="AE786" s="220"/>
      <c r="AR786" s="220"/>
      <c r="BE786" s="220"/>
      <c r="BR786" s="220"/>
      <c r="CJ786" s="220"/>
      <c r="CT786" s="220"/>
      <c r="DD786" s="220"/>
      <c r="DE786" s="54"/>
      <c r="DF786" s="53"/>
    </row>
    <row r="787" spans="3:110" ht="16.899999999999999" hidden="1" customHeight="1" x14ac:dyDescent="0.3">
      <c r="C787" s="223"/>
      <c r="AE787" s="220"/>
      <c r="AR787" s="220"/>
      <c r="BE787" s="220"/>
      <c r="BR787" s="220"/>
      <c r="CJ787" s="220"/>
      <c r="CT787" s="220"/>
      <c r="DD787" s="220"/>
      <c r="DE787" s="54"/>
      <c r="DF787" s="53"/>
    </row>
    <row r="788" spans="3:110" ht="16.899999999999999" hidden="1" customHeight="1" x14ac:dyDescent="0.3">
      <c r="C788" s="223"/>
      <c r="AE788" s="220"/>
      <c r="AR788" s="220"/>
      <c r="BE788" s="220"/>
      <c r="BR788" s="220"/>
      <c r="CJ788" s="220"/>
      <c r="CT788" s="220"/>
      <c r="DD788" s="220"/>
      <c r="DE788" s="54"/>
      <c r="DF788" s="53"/>
    </row>
    <row r="789" spans="3:110" ht="16.899999999999999" hidden="1" customHeight="1" x14ac:dyDescent="0.3">
      <c r="C789" s="223"/>
      <c r="AE789" s="220"/>
      <c r="AR789" s="220"/>
      <c r="BE789" s="220"/>
      <c r="BR789" s="220"/>
      <c r="CJ789" s="220"/>
      <c r="CT789" s="220"/>
      <c r="DD789" s="220"/>
      <c r="DE789" s="54"/>
      <c r="DF789" s="53"/>
    </row>
    <row r="790" spans="3:110" ht="16.899999999999999" hidden="1" customHeight="1" x14ac:dyDescent="0.3">
      <c r="C790" s="225"/>
      <c r="AE790" s="220"/>
      <c r="AR790" s="220"/>
      <c r="BE790" s="220"/>
      <c r="BR790" s="220"/>
      <c r="CJ790" s="220"/>
      <c r="CT790" s="220"/>
      <c r="DD790" s="220"/>
      <c r="DE790" s="54"/>
      <c r="DF790" s="53"/>
    </row>
    <row r="791" spans="3:110" ht="16.899999999999999" hidden="1" customHeight="1" x14ac:dyDescent="0.3">
      <c r="C791" s="225"/>
      <c r="AE791" s="220"/>
      <c r="AR791" s="220"/>
      <c r="BE791" s="220"/>
      <c r="BR791" s="220"/>
      <c r="CJ791" s="220"/>
      <c r="CT791" s="220"/>
      <c r="DD791" s="220"/>
      <c r="DE791" s="54"/>
      <c r="DF791" s="53"/>
    </row>
    <row r="792" spans="3:110" ht="16.899999999999999" hidden="1" customHeight="1" x14ac:dyDescent="0.3">
      <c r="C792" s="225"/>
      <c r="AE792" s="220"/>
      <c r="AR792" s="220"/>
      <c r="BE792" s="220"/>
      <c r="BR792" s="220"/>
      <c r="CJ792" s="220"/>
      <c r="CT792" s="220"/>
      <c r="DD792" s="220"/>
      <c r="DE792" s="54"/>
      <c r="DF792" s="53"/>
    </row>
    <row r="793" spans="3:110" ht="16.899999999999999" hidden="1" customHeight="1" x14ac:dyDescent="0.3">
      <c r="C793" s="225"/>
      <c r="AE793" s="220"/>
      <c r="AR793" s="220"/>
      <c r="BE793" s="220"/>
      <c r="BR793" s="220"/>
      <c r="CJ793" s="220"/>
      <c r="CT793" s="220"/>
      <c r="DD793" s="220"/>
      <c r="DE793" s="54"/>
      <c r="DF793" s="53"/>
    </row>
    <row r="794" spans="3:110" ht="16.899999999999999" hidden="1" customHeight="1" x14ac:dyDescent="0.3">
      <c r="C794" s="225"/>
      <c r="AE794" s="220"/>
      <c r="AR794" s="220"/>
      <c r="BE794" s="220"/>
      <c r="BR794" s="220"/>
      <c r="CJ794" s="220"/>
      <c r="CT794" s="220"/>
      <c r="DD794" s="220"/>
      <c r="DE794" s="54"/>
      <c r="DF794" s="53"/>
    </row>
    <row r="795" spans="3:110" ht="16.899999999999999" hidden="1" customHeight="1" x14ac:dyDescent="0.3">
      <c r="C795" s="225"/>
      <c r="AE795" s="220"/>
      <c r="AR795" s="220"/>
      <c r="BE795" s="220"/>
      <c r="BR795" s="220"/>
      <c r="CJ795" s="220"/>
      <c r="CT795" s="220"/>
      <c r="DD795" s="220"/>
      <c r="DE795" s="54"/>
      <c r="DF795" s="53"/>
    </row>
    <row r="796" spans="3:110" ht="16.899999999999999" hidden="1" customHeight="1" x14ac:dyDescent="0.3">
      <c r="C796" s="225"/>
      <c r="AE796" s="220"/>
      <c r="AR796" s="220"/>
      <c r="BE796" s="220"/>
      <c r="BR796" s="220"/>
      <c r="CJ796" s="220"/>
      <c r="CT796" s="220"/>
      <c r="DD796" s="220"/>
      <c r="DE796" s="54"/>
      <c r="DF796" s="53"/>
    </row>
    <row r="797" spans="3:110" ht="16.899999999999999" hidden="1" customHeight="1" x14ac:dyDescent="0.3">
      <c r="C797" s="225"/>
      <c r="AE797" s="220"/>
      <c r="AR797" s="220"/>
      <c r="BE797" s="220"/>
      <c r="BR797" s="220"/>
      <c r="CJ797" s="220"/>
      <c r="CT797" s="220"/>
      <c r="DD797" s="220"/>
      <c r="DE797" s="54"/>
      <c r="DF797" s="53"/>
    </row>
    <row r="798" spans="3:110" ht="16.899999999999999" hidden="1" customHeight="1" x14ac:dyDescent="0.3">
      <c r="C798" s="225"/>
      <c r="AE798" s="220"/>
      <c r="AR798" s="220"/>
      <c r="BE798" s="220"/>
      <c r="BR798" s="220"/>
      <c r="CJ798" s="220"/>
      <c r="CT798" s="220"/>
      <c r="DD798" s="220"/>
      <c r="DE798" s="54"/>
      <c r="DF798" s="53"/>
    </row>
    <row r="799" spans="3:110" ht="16.899999999999999" hidden="1" customHeight="1" x14ac:dyDescent="0.3">
      <c r="C799" s="225"/>
      <c r="AE799" s="220"/>
      <c r="AR799" s="220"/>
      <c r="BE799" s="220"/>
      <c r="BR799" s="220"/>
      <c r="CJ799" s="220"/>
      <c r="CT799" s="220"/>
      <c r="DD799" s="220"/>
      <c r="DE799" s="54"/>
      <c r="DF799" s="53"/>
    </row>
    <row r="800" spans="3:110" ht="16.899999999999999" hidden="1" customHeight="1" x14ac:dyDescent="0.3">
      <c r="C800" s="225"/>
      <c r="AE800" s="220"/>
      <c r="AR800" s="220"/>
      <c r="BE800" s="220"/>
      <c r="BR800" s="220"/>
      <c r="CJ800" s="220"/>
      <c r="CT800" s="220"/>
      <c r="DD800" s="220"/>
      <c r="DE800" s="54"/>
      <c r="DF800" s="53"/>
    </row>
    <row r="801" spans="3:110" ht="16.899999999999999" hidden="1" customHeight="1" x14ac:dyDescent="0.3">
      <c r="C801" s="225"/>
      <c r="AE801" s="220"/>
      <c r="AR801" s="220"/>
      <c r="BE801" s="220"/>
      <c r="BR801" s="220"/>
      <c r="CJ801" s="220"/>
      <c r="CT801" s="220"/>
      <c r="DD801" s="220"/>
      <c r="DE801" s="54"/>
      <c r="DF801" s="53"/>
    </row>
    <row r="802" spans="3:110" ht="16.899999999999999" hidden="1" customHeight="1" x14ac:dyDescent="0.3">
      <c r="C802" s="225"/>
      <c r="AE802" s="220"/>
      <c r="AR802" s="220"/>
      <c r="BE802" s="220"/>
      <c r="BR802" s="220"/>
      <c r="CJ802" s="220"/>
      <c r="CT802" s="220"/>
      <c r="DD802" s="220"/>
      <c r="DE802" s="54"/>
      <c r="DF802" s="53"/>
    </row>
    <row r="803" spans="3:110" ht="16.899999999999999" hidden="1" customHeight="1" x14ac:dyDescent="0.3">
      <c r="C803" s="225"/>
      <c r="AE803" s="220"/>
      <c r="AR803" s="220"/>
      <c r="BE803" s="220"/>
      <c r="BR803" s="220"/>
      <c r="CJ803" s="220"/>
      <c r="CT803" s="220"/>
      <c r="DD803" s="220"/>
      <c r="DE803" s="54"/>
      <c r="DF803" s="53"/>
    </row>
    <row r="804" spans="3:110" ht="16.899999999999999" hidden="1" customHeight="1" x14ac:dyDescent="0.3">
      <c r="C804" s="225"/>
      <c r="AE804" s="220"/>
      <c r="BE804" s="220"/>
      <c r="BR804" s="220"/>
      <c r="CJ804" s="220"/>
      <c r="CT804" s="220"/>
      <c r="DD804" s="220"/>
      <c r="DE804" s="54"/>
      <c r="DF804" s="53"/>
    </row>
    <row r="805" spans="3:110" ht="16.899999999999999" hidden="1" customHeight="1" x14ac:dyDescent="0.3">
      <c r="C805" s="225"/>
      <c r="AE805" s="220"/>
      <c r="BR805" s="220"/>
      <c r="CJ805" s="220"/>
      <c r="CT805" s="220"/>
      <c r="DD805" s="220"/>
      <c r="DE805" s="54"/>
      <c r="DF805" s="53"/>
    </row>
    <row r="806" spans="3:110" ht="16.899999999999999" hidden="1" customHeight="1" x14ac:dyDescent="0.3">
      <c r="C806" s="225"/>
      <c r="AE806" s="220"/>
      <c r="BE806" s="220"/>
      <c r="BR806" s="220"/>
      <c r="CJ806" s="220"/>
      <c r="CT806" s="220"/>
      <c r="DD806" s="220"/>
      <c r="DE806" s="54"/>
      <c r="DF806" s="53"/>
    </row>
    <row r="807" spans="3:110" ht="16.899999999999999" hidden="1" customHeight="1" x14ac:dyDescent="0.3">
      <c r="C807" s="225"/>
      <c r="AE807" s="220"/>
      <c r="BE807" s="220"/>
      <c r="BR807" s="220"/>
      <c r="CJ807" s="220"/>
      <c r="CT807" s="220"/>
      <c r="DD807" s="220"/>
      <c r="DE807" s="54"/>
      <c r="DF807" s="53"/>
    </row>
    <row r="808" spans="3:110" ht="16.899999999999999" hidden="1" customHeight="1" x14ac:dyDescent="0.3">
      <c r="C808" s="225"/>
      <c r="AA808" s="220"/>
      <c r="AE808" s="220"/>
      <c r="BE808" s="220"/>
      <c r="BR808" s="220"/>
      <c r="CJ808" s="220"/>
      <c r="CT808" s="220"/>
      <c r="DD808" s="220"/>
      <c r="DE808" s="54"/>
      <c r="DF808" s="53"/>
    </row>
    <row r="809" spans="3:110" ht="16.899999999999999" hidden="1" customHeight="1" x14ac:dyDescent="0.3">
      <c r="C809" s="225"/>
      <c r="AE809" s="220"/>
      <c r="BE809" s="220"/>
      <c r="BR809" s="220"/>
      <c r="CJ809" s="220"/>
      <c r="CT809" s="220"/>
      <c r="DD809" s="220"/>
      <c r="DE809" s="54"/>
      <c r="DF809" s="53"/>
    </row>
    <row r="810" spans="3:110" ht="16.899999999999999" hidden="1" customHeight="1" x14ac:dyDescent="0.3">
      <c r="C810" s="225"/>
      <c r="AE810" s="220"/>
      <c r="BE810" s="220"/>
      <c r="BR810" s="220"/>
      <c r="CJ810" s="220"/>
      <c r="CT810" s="220"/>
      <c r="DD810" s="220"/>
      <c r="DE810" s="54"/>
      <c r="DF810" s="53"/>
    </row>
    <row r="811" spans="3:110" ht="16.899999999999999" hidden="1" customHeight="1" x14ac:dyDescent="0.3">
      <c r="C811" s="223"/>
      <c r="S811" s="220"/>
      <c r="T811" s="220"/>
      <c r="U811" s="220"/>
      <c r="AE811" s="220"/>
      <c r="BE811" s="220"/>
      <c r="BR811" s="220"/>
      <c r="CJ811" s="220"/>
      <c r="CT811" s="220"/>
      <c r="DD811" s="220"/>
      <c r="DE811" s="54"/>
      <c r="DF811" s="53"/>
    </row>
    <row r="812" spans="3:110" ht="16.899999999999999" hidden="1" customHeight="1" x14ac:dyDescent="0.3">
      <c r="C812" s="223"/>
      <c r="S812" s="220"/>
      <c r="T812" s="220"/>
      <c r="U812" s="220"/>
      <c r="V812" s="220"/>
      <c r="W812" s="220"/>
      <c r="AE812" s="220"/>
      <c r="BE812" s="220"/>
      <c r="BR812" s="220"/>
      <c r="CJ812" s="220"/>
      <c r="CT812" s="220"/>
      <c r="DD812" s="220"/>
      <c r="DE812" s="54"/>
      <c r="DF812" s="53"/>
    </row>
    <row r="813" spans="3:110" ht="16.899999999999999" hidden="1" customHeight="1" x14ac:dyDescent="0.3">
      <c r="C813" s="225"/>
      <c r="S813" s="220"/>
      <c r="T813" s="220"/>
      <c r="U813" s="220"/>
      <c r="V813" s="220"/>
      <c r="W813" s="220"/>
      <c r="AE813" s="220"/>
      <c r="BE813" s="220"/>
      <c r="BR813" s="220"/>
      <c r="CJ813" s="220"/>
      <c r="CT813" s="220"/>
      <c r="DD813" s="220"/>
      <c r="DE813" s="54"/>
      <c r="DF813" s="53"/>
    </row>
    <row r="814" spans="3:110" ht="16.899999999999999" hidden="1" customHeight="1" x14ac:dyDescent="0.3">
      <c r="C814" s="223"/>
      <c r="AE814" s="220"/>
      <c r="BE814" s="220"/>
      <c r="BR814" s="220"/>
      <c r="CJ814" s="220"/>
      <c r="CT814" s="220"/>
      <c r="DD814" s="220"/>
      <c r="DE814" s="54"/>
      <c r="DF814" s="53"/>
    </row>
    <row r="815" spans="3:110" ht="16.899999999999999" hidden="1" customHeight="1" x14ac:dyDescent="0.3">
      <c r="C815" s="223"/>
      <c r="AE815" s="220"/>
      <c r="BE815" s="220"/>
      <c r="BR815" s="220"/>
      <c r="CJ815" s="220"/>
      <c r="CT815" s="220"/>
      <c r="DD815" s="220"/>
      <c r="DE815" s="54"/>
      <c r="DF815" s="53"/>
    </row>
    <row r="816" spans="3:110" ht="16.899999999999999" hidden="1" customHeight="1" x14ac:dyDescent="0.3">
      <c r="C816" s="223"/>
      <c r="AE816" s="220"/>
      <c r="BE816" s="220"/>
      <c r="BR816" s="220"/>
      <c r="CJ816" s="220"/>
      <c r="CT816" s="220"/>
      <c r="DD816" s="220"/>
      <c r="DE816" s="54"/>
      <c r="DF816" s="53"/>
    </row>
    <row r="817" spans="3:110" ht="16.899999999999999" hidden="1" customHeight="1" x14ac:dyDescent="0.3">
      <c r="C817" s="223"/>
      <c r="AE817" s="220"/>
      <c r="CJ817" s="220"/>
      <c r="CT817" s="220"/>
      <c r="DD817" s="220"/>
      <c r="DE817" s="54"/>
      <c r="DF817" s="53"/>
    </row>
    <row r="818" spans="3:110" ht="16.899999999999999" hidden="1" customHeight="1" x14ac:dyDescent="0.3">
      <c r="C818" s="225"/>
      <c r="AE818" s="220"/>
      <c r="AR818" s="220"/>
      <c r="BE818" s="220"/>
      <c r="BR818" s="220"/>
      <c r="CJ818" s="220"/>
      <c r="CT818" s="220"/>
      <c r="DD818" s="220"/>
      <c r="DE818" s="54"/>
      <c r="DF818" s="53"/>
    </row>
    <row r="819" spans="3:110" ht="16.899999999999999" hidden="1" customHeight="1" x14ac:dyDescent="0.3">
      <c r="C819" s="225"/>
      <c r="AE819" s="220"/>
      <c r="CJ819" s="220"/>
      <c r="CT819" s="220"/>
      <c r="DD819" s="220"/>
      <c r="DE819" s="54"/>
      <c r="DF819" s="57"/>
    </row>
    <row r="820" spans="3:110" ht="16.899999999999999" hidden="1" customHeight="1" x14ac:dyDescent="0.3">
      <c r="C820" s="225"/>
      <c r="AE820" s="220"/>
      <c r="CJ820" s="220"/>
      <c r="CT820" s="220"/>
      <c r="DD820" s="220"/>
      <c r="DE820" s="54"/>
      <c r="DF820" s="57"/>
    </row>
    <row r="821" spans="3:110" ht="16.899999999999999" hidden="1" customHeight="1" x14ac:dyDescent="0.3">
      <c r="C821" s="225"/>
      <c r="AE821" s="220"/>
      <c r="CJ821" s="220"/>
      <c r="CT821" s="220"/>
      <c r="DD821" s="220"/>
      <c r="DE821" s="54"/>
      <c r="DF821" s="57"/>
    </row>
    <row r="822" spans="3:110" ht="16.899999999999999" hidden="1" customHeight="1" x14ac:dyDescent="0.3">
      <c r="C822" s="225"/>
      <c r="AE822" s="220"/>
      <c r="CJ822" s="220"/>
      <c r="CT822" s="220"/>
      <c r="DD822" s="220"/>
      <c r="DE822" s="54"/>
      <c r="DF822" s="57"/>
    </row>
    <row r="823" spans="3:110" ht="16.899999999999999" hidden="1" customHeight="1" x14ac:dyDescent="0.3">
      <c r="C823" s="225"/>
      <c r="AE823" s="220"/>
      <c r="CJ823" s="220"/>
      <c r="CT823" s="220"/>
      <c r="DD823" s="220"/>
      <c r="DE823" s="54"/>
      <c r="DF823" s="57"/>
    </row>
    <row r="824" spans="3:110" ht="16.899999999999999" hidden="1" customHeight="1" x14ac:dyDescent="0.3">
      <c r="C824" s="223"/>
      <c r="AE824" s="220"/>
      <c r="AR824" s="220"/>
      <c r="BE824" s="220"/>
      <c r="BR824" s="220"/>
      <c r="CJ824" s="220"/>
      <c r="CT824" s="220"/>
      <c r="DD824" s="220"/>
      <c r="DE824" s="54"/>
      <c r="DF824" s="53"/>
    </row>
    <row r="825" spans="3:110" ht="16.899999999999999" hidden="1" customHeight="1" x14ac:dyDescent="0.3">
      <c r="C825" s="223"/>
      <c r="AE825" s="220"/>
      <c r="AR825" s="220"/>
      <c r="BE825" s="220"/>
      <c r="BR825" s="220"/>
      <c r="CJ825" s="220"/>
      <c r="CT825" s="220"/>
      <c r="DD825" s="220"/>
      <c r="DE825" s="54"/>
      <c r="DF825" s="53"/>
    </row>
    <row r="826" spans="3:110" ht="16.899999999999999" hidden="1" customHeight="1" x14ac:dyDescent="0.3">
      <c r="C826" s="225"/>
      <c r="AE826" s="220"/>
      <c r="AR826" s="220"/>
      <c r="BE826" s="220"/>
      <c r="BR826" s="220"/>
      <c r="CJ826" s="220"/>
      <c r="CT826" s="220"/>
      <c r="DD826" s="220"/>
      <c r="DE826" s="54"/>
      <c r="DF826" s="53"/>
    </row>
    <row r="827" spans="3:110" ht="16.899999999999999" hidden="1" customHeight="1" x14ac:dyDescent="0.3">
      <c r="C827" s="225"/>
      <c r="AE827" s="220"/>
      <c r="AR827" s="220"/>
      <c r="BE827" s="220"/>
      <c r="BR827" s="220"/>
      <c r="CJ827" s="220"/>
      <c r="CT827" s="220"/>
      <c r="DD827" s="220"/>
      <c r="DE827" s="54"/>
      <c r="DF827" s="53"/>
    </row>
    <row r="828" spans="3:110" ht="16.899999999999999" hidden="1" customHeight="1" x14ac:dyDescent="0.3">
      <c r="C828" s="225"/>
      <c r="AE828" s="220"/>
      <c r="AR828" s="220"/>
      <c r="BE828" s="220"/>
      <c r="BR828" s="220"/>
      <c r="CJ828" s="220"/>
      <c r="CT828" s="220"/>
      <c r="DD828" s="220"/>
      <c r="DE828" s="54"/>
      <c r="DF828" s="53"/>
    </row>
    <row r="829" spans="3:110" ht="16.899999999999999" hidden="1" customHeight="1" x14ac:dyDescent="0.3">
      <c r="C829" s="223"/>
      <c r="AE829" s="220"/>
      <c r="AR829" s="220"/>
      <c r="BE829" s="220"/>
      <c r="CJ829" s="220"/>
      <c r="CT829" s="220"/>
      <c r="DD829" s="220"/>
      <c r="DE829" s="54"/>
      <c r="DF829" s="53"/>
    </row>
    <row r="830" spans="3:110" ht="16.899999999999999" hidden="1" customHeight="1" x14ac:dyDescent="0.3">
      <c r="C830" s="223"/>
      <c r="AE830" s="220"/>
      <c r="AR830" s="220"/>
      <c r="BE830" s="220"/>
      <c r="CJ830" s="220"/>
      <c r="CT830" s="220"/>
      <c r="DD830" s="220"/>
      <c r="DE830" s="54"/>
      <c r="DF830" s="53"/>
    </row>
    <row r="831" spans="3:110" ht="16.899999999999999" hidden="1" customHeight="1" x14ac:dyDescent="0.3">
      <c r="AE831" s="220"/>
      <c r="AR831" s="220"/>
      <c r="BE831" s="220"/>
      <c r="CJ831" s="220"/>
      <c r="CT831" s="220"/>
      <c r="DD831" s="220"/>
      <c r="DE831" s="54"/>
      <c r="DF831" s="53"/>
    </row>
    <row r="832" spans="3:110" ht="16.899999999999999" hidden="1" customHeight="1" x14ac:dyDescent="0.3">
      <c r="C832" s="223"/>
      <c r="AE832" s="220"/>
      <c r="AR832" s="220"/>
      <c r="BE832" s="220"/>
      <c r="BR832" s="220"/>
      <c r="CJ832" s="220"/>
      <c r="CT832" s="220"/>
      <c r="DD832" s="220"/>
      <c r="DE832" s="54"/>
      <c r="DF832" s="53"/>
    </row>
    <row r="833" spans="3:110" ht="16.899999999999999" hidden="1" customHeight="1" x14ac:dyDescent="0.3">
      <c r="C833" s="223"/>
      <c r="AE833" s="220"/>
      <c r="AR833" s="220"/>
      <c r="BE833" s="220"/>
      <c r="BR833" s="220"/>
      <c r="CJ833" s="220"/>
      <c r="CT833" s="220"/>
      <c r="DD833" s="220"/>
      <c r="DE833" s="54"/>
      <c r="DF833" s="53"/>
    </row>
    <row r="834" spans="3:110" ht="16.899999999999999" hidden="1" customHeight="1" x14ac:dyDescent="0.3">
      <c r="C834" s="223"/>
      <c r="AE834" s="220"/>
      <c r="AR834" s="220"/>
      <c r="BE834" s="220"/>
      <c r="BR834" s="220"/>
      <c r="CJ834" s="220"/>
      <c r="CT834" s="220"/>
      <c r="DD834" s="220"/>
      <c r="DE834" s="54"/>
      <c r="DF834" s="53"/>
    </row>
    <row r="835" spans="3:110" ht="16.899999999999999" hidden="1" customHeight="1" x14ac:dyDescent="0.3">
      <c r="C835" s="225"/>
      <c r="AE835" s="220"/>
      <c r="AR835" s="220"/>
      <c r="BE835" s="220"/>
      <c r="BR835" s="220"/>
      <c r="CJ835" s="220"/>
      <c r="CT835" s="220"/>
      <c r="DD835" s="220"/>
      <c r="DE835" s="54"/>
      <c r="DF835" s="53"/>
    </row>
    <row r="836" spans="3:110" ht="16.899999999999999" hidden="1" customHeight="1" x14ac:dyDescent="0.3">
      <c r="C836" s="225"/>
      <c r="S836" s="220"/>
      <c r="T836" s="220"/>
      <c r="U836" s="220"/>
      <c r="V836" s="220"/>
      <c r="W836" s="220"/>
      <c r="AE836" s="220"/>
      <c r="AR836" s="220"/>
      <c r="BE836" s="220"/>
      <c r="BR836" s="220"/>
      <c r="CJ836" s="220"/>
      <c r="CT836" s="220"/>
      <c r="DD836" s="220"/>
      <c r="DE836" s="54"/>
      <c r="DF836" s="53"/>
    </row>
    <row r="837" spans="3:110" ht="16.899999999999999" hidden="1" customHeight="1" x14ac:dyDescent="0.3">
      <c r="C837" s="225"/>
      <c r="AE837" s="220"/>
      <c r="AR837" s="220"/>
      <c r="BE837" s="220"/>
      <c r="BR837" s="220"/>
      <c r="CJ837" s="220"/>
      <c r="CT837" s="220"/>
      <c r="DD837" s="220"/>
      <c r="DE837" s="54"/>
      <c r="DF837" s="53"/>
    </row>
    <row r="838" spans="3:110" ht="16.899999999999999" hidden="1" customHeight="1" x14ac:dyDescent="0.3">
      <c r="C838" s="225"/>
      <c r="AE838" s="220"/>
      <c r="AR838" s="220"/>
      <c r="BE838" s="220"/>
      <c r="BR838" s="220"/>
      <c r="CJ838" s="220"/>
      <c r="CT838" s="220"/>
      <c r="DD838" s="220"/>
      <c r="DE838" s="54"/>
      <c r="DF838" s="53"/>
    </row>
    <row r="839" spans="3:110" ht="16.899999999999999" hidden="1" customHeight="1" x14ac:dyDescent="0.3">
      <c r="AE839" s="220"/>
      <c r="AR839" s="220"/>
      <c r="BE839" s="220"/>
      <c r="BR839" s="220"/>
      <c r="CJ839" s="220"/>
      <c r="CT839" s="220"/>
      <c r="DD839" s="220"/>
      <c r="DE839" s="54"/>
      <c r="DF839" s="53"/>
    </row>
    <row r="840" spans="3:110" ht="16.899999999999999" hidden="1" customHeight="1" x14ac:dyDescent="0.3">
      <c r="C840" s="225"/>
      <c r="AE840" s="220"/>
      <c r="AR840" s="220"/>
      <c r="BE840" s="220"/>
      <c r="BR840" s="220"/>
      <c r="CJ840" s="220"/>
      <c r="CT840" s="220"/>
      <c r="DD840" s="220"/>
      <c r="DE840" s="54"/>
      <c r="DF840" s="53"/>
    </row>
    <row r="841" spans="3:110" ht="16.899999999999999" hidden="1" customHeight="1" x14ac:dyDescent="0.3">
      <c r="C841" s="223"/>
      <c r="AE841" s="220"/>
      <c r="BE841" s="220"/>
      <c r="BR841" s="220"/>
      <c r="CJ841" s="220"/>
      <c r="CT841" s="220"/>
      <c r="DD841" s="220"/>
      <c r="DE841" s="54"/>
      <c r="DF841" s="53"/>
    </row>
    <row r="842" spans="3:110" ht="16.899999999999999" hidden="1" customHeight="1" x14ac:dyDescent="0.3">
      <c r="C842" s="223"/>
      <c r="AE842" s="220"/>
      <c r="BE842" s="220"/>
      <c r="BR842" s="220"/>
      <c r="CJ842" s="220"/>
      <c r="CT842" s="220"/>
      <c r="DD842" s="220"/>
      <c r="DE842" s="54"/>
      <c r="DF842" s="53"/>
    </row>
    <row r="843" spans="3:110" ht="16.899999999999999" hidden="1" customHeight="1" x14ac:dyDescent="0.3">
      <c r="C843" s="225"/>
      <c r="AE843" s="220"/>
      <c r="BE843" s="220"/>
      <c r="BR843" s="220"/>
      <c r="CJ843" s="220"/>
      <c r="CT843" s="220"/>
      <c r="DD843" s="220"/>
      <c r="DE843" s="54"/>
      <c r="DF843" s="53"/>
    </row>
    <row r="844" spans="3:110" ht="16.899999999999999" hidden="1" customHeight="1" x14ac:dyDescent="0.3">
      <c r="C844" s="225"/>
      <c r="AE844" s="220"/>
      <c r="BE844" s="220"/>
      <c r="BR844" s="220"/>
      <c r="CJ844" s="220"/>
      <c r="CT844" s="220"/>
      <c r="DD844" s="220"/>
      <c r="DE844" s="54"/>
      <c r="DF844" s="53"/>
    </row>
    <row r="845" spans="3:110" ht="16.899999999999999" hidden="1" customHeight="1" x14ac:dyDescent="0.3">
      <c r="C845" s="223"/>
      <c r="S845" s="220"/>
      <c r="T845" s="220"/>
      <c r="U845" s="220"/>
      <c r="V845" s="220"/>
      <c r="W845" s="220"/>
      <c r="AE845" s="220"/>
      <c r="BE845" s="220"/>
      <c r="BR845" s="220"/>
      <c r="CJ845" s="220"/>
      <c r="CT845" s="220"/>
      <c r="DD845" s="220"/>
      <c r="DE845" s="54"/>
      <c r="DF845" s="53"/>
    </row>
    <row r="846" spans="3:110" ht="16.899999999999999" hidden="1" customHeight="1" x14ac:dyDescent="0.3">
      <c r="C846" s="225"/>
      <c r="AE846" s="220"/>
      <c r="BE846" s="220"/>
      <c r="BR846" s="220"/>
      <c r="CJ846" s="220"/>
      <c r="CT846" s="220"/>
      <c r="DD846" s="220"/>
      <c r="DE846" s="54"/>
      <c r="DF846" s="273"/>
    </row>
    <row r="847" spans="3:110" ht="16.899999999999999" hidden="1" customHeight="1" x14ac:dyDescent="0.3">
      <c r="C847" s="225"/>
      <c r="AE847" s="220"/>
      <c r="AR847" s="220"/>
      <c r="BE847" s="220"/>
      <c r="BR847" s="220"/>
      <c r="CJ847" s="220"/>
      <c r="CT847" s="220"/>
      <c r="DD847" s="220"/>
      <c r="DE847" s="54"/>
      <c r="DF847" s="53"/>
    </row>
    <row r="848" spans="3:110" ht="16.899999999999999" hidden="1" customHeight="1" x14ac:dyDescent="0.3">
      <c r="C848" s="225"/>
      <c r="AE848" s="220"/>
      <c r="AR848" s="222"/>
      <c r="BE848" s="220"/>
      <c r="BR848" s="220"/>
      <c r="CJ848" s="220"/>
      <c r="CT848" s="220"/>
      <c r="DD848" s="220"/>
      <c r="DE848" s="54"/>
      <c r="DF848" s="53"/>
    </row>
    <row r="849" spans="3:110" ht="16.899999999999999" hidden="1" customHeight="1" x14ac:dyDescent="0.3">
      <c r="C849" s="225"/>
      <c r="AE849" s="220"/>
      <c r="BE849" s="220"/>
      <c r="BR849" s="220"/>
      <c r="CJ849" s="220"/>
      <c r="CT849" s="220"/>
      <c r="DD849" s="220"/>
      <c r="DE849" s="54"/>
      <c r="DF849" s="53"/>
    </row>
    <row r="850" spans="3:110" ht="16.899999999999999" hidden="1" customHeight="1" x14ac:dyDescent="0.3">
      <c r="C850" s="225"/>
      <c r="AE850" s="220"/>
      <c r="BE850" s="220"/>
      <c r="BR850" s="220"/>
      <c r="CJ850" s="220"/>
      <c r="CT850" s="220"/>
      <c r="DD850" s="220"/>
      <c r="DE850" s="54"/>
      <c r="DF850" s="53"/>
    </row>
    <row r="851" spans="3:110" ht="16.899999999999999" hidden="1" customHeight="1" x14ac:dyDescent="0.3">
      <c r="C851" s="225"/>
      <c r="AE851" s="220"/>
      <c r="BE851" s="220"/>
      <c r="BR851" s="220"/>
      <c r="CJ851" s="220"/>
      <c r="CT851" s="220"/>
      <c r="DD851" s="220"/>
      <c r="DE851" s="54"/>
      <c r="DF851" s="53"/>
    </row>
    <row r="852" spans="3:110" ht="16.899999999999999" hidden="1" customHeight="1" x14ac:dyDescent="0.3">
      <c r="C852" s="225"/>
      <c r="AE852" s="220"/>
      <c r="AR852" s="220"/>
      <c r="BE852" s="220"/>
      <c r="BR852" s="220"/>
      <c r="CJ852" s="220"/>
      <c r="CT852" s="220"/>
      <c r="DD852" s="220"/>
      <c r="DE852" s="54"/>
      <c r="DF852" s="53"/>
    </row>
    <row r="853" spans="3:110" ht="16.899999999999999" hidden="1" customHeight="1" x14ac:dyDescent="0.3">
      <c r="C853" s="225"/>
      <c r="AE853" s="220"/>
      <c r="AR853" s="220"/>
      <c r="BE853" s="220"/>
      <c r="BR853" s="220"/>
      <c r="CJ853" s="220"/>
      <c r="CT853" s="220"/>
      <c r="DD853" s="220"/>
      <c r="DE853" s="54"/>
      <c r="DF853" s="53"/>
    </row>
    <row r="854" spans="3:110" ht="16.899999999999999" hidden="1" customHeight="1" x14ac:dyDescent="0.3">
      <c r="C854" s="225"/>
      <c r="AE854" s="220"/>
      <c r="AR854" s="220"/>
      <c r="BE854" s="220"/>
      <c r="BR854" s="220"/>
      <c r="CJ854" s="220"/>
      <c r="CT854" s="220"/>
      <c r="DD854" s="220"/>
      <c r="DE854" s="54"/>
      <c r="DF854" s="53"/>
    </row>
    <row r="855" spans="3:110" ht="16.899999999999999" hidden="1" customHeight="1" x14ac:dyDescent="0.3">
      <c r="C855" s="225"/>
      <c r="AE855" s="220"/>
      <c r="AR855" s="220"/>
      <c r="BE855" s="220"/>
      <c r="BR855" s="220"/>
      <c r="CJ855" s="220"/>
      <c r="CT855" s="220"/>
      <c r="DD855" s="220"/>
      <c r="DE855" s="54"/>
      <c r="DF855" s="53"/>
    </row>
    <row r="856" spans="3:110" ht="16.899999999999999" hidden="1" customHeight="1" x14ac:dyDescent="0.3">
      <c r="C856" s="223"/>
      <c r="AE856" s="220"/>
      <c r="AR856" s="220"/>
      <c r="BE856" s="220"/>
      <c r="BR856" s="220"/>
      <c r="CJ856" s="220"/>
      <c r="CT856" s="220"/>
      <c r="DD856" s="220"/>
      <c r="DE856" s="54"/>
      <c r="DF856" s="53"/>
    </row>
    <row r="857" spans="3:110" ht="16.899999999999999" hidden="1" customHeight="1" x14ac:dyDescent="0.3">
      <c r="C857" s="225"/>
      <c r="AE857" s="220"/>
      <c r="AR857" s="220"/>
      <c r="BE857" s="220"/>
      <c r="BR857" s="220"/>
      <c r="CJ857" s="220"/>
      <c r="CT857" s="220"/>
      <c r="DD857" s="220"/>
      <c r="DE857" s="54"/>
      <c r="DF857" s="53"/>
    </row>
    <row r="858" spans="3:110" ht="16.899999999999999" hidden="1" customHeight="1" x14ac:dyDescent="0.3">
      <c r="C858" s="225"/>
      <c r="AE858" s="220"/>
      <c r="AR858" s="220"/>
      <c r="BE858" s="220"/>
      <c r="BR858" s="220"/>
      <c r="CJ858" s="220"/>
      <c r="CT858" s="220"/>
      <c r="DD858" s="220"/>
      <c r="DE858" s="54"/>
      <c r="DF858" s="53"/>
    </row>
    <row r="859" spans="3:110" ht="16.899999999999999" hidden="1" customHeight="1" x14ac:dyDescent="0.3">
      <c r="C859" s="225"/>
      <c r="AE859" s="220"/>
      <c r="AR859" s="220"/>
      <c r="BE859" s="220"/>
      <c r="BR859" s="220"/>
      <c r="CJ859" s="220"/>
      <c r="CT859" s="220"/>
      <c r="DD859" s="220"/>
      <c r="DE859" s="54"/>
      <c r="DF859" s="53"/>
    </row>
    <row r="860" spans="3:110" ht="16.899999999999999" hidden="1" customHeight="1" x14ac:dyDescent="0.3">
      <c r="C860" s="225"/>
      <c r="AE860" s="220"/>
      <c r="AR860" s="220"/>
      <c r="BE860" s="220"/>
      <c r="BR860" s="220"/>
      <c r="CJ860" s="220"/>
      <c r="CT860" s="220"/>
      <c r="DD860" s="220"/>
      <c r="DE860" s="54"/>
      <c r="DF860" s="53"/>
    </row>
    <row r="861" spans="3:110" ht="16.899999999999999" hidden="1" customHeight="1" x14ac:dyDescent="0.3">
      <c r="C861" s="225"/>
      <c r="AE861" s="220"/>
      <c r="AR861" s="220"/>
      <c r="BE861" s="220"/>
      <c r="BR861" s="220"/>
      <c r="CJ861" s="220"/>
      <c r="CT861" s="220"/>
      <c r="DD861" s="220"/>
      <c r="DE861" s="54"/>
      <c r="DF861" s="53"/>
    </row>
    <row r="862" spans="3:110" ht="16.899999999999999" hidden="1" customHeight="1" x14ac:dyDescent="0.3">
      <c r="C862" s="225"/>
      <c r="CJ862" s="220"/>
      <c r="CT862" s="220"/>
      <c r="DD862" s="220"/>
      <c r="DE862" s="54"/>
      <c r="DF862" s="53"/>
    </row>
    <row r="863" spans="3:110" ht="16.899999999999999" hidden="1" customHeight="1" x14ac:dyDescent="0.3">
      <c r="C863" s="225"/>
      <c r="CJ863" s="220"/>
      <c r="CT863" s="220"/>
      <c r="DD863" s="220"/>
      <c r="DE863" s="54"/>
      <c r="DF863" s="53"/>
    </row>
    <row r="864" spans="3:110" ht="16.899999999999999" hidden="1" customHeight="1" x14ac:dyDescent="0.3">
      <c r="C864" s="225"/>
      <c r="CJ864" s="220"/>
      <c r="CT864" s="220"/>
      <c r="DD864" s="220"/>
      <c r="DE864" s="54"/>
      <c r="DF864" s="53"/>
    </row>
    <row r="865" spans="3:110" ht="16.899999999999999" hidden="1" customHeight="1" x14ac:dyDescent="0.3">
      <c r="C865" s="225"/>
      <c r="CJ865" s="220"/>
      <c r="CT865" s="220"/>
      <c r="DD865" s="220"/>
      <c r="DE865" s="54"/>
      <c r="DF865" s="53"/>
    </row>
    <row r="866" spans="3:110" ht="16.899999999999999" hidden="1" customHeight="1" x14ac:dyDescent="0.3">
      <c r="C866" s="225"/>
      <c r="AE866" s="220"/>
      <c r="CJ866" s="220"/>
      <c r="CT866" s="220"/>
      <c r="DD866" s="220"/>
      <c r="DE866" s="54"/>
      <c r="DF866" s="53"/>
    </row>
    <row r="867" spans="3:110" ht="16.899999999999999" hidden="1" customHeight="1" x14ac:dyDescent="0.3">
      <c r="C867" s="225"/>
      <c r="AE867" s="220"/>
      <c r="AR867" s="220"/>
      <c r="CJ867" s="220"/>
      <c r="CT867" s="220"/>
      <c r="DD867" s="220"/>
      <c r="DE867" s="54"/>
      <c r="DF867" s="53"/>
    </row>
    <row r="868" spans="3:110" ht="16.899999999999999" hidden="1" customHeight="1" x14ac:dyDescent="0.3">
      <c r="C868" s="225"/>
      <c r="AE868" s="220"/>
      <c r="AR868" s="220"/>
      <c r="CJ868" s="220"/>
      <c r="CT868" s="220"/>
      <c r="DD868" s="220"/>
      <c r="DE868" s="54"/>
      <c r="DF868" s="53"/>
    </row>
    <row r="869" spans="3:110" ht="16.899999999999999" hidden="1" customHeight="1" x14ac:dyDescent="0.3">
      <c r="C869" s="225"/>
      <c r="AE869" s="220"/>
      <c r="CJ869" s="220"/>
      <c r="CT869" s="220"/>
      <c r="DD869" s="220"/>
      <c r="DE869" s="54"/>
      <c r="DF869" s="53"/>
    </row>
    <row r="870" spans="3:110" ht="16.899999999999999" hidden="1" customHeight="1" x14ac:dyDescent="0.3">
      <c r="C870" s="225"/>
      <c r="AE870" s="220"/>
      <c r="AR870" s="220"/>
      <c r="BE870" s="220"/>
      <c r="BR870" s="220"/>
      <c r="CJ870" s="220"/>
      <c r="CT870" s="220"/>
      <c r="DD870" s="220"/>
      <c r="DE870" s="54"/>
      <c r="DF870" s="53"/>
    </row>
    <row r="871" spans="3:110" ht="16.899999999999999" hidden="1" customHeight="1" x14ac:dyDescent="0.3">
      <c r="C871" s="225"/>
      <c r="AE871" s="220"/>
      <c r="AR871" s="220"/>
      <c r="CJ871" s="220"/>
      <c r="CT871" s="220"/>
      <c r="DD871" s="220"/>
      <c r="DE871" s="54"/>
      <c r="DF871" s="53"/>
    </row>
    <row r="872" spans="3:110" ht="16.899999999999999" hidden="1" customHeight="1" x14ac:dyDescent="0.3">
      <c r="C872" s="225"/>
      <c r="AE872" s="220"/>
      <c r="CJ872" s="220"/>
      <c r="CT872" s="220"/>
      <c r="DD872" s="220"/>
      <c r="DE872" s="54"/>
      <c r="DF872" s="53"/>
    </row>
    <row r="873" spans="3:110" ht="16.899999999999999" hidden="1" customHeight="1" x14ac:dyDescent="0.3">
      <c r="C873" s="225"/>
      <c r="CJ873" s="220"/>
      <c r="CT873" s="220"/>
      <c r="DD873" s="220"/>
      <c r="DE873" s="54"/>
      <c r="DF873" s="53"/>
    </row>
    <row r="874" spans="3:110" ht="16.899999999999999" hidden="1" customHeight="1" x14ac:dyDescent="0.3">
      <c r="C874" s="225"/>
      <c r="CJ874" s="220"/>
      <c r="CT874" s="220"/>
      <c r="DD874" s="220"/>
      <c r="DE874" s="54"/>
      <c r="DF874" s="53"/>
    </row>
    <row r="875" spans="3:110" ht="16.899999999999999" hidden="1" customHeight="1" x14ac:dyDescent="0.3">
      <c r="C875" s="225"/>
      <c r="CJ875" s="220"/>
      <c r="CT875" s="220"/>
      <c r="DD875" s="220"/>
      <c r="DE875" s="54"/>
      <c r="DF875" s="53"/>
    </row>
    <row r="876" spans="3:110" ht="16.899999999999999" hidden="1" customHeight="1" x14ac:dyDescent="0.3">
      <c r="C876" s="225"/>
      <c r="CJ876" s="220"/>
      <c r="CT876" s="220"/>
      <c r="DD876" s="220"/>
      <c r="DE876" s="54"/>
      <c r="DF876" s="53"/>
    </row>
    <row r="877" spans="3:110" ht="16.899999999999999" hidden="1" customHeight="1" x14ac:dyDescent="0.3">
      <c r="C877" s="225"/>
      <c r="CJ877" s="220"/>
      <c r="CT877" s="220"/>
      <c r="DD877" s="220"/>
      <c r="DE877" s="54"/>
      <c r="DF877" s="53"/>
    </row>
    <row r="878" spans="3:110" ht="16.899999999999999" hidden="1" customHeight="1" x14ac:dyDescent="0.3">
      <c r="C878" s="225"/>
      <c r="AR878" s="220"/>
      <c r="CJ878" s="220"/>
      <c r="CT878" s="220"/>
      <c r="DD878" s="220"/>
      <c r="DE878" s="54"/>
      <c r="DF878" s="53"/>
    </row>
    <row r="879" spans="3:110" ht="16.899999999999999" hidden="1" customHeight="1" x14ac:dyDescent="0.3">
      <c r="C879" s="225"/>
      <c r="CJ879" s="220"/>
      <c r="CT879" s="220"/>
      <c r="DD879" s="220"/>
      <c r="DE879" s="54"/>
      <c r="DF879" s="53"/>
    </row>
    <row r="880" spans="3:110" ht="16.899999999999999" hidden="1" customHeight="1" x14ac:dyDescent="0.3">
      <c r="C880" s="225"/>
      <c r="CJ880" s="220"/>
      <c r="CT880" s="220"/>
      <c r="DD880" s="220"/>
      <c r="DE880" s="54"/>
      <c r="DF880" s="53"/>
    </row>
    <row r="881" spans="3:110" ht="16.899999999999999" hidden="1" customHeight="1" x14ac:dyDescent="0.3">
      <c r="C881" s="223"/>
      <c r="AE881" s="220"/>
      <c r="BE881" s="220"/>
      <c r="BR881" s="220"/>
      <c r="CJ881" s="220"/>
      <c r="CT881" s="220"/>
      <c r="DD881" s="220"/>
      <c r="DE881" s="54"/>
      <c r="DF881" s="53"/>
    </row>
    <row r="882" spans="3:110" ht="16.899999999999999" hidden="1" customHeight="1" x14ac:dyDescent="0.3">
      <c r="C882" s="223"/>
      <c r="AA882" s="220"/>
      <c r="AE882" s="220"/>
      <c r="BE882" s="220"/>
      <c r="BR882" s="220"/>
      <c r="CJ882" s="220"/>
      <c r="CT882" s="220"/>
      <c r="DD882" s="220"/>
      <c r="DE882" s="54"/>
      <c r="DF882" s="53"/>
    </row>
    <row r="883" spans="3:110" ht="16.899999999999999" hidden="1" customHeight="1" x14ac:dyDescent="0.3">
      <c r="C883" s="223"/>
      <c r="AA883" s="220"/>
      <c r="AE883" s="220"/>
      <c r="BE883" s="220"/>
      <c r="BR883" s="220"/>
      <c r="CJ883" s="220"/>
      <c r="CT883" s="220"/>
      <c r="DD883" s="220"/>
      <c r="DE883" s="54"/>
      <c r="DF883" s="53"/>
    </row>
    <row r="884" spans="3:110" ht="16.899999999999999" hidden="1" customHeight="1" x14ac:dyDescent="0.3">
      <c r="C884" s="223"/>
      <c r="AA884" s="220"/>
      <c r="AE884" s="220"/>
      <c r="BE884" s="220"/>
      <c r="BR884" s="220"/>
      <c r="CJ884" s="220"/>
      <c r="CT884" s="220"/>
      <c r="DD884" s="220"/>
      <c r="DE884" s="54"/>
      <c r="DF884" s="53"/>
    </row>
    <row r="885" spans="3:110" ht="16.899999999999999" hidden="1" customHeight="1" x14ac:dyDescent="0.3">
      <c r="C885" s="225"/>
      <c r="AE885" s="220"/>
      <c r="BE885" s="220"/>
      <c r="BR885" s="220"/>
      <c r="CJ885" s="220"/>
      <c r="CT885" s="220"/>
      <c r="DD885" s="220"/>
      <c r="DE885" s="58"/>
      <c r="DF885" s="59"/>
    </row>
    <row r="886" spans="3:110" ht="16.899999999999999" hidden="1" customHeight="1" x14ac:dyDescent="0.3">
      <c r="C886" s="225"/>
      <c r="AE886" s="220"/>
      <c r="BE886" s="220"/>
      <c r="BR886" s="220"/>
      <c r="CJ886" s="220"/>
      <c r="CT886" s="220"/>
      <c r="DD886" s="220"/>
      <c r="DE886" s="58"/>
      <c r="DF886" s="59"/>
    </row>
    <row r="887" spans="3:110" ht="16.899999999999999" hidden="1" customHeight="1" x14ac:dyDescent="0.3">
      <c r="C887" s="225"/>
      <c r="AE887" s="220"/>
      <c r="BE887" s="220"/>
      <c r="BR887" s="220"/>
      <c r="CJ887" s="220"/>
      <c r="CT887" s="220"/>
      <c r="DD887" s="220"/>
      <c r="DE887" s="58"/>
      <c r="DF887" s="59"/>
    </row>
    <row r="888" spans="3:110" ht="16.899999999999999" hidden="1" customHeight="1" x14ac:dyDescent="0.3">
      <c r="C888" s="225"/>
      <c r="AE888" s="220"/>
      <c r="AR888" s="220"/>
      <c r="BE888" s="220"/>
      <c r="BR888" s="220"/>
      <c r="CJ888" s="220"/>
      <c r="CT888" s="220"/>
      <c r="DD888" s="220"/>
      <c r="DE888" s="54"/>
      <c r="DF888" s="53"/>
    </row>
    <row r="889" spans="3:110" ht="16.899999999999999" hidden="1" customHeight="1" x14ac:dyDescent="0.3">
      <c r="C889" s="225"/>
      <c r="AE889" s="220"/>
      <c r="AR889" s="220"/>
      <c r="BE889" s="220"/>
      <c r="BR889" s="220"/>
      <c r="CJ889" s="220"/>
      <c r="CT889" s="220"/>
      <c r="DD889" s="220"/>
      <c r="DE889" s="54"/>
      <c r="DF889" s="53"/>
    </row>
    <row r="890" spans="3:110" ht="16.899999999999999" hidden="1" customHeight="1" x14ac:dyDescent="0.3"/>
    <row r="891" spans="3:110" ht="16.899999999999999" hidden="1" customHeight="1" x14ac:dyDescent="0.3"/>
    <row r="892" spans="3:110" ht="16.899999999999999" hidden="1" customHeight="1" x14ac:dyDescent="0.3"/>
    <row r="893" spans="3:110" ht="16.899999999999999" hidden="1" customHeight="1" x14ac:dyDescent="0.3"/>
    <row r="894" spans="3:110" ht="16.899999999999999" hidden="1" customHeight="1" x14ac:dyDescent="0.3"/>
    <row r="895" spans="3:110" ht="16.899999999999999" hidden="1" customHeight="1" x14ac:dyDescent="0.3"/>
    <row r="896" spans="3:110" ht="16.899999999999999" hidden="1" customHeight="1" x14ac:dyDescent="0.3"/>
    <row r="897" ht="16.899999999999999" hidden="1" customHeight="1" x14ac:dyDescent="0.3"/>
    <row r="898" ht="16.899999999999999" hidden="1" customHeight="1" x14ac:dyDescent="0.3"/>
    <row r="899" ht="16.899999999999999" hidden="1" customHeight="1" x14ac:dyDescent="0.3"/>
    <row r="900" ht="16.899999999999999" hidden="1" customHeight="1" x14ac:dyDescent="0.3"/>
    <row r="901" ht="16.899999999999999" hidden="1" customHeight="1" x14ac:dyDescent="0.3"/>
    <row r="902" ht="16.899999999999999" hidden="1" customHeight="1" x14ac:dyDescent="0.3"/>
    <row r="903" ht="16.899999999999999" hidden="1" customHeight="1" x14ac:dyDescent="0.3"/>
    <row r="904" ht="16.899999999999999" hidden="1" customHeight="1" x14ac:dyDescent="0.3"/>
    <row r="905" ht="16.899999999999999" hidden="1" customHeight="1" x14ac:dyDescent="0.3"/>
    <row r="906" ht="16.899999999999999" hidden="1" customHeight="1" x14ac:dyDescent="0.3"/>
    <row r="907" ht="16.899999999999999" hidden="1" customHeight="1" x14ac:dyDescent="0.3"/>
    <row r="908" ht="16.899999999999999" hidden="1" customHeight="1" x14ac:dyDescent="0.3"/>
    <row r="909" ht="16.899999999999999" hidden="1" customHeight="1" x14ac:dyDescent="0.3"/>
    <row r="910" ht="16.899999999999999" hidden="1" customHeight="1" x14ac:dyDescent="0.3"/>
    <row r="911" ht="16.899999999999999" hidden="1" customHeight="1" x14ac:dyDescent="0.3"/>
    <row r="912" ht="16.899999999999999" hidden="1" customHeight="1" x14ac:dyDescent="0.3"/>
    <row r="913" ht="16.899999999999999" hidden="1" customHeight="1" x14ac:dyDescent="0.3"/>
    <row r="914" ht="16.899999999999999" hidden="1" customHeight="1" x14ac:dyDescent="0.3"/>
    <row r="915" ht="16.899999999999999" hidden="1" customHeight="1" x14ac:dyDescent="0.3"/>
    <row r="916" ht="16.899999999999999" hidden="1" customHeight="1" x14ac:dyDescent="0.3"/>
    <row r="917" ht="16.899999999999999" hidden="1" customHeight="1" x14ac:dyDescent="0.3"/>
    <row r="918" ht="16.899999999999999" hidden="1" customHeight="1" x14ac:dyDescent="0.3"/>
    <row r="919" ht="16.899999999999999" hidden="1" customHeight="1" x14ac:dyDescent="0.3"/>
    <row r="920" ht="16.899999999999999" hidden="1" customHeight="1" x14ac:dyDescent="0.3"/>
    <row r="921" ht="16.899999999999999" hidden="1" customHeight="1" x14ac:dyDescent="0.3"/>
    <row r="922" ht="16.899999999999999" hidden="1" customHeight="1" x14ac:dyDescent="0.3"/>
    <row r="923" ht="16.899999999999999" hidden="1" customHeight="1" x14ac:dyDescent="0.3"/>
    <row r="924" ht="16.899999999999999" hidden="1" customHeight="1" x14ac:dyDescent="0.3"/>
    <row r="925" ht="16.899999999999999" hidden="1" customHeight="1" x14ac:dyDescent="0.3"/>
    <row r="926" ht="16.899999999999999" hidden="1" customHeight="1" x14ac:dyDescent="0.3"/>
    <row r="927" ht="16.899999999999999" hidden="1" customHeight="1" x14ac:dyDescent="0.3"/>
    <row r="928" ht="16.899999999999999" hidden="1" customHeight="1" x14ac:dyDescent="0.3"/>
    <row r="929" ht="16.899999999999999" hidden="1" customHeight="1" x14ac:dyDescent="0.3"/>
    <row r="930" ht="16.899999999999999" hidden="1" customHeight="1" x14ac:dyDescent="0.3"/>
    <row r="931" ht="16.899999999999999" hidden="1" customHeight="1" x14ac:dyDescent="0.3"/>
    <row r="932" ht="16.899999999999999" hidden="1" customHeight="1" x14ac:dyDescent="0.3"/>
    <row r="933" ht="16.899999999999999" hidden="1" customHeight="1" x14ac:dyDescent="0.3"/>
    <row r="934" ht="16.899999999999999" hidden="1" customHeight="1" x14ac:dyDescent="0.3"/>
    <row r="935" ht="16.899999999999999" hidden="1" customHeight="1" x14ac:dyDescent="0.3"/>
    <row r="936" ht="16.899999999999999" hidden="1" customHeight="1" x14ac:dyDescent="0.3"/>
    <row r="937" ht="16.899999999999999" hidden="1" customHeight="1" x14ac:dyDescent="0.3"/>
    <row r="938" ht="16.899999999999999" hidden="1" customHeight="1" x14ac:dyDescent="0.3"/>
    <row r="939" ht="16.899999999999999" hidden="1" customHeight="1" x14ac:dyDescent="0.3"/>
    <row r="940" ht="16.899999999999999" hidden="1" customHeight="1" x14ac:dyDescent="0.3"/>
    <row r="941" ht="16.899999999999999" hidden="1" customHeight="1" x14ac:dyDescent="0.3"/>
    <row r="942" ht="16.899999999999999" hidden="1" customHeight="1" x14ac:dyDescent="0.3"/>
    <row r="943" ht="16.899999999999999" hidden="1" customHeight="1" x14ac:dyDescent="0.3"/>
    <row r="944" ht="16.899999999999999" hidden="1" customHeight="1" x14ac:dyDescent="0.3"/>
    <row r="945" ht="16.899999999999999" hidden="1" customHeight="1" x14ac:dyDescent="0.3"/>
    <row r="946" ht="16.899999999999999" hidden="1" customHeight="1" x14ac:dyDescent="0.3"/>
    <row r="947" ht="16.899999999999999" hidden="1" customHeight="1" x14ac:dyDescent="0.3"/>
    <row r="948" ht="16.899999999999999" hidden="1" customHeight="1" x14ac:dyDescent="0.3"/>
    <row r="949" ht="16.899999999999999" hidden="1" customHeight="1" x14ac:dyDescent="0.3"/>
    <row r="950" ht="16.899999999999999" hidden="1" customHeight="1" x14ac:dyDescent="0.3"/>
    <row r="951" ht="16.899999999999999" hidden="1" customHeight="1" x14ac:dyDescent="0.3"/>
    <row r="952" ht="16.899999999999999" hidden="1" customHeight="1" x14ac:dyDescent="0.3"/>
    <row r="953" ht="14.45" hidden="1" x14ac:dyDescent="0.3"/>
    <row r="954" ht="14.45" hidden="1" x14ac:dyDescent="0.3"/>
    <row r="955" ht="14.45" hidden="1" x14ac:dyDescent="0.3"/>
    <row r="956" ht="14.45" hidden="1" x14ac:dyDescent="0.3"/>
    <row r="957" ht="14.45" hidden="1" x14ac:dyDescent="0.3"/>
    <row r="958" ht="14.45" hidden="1" x14ac:dyDescent="0.3"/>
    <row r="959" ht="14.45" hidden="1" x14ac:dyDescent="0.3"/>
    <row r="960" ht="14.45" hidden="1" x14ac:dyDescent="0.3"/>
    <row r="961" ht="14.45" hidden="1" x14ac:dyDescent="0.3"/>
    <row r="962" ht="14.45" hidden="1" x14ac:dyDescent="0.3"/>
    <row r="963" ht="14.45" hidden="1" x14ac:dyDescent="0.3"/>
    <row r="964" ht="14.45" hidden="1" x14ac:dyDescent="0.3"/>
    <row r="965" ht="14.45" hidden="1" x14ac:dyDescent="0.3"/>
    <row r="966" ht="14.45" hidden="1" x14ac:dyDescent="0.3"/>
    <row r="967" ht="14.45" hidden="1" x14ac:dyDescent="0.3"/>
    <row r="968" ht="14.45" hidden="1" x14ac:dyDescent="0.3"/>
    <row r="969" ht="14.45" hidden="1" x14ac:dyDescent="0.3"/>
    <row r="970" ht="14.45" hidden="1" x14ac:dyDescent="0.3"/>
    <row r="971" ht="14.45" hidden="1" x14ac:dyDescent="0.3"/>
    <row r="972" ht="14.45" hidden="1" x14ac:dyDescent="0.3"/>
    <row r="973" ht="14.45" hidden="1" x14ac:dyDescent="0.3"/>
    <row r="974" ht="14.45" hidden="1" x14ac:dyDescent="0.3"/>
    <row r="975" ht="14.45" hidden="1" x14ac:dyDescent="0.3"/>
    <row r="976" ht="14.45" hidden="1" x14ac:dyDescent="0.3"/>
    <row r="977" ht="14.45" hidden="1" x14ac:dyDescent="0.3"/>
    <row r="978" ht="14.45" hidden="1" x14ac:dyDescent="0.3"/>
    <row r="979" ht="14.45" hidden="1" x14ac:dyDescent="0.3"/>
    <row r="980" ht="14.45" hidden="1" x14ac:dyDescent="0.3"/>
    <row r="981" ht="14.45" hidden="1" x14ac:dyDescent="0.3"/>
    <row r="982" ht="14.45" hidden="1" x14ac:dyDescent="0.3"/>
    <row r="983" ht="14.45" hidden="1" x14ac:dyDescent="0.3"/>
    <row r="984" ht="14.45" hidden="1" x14ac:dyDescent="0.3"/>
    <row r="985" ht="14.45" hidden="1" x14ac:dyDescent="0.3"/>
    <row r="986" ht="14.45" hidden="1" x14ac:dyDescent="0.3"/>
    <row r="987" ht="14.45" hidden="1" x14ac:dyDescent="0.3"/>
    <row r="988" ht="14.45" hidden="1" x14ac:dyDescent="0.3"/>
    <row r="989" ht="14.45" hidden="1" x14ac:dyDescent="0.3"/>
    <row r="990" ht="14.45" hidden="1" x14ac:dyDescent="0.3"/>
    <row r="991" ht="14.45" hidden="1" x14ac:dyDescent="0.3"/>
    <row r="992" ht="14.45" hidden="1" x14ac:dyDescent="0.3"/>
    <row r="993" ht="14.45" hidden="1" x14ac:dyDescent="0.3"/>
    <row r="994" ht="14.45" hidden="1" x14ac:dyDescent="0.3"/>
    <row r="995" ht="14.45" hidden="1" x14ac:dyDescent="0.3"/>
    <row r="996" ht="14.45" hidden="1" x14ac:dyDescent="0.3"/>
    <row r="997" ht="14.45" hidden="1" x14ac:dyDescent="0.3"/>
    <row r="998" ht="14.45" hidden="1" x14ac:dyDescent="0.3"/>
    <row r="999" ht="14.45" hidden="1" x14ac:dyDescent="0.3"/>
    <row r="1000" ht="14.45" hidden="1" x14ac:dyDescent="0.3"/>
    <row r="1001" ht="14.45" hidden="1" x14ac:dyDescent="0.3"/>
    <row r="1002" ht="14.45" hidden="1" x14ac:dyDescent="0.3"/>
    <row r="1003" ht="14.45" hidden="1" x14ac:dyDescent="0.3"/>
    <row r="1004" ht="14.45" hidden="1" x14ac:dyDescent="0.3"/>
    <row r="1005" ht="14.45" hidden="1" x14ac:dyDescent="0.3"/>
    <row r="1006" ht="14.45" hidden="1" x14ac:dyDescent="0.3"/>
    <row r="1007" ht="14.45" hidden="1" x14ac:dyDescent="0.3"/>
    <row r="1008" ht="14.45" hidden="1" x14ac:dyDescent="0.3"/>
    <row r="1009" ht="14.45" hidden="1" x14ac:dyDescent="0.3"/>
    <row r="1010" ht="14.45" hidden="1" x14ac:dyDescent="0.3"/>
    <row r="1011" ht="14.45" hidden="1" x14ac:dyDescent="0.3"/>
    <row r="1012" ht="14.45" hidden="1" x14ac:dyDescent="0.3"/>
    <row r="1013" ht="14.45" hidden="1" x14ac:dyDescent="0.3"/>
    <row r="1014" ht="14.45" hidden="1" x14ac:dyDescent="0.3"/>
    <row r="1015" ht="14.45" hidden="1" x14ac:dyDescent="0.3"/>
    <row r="1016" ht="14.45" hidden="1" x14ac:dyDescent="0.3"/>
    <row r="1017" ht="14.45" hidden="1" x14ac:dyDescent="0.3"/>
    <row r="1018" ht="14.45" hidden="1" x14ac:dyDescent="0.3"/>
    <row r="1019" ht="14.45" hidden="1" x14ac:dyDescent="0.3"/>
    <row r="1020" ht="14.45" hidden="1" x14ac:dyDescent="0.3"/>
    <row r="1021" ht="14.45" hidden="1" x14ac:dyDescent="0.3"/>
    <row r="1022" ht="14.45" hidden="1" x14ac:dyDescent="0.3"/>
    <row r="1023" ht="14.45" hidden="1" x14ac:dyDescent="0.3"/>
    <row r="1024" ht="14.45" hidden="1" x14ac:dyDescent="0.3"/>
    <row r="1025" ht="14.45" hidden="1" x14ac:dyDescent="0.3"/>
    <row r="1026" ht="14.45" hidden="1" x14ac:dyDescent="0.3"/>
    <row r="1027" ht="14.45" hidden="1" x14ac:dyDescent="0.3"/>
    <row r="1028" ht="14.45" hidden="1" x14ac:dyDescent="0.3"/>
    <row r="1029" ht="14.45" hidden="1" x14ac:dyDescent="0.3"/>
    <row r="1030" ht="14.45" hidden="1" x14ac:dyDescent="0.3"/>
    <row r="1031" ht="14.45" hidden="1" x14ac:dyDescent="0.3"/>
    <row r="1032" ht="14.45" hidden="1" x14ac:dyDescent="0.3"/>
    <row r="1033" ht="14.45" hidden="1" x14ac:dyDescent="0.3"/>
    <row r="1034" ht="14.45" hidden="1" x14ac:dyDescent="0.3"/>
    <row r="1035" ht="14.45" hidden="1" x14ac:dyDescent="0.3"/>
    <row r="1036" ht="14.45" hidden="1" x14ac:dyDescent="0.3"/>
    <row r="1037" ht="14.45" hidden="1" x14ac:dyDescent="0.3"/>
    <row r="1038" ht="14.45" hidden="1" x14ac:dyDescent="0.3"/>
    <row r="1039" ht="14.45" hidden="1" x14ac:dyDescent="0.3"/>
    <row r="1040" ht="14.45" hidden="1" x14ac:dyDescent="0.3"/>
    <row r="1041" ht="14.45" hidden="1" x14ac:dyDescent="0.3"/>
    <row r="1042" ht="14.45" hidden="1" x14ac:dyDescent="0.3"/>
    <row r="1043" ht="14.45" hidden="1" x14ac:dyDescent="0.3"/>
    <row r="1044" ht="14.45" hidden="1" x14ac:dyDescent="0.3"/>
    <row r="1045" ht="14.45" hidden="1" x14ac:dyDescent="0.3"/>
    <row r="1046" ht="14.45" hidden="1" x14ac:dyDescent="0.3"/>
    <row r="1047" ht="14.45" hidden="1" x14ac:dyDescent="0.3"/>
    <row r="1048" ht="14.45" hidden="1" x14ac:dyDescent="0.3"/>
    <row r="1049" ht="14.45" hidden="1" x14ac:dyDescent="0.3"/>
    <row r="1050" ht="14.45" hidden="1" x14ac:dyDescent="0.3"/>
    <row r="1051" ht="14.45" hidden="1" x14ac:dyDescent="0.3"/>
    <row r="1052" ht="14.45" hidden="1" x14ac:dyDescent="0.3"/>
    <row r="1053" ht="14.45" hidden="1" x14ac:dyDescent="0.3"/>
    <row r="1054" ht="14.45" hidden="1" x14ac:dyDescent="0.3"/>
    <row r="1055" ht="14.45" hidden="1" x14ac:dyDescent="0.3"/>
    <row r="1056" ht="14.45" hidden="1" x14ac:dyDescent="0.3"/>
    <row r="1057" ht="14.45" hidden="1" x14ac:dyDescent="0.3"/>
    <row r="1058" ht="14.45" hidden="1" x14ac:dyDescent="0.3"/>
    <row r="1059" ht="14.45" hidden="1" x14ac:dyDescent="0.3"/>
    <row r="1060" ht="14.45" hidden="1" x14ac:dyDescent="0.3"/>
    <row r="1061" ht="14.45" hidden="1" x14ac:dyDescent="0.3"/>
    <row r="1062" ht="14.45" hidden="1" x14ac:dyDescent="0.3"/>
    <row r="1063" ht="14.45" hidden="1" x14ac:dyDescent="0.3"/>
    <row r="1064" ht="14.45" hidden="1" x14ac:dyDescent="0.3"/>
    <row r="1065" ht="14.45" hidden="1" x14ac:dyDescent="0.3"/>
    <row r="1066" ht="14.45" hidden="1" x14ac:dyDescent="0.3"/>
    <row r="1067" ht="14.45" hidden="1" x14ac:dyDescent="0.3"/>
    <row r="1068" ht="14.45" hidden="1" x14ac:dyDescent="0.3"/>
    <row r="1069" ht="14.45" hidden="1" x14ac:dyDescent="0.3"/>
    <row r="1070" ht="14.45" hidden="1" x14ac:dyDescent="0.3"/>
    <row r="1071" ht="14.45" hidden="1" x14ac:dyDescent="0.3"/>
    <row r="1072" ht="14.45" hidden="1" x14ac:dyDescent="0.3"/>
    <row r="1073" ht="14.45" hidden="1" x14ac:dyDescent="0.3"/>
    <row r="1074" ht="14.45" hidden="1" x14ac:dyDescent="0.3"/>
    <row r="1075" ht="14.45" hidden="1" x14ac:dyDescent="0.3"/>
    <row r="1076" ht="14.45" hidden="1" x14ac:dyDescent="0.3"/>
    <row r="1077" ht="14.45" hidden="1" x14ac:dyDescent="0.3"/>
    <row r="1078" ht="14.45" hidden="1" x14ac:dyDescent="0.3"/>
    <row r="1079" ht="14.45" hidden="1" x14ac:dyDescent="0.3"/>
    <row r="1080" ht="14.45" hidden="1" x14ac:dyDescent="0.3"/>
    <row r="1081" ht="14.45" hidden="1" x14ac:dyDescent="0.3"/>
    <row r="1082" ht="14.45" hidden="1" x14ac:dyDescent="0.3"/>
    <row r="1083" ht="14.45" hidden="1" x14ac:dyDescent="0.3"/>
    <row r="1084" ht="14.45" hidden="1" x14ac:dyDescent="0.3"/>
    <row r="1085" ht="14.45" hidden="1" x14ac:dyDescent="0.3"/>
    <row r="1086" ht="14.45" hidden="1" x14ac:dyDescent="0.3"/>
    <row r="1087" ht="14.45" hidden="1" x14ac:dyDescent="0.3"/>
    <row r="1088" ht="14.45" hidden="1" x14ac:dyDescent="0.3"/>
    <row r="1089" ht="14.45" hidden="1" x14ac:dyDescent="0.3"/>
    <row r="1090" ht="14.45" hidden="1" x14ac:dyDescent="0.3"/>
    <row r="1091" ht="14.45" hidden="1" x14ac:dyDescent="0.3"/>
    <row r="1092" ht="14.45" hidden="1" x14ac:dyDescent="0.3"/>
    <row r="1093" ht="14.45" hidden="1" x14ac:dyDescent="0.3"/>
    <row r="1094" ht="14.45" hidden="1" x14ac:dyDescent="0.3"/>
    <row r="1095" ht="14.45" hidden="1" x14ac:dyDescent="0.3"/>
    <row r="1096" ht="14.45" hidden="1" x14ac:dyDescent="0.3"/>
    <row r="1097" ht="14.45" hidden="1" x14ac:dyDescent="0.3"/>
    <row r="1098" ht="14.45" hidden="1" x14ac:dyDescent="0.3"/>
    <row r="1099" ht="14.45" hidden="1" x14ac:dyDescent="0.3"/>
    <row r="1100" ht="14.45" hidden="1" x14ac:dyDescent="0.3"/>
    <row r="1101" ht="14.45" hidden="1" x14ac:dyDescent="0.3"/>
    <row r="1102" ht="14.45" hidden="1" x14ac:dyDescent="0.3"/>
    <row r="1103" ht="14.45" hidden="1" x14ac:dyDescent="0.3"/>
    <row r="1104" ht="14.45" hidden="1" x14ac:dyDescent="0.3"/>
    <row r="1105" ht="14.45" hidden="1" x14ac:dyDescent="0.3"/>
    <row r="1106" ht="14.45" hidden="1" x14ac:dyDescent="0.3"/>
    <row r="1107" ht="14.45" hidden="1" x14ac:dyDescent="0.3"/>
    <row r="1108" ht="14.45" hidden="1" x14ac:dyDescent="0.3"/>
    <row r="1109" ht="14.45" hidden="1" x14ac:dyDescent="0.3"/>
    <row r="1110" ht="14.45" hidden="1" x14ac:dyDescent="0.3"/>
    <row r="1111" ht="14.45" hidden="1" x14ac:dyDescent="0.3"/>
    <row r="1112" ht="14.45" hidden="1" x14ac:dyDescent="0.3"/>
    <row r="1113" ht="14.45" hidden="1" x14ac:dyDescent="0.3"/>
    <row r="1114" ht="14.45" hidden="1" x14ac:dyDescent="0.3"/>
    <row r="1115" ht="14.45" hidden="1" x14ac:dyDescent="0.3"/>
    <row r="1116" ht="14.45" hidden="1" x14ac:dyDescent="0.3"/>
    <row r="1117" ht="14.45" hidden="1" x14ac:dyDescent="0.3"/>
    <row r="1118" ht="14.45" hidden="1" x14ac:dyDescent="0.3"/>
    <row r="1119" ht="14.45" hidden="1" x14ac:dyDescent="0.3"/>
    <row r="1120" ht="14.45" hidden="1" x14ac:dyDescent="0.3"/>
    <row r="1121" ht="14.45" hidden="1" x14ac:dyDescent="0.3"/>
    <row r="1122" ht="14.45" hidden="1" x14ac:dyDescent="0.3"/>
    <row r="1123" ht="14.45" hidden="1" x14ac:dyDescent="0.3"/>
    <row r="1124" ht="14.45" hidden="1" x14ac:dyDescent="0.3"/>
    <row r="1125" ht="14.45" hidden="1" x14ac:dyDescent="0.3"/>
    <row r="1126" ht="14.45" hidden="1" x14ac:dyDescent="0.3"/>
    <row r="1127" ht="14.45" hidden="1" x14ac:dyDescent="0.3"/>
    <row r="1128" ht="14.45" hidden="1" x14ac:dyDescent="0.3"/>
    <row r="1129" ht="14.45" hidden="1" x14ac:dyDescent="0.3"/>
    <row r="1130" ht="14.45" hidden="1" x14ac:dyDescent="0.3"/>
    <row r="1131" ht="14.45" hidden="1" x14ac:dyDescent="0.3"/>
    <row r="1132" ht="14.45" hidden="1" x14ac:dyDescent="0.3"/>
    <row r="1133" ht="14.45" hidden="1" x14ac:dyDescent="0.3"/>
    <row r="1134" ht="14.45" hidden="1" x14ac:dyDescent="0.3"/>
    <row r="1135" ht="14.45" hidden="1" x14ac:dyDescent="0.3"/>
    <row r="1136" ht="14.45" hidden="1" x14ac:dyDescent="0.3"/>
    <row r="1137" ht="14.45" hidden="1" x14ac:dyDescent="0.3"/>
    <row r="1138" ht="14.45" hidden="1" x14ac:dyDescent="0.3"/>
    <row r="1139" ht="14.45" hidden="1" x14ac:dyDescent="0.3"/>
    <row r="1140" ht="14.45" hidden="1" x14ac:dyDescent="0.3"/>
    <row r="1141" ht="14.45" hidden="1" x14ac:dyDescent="0.3"/>
    <row r="1142" ht="14.45" hidden="1" x14ac:dyDescent="0.3"/>
    <row r="1143" ht="14.45" hidden="1" x14ac:dyDescent="0.3"/>
    <row r="1144" ht="14.45" hidden="1" x14ac:dyDescent="0.3"/>
    <row r="1145" ht="14.45" hidden="1" x14ac:dyDescent="0.3"/>
    <row r="1146" ht="14.45" hidden="1" x14ac:dyDescent="0.3"/>
    <row r="1147" ht="14.45" hidden="1" x14ac:dyDescent="0.3"/>
    <row r="1148" ht="14.45" hidden="1" x14ac:dyDescent="0.3"/>
    <row r="1149" ht="14.45" hidden="1" x14ac:dyDescent="0.3"/>
    <row r="1150" ht="14.45" hidden="1" x14ac:dyDescent="0.3"/>
    <row r="1151" ht="14.45" hidden="1" x14ac:dyDescent="0.3"/>
    <row r="1152" ht="14.45" hidden="1" x14ac:dyDescent="0.3"/>
    <row r="1153" ht="14.45" hidden="1" x14ac:dyDescent="0.3"/>
    <row r="1154" ht="14.45" hidden="1" x14ac:dyDescent="0.3"/>
    <row r="1155" ht="14.45" hidden="1" x14ac:dyDescent="0.3"/>
    <row r="1156" ht="14.45" hidden="1" x14ac:dyDescent="0.3"/>
    <row r="1157" ht="14.45" hidden="1" x14ac:dyDescent="0.3"/>
    <row r="1158" ht="14.45" hidden="1" x14ac:dyDescent="0.3"/>
    <row r="1159" ht="14.45" hidden="1" x14ac:dyDescent="0.3"/>
    <row r="1160" ht="14.45" hidden="1" x14ac:dyDescent="0.3"/>
    <row r="1161" ht="14.45" hidden="1" x14ac:dyDescent="0.3"/>
    <row r="1162" ht="14.45" hidden="1" x14ac:dyDescent="0.3"/>
    <row r="1163" ht="14.45" hidden="1" x14ac:dyDescent="0.3"/>
    <row r="1164" ht="14.45" hidden="1" x14ac:dyDescent="0.3"/>
    <row r="1165" ht="14.45" hidden="1" x14ac:dyDescent="0.3"/>
    <row r="1166" ht="14.45" hidden="1" x14ac:dyDescent="0.3"/>
    <row r="1167" ht="14.45" hidden="1" x14ac:dyDescent="0.3"/>
    <row r="1168" ht="14.45" hidden="1" x14ac:dyDescent="0.3"/>
    <row r="1169" ht="14.45" hidden="1" x14ac:dyDescent="0.3"/>
    <row r="1170" ht="14.45" hidden="1" x14ac:dyDescent="0.3"/>
    <row r="1171" ht="14.45" hidden="1" x14ac:dyDescent="0.3"/>
    <row r="1172" ht="14.45" hidden="1" x14ac:dyDescent="0.3"/>
    <row r="1173" ht="14.45" hidden="1" x14ac:dyDescent="0.3"/>
    <row r="1174" ht="14.45" hidden="1" x14ac:dyDescent="0.3"/>
    <row r="1175" ht="14.45" hidden="1" x14ac:dyDescent="0.3"/>
    <row r="1176" ht="14.45" hidden="1" x14ac:dyDescent="0.3"/>
    <row r="1177" ht="14.45" hidden="1" x14ac:dyDescent="0.3"/>
    <row r="1178" ht="14.45" hidden="1" x14ac:dyDescent="0.3"/>
    <row r="1179" ht="14.45" hidden="1" x14ac:dyDescent="0.3"/>
    <row r="1180" ht="14.45" hidden="1" x14ac:dyDescent="0.3"/>
    <row r="1181" ht="14.45" hidden="1" x14ac:dyDescent="0.3"/>
    <row r="1182" ht="14.45" hidden="1" x14ac:dyDescent="0.3"/>
    <row r="1183" ht="14.45" hidden="1" x14ac:dyDescent="0.3"/>
    <row r="1184" ht="14.45" hidden="1" x14ac:dyDescent="0.3"/>
    <row r="1185" ht="14.45" hidden="1" x14ac:dyDescent="0.3"/>
    <row r="1186" ht="14.45" hidden="1" x14ac:dyDescent="0.3"/>
    <row r="1187" ht="14.45" hidden="1" x14ac:dyDescent="0.3"/>
    <row r="1188" ht="14.45" hidden="1" x14ac:dyDescent="0.3"/>
    <row r="1189" ht="14.45" hidden="1" x14ac:dyDescent="0.3"/>
    <row r="1190" ht="14.45" hidden="1" x14ac:dyDescent="0.3"/>
    <row r="1191" ht="14.45" hidden="1" x14ac:dyDescent="0.3"/>
    <row r="1192" ht="14.45" hidden="1" x14ac:dyDescent="0.3"/>
    <row r="1193" ht="14.45" hidden="1" x14ac:dyDescent="0.3"/>
    <row r="1194" ht="14.45" hidden="1" x14ac:dyDescent="0.3"/>
    <row r="1195" ht="14.45" hidden="1" x14ac:dyDescent="0.3"/>
    <row r="1196" ht="14.45" hidden="1" x14ac:dyDescent="0.3"/>
    <row r="1197" ht="14.45" hidden="1" x14ac:dyDescent="0.3"/>
    <row r="1198" ht="14.45" hidden="1" x14ac:dyDescent="0.3"/>
    <row r="1199" ht="14.45" hidden="1" x14ac:dyDescent="0.3"/>
    <row r="1200" ht="14.45" hidden="1" x14ac:dyDescent="0.3"/>
    <row r="1201" ht="14.45" hidden="1" x14ac:dyDescent="0.3"/>
    <row r="1202" ht="14.45" hidden="1" x14ac:dyDescent="0.3"/>
    <row r="1203" ht="14.45" hidden="1" x14ac:dyDescent="0.3"/>
    <row r="1204" ht="14.45" hidden="1" x14ac:dyDescent="0.3"/>
    <row r="1205" ht="14.45" hidden="1" x14ac:dyDescent="0.3"/>
    <row r="1206" ht="14.45" hidden="1" x14ac:dyDescent="0.3"/>
    <row r="1207" ht="14.45" hidden="1" x14ac:dyDescent="0.3"/>
    <row r="1208" ht="14.45" hidden="1" x14ac:dyDescent="0.3"/>
    <row r="1209" ht="14.45" hidden="1" x14ac:dyDescent="0.3"/>
    <row r="1210" ht="14.45" hidden="1" x14ac:dyDescent="0.3"/>
    <row r="1211" ht="14.45" hidden="1" x14ac:dyDescent="0.3"/>
    <row r="1212" ht="14.45" hidden="1" x14ac:dyDescent="0.3"/>
    <row r="1213" ht="14.45" hidden="1" x14ac:dyDescent="0.3"/>
    <row r="1214" ht="14.45" hidden="1" x14ac:dyDescent="0.3"/>
    <row r="1215" ht="14.45" hidden="1" x14ac:dyDescent="0.3"/>
    <row r="1216" ht="14.45" hidden="1" x14ac:dyDescent="0.3"/>
    <row r="1217" ht="14.45" hidden="1" x14ac:dyDescent="0.3"/>
    <row r="1218" ht="14.45" hidden="1" x14ac:dyDescent="0.3"/>
    <row r="1219" ht="14.45" hidden="1" x14ac:dyDescent="0.3"/>
    <row r="1220" ht="14.45" hidden="1" x14ac:dyDescent="0.3"/>
    <row r="1221" ht="14.45" hidden="1" x14ac:dyDescent="0.3"/>
    <row r="1222" ht="14.45" hidden="1" x14ac:dyDescent="0.3"/>
    <row r="1223" ht="14.45" hidden="1" x14ac:dyDescent="0.3"/>
    <row r="1224" ht="14.45" hidden="1" x14ac:dyDescent="0.3"/>
    <row r="1225" ht="14.45" hidden="1" x14ac:dyDescent="0.3"/>
    <row r="1226" ht="14.45" hidden="1" x14ac:dyDescent="0.3"/>
    <row r="1227" ht="14.45" hidden="1" x14ac:dyDescent="0.3"/>
    <row r="1228" ht="14.45" hidden="1" x14ac:dyDescent="0.3"/>
    <row r="1229" ht="14.45" hidden="1" x14ac:dyDescent="0.3"/>
    <row r="1230" ht="14.45" hidden="1" x14ac:dyDescent="0.3"/>
    <row r="1231" ht="14.45" hidden="1" x14ac:dyDescent="0.3"/>
    <row r="1232" ht="14.45" hidden="1" x14ac:dyDescent="0.3"/>
    <row r="1233" ht="14.45" hidden="1" x14ac:dyDescent="0.3"/>
    <row r="1234" ht="14.45" hidden="1" x14ac:dyDescent="0.3"/>
    <row r="1235" ht="14.45" hidden="1" x14ac:dyDescent="0.3"/>
    <row r="1236" ht="14.45" hidden="1" x14ac:dyDescent="0.3"/>
    <row r="1237" ht="14.45" hidden="1" x14ac:dyDescent="0.3"/>
    <row r="1238" ht="14.45" hidden="1" x14ac:dyDescent="0.3"/>
    <row r="1239" ht="14.45" hidden="1" x14ac:dyDescent="0.3"/>
    <row r="1240" ht="14.45" hidden="1" x14ac:dyDescent="0.3"/>
    <row r="1241" ht="14.45" hidden="1" x14ac:dyDescent="0.3"/>
    <row r="1242" ht="14.45" hidden="1" x14ac:dyDescent="0.3"/>
    <row r="1243" ht="14.45" hidden="1" x14ac:dyDescent="0.3"/>
    <row r="1244" ht="14.45" hidden="1" x14ac:dyDescent="0.3"/>
    <row r="1245" ht="14.45" hidden="1" x14ac:dyDescent="0.3"/>
    <row r="1246" ht="14.45" hidden="1" x14ac:dyDescent="0.3"/>
    <row r="1247" ht="14.45" hidden="1" x14ac:dyDescent="0.3"/>
    <row r="1248" ht="14.45" hidden="1" x14ac:dyDescent="0.3"/>
    <row r="1249" ht="14.45" hidden="1" x14ac:dyDescent="0.3"/>
    <row r="1250" ht="14.45" hidden="1" x14ac:dyDescent="0.3"/>
  </sheetData>
  <sheetProtection password="D997" sheet="1" objects="1" scenarios="1"/>
  <autoFilter ref="A1:AD565"/>
  <conditionalFormatting sqref="O9">
    <cfRule type="expression" dxfId="21" priority="26">
      <formula>$J9=$O12</formula>
    </cfRule>
  </conditionalFormatting>
  <conditionalFormatting sqref="O10">
    <cfRule type="expression" dxfId="20" priority="25">
      <formula>$J10=$O13</formula>
    </cfRule>
  </conditionalFormatting>
  <conditionalFormatting sqref="O11">
    <cfRule type="expression" dxfId="19" priority="24">
      <formula>$J11=$O14</formula>
    </cfRule>
  </conditionalFormatting>
  <conditionalFormatting sqref="O67">
    <cfRule type="expression" dxfId="18" priority="23">
      <formula>$J67=$O70</formula>
    </cfRule>
  </conditionalFormatting>
  <conditionalFormatting sqref="O102">
    <cfRule type="expression" dxfId="17" priority="22">
      <formula>$J102=$O105</formula>
    </cfRule>
  </conditionalFormatting>
  <conditionalFormatting sqref="O103">
    <cfRule type="expression" dxfId="16" priority="21">
      <formula>$J103=$O106</formula>
    </cfRule>
  </conditionalFormatting>
  <conditionalFormatting sqref="O110">
    <cfRule type="expression" dxfId="15" priority="20">
      <formula>$J110=$O113</formula>
    </cfRule>
  </conditionalFormatting>
  <conditionalFormatting sqref="O130">
    <cfRule type="expression" dxfId="14" priority="19">
      <formula>$J130=$O133</formula>
    </cfRule>
  </conditionalFormatting>
  <conditionalFormatting sqref="O136">
    <cfRule type="expression" dxfId="13" priority="18">
      <formula>$J136=$O139</formula>
    </cfRule>
  </conditionalFormatting>
  <conditionalFormatting sqref="O317">
    <cfRule type="expression" dxfId="12" priority="17">
      <formula>$J317=$O320</formula>
    </cfRule>
  </conditionalFormatting>
  <conditionalFormatting sqref="O389">
    <cfRule type="expression" dxfId="11" priority="16">
      <formula>$J389=$O392</formula>
    </cfRule>
  </conditionalFormatting>
  <conditionalFormatting sqref="O441">
    <cfRule type="expression" dxfId="10" priority="15">
      <formula>$J441=$O444</formula>
    </cfRule>
  </conditionalFormatting>
  <conditionalFormatting sqref="O442">
    <cfRule type="expression" dxfId="9" priority="14">
      <formula>$J442=$O445</formula>
    </cfRule>
  </conditionalFormatting>
  <conditionalFormatting sqref="O445">
    <cfRule type="expression" dxfId="8" priority="12">
      <formula>$J445=$O448</formula>
    </cfRule>
  </conditionalFormatting>
  <conditionalFormatting sqref="O447">
    <cfRule type="expression" dxfId="7" priority="11">
      <formula>$J447=$O450</formula>
    </cfRule>
  </conditionalFormatting>
  <conditionalFormatting sqref="O448">
    <cfRule type="expression" dxfId="6" priority="10">
      <formula>$J448=$O451</formula>
    </cfRule>
  </conditionalFormatting>
  <conditionalFormatting sqref="O449">
    <cfRule type="expression" dxfId="5" priority="9">
      <formula>$J449=$O452</formula>
    </cfRule>
  </conditionalFormatting>
  <conditionalFormatting sqref="O450">
    <cfRule type="expression" dxfId="4" priority="8">
      <formula>$J450=$O453</formula>
    </cfRule>
  </conditionalFormatting>
  <conditionalFormatting sqref="O451">
    <cfRule type="expression" dxfId="3" priority="7">
      <formula>$J451=$O454</formula>
    </cfRule>
  </conditionalFormatting>
  <conditionalFormatting sqref="O452">
    <cfRule type="expression" dxfId="2" priority="6">
      <formula>$J452=$O455</formula>
    </cfRule>
  </conditionalFormatting>
  <conditionalFormatting sqref="O546">
    <cfRule type="expression" dxfId="1" priority="1">
      <formula>$J546=$O549</formula>
    </cfRule>
  </conditionalFormatting>
  <conditionalFormatting sqref="O453 O508">
    <cfRule type="expression" dxfId="0" priority="369">
      <formula>$J453=#REF!</formula>
    </cfRule>
  </conditionalFormatting>
  <dataValidations count="3">
    <dataValidation type="list" showInputMessage="1" showErrorMessage="1" errorTitle="Fuel Mix Selection" error="You must select an appropriate fuel mix and/or fuel switching option for the relevant measure and its market before proceeding." promptTitle="Fuel Mix &amp; Fuel Switch Selection" prompt="Please select the appropriate fuel mix and/or fuel switching option for this measure. " sqref="T2:T3">
      <formula1>FuelMixSwitchOptions</formula1>
    </dataValidation>
    <dataValidation type="list" showInputMessage="1" showErrorMessage="1" errorTitle="Fuel Mix Selection" error="You must select an appropriate fuel mix and/or fuel switching option for the relevant measure and its market before proceeding." sqref="T544:T551 T558:T563 T553:T555 T4:T520 T538:T542">
      <formula1>FuelMixSwitchOptions</formula1>
    </dataValidation>
    <dataValidation type="list" showInputMessage="1" showErrorMessage="1" promptTitle="Fuel Mix &amp; Fuel Switch Selection" prompt="Please select the appropriate fuel mix and/or fuel switching option for this measure. " sqref="T521:T537 T543 T552 T556:T557">
      <formula1>FuelMixSwitchOptions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Measure Inputs</vt:lpstr>
      <vt:lpstr>Measure List (Fall 2014)</vt:lpstr>
      <vt:lpstr>Response List</vt:lpstr>
      <vt:lpstr>GhostForm</vt:lpstr>
      <vt:lpstr>Database</vt:lpstr>
      <vt:lpstr>'Measure Inputs'!Print_Area</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Abdelaziz</dc:creator>
  <cp:lastModifiedBy>Shelter, Nathaniel (CONTR)</cp:lastModifiedBy>
  <cp:lastPrinted>2014-12-02T20:36:01Z</cp:lastPrinted>
  <dcterms:created xsi:type="dcterms:W3CDTF">2013-08-05T19:36:28Z</dcterms:created>
  <dcterms:modified xsi:type="dcterms:W3CDTF">2014-12-15T18:15:01Z</dcterms:modified>
</cp:coreProperties>
</file>