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e-my.sharepoint.com/personal/carly_howard_em_doe_gov/Documents/"/>
    </mc:Choice>
  </mc:AlternateContent>
  <xr:revisionPtr revIDLastSave="0" documentId="8_{8B1DDD09-1961-49E9-BAF5-192BBBA4B955}" xr6:coauthVersionLast="47" xr6:coauthVersionMax="47" xr10:uidLastSave="{00000000-0000-0000-0000-000000000000}"/>
  <bookViews>
    <workbookView xWindow="-110" yWindow="-110" windowWidth="19420" windowHeight="10300" xr2:uid="{31C7EDF5-28FD-4F77-9725-D80B847D57F0}"/>
  </bookViews>
  <sheets>
    <sheet name="CAP List" sheetId="1" r:id="rId1"/>
    <sheet name="CAP List - Totals" sheetId="2" r:id="rId2"/>
  </sheets>
  <definedNames>
    <definedName name="_xlnm._FilterDatabase" localSheetId="0" hidden="1">'CAP List'!$A$2:$H$20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6" i="2"/>
  <c r="G7" i="2"/>
  <c r="G11" i="2"/>
</calcChain>
</file>

<file path=xl/sharedStrings.xml><?xml version="1.0" encoding="utf-8"?>
<sst xmlns="http://schemas.openxmlformats.org/spreadsheetml/2006/main" count="123" uniqueCount="70">
  <si>
    <t/>
  </si>
  <si>
    <t>L</t>
  </si>
  <si>
    <t>CD3</t>
  </si>
  <si>
    <t>INL</t>
  </si>
  <si>
    <t>Additional ICDF Landfill Disposal Cell and Evaporation Ponds Project Subproject 2</t>
  </si>
  <si>
    <t>22-D-404</t>
  </si>
  <si>
    <t>C</t>
  </si>
  <si>
    <t>Oak Ridge</t>
  </si>
  <si>
    <t>Alpha-2 Complex Demolition</t>
  </si>
  <si>
    <t>OR-0041.IFDP.C1</t>
  </si>
  <si>
    <t>CD0</t>
  </si>
  <si>
    <t>HFO</t>
  </si>
  <si>
    <t>Contact-Handled Mixed Low-Level Waste and Transuranic Waste Processing Capabilities at the Hanford Site</t>
  </si>
  <si>
    <t>26-D-401</t>
  </si>
  <si>
    <t>CD0R1</t>
  </si>
  <si>
    <t>Portsmouth</t>
  </si>
  <si>
    <t>On-Site Waste Disposal Facility Cell 7-10 Liners and Cell 1-6 Covers Construction Project</t>
  </si>
  <si>
    <t>25-U-401</t>
  </si>
  <si>
    <t>CD1R1</t>
  </si>
  <si>
    <t>On-Site Waste Disposal Facility (OSWDF) Balance of Construction</t>
  </si>
  <si>
    <t>OR-0041.C3.1</t>
  </si>
  <si>
    <t>Environmental Restoration Disposal Facility</t>
  </si>
  <si>
    <t>24-D-401</t>
  </si>
  <si>
    <t>X-333 Process Building Demolition Project</t>
  </si>
  <si>
    <t>CD1</t>
  </si>
  <si>
    <t>181D Export Water System Reconfiguration and Upgrade</t>
  </si>
  <si>
    <t>23-D-404</t>
  </si>
  <si>
    <t>Hanford 200 West Area Tank Farms Risk Management</t>
  </si>
  <si>
    <t>23-D-403</t>
  </si>
  <si>
    <t>Idaho Spent Nuclear Fuel Staging Facility</t>
  </si>
  <si>
    <t>22-D-403</t>
  </si>
  <si>
    <t>CD3A</t>
  </si>
  <si>
    <t>Advanced Modular Pre-treatment System</t>
  </si>
  <si>
    <t>15-D-409</t>
  </si>
  <si>
    <t>Carlsbad</t>
  </si>
  <si>
    <t>Hoisting Capability Project</t>
  </si>
  <si>
    <t>21-D-401</t>
  </si>
  <si>
    <t>SRS</t>
  </si>
  <si>
    <t>Saltstone Disposal Unit #10, 11, 12</t>
  </si>
  <si>
    <t>20-D-401</t>
  </si>
  <si>
    <t>On-Site Waste Disposal Facility - Infrastructure Construction</t>
  </si>
  <si>
    <t>20-U-401</t>
  </si>
  <si>
    <t>Outfall 200 Mercury Treatment Facility</t>
  </si>
  <si>
    <t>14-D-403</t>
  </si>
  <si>
    <t>Calcine Disposition Project</t>
  </si>
  <si>
    <t>23-D-402</t>
  </si>
  <si>
    <t>CD4A</t>
  </si>
  <si>
    <t>Waste Treatment and Immobilization Plant</t>
  </si>
  <si>
    <t>01-D-416</t>
  </si>
  <si>
    <r>
      <rPr>
        <b/>
        <sz val="9"/>
        <color rgb="FF000000"/>
        <rFont val="Segoe UI"/>
      </rPr>
      <t xml:space="preserve">Line Item
</t>
    </r>
    <r>
      <rPr>
        <b/>
        <sz val="9"/>
        <color rgb="FF000000"/>
        <rFont val="Segoe UI"/>
      </rPr>
      <t xml:space="preserve">/
</t>
    </r>
    <r>
      <rPr>
        <b/>
        <sz val="9"/>
        <color rgb="FF000000"/>
        <rFont val="Segoe UI"/>
      </rPr>
      <t>Clean up</t>
    </r>
  </si>
  <si>
    <r>
      <rPr>
        <b/>
        <sz val="9"/>
        <color rgb="FF000000"/>
        <rFont val="Segoe UI"/>
      </rPr>
      <t xml:space="preserve">Current
</t>
    </r>
    <r>
      <rPr>
        <b/>
        <sz val="9"/>
        <color rgb="FF000000"/>
        <rFont val="Segoe UI"/>
      </rPr>
      <t xml:space="preserve">Approved 
</t>
    </r>
    <r>
      <rPr>
        <b/>
        <sz val="9"/>
        <color rgb="FF000000"/>
        <rFont val="Segoe UI"/>
      </rPr>
      <t>CD4 Date</t>
    </r>
  </si>
  <si>
    <r>
      <rPr>
        <b/>
        <sz val="9"/>
        <color rgb="FF000000"/>
        <rFont val="Segoe UI"/>
      </rPr>
      <t xml:space="preserve">Current Approved
</t>
    </r>
    <r>
      <rPr>
        <b/>
        <sz val="9"/>
        <color rgb="FF000000"/>
        <rFont val="Segoe UI"/>
      </rPr>
      <t>TPC ($)</t>
    </r>
  </si>
  <si>
    <r>
      <rPr>
        <b/>
        <sz val="9"/>
        <color rgb="FF000000"/>
        <rFont val="Segoe UI"/>
      </rPr>
      <t xml:space="preserve">Current Approved
</t>
    </r>
    <r>
      <rPr>
        <b/>
        <sz val="9"/>
        <color rgb="FF000000"/>
        <rFont val="Segoe UI"/>
      </rPr>
      <t>CD</t>
    </r>
  </si>
  <si>
    <t>Site</t>
  </si>
  <si>
    <t>Project Name</t>
  </si>
  <si>
    <t>DOE Project Number</t>
  </si>
  <si>
    <t>PARSID</t>
  </si>
  <si>
    <t>Capital Asset Project List - August 2025</t>
  </si>
  <si>
    <t>CD4 - Approve Start of Operations ot Project Completion</t>
  </si>
  <si>
    <t>CD3 - Approve Start of Construction or Execution</t>
  </si>
  <si>
    <t>CD3A - Approve Long Lead Procurement</t>
  </si>
  <si>
    <t>CD2 - Approve Performance Baseline</t>
  </si>
  <si>
    <t>CD1 - Approve Alternative Selection and Cost Range</t>
  </si>
  <si>
    <t>CD0 - Approve Mission Need</t>
  </si>
  <si>
    <t>Clean up projects</t>
  </si>
  <si>
    <t>Line item projects</t>
  </si>
  <si>
    <t>All projects</t>
  </si>
  <si>
    <t>Project Count</t>
  </si>
  <si>
    <t>Description</t>
  </si>
  <si>
    <t>Capital Asset Project List -Totals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</si>
</sst>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mm/dd/yyyy"/>
    <numFmt numFmtId="165" formatCode="[$-10409]#,##0;\(#,##0\)"/>
  </numFmts>
  <fonts count="5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Segoe UI"/>
    </font>
    <font>
      <b/>
      <sz val="9"/>
      <color rgb="FF000000"/>
      <name val="Segoe UI"/>
    </font>
    <font>
      <b/>
      <sz val="12"/>
      <color rgb="FF000000"/>
      <name val="Segoe U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1F1"/>
        <bgColor rgb="FFF1F1F1"/>
      </patternFill>
    </fill>
    <fill>
      <patternFill patternType="solid">
        <fgColor rgb="FFC0C0C0"/>
        <bgColor rgb="FFC0C0C0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top" wrapText="1" readingOrder="1"/>
    </xf>
    <xf numFmtId="0" fontId="2" fillId="2" borderId="1" xfId="0" applyFont="1" applyFill="1" applyBorder="1" applyAlignment="1">
      <alignment horizontal="center" vertical="top" wrapText="1" readingOrder="1"/>
    </xf>
    <xf numFmtId="164" fontId="2" fillId="2" borderId="1" xfId="0" applyNumberFormat="1" applyFont="1" applyFill="1" applyBorder="1" applyAlignment="1">
      <alignment horizontal="center" vertical="top" wrapText="1" readingOrder="1"/>
    </xf>
    <xf numFmtId="165" fontId="2" fillId="2" borderId="1" xfId="0" applyNumberFormat="1" applyFont="1" applyFill="1" applyBorder="1" applyAlignment="1">
      <alignment horizontal="right" vertical="top" wrapText="1" readingOrder="1"/>
    </xf>
    <xf numFmtId="0" fontId="2" fillId="2" borderId="1" xfId="0" applyFont="1" applyFill="1" applyBorder="1" applyAlignment="1">
      <alignment horizontal="left" vertical="top" wrapText="1" readingOrder="1"/>
    </xf>
    <xf numFmtId="0" fontId="3" fillId="3" borderId="2" xfId="0" applyFont="1" applyFill="1" applyBorder="1" applyAlignment="1">
      <alignment horizontal="center" vertical="top" wrapText="1" readingOrder="1"/>
    </xf>
    <xf numFmtId="0" fontId="1" fillId="2" borderId="3" xfId="0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center" vertical="center" wrapText="1" readingOrder="1"/>
    </xf>
    <xf numFmtId="0" fontId="1" fillId="2" borderId="5" xfId="0" applyFont="1" applyFill="1" applyBorder="1" applyAlignment="1">
      <alignment vertical="top" wrapText="1"/>
    </xf>
    <xf numFmtId="165" fontId="2" fillId="2" borderId="1" xfId="0" applyNumberFormat="1" applyFont="1" applyFill="1" applyBorder="1" applyAlignment="1">
      <alignment horizontal="right" vertical="top" wrapText="1" readingOrder="1"/>
    </xf>
    <xf numFmtId="0" fontId="2" fillId="2" borderId="1" xfId="0" applyFont="1" applyFill="1" applyBorder="1" applyAlignment="1">
      <alignment horizontal="center" vertical="top" wrapText="1" readingOrder="1"/>
    </xf>
    <xf numFmtId="0" fontId="1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center" vertical="top" wrapText="1" readingOrder="1"/>
    </xf>
    <xf numFmtId="0" fontId="4" fillId="4" borderId="1" xfId="0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21BB5-63D1-429C-AE0C-01BE23991EF8}">
  <dimension ref="A1:H20"/>
  <sheetViews>
    <sheetView showGridLines="0" tabSelected="1" workbookViewId="0">
      <selection activeCell="A10" sqref="A10:D10"/>
    </sheetView>
  </sheetViews>
  <sheetFormatPr defaultRowHeight="14.5" x14ac:dyDescent="0.35"/>
  <cols>
    <col min="1" max="1" width="8.1796875" style="1" customWidth="1"/>
    <col min="2" max="2" width="16.453125" style="1" customWidth="1"/>
    <col min="3" max="3" width="46.6328125" style="1" customWidth="1"/>
    <col min="4" max="4" width="12.36328125" style="1" customWidth="1"/>
    <col min="5" max="5" width="9.6328125" style="1" customWidth="1"/>
    <col min="6" max="6" width="15.08984375" style="1" customWidth="1"/>
    <col min="7" max="7" width="11" style="1" customWidth="1"/>
    <col min="8" max="8" width="9.6328125" style="1" customWidth="1"/>
    <col min="9" max="16384" width="8.7265625" style="1"/>
  </cols>
  <sheetData>
    <row r="1" spans="1:8" ht="28.75" customHeight="1" x14ac:dyDescent="0.35">
      <c r="A1" s="9" t="s">
        <v>57</v>
      </c>
      <c r="B1" s="8"/>
      <c r="C1" s="8"/>
      <c r="D1" s="8"/>
      <c r="E1" s="8"/>
      <c r="F1" s="8"/>
      <c r="G1" s="8"/>
      <c r="H1" s="8"/>
    </row>
    <row r="2" spans="1:8" ht="42" x14ac:dyDescent="0.35">
      <c r="A2" s="7" t="s">
        <v>56</v>
      </c>
      <c r="B2" s="7" t="s">
        <v>55</v>
      </c>
      <c r="C2" s="7" t="s">
        <v>54</v>
      </c>
      <c r="D2" s="7" t="s">
        <v>53</v>
      </c>
      <c r="E2" s="7" t="s">
        <v>52</v>
      </c>
      <c r="F2" s="7" t="s">
        <v>51</v>
      </c>
      <c r="G2" s="7" t="s">
        <v>50</v>
      </c>
      <c r="H2" s="7" t="s">
        <v>49</v>
      </c>
    </row>
    <row r="3" spans="1:8" ht="16" x14ac:dyDescent="0.35">
      <c r="A3" s="3">
        <v>390</v>
      </c>
      <c r="B3" s="3" t="s">
        <v>48</v>
      </c>
      <c r="C3" s="6" t="s">
        <v>47</v>
      </c>
      <c r="D3" s="6" t="s">
        <v>11</v>
      </c>
      <c r="E3" s="3" t="s">
        <v>46</v>
      </c>
      <c r="F3" s="5">
        <v>18524000000</v>
      </c>
      <c r="G3" s="4">
        <v>46660</v>
      </c>
      <c r="H3" s="3" t="s">
        <v>1</v>
      </c>
    </row>
    <row r="4" spans="1:8" ht="16" x14ac:dyDescent="0.35">
      <c r="A4" s="3">
        <v>465</v>
      </c>
      <c r="B4" s="3" t="s">
        <v>45</v>
      </c>
      <c r="C4" s="6" t="s">
        <v>44</v>
      </c>
      <c r="D4" s="6" t="s">
        <v>3</v>
      </c>
      <c r="E4" s="3" t="s">
        <v>14</v>
      </c>
      <c r="F4" s="5">
        <v>7500000000</v>
      </c>
      <c r="G4" s="4">
        <v>53965</v>
      </c>
      <c r="H4" s="3" t="s">
        <v>1</v>
      </c>
    </row>
    <row r="5" spans="1:8" ht="16" x14ac:dyDescent="0.35">
      <c r="A5" s="3">
        <v>1021</v>
      </c>
      <c r="B5" s="3" t="s">
        <v>43</v>
      </c>
      <c r="C5" s="6" t="s">
        <v>42</v>
      </c>
      <c r="D5" s="6" t="s">
        <v>7</v>
      </c>
      <c r="E5" s="3" t="s">
        <v>2</v>
      </c>
      <c r="F5" s="5">
        <v>224000000</v>
      </c>
      <c r="G5" s="4">
        <v>45930</v>
      </c>
      <c r="H5" s="3" t="s">
        <v>1</v>
      </c>
    </row>
    <row r="6" spans="1:8" ht="32" x14ac:dyDescent="0.35">
      <c r="A6" s="3">
        <v>1090</v>
      </c>
      <c r="B6" s="3" t="s">
        <v>41</v>
      </c>
      <c r="C6" s="6" t="s">
        <v>40</v>
      </c>
      <c r="D6" s="6" t="s">
        <v>15</v>
      </c>
      <c r="E6" s="3" t="s">
        <v>2</v>
      </c>
      <c r="F6" s="5">
        <v>373000000</v>
      </c>
      <c r="G6" s="4">
        <v>46660</v>
      </c>
      <c r="H6" s="3" t="s">
        <v>1</v>
      </c>
    </row>
    <row r="7" spans="1:8" ht="16" x14ac:dyDescent="0.35">
      <c r="A7" s="3">
        <v>1133</v>
      </c>
      <c r="B7" s="3" t="s">
        <v>39</v>
      </c>
      <c r="C7" s="6" t="s">
        <v>38</v>
      </c>
      <c r="D7" s="6" t="s">
        <v>37</v>
      </c>
      <c r="E7" s="3" t="s">
        <v>2</v>
      </c>
      <c r="F7" s="5">
        <v>496000000</v>
      </c>
      <c r="G7" s="4">
        <v>47672</v>
      </c>
      <c r="H7" s="3" t="s">
        <v>1</v>
      </c>
    </row>
    <row r="8" spans="1:8" ht="16" x14ac:dyDescent="0.35">
      <c r="A8" s="3">
        <v>1176</v>
      </c>
      <c r="B8" s="3" t="s">
        <v>36</v>
      </c>
      <c r="C8" s="6" t="s">
        <v>35</v>
      </c>
      <c r="D8" s="6" t="s">
        <v>34</v>
      </c>
      <c r="E8" s="3" t="s">
        <v>10</v>
      </c>
      <c r="F8" s="5">
        <v>200000000</v>
      </c>
      <c r="G8" s="4">
        <v>45930</v>
      </c>
      <c r="H8" s="3" t="s">
        <v>1</v>
      </c>
    </row>
    <row r="9" spans="1:8" ht="16" x14ac:dyDescent="0.35">
      <c r="A9" s="3">
        <v>1177</v>
      </c>
      <c r="B9" s="3" t="s">
        <v>33</v>
      </c>
      <c r="C9" s="6" t="s">
        <v>32</v>
      </c>
      <c r="D9" s="6" t="s">
        <v>11</v>
      </c>
      <c r="E9" s="3" t="s">
        <v>31</v>
      </c>
      <c r="F9" s="5">
        <v>710000000</v>
      </c>
      <c r="G9" s="4">
        <v>48029</v>
      </c>
      <c r="H9" s="3" t="s">
        <v>1</v>
      </c>
    </row>
    <row r="10" spans="1:8" ht="16" x14ac:dyDescent="0.35">
      <c r="A10" s="3">
        <v>1198</v>
      </c>
      <c r="B10" s="3" t="s">
        <v>30</v>
      </c>
      <c r="C10" s="6" t="s">
        <v>29</v>
      </c>
      <c r="D10" s="6" t="s">
        <v>3</v>
      </c>
      <c r="E10" s="3" t="s">
        <v>10</v>
      </c>
      <c r="F10" s="5">
        <v>205000000</v>
      </c>
      <c r="G10" s="4">
        <v>47391</v>
      </c>
      <c r="H10" s="3" t="s">
        <v>1</v>
      </c>
    </row>
    <row r="11" spans="1:8" ht="16" x14ac:dyDescent="0.35">
      <c r="A11" s="3">
        <v>1200</v>
      </c>
      <c r="B11" s="3" t="s">
        <v>28</v>
      </c>
      <c r="C11" s="6" t="s">
        <v>27</v>
      </c>
      <c r="D11" s="6" t="s">
        <v>11</v>
      </c>
      <c r="E11" s="3" t="s">
        <v>24</v>
      </c>
      <c r="F11" s="5">
        <v>630000000</v>
      </c>
      <c r="G11" s="4">
        <v>48395</v>
      </c>
      <c r="H11" s="3" t="s">
        <v>1</v>
      </c>
    </row>
    <row r="12" spans="1:8" ht="32" x14ac:dyDescent="0.35">
      <c r="A12" s="3">
        <v>1208</v>
      </c>
      <c r="B12" s="3" t="s">
        <v>26</v>
      </c>
      <c r="C12" s="6" t="s">
        <v>25</v>
      </c>
      <c r="D12" s="6" t="s">
        <v>11</v>
      </c>
      <c r="E12" s="3" t="s">
        <v>24</v>
      </c>
      <c r="F12" s="5">
        <v>66000000</v>
      </c>
      <c r="G12" s="4">
        <v>47664</v>
      </c>
      <c r="H12" s="3" t="s">
        <v>1</v>
      </c>
    </row>
    <row r="13" spans="1:8" ht="16" x14ac:dyDescent="0.35">
      <c r="A13" s="3">
        <v>1216</v>
      </c>
      <c r="B13" s="3" t="s">
        <v>0</v>
      </c>
      <c r="C13" s="6" t="s">
        <v>23</v>
      </c>
      <c r="D13" s="6" t="s">
        <v>15</v>
      </c>
      <c r="E13" s="3" t="s">
        <v>2</v>
      </c>
      <c r="F13" s="5">
        <v>537200000</v>
      </c>
      <c r="G13" s="4">
        <v>48760</v>
      </c>
      <c r="H13" s="3" t="s">
        <v>6</v>
      </c>
    </row>
    <row r="14" spans="1:8" ht="16" x14ac:dyDescent="0.35">
      <c r="A14" s="3">
        <v>1239</v>
      </c>
      <c r="B14" s="3" t="s">
        <v>22</v>
      </c>
      <c r="C14" s="6" t="s">
        <v>21</v>
      </c>
      <c r="D14" s="6" t="s">
        <v>11</v>
      </c>
      <c r="E14" s="3" t="s">
        <v>2</v>
      </c>
      <c r="F14" s="5">
        <v>95300000</v>
      </c>
      <c r="G14" s="4">
        <v>47026</v>
      </c>
      <c r="H14" s="3" t="s">
        <v>1</v>
      </c>
    </row>
    <row r="15" spans="1:8" ht="32" x14ac:dyDescent="0.35">
      <c r="A15" s="3">
        <v>1246</v>
      </c>
      <c r="B15" s="3" t="s">
        <v>20</v>
      </c>
      <c r="C15" s="6" t="s">
        <v>19</v>
      </c>
      <c r="D15" s="6" t="s">
        <v>7</v>
      </c>
      <c r="E15" s="3" t="s">
        <v>18</v>
      </c>
      <c r="F15" s="5">
        <v>421843000</v>
      </c>
      <c r="G15" s="4">
        <v>47634</v>
      </c>
      <c r="H15" s="3" t="s">
        <v>1</v>
      </c>
    </row>
    <row r="16" spans="1:8" ht="32" x14ac:dyDescent="0.35">
      <c r="A16" s="3">
        <v>1251</v>
      </c>
      <c r="B16" s="3" t="s">
        <v>17</v>
      </c>
      <c r="C16" s="6" t="s">
        <v>16</v>
      </c>
      <c r="D16" s="6" t="s">
        <v>15</v>
      </c>
      <c r="E16" s="3" t="s">
        <v>14</v>
      </c>
      <c r="F16" s="5">
        <v>655000000</v>
      </c>
      <c r="G16" s="4">
        <v>50313</v>
      </c>
      <c r="H16" s="3" t="s">
        <v>1</v>
      </c>
    </row>
    <row r="17" spans="1:8" ht="48" x14ac:dyDescent="0.35">
      <c r="A17" s="3">
        <v>1259</v>
      </c>
      <c r="B17" s="3" t="s">
        <v>13</v>
      </c>
      <c r="C17" s="6" t="s">
        <v>12</v>
      </c>
      <c r="D17" s="6" t="s">
        <v>11</v>
      </c>
      <c r="E17" s="3" t="s">
        <v>10</v>
      </c>
      <c r="F17" s="5">
        <v>86000000</v>
      </c>
      <c r="G17" s="4">
        <v>48669</v>
      </c>
      <c r="H17" s="3" t="s">
        <v>1</v>
      </c>
    </row>
    <row r="18" spans="1:8" ht="16" x14ac:dyDescent="0.35">
      <c r="A18" s="3">
        <v>1262</v>
      </c>
      <c r="B18" s="3" t="s">
        <v>9</v>
      </c>
      <c r="C18" s="6" t="s">
        <v>8</v>
      </c>
      <c r="D18" s="6" t="s">
        <v>7</v>
      </c>
      <c r="E18" s="3" t="s">
        <v>2</v>
      </c>
      <c r="F18" s="5">
        <v>92000000</v>
      </c>
      <c r="G18" s="4">
        <v>47057</v>
      </c>
      <c r="H18" s="3" t="s">
        <v>6</v>
      </c>
    </row>
    <row r="19" spans="1:8" ht="32" x14ac:dyDescent="0.35">
      <c r="A19" s="3">
        <v>1278</v>
      </c>
      <c r="B19" s="3" t="s">
        <v>5</v>
      </c>
      <c r="C19" s="6" t="s">
        <v>4</v>
      </c>
      <c r="D19" s="6" t="s">
        <v>3</v>
      </c>
      <c r="E19" s="3" t="s">
        <v>2</v>
      </c>
      <c r="F19" s="5">
        <v>54300000</v>
      </c>
      <c r="G19" s="4">
        <v>46538</v>
      </c>
      <c r="H19" s="3" t="s">
        <v>1</v>
      </c>
    </row>
    <row r="20" spans="1:8" ht="16" x14ac:dyDescent="0.35">
      <c r="A20" s="2" t="s">
        <v>0</v>
      </c>
      <c r="B20" s="2" t="s">
        <v>0</v>
      </c>
      <c r="C20" s="2" t="s">
        <v>0</v>
      </c>
      <c r="D20" s="2" t="s">
        <v>0</v>
      </c>
      <c r="E20" s="2" t="s">
        <v>0</v>
      </c>
      <c r="F20" s="2" t="s">
        <v>0</v>
      </c>
      <c r="G20" s="2" t="s">
        <v>0</v>
      </c>
      <c r="H20" s="2" t="s">
        <v>0</v>
      </c>
    </row>
  </sheetData>
  <mergeCells count="1">
    <mergeCell ref="A1:H1"/>
  </mergeCells>
  <pageMargins left="0.25" right="0.25" top="0.5" bottom="0.5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064B0-813E-45EC-AE93-0E86518E74D5}">
  <dimension ref="A1:H12"/>
  <sheetViews>
    <sheetView showGridLines="0" workbookViewId="0">
      <selection activeCell="A10" sqref="A10:D10"/>
    </sheetView>
  </sheetViews>
  <sheetFormatPr defaultRowHeight="14.5" x14ac:dyDescent="0.35"/>
  <cols>
    <col min="1" max="1" width="8.1796875" style="1" customWidth="1"/>
    <col min="2" max="2" width="16.453125" style="1" customWidth="1"/>
    <col min="3" max="3" width="46.6328125" style="1" customWidth="1"/>
    <col min="4" max="4" width="12.36328125" style="1" customWidth="1"/>
    <col min="5" max="5" width="9.6328125" style="1" customWidth="1"/>
    <col min="6" max="6" width="15.08984375" style="1" customWidth="1"/>
    <col min="7" max="7" width="11" style="1" customWidth="1"/>
    <col min="8" max="8" width="9.6328125" style="1" customWidth="1"/>
    <col min="9" max="16384" width="8.7265625" style="1"/>
  </cols>
  <sheetData>
    <row r="1" spans="1:8" ht="18" customHeight="1" x14ac:dyDescent="0.35">
      <c r="A1" s="16" t="s">
        <v>69</v>
      </c>
      <c r="B1" s="13"/>
      <c r="C1" s="13"/>
      <c r="D1" s="13"/>
      <c r="E1" s="13"/>
      <c r="F1" s="13"/>
      <c r="G1" s="13"/>
      <c r="H1" s="10"/>
    </row>
    <row r="2" spans="1:8" ht="28.75" customHeight="1" x14ac:dyDescent="0.35">
      <c r="A2" s="15" t="s">
        <v>68</v>
      </c>
      <c r="B2" s="13"/>
      <c r="C2" s="13"/>
      <c r="D2" s="10"/>
      <c r="E2" s="15" t="s">
        <v>67</v>
      </c>
      <c r="F2" s="10"/>
      <c r="G2" s="15" t="s">
        <v>51</v>
      </c>
      <c r="H2" s="10"/>
    </row>
    <row r="3" spans="1:8" ht="18" customHeight="1" x14ac:dyDescent="0.35">
      <c r="A3" s="14" t="s">
        <v>66</v>
      </c>
      <c r="B3" s="13"/>
      <c r="C3" s="13"/>
      <c r="D3" s="10"/>
      <c r="E3" s="12">
        <v>17</v>
      </c>
      <c r="F3" s="10"/>
      <c r="G3" s="11">
        <f>SUM(40022643000-9153000000)</f>
        <v>30869643000</v>
      </c>
      <c r="H3" s="10"/>
    </row>
    <row r="4" spans="1:8" ht="18" customHeight="1" x14ac:dyDescent="0.35">
      <c r="A4" s="14" t="s">
        <v>65</v>
      </c>
      <c r="B4" s="13"/>
      <c r="C4" s="13"/>
      <c r="D4" s="10"/>
      <c r="E4" s="12">
        <v>15</v>
      </c>
      <c r="F4" s="10"/>
      <c r="G4" s="11">
        <f>SUM(39393443000-9153000000)</f>
        <v>30240443000</v>
      </c>
      <c r="H4" s="10"/>
    </row>
    <row r="5" spans="1:8" ht="18" customHeight="1" x14ac:dyDescent="0.35">
      <c r="A5" s="14" t="s">
        <v>64</v>
      </c>
      <c r="B5" s="13"/>
      <c r="C5" s="13"/>
      <c r="D5" s="10"/>
      <c r="E5" s="12">
        <v>2</v>
      </c>
      <c r="F5" s="10"/>
      <c r="G5" s="11">
        <v>629200000</v>
      </c>
      <c r="H5" s="10"/>
    </row>
    <row r="6" spans="1:8" ht="18" customHeight="1" x14ac:dyDescent="0.35">
      <c r="A6" s="14" t="s">
        <v>63</v>
      </c>
      <c r="B6" s="13"/>
      <c r="C6" s="13"/>
      <c r="D6" s="10"/>
      <c r="E6" s="12">
        <v>5</v>
      </c>
      <c r="F6" s="10"/>
      <c r="G6" s="11">
        <f>SUM(491000000+'CAP List'!F4,'CAP List'!F16)</f>
        <v>8646000000</v>
      </c>
      <c r="H6" s="10"/>
    </row>
    <row r="7" spans="1:8" ht="18" customHeight="1" x14ac:dyDescent="0.35">
      <c r="A7" s="14" t="s">
        <v>62</v>
      </c>
      <c r="B7" s="13"/>
      <c r="C7" s="13"/>
      <c r="D7" s="10"/>
      <c r="E7" s="12">
        <v>3</v>
      </c>
      <c r="F7" s="10"/>
      <c r="G7" s="11">
        <f>SUM(696000000+'CAP List'!F15)</f>
        <v>1117843000</v>
      </c>
      <c r="H7" s="10"/>
    </row>
    <row r="8" spans="1:8" ht="18" customHeight="1" x14ac:dyDescent="0.35">
      <c r="A8" s="14" t="s">
        <v>61</v>
      </c>
      <c r="B8" s="13"/>
      <c r="C8" s="13"/>
      <c r="D8" s="10"/>
      <c r="E8" s="12">
        <v>0</v>
      </c>
      <c r="F8" s="10"/>
      <c r="G8" s="11">
        <v>0</v>
      </c>
      <c r="H8" s="10"/>
    </row>
    <row r="9" spans="1:8" ht="18" customHeight="1" x14ac:dyDescent="0.35">
      <c r="A9" s="14" t="s">
        <v>60</v>
      </c>
      <c r="B9" s="13"/>
      <c r="C9" s="13"/>
      <c r="D9" s="10"/>
      <c r="E9" s="12">
        <v>1</v>
      </c>
      <c r="F9" s="10"/>
      <c r="G9" s="11">
        <v>710000000</v>
      </c>
      <c r="H9" s="10"/>
    </row>
    <row r="10" spans="1:8" ht="18" customHeight="1" x14ac:dyDescent="0.35">
      <c r="A10" s="14" t="s">
        <v>59</v>
      </c>
      <c r="B10" s="13"/>
      <c r="C10" s="13"/>
      <c r="D10" s="10"/>
      <c r="E10" s="12">
        <v>7</v>
      </c>
      <c r="F10" s="10"/>
      <c r="G10" s="11">
        <v>1871800000</v>
      </c>
      <c r="H10" s="10"/>
    </row>
    <row r="11" spans="1:8" ht="18" customHeight="1" x14ac:dyDescent="0.35">
      <c r="A11" s="14" t="s">
        <v>58</v>
      </c>
      <c r="B11" s="13"/>
      <c r="C11" s="13"/>
      <c r="D11" s="10"/>
      <c r="E11" s="12">
        <v>1</v>
      </c>
      <c r="F11" s="10"/>
      <c r="G11" s="11">
        <f>SUM('CAP List'!F3)</f>
        <v>18524000000</v>
      </c>
      <c r="H11" s="10"/>
    </row>
    <row r="12" spans="1:8" ht="16" x14ac:dyDescent="0.35">
      <c r="A12" s="2" t="s">
        <v>0</v>
      </c>
      <c r="B12" s="2" t="s">
        <v>0</v>
      </c>
      <c r="C12" s="2" t="s">
        <v>0</v>
      </c>
      <c r="D12" s="2" t="s">
        <v>0</v>
      </c>
      <c r="E12" s="2" t="s">
        <v>0</v>
      </c>
      <c r="F12" s="2" t="s">
        <v>0</v>
      </c>
      <c r="G12" s="2" t="s">
        <v>0</v>
      </c>
      <c r="H12" s="2" t="s">
        <v>0</v>
      </c>
    </row>
  </sheetData>
  <mergeCells count="31">
    <mergeCell ref="A1:H1"/>
    <mergeCell ref="A2:D2"/>
    <mergeCell ref="E2:F2"/>
    <mergeCell ref="G2:H2"/>
    <mergeCell ref="A3:D3"/>
    <mergeCell ref="E3:F3"/>
    <mergeCell ref="G3:H3"/>
    <mergeCell ref="A4:D4"/>
    <mergeCell ref="E4:F4"/>
    <mergeCell ref="G4:H4"/>
    <mergeCell ref="A5:D5"/>
    <mergeCell ref="E5:F5"/>
    <mergeCell ref="G5:H5"/>
    <mergeCell ref="A6:D6"/>
    <mergeCell ref="E6:F6"/>
    <mergeCell ref="G6:H6"/>
    <mergeCell ref="A7:D7"/>
    <mergeCell ref="E7:F7"/>
    <mergeCell ref="G7:H7"/>
    <mergeCell ref="A8:D8"/>
    <mergeCell ref="E8:F8"/>
    <mergeCell ref="G8:H8"/>
    <mergeCell ref="A9:D9"/>
    <mergeCell ref="E9:F9"/>
    <mergeCell ref="G9:H9"/>
    <mergeCell ref="A10:D10"/>
    <mergeCell ref="E10:F10"/>
    <mergeCell ref="G10:H10"/>
    <mergeCell ref="A11:D11"/>
    <mergeCell ref="E11:F11"/>
    <mergeCell ref="G11:H11"/>
  </mergeCells>
  <pageMargins left="0.25" right="0.25" top="0.5" bottom="0.5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 List</vt:lpstr>
      <vt:lpstr>CAP List -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Howard, Carly (CONTR)</dc:creator>
  <cp:lastModifiedBy>Howard, Carly (CONTR)</cp:lastModifiedBy>
  <dcterms:created xsi:type="dcterms:W3CDTF">2025-10-15T15:19:29Z</dcterms:created>
  <dcterms:modified xsi:type="dcterms:W3CDTF">2025-10-15T15:20:46Z</dcterms:modified>
</cp:coreProperties>
</file>