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rel.sharepoint.com/sites/FEMP395/Shared Documents/General/FEMP/FEMP Website/FEMP Website Documents/"/>
    </mc:Choice>
  </mc:AlternateContent>
  <xr:revisionPtr revIDLastSave="0" documentId="8_{068658B8-559F-4B5C-A270-9B463A38582E}" xr6:coauthVersionLast="47" xr6:coauthVersionMax="47" xr10:uidLastSave="{00000000-0000-0000-0000-000000000000}"/>
  <bookViews>
    <workbookView xWindow="26950" yWindow="1540" windowWidth="23960" windowHeight="12150" firstSheet="1" activeTab="1" xr2:uid="{ECE76A16-8E96-D747-A11C-582286B2136D}"/>
  </bookViews>
  <sheets>
    <sheet name="Intro" sheetId="2" r:id="rId1"/>
    <sheet name="Fees" sheetId="1" r:id="rId2"/>
  </sheets>
  <definedNames>
    <definedName name="_xlnm.Print_Area" localSheetId="1">Fees!$A$1:$E$73</definedName>
    <definedName name="_xlnm.Print_Area" localSheetId="0">Intro!$A$1:$M$37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84" i="1"/>
  <c r="D24" i="1"/>
  <c r="B29" i="2" s="1"/>
  <c r="D71" i="1"/>
  <c r="D85" i="1" l="1"/>
  <c r="B33" i="2" s="1"/>
  <c r="B26" i="2"/>
  <c r="D72" i="1"/>
  <c r="B32" i="2" s="1"/>
  <c r="D57" i="1"/>
  <c r="D58" i="1" s="1"/>
  <c r="B31" i="2" s="1"/>
  <c r="D43" i="1"/>
  <c r="D44" i="1" l="1"/>
  <c r="D23" i="1"/>
  <c r="B22" i="2" s="1"/>
  <c r="D95" i="1" l="1"/>
  <c r="B27" i="2" s="1"/>
  <c r="D96" i="1"/>
  <c r="B34" i="2" s="1"/>
  <c r="B30" i="2"/>
  <c r="B20" i="2"/>
  <c r="B25" i="2"/>
  <c r="D6" i="1" l="1"/>
  <c r="B24" i="2"/>
  <c r="B23" i="2"/>
  <c r="D12" i="1" l="1"/>
  <c r="B16" i="2" s="1"/>
  <c r="B15" i="2"/>
</calcChain>
</file>

<file path=xl/sharedStrings.xml><?xml version="1.0" encoding="utf-8"?>
<sst xmlns="http://schemas.openxmlformats.org/spreadsheetml/2006/main" count="123" uniqueCount="66">
  <si>
    <t>Federal Workplace Charging Fee Calculator</t>
  </si>
  <si>
    <t>The Workplace Charging (WPC) Fee Calculator on the tab labeled "Fees" is a supplement to the FEMP  Worplace Charging Program Guide</t>
  </si>
  <si>
    <t>This calculator provides a user friendly approach to determine the necessary fee structures to recoup the costs associated with WPC services.</t>
  </si>
  <si>
    <t>Directions:</t>
  </si>
  <si>
    <t>This calculator provides fleet or facility managers the option to change the input assumptions to match their specific situations.</t>
  </si>
  <si>
    <t>Input assumptions on the "Fees" tab are the only cells that should be modified in order to receive the most accurate fee options.</t>
  </si>
  <si>
    <r>
      <t xml:space="preserve">There are two different fee options that provide agencies with the flexibility of charging users on a </t>
    </r>
    <r>
      <rPr>
        <b/>
        <u/>
        <sz val="12"/>
        <color theme="1"/>
        <rFont val="Calibri"/>
        <family val="2"/>
        <scheme val="minor"/>
      </rPr>
      <t>per session</t>
    </r>
    <r>
      <rPr>
        <sz val="12"/>
        <color theme="1"/>
        <rFont val="Calibri"/>
        <family val="2"/>
        <scheme val="minor"/>
      </rPr>
      <t xml:space="preserve"> or</t>
    </r>
    <r>
      <rPr>
        <b/>
        <u/>
        <sz val="12"/>
        <color theme="1"/>
        <rFont val="Calibri"/>
        <family val="2"/>
        <scheme val="minor"/>
      </rPr>
      <t xml:space="preserve"> per kWh</t>
    </r>
    <r>
      <rPr>
        <sz val="12"/>
        <color theme="1"/>
        <rFont val="Calibri"/>
        <family val="2"/>
        <scheme val="minor"/>
      </rPr>
      <t xml:space="preserve"> basis.</t>
    </r>
  </si>
  <si>
    <t>However, each fee is designed to fully recoup all of the costs associated with providing WPC services on their own.</t>
  </si>
  <si>
    <t>Therefore, only one fee is necessary to use, but either option may be deemed appropriate.</t>
  </si>
  <si>
    <r>
      <t xml:space="preserve">The $/session and $/kWh WPC fees are presented at the top of the table in </t>
    </r>
    <r>
      <rPr>
        <sz val="12"/>
        <color rgb="FF00B050"/>
        <rFont val="Calibri"/>
        <family val="2"/>
        <scheme val="minor"/>
      </rPr>
      <t>green font</t>
    </r>
    <r>
      <rPr>
        <sz val="12"/>
        <color theme="1"/>
        <rFont val="Calibri"/>
        <family val="2"/>
        <scheme val="minor"/>
      </rPr>
      <t xml:space="preserve">. </t>
    </r>
  </si>
  <si>
    <r>
      <t>These cells are the final results and</t>
    </r>
    <r>
      <rPr>
        <b/>
        <sz val="12"/>
        <rFont val="Calibri"/>
        <family val="2"/>
        <scheme val="minor"/>
      </rPr>
      <t xml:space="preserve"> </t>
    </r>
    <r>
      <rPr>
        <b/>
        <u/>
        <sz val="12"/>
        <rFont val="Calibri"/>
        <family val="2"/>
        <scheme val="minor"/>
      </rPr>
      <t>should not be modified</t>
    </r>
    <r>
      <rPr>
        <sz val="12"/>
        <rFont val="Calibri"/>
        <family val="2"/>
        <scheme val="minor"/>
      </rPr>
      <t>.</t>
    </r>
  </si>
  <si>
    <t>$/session</t>
  </si>
  <si>
    <t>$/kWh</t>
  </si>
  <si>
    <r>
      <t xml:space="preserve">Each of the fee elements that go into the overall WPC Fees are presented in </t>
    </r>
    <r>
      <rPr>
        <sz val="12"/>
        <color theme="5"/>
        <rFont val="Calibri"/>
        <family val="2"/>
        <scheme val="minor"/>
      </rPr>
      <t>orange font</t>
    </r>
    <r>
      <rPr>
        <sz val="12"/>
        <color theme="1"/>
        <rFont val="Calibri"/>
        <family val="2"/>
        <scheme val="minor"/>
      </rPr>
      <t>.</t>
    </r>
  </si>
  <si>
    <r>
      <t xml:space="preserve">These cells are used in the fee calculation process and </t>
    </r>
    <r>
      <rPr>
        <b/>
        <u/>
        <sz val="12"/>
        <color theme="1"/>
        <rFont val="Calibri"/>
        <family val="2"/>
        <scheme val="minor"/>
      </rPr>
      <t>should not be modified</t>
    </r>
    <r>
      <rPr>
        <sz val="12"/>
        <color theme="1"/>
        <rFont val="Calibri"/>
        <family val="2"/>
        <scheme val="minor"/>
      </rPr>
      <t>.</t>
    </r>
  </si>
  <si>
    <t>kWh/session</t>
  </si>
  <si>
    <t>Energy per session</t>
  </si>
  <si>
    <t>Electricity cost per session</t>
  </si>
  <si>
    <t>Network cost per session</t>
  </si>
  <si>
    <t>Unit cost per session</t>
  </si>
  <si>
    <t>Install cost per session</t>
  </si>
  <si>
    <t>Maitenance cost per session</t>
  </si>
  <si>
    <t>Transaction fee per session</t>
  </si>
  <si>
    <t>Electricity cost per kW</t>
  </si>
  <si>
    <t>Network cost per kWh</t>
  </si>
  <si>
    <t>Unit cost per kWh</t>
  </si>
  <si>
    <t>Install cost per kWh</t>
  </si>
  <si>
    <t>Maitenance cost per kWh</t>
  </si>
  <si>
    <t>Transaction fee per kWh</t>
  </si>
  <si>
    <t>Workplace Charging POV Fee Calculator</t>
  </si>
  <si>
    <t>Session Fee</t>
  </si>
  <si>
    <t>Equation</t>
  </si>
  <si>
    <t>$/Session</t>
  </si>
  <si>
    <t>Fee Per kWh</t>
  </si>
  <si>
    <t>Electricity Cost Per Session</t>
  </si>
  <si>
    <t>Variables</t>
  </si>
  <si>
    <t>Name</t>
  </si>
  <si>
    <t>Value</t>
  </si>
  <si>
    <t>Unit</t>
  </si>
  <si>
    <t>Electricity Rate</t>
  </si>
  <si>
    <t>Commute Distance</t>
  </si>
  <si>
    <t>Miles</t>
  </si>
  <si>
    <t>Vehicle Efficiency</t>
  </si>
  <si>
    <t>mile/kWh</t>
  </si>
  <si>
    <t>Energy Per Session</t>
  </si>
  <si>
    <t>kWh/Day</t>
  </si>
  <si>
    <t>Network Cost Per Session</t>
  </si>
  <si>
    <t>Network Cost Per Year</t>
  </si>
  <si>
    <t>$/Year</t>
  </si>
  <si>
    <t>Charge Sessions Per Day</t>
  </si>
  <si>
    <t>Sessions/Day</t>
  </si>
  <si>
    <t>Working Days Per Year</t>
  </si>
  <si>
    <t>Days</t>
  </si>
  <si>
    <t>Unit Cost Per Session</t>
  </si>
  <si>
    <t>Cost of EVSE Port</t>
  </si>
  <si>
    <t>$/Port</t>
  </si>
  <si>
    <t>Unit Amortization Period</t>
  </si>
  <si>
    <t>Years</t>
  </si>
  <si>
    <t>Installation Cost Per Session</t>
  </si>
  <si>
    <t>Cost of Installation Per Port</t>
  </si>
  <si>
    <t>Installation Amortization Period</t>
  </si>
  <si>
    <t>Maintenance Cost Per Session</t>
  </si>
  <si>
    <t>Maintenance Cost Per Port</t>
  </si>
  <si>
    <t>Transaction Cost Per Session</t>
  </si>
  <si>
    <t>Transaction fee</t>
  </si>
  <si>
    <t>% of total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</si>
</sst>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_(* #,##0.0_);_(* \(#,##0.0\);_(* &quot;-&quot;??_);_(@_)"/>
    <numFmt numFmtId="166" formatCode="_(* #,##0_);_(* \(#,##0\);_(* &quot;-&quot;??_);_(@_)"/>
  </numFmts>
  <fonts count="19"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4"/>
      <color theme="1"/>
      <name val="Cambria"/>
      <family val="1"/>
    </font>
    <font>
      <sz val="14"/>
      <color theme="1"/>
      <name val="Cambria"/>
      <family val="1"/>
    </font>
    <font>
      <sz val="14"/>
      <color rgb="FF00B050"/>
      <name val="Cambria"/>
      <family val="1"/>
    </font>
    <font>
      <b/>
      <sz val="12"/>
      <color theme="1"/>
      <name val="Calibri"/>
      <family val="2"/>
      <scheme val="minor"/>
    </font>
    <font>
      <sz val="12"/>
      <color rgb="FF00B050"/>
      <name val="Cambria"/>
      <family val="1"/>
    </font>
    <font>
      <sz val="12"/>
      <color theme="1"/>
      <name val="Cambria"/>
      <family val="1"/>
    </font>
    <font>
      <b/>
      <u/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color theme="5"/>
      <name val="Calibri"/>
      <family val="2"/>
      <scheme val="minor"/>
    </font>
    <font>
      <b/>
      <sz val="14"/>
      <color rgb="FF00B050"/>
      <name val="Cambria"/>
      <family val="1"/>
    </font>
    <font>
      <b/>
      <sz val="14"/>
      <color rgb="FFFA7D00"/>
      <name val="Cambria"/>
      <family val="1"/>
    </font>
    <font>
      <sz val="12"/>
      <color theme="1"/>
      <name val="Calibri"/>
      <family val="2"/>
      <scheme val="minor"/>
    </font>
    <font>
      <sz val="14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rgb="FF00B050"/>
      </bottom>
      <diagonal/>
    </border>
    <border>
      <left/>
      <right/>
      <top/>
      <bottom style="double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0" borderId="2" applyNumberFormat="0" applyFill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51">
    <xf numFmtId="0" fontId="0" fillId="0" borderId="0" xfId="0"/>
    <xf numFmtId="0" fontId="4" fillId="3" borderId="5" xfId="0" applyFont="1" applyFill="1" applyBorder="1"/>
    <xf numFmtId="0" fontId="4" fillId="3" borderId="10" xfId="0" applyFont="1" applyFill="1" applyBorder="1"/>
    <xf numFmtId="0" fontId="4" fillId="3" borderId="7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4" fillId="3" borderId="6" xfId="0" applyFont="1" applyFill="1" applyBorder="1"/>
    <xf numFmtId="0" fontId="4" fillId="3" borderId="0" xfId="0" applyFont="1" applyFill="1"/>
    <xf numFmtId="0" fontId="3" fillId="3" borderId="0" xfId="0" applyFont="1" applyFill="1"/>
    <xf numFmtId="0" fontId="0" fillId="3" borderId="0" xfId="0" applyFill="1"/>
    <xf numFmtId="0" fontId="6" fillId="3" borderId="0" xfId="0" applyFont="1" applyFill="1"/>
    <xf numFmtId="44" fontId="7" fillId="3" borderId="12" xfId="2" applyNumberFormat="1" applyFont="1" applyFill="1" applyBorder="1" applyAlignment="1">
      <alignment horizontal="right"/>
    </xf>
    <xf numFmtId="44" fontId="7" fillId="3" borderId="12" xfId="2" applyNumberFormat="1" applyFont="1" applyFill="1" applyBorder="1" applyAlignment="1">
      <alignment horizontal="left"/>
    </xf>
    <xf numFmtId="44" fontId="7" fillId="3" borderId="11" xfId="2" applyNumberFormat="1" applyFont="1" applyFill="1" applyBorder="1" applyAlignment="1">
      <alignment horizontal="right"/>
    </xf>
    <xf numFmtId="44" fontId="7" fillId="3" borderId="11" xfId="2" applyNumberFormat="1" applyFont="1" applyFill="1" applyBorder="1" applyAlignment="1">
      <alignment horizontal="left"/>
    </xf>
    <xf numFmtId="44" fontId="7" fillId="3" borderId="0" xfId="2" applyNumberFormat="1" applyFont="1" applyFill="1" applyBorder="1" applyAlignment="1">
      <alignment horizontal="right"/>
    </xf>
    <xf numFmtId="44" fontId="7" fillId="3" borderId="0" xfId="2" applyNumberFormat="1" applyFont="1" applyFill="1" applyBorder="1" applyAlignment="1">
      <alignment horizontal="left"/>
    </xf>
    <xf numFmtId="44" fontId="2" fillId="3" borderId="2" xfId="2" applyNumberFormat="1" applyFill="1" applyAlignment="1">
      <alignment horizontal="left"/>
    </xf>
    <xf numFmtId="44" fontId="2" fillId="3" borderId="2" xfId="2" applyNumberFormat="1" applyFill="1"/>
    <xf numFmtId="0" fontId="8" fillId="3" borderId="0" xfId="0" applyFont="1" applyFill="1"/>
    <xf numFmtId="44" fontId="2" fillId="3" borderId="2" xfId="2" applyNumberFormat="1" applyFill="1" applyAlignment="1"/>
    <xf numFmtId="0" fontId="4" fillId="3" borderId="8" xfId="0" applyFont="1" applyFill="1" applyBorder="1"/>
    <xf numFmtId="0" fontId="4" fillId="3" borderId="0" xfId="0" applyFont="1" applyFill="1" applyAlignment="1">
      <alignment horizontal="right"/>
    </xf>
    <xf numFmtId="44" fontId="5" fillId="3" borderId="0" xfId="2" applyNumberFormat="1" applyFont="1" applyFill="1" applyBorder="1"/>
    <xf numFmtId="44" fontId="4" fillId="3" borderId="0" xfId="0" applyNumberFormat="1" applyFont="1" applyFill="1"/>
    <xf numFmtId="44" fontId="16" fillId="3" borderId="2" xfId="2" applyNumberFormat="1" applyFont="1" applyFill="1"/>
    <xf numFmtId="0" fontId="4" fillId="3" borderId="9" xfId="0" applyFont="1" applyFill="1" applyBorder="1" applyAlignment="1">
      <alignment horizontal="right"/>
    </xf>
    <xf numFmtId="0" fontId="4" fillId="3" borderId="9" xfId="0" applyFont="1" applyFill="1" applyBorder="1"/>
    <xf numFmtId="44" fontId="16" fillId="3" borderId="9" xfId="2" applyNumberFormat="1" applyFont="1" applyFill="1" applyBorder="1"/>
    <xf numFmtId="164" fontId="18" fillId="2" borderId="13" xfId="1" applyNumberFormat="1" applyFont="1" applyBorder="1" applyProtection="1">
      <protection locked="0"/>
    </xf>
    <xf numFmtId="0" fontId="18" fillId="2" borderId="13" xfId="1" applyFont="1" applyBorder="1" applyProtection="1">
      <protection locked="0"/>
    </xf>
    <xf numFmtId="165" fontId="18" fillId="2" borderId="13" xfId="3" applyNumberFormat="1" applyFont="1" applyFill="1" applyBorder="1" applyProtection="1">
      <protection locked="0"/>
    </xf>
    <xf numFmtId="166" fontId="18" fillId="2" borderId="13" xfId="3" applyNumberFormat="1" applyFont="1" applyFill="1" applyBorder="1" applyProtection="1">
      <protection locked="0"/>
    </xf>
    <xf numFmtId="2" fontId="16" fillId="3" borderId="2" xfId="2" applyNumberFormat="1" applyFont="1" applyFill="1"/>
    <xf numFmtId="2" fontId="16" fillId="3" borderId="9" xfId="2" applyNumberFormat="1" applyFont="1" applyFill="1" applyBorder="1"/>
    <xf numFmtId="44" fontId="18" fillId="2" borderId="13" xfId="1" applyNumberFormat="1" applyFont="1" applyBorder="1" applyProtection="1">
      <protection locked="0"/>
    </xf>
    <xf numFmtId="0" fontId="4" fillId="3" borderId="6" xfId="0" applyFont="1" applyFill="1" applyBorder="1" applyAlignment="1">
      <alignment vertical="center"/>
    </xf>
    <xf numFmtId="44" fontId="15" fillId="3" borderId="12" xfId="2" applyNumberFormat="1" applyFont="1" applyFill="1" applyBorder="1"/>
    <xf numFmtId="44" fontId="15" fillId="3" borderId="9" xfId="2" applyNumberFormat="1" applyFont="1" applyFill="1" applyBorder="1"/>
    <xf numFmtId="164" fontId="16" fillId="3" borderId="2" xfId="2" applyNumberFormat="1" applyFont="1" applyFill="1"/>
    <xf numFmtId="9" fontId="18" fillId="2" borderId="13" xfId="4" applyFont="1" applyFill="1" applyBorder="1" applyProtection="1">
      <protection locked="0"/>
    </xf>
    <xf numFmtId="0" fontId="0" fillId="3" borderId="0" xfId="0" applyFill="1" applyAlignment="1">
      <alignment horizontal="left"/>
    </xf>
    <xf numFmtId="0" fontId="4" fillId="3" borderId="0" xfId="0" applyFont="1" applyFill="1" applyAlignment="1">
      <alignment horizontal="center"/>
    </xf>
    <xf numFmtId="0" fontId="0" fillId="3" borderId="0" xfId="2" applyNumberFormat="1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wrapText="1"/>
    </xf>
    <xf numFmtId="0" fontId="11" fillId="3" borderId="0" xfId="0" applyFont="1" applyFill="1" applyAlignment="1">
      <alignment horizontal="left"/>
    </xf>
    <xf numFmtId="0" fontId="11" fillId="2" borderId="13" xfId="1" applyFont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4" xfId="0" applyFont="1" applyFill="1" applyBorder="1" applyAlignment="1">
      <alignment horizontal="center"/>
    </xf>
  </cellXfs>
  <cellStyles count="5">
    <cellStyle name="Comma" xfId="3" builtinId="3"/>
    <cellStyle name="Input" xfId="1" builtinId="20"/>
    <cellStyle name="Linked Cell" xfId="2" builtinId="24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1093302</xdr:colOff>
      <xdr:row>20</xdr:row>
      <xdr:rowOff>5523</xdr:rowOff>
    </xdr:from>
    <xdr:ext cx="7279173" cy="46437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5BF7605-60EB-C147-99BC-45B523E5E07D}"/>
                </a:ext>
              </a:extLst>
            </xdr:cNvPr>
            <xdr:cNvSpPr txBox="1"/>
          </xdr:nvSpPr>
          <xdr:spPr>
            <a:xfrm>
              <a:off x="1931502" y="4272723"/>
              <a:ext cx="7279173" cy="4643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r>
                <a:rPr lang="en-US" sz="1400" b="0" i="1">
                  <a:latin typeface="Cambria Math" panose="02040503050406030204" pitchFamily="18" charset="0"/>
                  <a:ea typeface="Cambria Math" panose="02040503050406030204" pitchFamily="18" charset="0"/>
                </a:rPr>
                <a:t>Electricity Cost Per Session = Electricity Rate </a:t>
              </a:r>
              <a14:m>
                <m:oMath xmlns:m="http://schemas.openxmlformats.org/officeDocument/2006/math">
                  <m:r>
                    <a:rPr lang="en-US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×(</m:t>
                  </m:r>
                  <m:r>
                    <a:rPr lang="en-US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𝐶𝑜𝑚𝑚𝑢𝑡𝑒</m:t>
                  </m:r>
                  <m:r>
                    <a:rPr lang="en-US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en-US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𝐷𝑖𝑠𝑡𝑎𝑛𝑐𝑒</m:t>
                  </m:r>
                  <m:r>
                    <a:rPr lang="en-US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/</m:t>
                  </m:r>
                  <m:r>
                    <a:rPr lang="en-US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𝑉𝑒h𝑖𝑐𝑙𝑒</m:t>
                  </m:r>
                  <m:r>
                    <a:rPr lang="en-US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en-US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𝐸𝑓𝑓𝑖𝑐𝑖𝑒𝑛𝑐𝑦</m:t>
                  </m:r>
                  <m:r>
                    <a:rPr lang="en-US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)</m:t>
                  </m:r>
                </m:oMath>
              </a14:m>
              <a:endParaRPr lang="en-US" sz="1400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D5BF7605-60EB-C147-99BC-45B523E5E07D}"/>
                </a:ext>
              </a:extLst>
            </xdr:cNvPr>
            <xdr:cNvSpPr txBox="1"/>
          </xdr:nvSpPr>
          <xdr:spPr>
            <a:xfrm>
              <a:off x="1931502" y="4272723"/>
              <a:ext cx="7279173" cy="4643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ctr">
              <a:noAutofit/>
            </a:bodyPr>
            <a:lstStyle/>
            <a:p>
              <a:r>
                <a:rPr lang="en-US" sz="1400" b="0" i="1">
                  <a:latin typeface="Cambria Math" panose="02040503050406030204" pitchFamily="18" charset="0"/>
                  <a:ea typeface="Cambria Math" panose="02040503050406030204" pitchFamily="18" charset="0"/>
                </a:rPr>
                <a:t>Electricity Cost Per Session = Electricity Rate </a:t>
              </a:r>
              <a:r>
                <a:rPr lang="en-US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×(𝐶𝑜𝑚𝑚𝑢𝑡𝑒 𝐷𝑖𝑠𝑡𝑎𝑛𝑐𝑒/𝑉𝑒ℎ𝑖𝑐𝑙𝑒 𝐸𝑓𝑓𝑖𝑐𝑖𝑒𝑛𝑐𝑦)</a:t>
              </a:r>
              <a:endParaRPr lang="en-US" sz="1400">
                <a:latin typeface="Cambria Math" panose="02040503050406030204" pitchFamily="18" charset="0"/>
                <a:ea typeface="Cambria Math" panose="02040503050406030204" pitchFamily="18" charset="0"/>
              </a:endParaRPr>
            </a:p>
          </xdr:txBody>
        </xdr:sp>
      </mc:Fallback>
    </mc:AlternateContent>
    <xdr:clientData/>
  </xdr:oneCellAnchor>
  <xdr:oneCellAnchor>
    <xdr:from>
      <xdr:col>2</xdr:col>
      <xdr:colOff>5519</xdr:colOff>
      <xdr:row>38</xdr:row>
      <xdr:rowOff>28574</xdr:rowOff>
    </xdr:from>
    <xdr:ext cx="8138356" cy="40640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70C04A23-AA77-A443-A0B8-1D6114B54A1C}"/>
            </a:ext>
          </a:extLst>
        </xdr:cNvPr>
        <xdr:cNvSpPr txBox="1"/>
      </xdr:nvSpPr>
      <xdr:spPr>
        <a:xfrm>
          <a:off x="1481894" y="8229599"/>
          <a:ext cx="8138356" cy="4064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r>
            <a:rPr lang="en-US" sz="1400" i="1">
              <a:latin typeface="Cambria Math" panose="02040503050406030204" pitchFamily="18" charset="0"/>
              <a:ea typeface="Cambria Math" panose="02040503050406030204" pitchFamily="18" charset="0"/>
            </a:rPr>
            <a:t>Network Cost</a:t>
          </a:r>
          <a:r>
            <a:rPr lang="en-US" sz="1400" i="1" baseline="0">
              <a:latin typeface="Cambria Math" panose="02040503050406030204" pitchFamily="18" charset="0"/>
              <a:ea typeface="Cambria Math" panose="02040503050406030204" pitchFamily="18" charset="0"/>
            </a:rPr>
            <a:t> Per Session = Network Cost Per Year / (Charging Sessions Per Day * Working Days in a Year)</a:t>
          </a:r>
          <a:endParaRPr lang="en-US" sz="1400" i="1">
            <a:latin typeface="Cambria Math" panose="02040503050406030204" pitchFamily="18" charset="0"/>
            <a:ea typeface="Cambria Math" panose="02040503050406030204" pitchFamily="18" charset="0"/>
          </a:endParaRPr>
        </a:p>
      </xdr:txBody>
    </xdr:sp>
    <xdr:clientData/>
  </xdr:oneCellAnchor>
  <xdr:oneCellAnchor>
    <xdr:from>
      <xdr:col>1</xdr:col>
      <xdr:colOff>1057276</xdr:colOff>
      <xdr:row>51</xdr:row>
      <xdr:rowOff>123825</xdr:rowOff>
    </xdr:from>
    <xdr:ext cx="6467474" cy="53340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41C985A-61DC-6041-9C3C-324925D2968A}"/>
            </a:ext>
          </a:extLst>
        </xdr:cNvPr>
        <xdr:cNvSpPr txBox="1"/>
      </xdr:nvSpPr>
      <xdr:spPr>
        <a:xfrm>
          <a:off x="1428751" y="10648950"/>
          <a:ext cx="6467474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lang="en-US" sz="1400" b="0" i="1">
              <a:latin typeface="Cambria" panose="02040503050406030204" pitchFamily="18" charset="0"/>
              <a:ea typeface="Cambria" panose="02040503050406030204" pitchFamily="18" charset="0"/>
            </a:rPr>
            <a:t>Unit Cost Per Session = Unit Cost /(Charging</a:t>
          </a:r>
          <a:r>
            <a:rPr lang="en-US" sz="1400" b="0" i="1" baseline="0">
              <a:latin typeface="Cambria" panose="02040503050406030204" pitchFamily="18" charset="0"/>
              <a:ea typeface="Cambria" panose="02040503050406030204" pitchFamily="18" charset="0"/>
            </a:rPr>
            <a:t> Sessions Per Day * Working Days Per Year * Unit Amortization Period)</a:t>
          </a:r>
          <a:endParaRPr lang="en-US" sz="1400" b="0" i="1"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oneCellAnchor>
  <xdr:oneCellAnchor>
    <xdr:from>
      <xdr:col>2</xdr:col>
      <xdr:colOff>14942</xdr:colOff>
      <xdr:row>65</xdr:row>
      <xdr:rowOff>63500</xdr:rowOff>
    </xdr:from>
    <xdr:ext cx="6071533" cy="631825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EC414ADB-C6DB-F341-AD9D-50B49E4DEF95}"/>
            </a:ext>
          </a:extLst>
        </xdr:cNvPr>
        <xdr:cNvSpPr txBox="1"/>
      </xdr:nvSpPr>
      <xdr:spPr>
        <a:xfrm>
          <a:off x="1491317" y="13598525"/>
          <a:ext cx="6071533" cy="631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lang="en-US" sz="1400" b="0" i="1">
              <a:latin typeface="Cambria Math" panose="02040503050406030204" pitchFamily="18" charset="0"/>
              <a:ea typeface="Cambria Math" panose="02040503050406030204" pitchFamily="18" charset="0"/>
            </a:rPr>
            <a:t>Installation Cost Per Session = Cost of Installation /(Charging Sessions Per Day *     Working</a:t>
          </a:r>
          <a:r>
            <a:rPr lang="en-US" sz="1400" b="0" i="1" baseline="0">
              <a:latin typeface="Cambria Math" panose="02040503050406030204" pitchFamily="18" charset="0"/>
              <a:ea typeface="Cambria Math" panose="02040503050406030204" pitchFamily="18" charset="0"/>
            </a:rPr>
            <a:t> Days Per Year * Installation Amortization Period)</a:t>
          </a:r>
          <a:endParaRPr lang="en-US" sz="1400" b="0" i="1">
            <a:latin typeface="Cambria Math" panose="02040503050406030204" pitchFamily="18" charset="0"/>
            <a:ea typeface="Cambria Math" panose="02040503050406030204" pitchFamily="18" charset="0"/>
          </a:endParaRPr>
        </a:p>
      </xdr:txBody>
    </xdr:sp>
    <xdr:clientData/>
  </xdr:oneCellAnchor>
  <xdr:oneCellAnchor>
    <xdr:from>
      <xdr:col>2</xdr:col>
      <xdr:colOff>7471</xdr:colOff>
      <xdr:row>3</xdr:row>
      <xdr:rowOff>14941</xdr:rowOff>
    </xdr:from>
    <xdr:ext cx="7279154" cy="4549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2C3F3B61-9D1C-F74D-9FC2-7B174DC91D5C}"/>
                </a:ext>
              </a:extLst>
            </xdr:cNvPr>
            <xdr:cNvSpPr txBox="1"/>
          </xdr:nvSpPr>
          <xdr:spPr>
            <a:xfrm>
              <a:off x="1483846" y="710266"/>
              <a:ext cx="7279154" cy="4549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14:m>
                <m:oMath xmlns:m="http://schemas.openxmlformats.org/officeDocument/2006/math">
                  <m:r>
                    <a:rPr lang="en-US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𝑆𝑒𝑠𝑠𝑖𝑜𝑛</m:t>
                  </m:r>
                  <m:r>
                    <a:rPr lang="en-US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en-US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𝐹𝑒𝑒</m:t>
                  </m:r>
                  <m:r>
                    <a:rPr lang="en-US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=</m:t>
                  </m:r>
                  <m:r>
                    <a:rPr lang="en-US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𝐸𝑙𝑒𝑐𝑡𝑟𝑖𝑐𝑖𝑡𝑦</m:t>
                  </m:r>
                  <m:r>
                    <a:rPr lang="en-US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en-US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𝐶𝑜𝑠𝑡</m:t>
                  </m:r>
                  <m:r>
                    <a:rPr lang="en-US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+</m:t>
                  </m:r>
                  <m:r>
                    <a:rPr lang="en-US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𝑁𝑒𝑡𝑤𝑜𝑟𝑘</m:t>
                  </m:r>
                  <m:r>
                    <a:rPr lang="en-US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en-US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𝐶𝑜𝑠𝑡</m:t>
                  </m:r>
                  <m:r>
                    <a:rPr lang="en-US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+</m:t>
                  </m:r>
                  <m:r>
                    <a:rPr lang="en-US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𝑈𝑛𝑖𝑡</m:t>
                  </m:r>
                  <m:r>
                    <a:rPr lang="en-US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en-US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𝐶𝑜𝑠𝑡</m:t>
                  </m:r>
                  <m:r>
                    <a:rPr lang="en-US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+</m:t>
                  </m:r>
                  <m:r>
                    <a:rPr lang="en-US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𝐼𝑛𝑠𝑡𝑎𝑙𝑙𝑎𝑡𝑖𝑜𝑛</m:t>
                  </m:r>
                  <m:r>
                    <a:rPr lang="en-US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</m:t>
                  </m:r>
                  <m:r>
                    <a:rPr lang="en-US" sz="14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𝐶𝑜𝑠𝑡</m:t>
                  </m:r>
                </m:oMath>
              </a14:m>
              <a:r>
                <a:rPr lang="en-US" sz="1400" b="0" i="1">
                  <a:latin typeface="Cambria Math" panose="02040503050406030204" pitchFamily="18" charset="0"/>
                  <a:ea typeface="Cambria Math" panose="02040503050406030204" pitchFamily="18" charset="0"/>
                </a:rPr>
                <a:t> Per Session</a:t>
              </a:r>
            </a:p>
          </xdr:txBody>
        </xdr:sp>
      </mc:Choice>
      <mc:Fallback xmlns="">
        <xdr:sp macro="" textlink="">
          <xdr:nvSpPr>
            <xdr:cNvPr id="13" name="TextBox 12">
              <a:extLst>
                <a:ext uri="{FF2B5EF4-FFF2-40B4-BE49-F238E27FC236}">
                  <a16:creationId xmlns:a16="http://schemas.microsoft.com/office/drawing/2014/main" id="{2C3F3B61-9D1C-F74D-9FC2-7B174DC91D5C}"/>
                </a:ext>
              </a:extLst>
            </xdr:cNvPr>
            <xdr:cNvSpPr txBox="1"/>
          </xdr:nvSpPr>
          <xdr:spPr>
            <a:xfrm>
              <a:off x="1483846" y="710266"/>
              <a:ext cx="7279154" cy="4549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ctr">
              <a:noAutofit/>
            </a:bodyPr>
            <a:lstStyle/>
            <a:p>
              <a:pPr/>
              <a:r>
                <a:rPr lang="en-US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𝑆𝑒𝑠𝑠𝑖𝑜𝑛 𝐹𝑒𝑒=𝐸𝑙𝑒𝑐𝑡𝑟𝑖𝑐𝑖𝑡𝑦 𝐶𝑜𝑠𝑡+𝑁𝑒𝑡𝑤𝑜𝑟𝑘 𝐶𝑜𝑠𝑡+𝑈𝑛𝑖𝑡 𝐶𝑜𝑠𝑡+𝐼𝑛𝑠𝑡𝑎𝑙𝑙𝑎𝑡𝑖𝑜𝑛 𝐶𝑜𝑠𝑡</a:t>
              </a:r>
              <a:r>
                <a:rPr lang="en-US" sz="1400" b="0" i="1">
                  <a:latin typeface="Cambria Math" panose="02040503050406030204" pitchFamily="18" charset="0"/>
                  <a:ea typeface="Cambria Math" panose="02040503050406030204" pitchFamily="18" charset="0"/>
                </a:rPr>
                <a:t> Per Session</a:t>
              </a:r>
            </a:p>
          </xdr:txBody>
        </xdr:sp>
      </mc:Fallback>
    </mc:AlternateContent>
    <xdr:clientData/>
  </xdr:oneCellAnchor>
  <xdr:oneCellAnchor>
    <xdr:from>
      <xdr:col>2</xdr:col>
      <xdr:colOff>25400</xdr:colOff>
      <xdr:row>9</xdr:row>
      <xdr:rowOff>2241</xdr:rowOff>
    </xdr:from>
    <xdr:ext cx="6946900" cy="4422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3B9A9C96-E014-484A-927D-5563EB82C073}"/>
            </a:ext>
          </a:extLst>
        </xdr:cNvPr>
        <xdr:cNvSpPr txBox="1"/>
      </xdr:nvSpPr>
      <xdr:spPr>
        <a:xfrm>
          <a:off x="1968500" y="1894541"/>
          <a:ext cx="6946900" cy="442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400" b="0" i="1">
              <a:latin typeface="Cambria" panose="02040503050406030204" pitchFamily="18" charset="0"/>
              <a:ea typeface="Cambria" panose="02040503050406030204" pitchFamily="18" charset="0"/>
            </a:rPr>
            <a:t>Fee</a:t>
          </a:r>
          <a:r>
            <a:rPr lang="en-US" sz="1400" b="0" i="1" baseline="0">
              <a:latin typeface="Cambria" panose="02040503050406030204" pitchFamily="18" charset="0"/>
              <a:ea typeface="Cambria" panose="02040503050406030204" pitchFamily="18" charset="0"/>
            </a:rPr>
            <a:t> Per kWh = Session Fee / Energy Per Day</a:t>
          </a:r>
        </a:p>
      </xdr:txBody>
    </xdr:sp>
    <xdr:clientData/>
  </xdr:oneCellAnchor>
  <xdr:oneCellAnchor>
    <xdr:from>
      <xdr:col>2</xdr:col>
      <xdr:colOff>25400</xdr:colOff>
      <xdr:row>27</xdr:row>
      <xdr:rowOff>2241</xdr:rowOff>
    </xdr:from>
    <xdr:ext cx="6921500" cy="4422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7289E9F4-FABB-404E-9EC0-DE644A4ED0B4}"/>
            </a:ext>
          </a:extLst>
        </xdr:cNvPr>
        <xdr:cNvSpPr txBox="1"/>
      </xdr:nvSpPr>
      <xdr:spPr>
        <a:xfrm>
          <a:off x="1968500" y="5488641"/>
          <a:ext cx="6921500" cy="442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>
          <a:noAutofit/>
        </a:bodyPr>
        <a:lstStyle/>
        <a:p>
          <a:pPr algn="ctr"/>
          <a:r>
            <a:rPr lang="en-US" sz="1400" b="0" i="1">
              <a:latin typeface="Cambria" panose="02040503050406030204" pitchFamily="18" charset="0"/>
              <a:ea typeface="Cambria" panose="02040503050406030204" pitchFamily="18" charset="0"/>
            </a:rPr>
            <a:t>Energy</a:t>
          </a:r>
          <a:r>
            <a:rPr lang="en-US" sz="1400" b="0" i="1" baseline="0">
              <a:latin typeface="Cambria" panose="02040503050406030204" pitchFamily="18" charset="0"/>
              <a:ea typeface="Cambria" panose="02040503050406030204" pitchFamily="18" charset="0"/>
            </a:rPr>
            <a:t> Per Day =  Commute Distance/Vehicle Efficiency</a:t>
          </a:r>
        </a:p>
      </xdr:txBody>
    </xdr:sp>
    <xdr:clientData/>
  </xdr:oneCellAnchor>
  <xdr:oneCellAnchor>
    <xdr:from>
      <xdr:col>2</xdr:col>
      <xdr:colOff>14942</xdr:colOff>
      <xdr:row>78</xdr:row>
      <xdr:rowOff>63500</xdr:rowOff>
    </xdr:from>
    <xdr:ext cx="6071533" cy="6318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DB82FF-743D-443F-9ABC-A782610D9251}"/>
            </a:ext>
          </a:extLst>
        </xdr:cNvPr>
        <xdr:cNvSpPr txBox="1"/>
      </xdr:nvSpPr>
      <xdr:spPr>
        <a:xfrm>
          <a:off x="1486025" y="14499167"/>
          <a:ext cx="6071533" cy="631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lang="en-US" sz="1400" b="0" i="1">
              <a:latin typeface="Cambria Math" panose="02040503050406030204" pitchFamily="18" charset="0"/>
              <a:ea typeface="Cambria Math" panose="02040503050406030204" pitchFamily="18" charset="0"/>
            </a:rPr>
            <a:t>Maintenance Cost Per Session = Annual</a:t>
          </a:r>
          <a:r>
            <a:rPr lang="en-US" sz="1400" b="0" i="1" baseline="0">
              <a:latin typeface="Cambria Math" panose="02040503050406030204" pitchFamily="18" charset="0"/>
              <a:ea typeface="Cambria Math" panose="02040503050406030204" pitchFamily="18" charset="0"/>
            </a:rPr>
            <a:t> Maintenance Cost</a:t>
          </a:r>
          <a:r>
            <a:rPr lang="en-US" sz="1400" b="0" i="1">
              <a:latin typeface="Cambria Math" panose="02040503050406030204" pitchFamily="18" charset="0"/>
              <a:ea typeface="Cambria Math" panose="02040503050406030204" pitchFamily="18" charset="0"/>
            </a:rPr>
            <a:t>/(Charging Sessions Per Day *     Working</a:t>
          </a:r>
          <a:r>
            <a:rPr lang="en-US" sz="1400" b="0" i="1" baseline="0">
              <a:latin typeface="Cambria Math" panose="02040503050406030204" pitchFamily="18" charset="0"/>
              <a:ea typeface="Cambria Math" panose="02040503050406030204" pitchFamily="18" charset="0"/>
            </a:rPr>
            <a:t> Days Per Year </a:t>
          </a:r>
          <a:endParaRPr lang="en-US" sz="1400" b="0" i="1">
            <a:latin typeface="Cambria Math" panose="02040503050406030204" pitchFamily="18" charset="0"/>
            <a:ea typeface="Cambria Math" panose="02040503050406030204" pitchFamily="18" charset="0"/>
          </a:endParaRPr>
        </a:p>
      </xdr:txBody>
    </xdr:sp>
    <xdr:clientData/>
  </xdr:oneCellAnchor>
  <xdr:oneCellAnchor>
    <xdr:from>
      <xdr:col>2</xdr:col>
      <xdr:colOff>14942</xdr:colOff>
      <xdr:row>91</xdr:row>
      <xdr:rowOff>63500</xdr:rowOff>
    </xdr:from>
    <xdr:ext cx="6071533" cy="6318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F8CF444-62BB-4EEB-8295-56EF94355521}"/>
            </a:ext>
          </a:extLst>
        </xdr:cNvPr>
        <xdr:cNvSpPr txBox="1"/>
      </xdr:nvSpPr>
      <xdr:spPr>
        <a:xfrm>
          <a:off x="1486025" y="17335500"/>
          <a:ext cx="6071533" cy="6318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lang="en-US" sz="1400" b="0" i="1">
              <a:latin typeface="Cambria Math" panose="02040503050406030204" pitchFamily="18" charset="0"/>
              <a:ea typeface="Cambria Math" panose="02040503050406030204" pitchFamily="18" charset="0"/>
            </a:rPr>
            <a:t>Trasnaction fee= Transaction</a:t>
          </a:r>
          <a:r>
            <a:rPr lang="en-US" sz="1400" b="0" i="1" baseline="0">
              <a:latin typeface="Cambria Math" panose="02040503050406030204" pitchFamily="18" charset="0"/>
              <a:ea typeface="Cambria Math" panose="02040503050406030204" pitchFamily="18" charset="0"/>
            </a:rPr>
            <a:t> fee * (</a:t>
          </a:r>
          <a:r>
            <a:rPr lang="en-US" sz="1400" b="0" i="1">
              <a:latin typeface="Cambria Math" panose="02040503050406030204" pitchFamily="18" charset="0"/>
              <a:ea typeface="Cambria Math" panose="02040503050406030204" pitchFamily="18" charset="0"/>
            </a:rPr>
            <a:t>Cost of Electricity</a:t>
          </a:r>
          <a:r>
            <a:rPr lang="en-US" sz="1400" b="0" i="1" baseline="0">
              <a:latin typeface="Cambria Math" panose="02040503050406030204" pitchFamily="18" charset="0"/>
              <a:ea typeface="Cambria Math" panose="02040503050406030204" pitchFamily="18" charset="0"/>
            </a:rPr>
            <a:t>  + Network + Unit + Installation + Maintenance)</a:t>
          </a:r>
        </a:p>
      </xdr:txBody>
    </xdr:sp>
    <xdr:clientData/>
  </xdr:oneCellAnchor>
  <xdr:oneCellAnchor>
    <xdr:from>
      <xdr:col>1</xdr:col>
      <xdr:colOff>1079500</xdr:colOff>
      <xdr:row>53</xdr:row>
      <xdr:rowOff>74083</xdr:rowOff>
    </xdr:from>
    <xdr:ext cx="6467474" cy="53340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8908D2D-B72E-445B-B5B8-030CE526A03A}"/>
            </a:ext>
          </a:extLst>
        </xdr:cNvPr>
        <xdr:cNvSpPr txBox="1"/>
      </xdr:nvSpPr>
      <xdr:spPr>
        <a:xfrm>
          <a:off x="1449917" y="12604750"/>
          <a:ext cx="6467474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lang="en-US" sz="1400" b="0" i="1">
              <a:latin typeface="Cambria" panose="02040503050406030204" pitchFamily="18" charset="0"/>
              <a:ea typeface="Cambria" panose="02040503050406030204" pitchFamily="18" charset="0"/>
            </a:rPr>
            <a:t> Cost Per kWh = Session Cost / kWh day per charging</a:t>
          </a:r>
          <a:r>
            <a:rPr lang="en-US" sz="1400" b="0" i="1" baseline="0">
              <a:latin typeface="Cambria" panose="02040503050406030204" pitchFamily="18" charset="0"/>
              <a:ea typeface="Cambria" panose="02040503050406030204" pitchFamily="18" charset="0"/>
            </a:rPr>
            <a:t> session</a:t>
          </a:r>
        </a:p>
      </xdr:txBody>
    </xdr:sp>
    <xdr:clientData/>
  </xdr:oneCellAnchor>
  <xdr:oneCellAnchor>
    <xdr:from>
      <xdr:col>2</xdr:col>
      <xdr:colOff>0</xdr:colOff>
      <xdr:row>39</xdr:row>
      <xdr:rowOff>105833</xdr:rowOff>
    </xdr:from>
    <xdr:ext cx="6467474" cy="53340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5F3BBFA-D811-432A-8C47-7210C65992C3}"/>
            </a:ext>
          </a:extLst>
        </xdr:cNvPr>
        <xdr:cNvSpPr txBox="1"/>
      </xdr:nvSpPr>
      <xdr:spPr>
        <a:xfrm>
          <a:off x="1471083" y="9334500"/>
          <a:ext cx="6467474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lang="en-US" sz="1400" b="0" i="1">
              <a:latin typeface="Cambria" panose="02040503050406030204" pitchFamily="18" charset="0"/>
              <a:ea typeface="Cambria" panose="02040503050406030204" pitchFamily="18" charset="0"/>
            </a:rPr>
            <a:t> Cost Per kWh = Session Cost / kWh day per charging</a:t>
          </a:r>
          <a:r>
            <a:rPr lang="en-US" sz="1400" b="0" i="1" baseline="0">
              <a:latin typeface="Cambria" panose="02040503050406030204" pitchFamily="18" charset="0"/>
              <a:ea typeface="Cambria" panose="02040503050406030204" pitchFamily="18" charset="0"/>
            </a:rPr>
            <a:t> session</a:t>
          </a:r>
        </a:p>
      </xdr:txBody>
    </xdr:sp>
    <xdr:clientData/>
  </xdr:oneCellAnchor>
  <xdr:oneCellAnchor>
    <xdr:from>
      <xdr:col>2</xdr:col>
      <xdr:colOff>0</xdr:colOff>
      <xdr:row>67</xdr:row>
      <xdr:rowOff>52917</xdr:rowOff>
    </xdr:from>
    <xdr:ext cx="6467474" cy="53340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1B1B4222-3A55-4A06-9E25-B5E8C0001E71}"/>
            </a:ext>
          </a:extLst>
        </xdr:cNvPr>
        <xdr:cNvSpPr txBox="1"/>
      </xdr:nvSpPr>
      <xdr:spPr>
        <a:xfrm>
          <a:off x="1471083" y="15885584"/>
          <a:ext cx="6467474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lang="en-US" sz="1400" b="0" i="1">
              <a:latin typeface="Cambria" panose="02040503050406030204" pitchFamily="18" charset="0"/>
              <a:ea typeface="Cambria" panose="02040503050406030204" pitchFamily="18" charset="0"/>
            </a:rPr>
            <a:t> Cost Per kWh = Session Cost / kWh day per charging</a:t>
          </a:r>
          <a:r>
            <a:rPr lang="en-US" sz="1400" b="0" i="1" baseline="0">
              <a:latin typeface="Cambria" panose="02040503050406030204" pitchFamily="18" charset="0"/>
              <a:ea typeface="Cambria" panose="02040503050406030204" pitchFamily="18" charset="0"/>
            </a:rPr>
            <a:t> session</a:t>
          </a:r>
        </a:p>
      </xdr:txBody>
    </xdr:sp>
    <xdr:clientData/>
  </xdr:oneCellAnchor>
  <xdr:oneCellAnchor>
    <xdr:from>
      <xdr:col>2</xdr:col>
      <xdr:colOff>0</xdr:colOff>
      <xdr:row>80</xdr:row>
      <xdr:rowOff>95251</xdr:rowOff>
    </xdr:from>
    <xdr:ext cx="6467474" cy="53340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803BAEA-6182-42C0-8781-64EC4714B655}"/>
            </a:ext>
          </a:extLst>
        </xdr:cNvPr>
        <xdr:cNvSpPr txBox="1"/>
      </xdr:nvSpPr>
      <xdr:spPr>
        <a:xfrm>
          <a:off x="1471083" y="18997084"/>
          <a:ext cx="6467474" cy="5334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>
          <a:noAutofit/>
        </a:bodyPr>
        <a:lstStyle/>
        <a:p>
          <a:pPr algn="ctr"/>
          <a:r>
            <a:rPr lang="en-US" sz="1400" b="0" i="1">
              <a:latin typeface="Cambria" panose="02040503050406030204" pitchFamily="18" charset="0"/>
              <a:ea typeface="Cambria" panose="02040503050406030204" pitchFamily="18" charset="0"/>
            </a:rPr>
            <a:t> Cost Per kWh = Session Cost / kWh day per charging</a:t>
          </a:r>
          <a:r>
            <a:rPr lang="en-US" sz="1400" b="0" i="1" baseline="0">
              <a:latin typeface="Cambria" panose="02040503050406030204" pitchFamily="18" charset="0"/>
              <a:ea typeface="Cambria" panose="02040503050406030204" pitchFamily="18" charset="0"/>
            </a:rPr>
            <a:t> session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9FA2D-4879-A34D-B4D8-345ACB73AFF2}">
  <sheetPr>
    <pageSetUpPr fitToPage="1"/>
  </sheetPr>
  <dimension ref="B1:M37"/>
  <sheetViews>
    <sheetView zoomScaleNormal="100" zoomScaleSheetLayoutView="120" workbookViewId="0">
      <selection activeCell="M26" sqref="M26"/>
    </sheetView>
  </sheetViews>
  <sheetFormatPr defaultColWidth="11" defaultRowHeight="15.6"/>
  <cols>
    <col min="1" max="1" width="3.625" style="9" customWidth="1"/>
    <col min="2" max="3" width="12.625" style="9" bestFit="1" customWidth="1"/>
    <col min="4" max="9" width="11" style="9"/>
    <col min="10" max="10" width="11.5" style="9" customWidth="1"/>
    <col min="11" max="11" width="12.75" style="9" customWidth="1"/>
    <col min="12" max="16384" width="11" style="9"/>
  </cols>
  <sheetData>
    <row r="1" spans="2:13" ht="17.45">
      <c r="B1" s="8" t="s">
        <v>0</v>
      </c>
    </row>
    <row r="3" spans="2:13">
      <c r="B3" s="41" t="s">
        <v>1</v>
      </c>
      <c r="C3" s="41"/>
      <c r="D3" s="41"/>
      <c r="E3" s="41"/>
      <c r="F3" s="41"/>
      <c r="G3" s="41"/>
      <c r="H3" s="41"/>
      <c r="I3" s="41"/>
      <c r="J3" s="41"/>
      <c r="K3" s="41"/>
    </row>
    <row r="4" spans="2:13">
      <c r="B4" s="44" t="s">
        <v>2</v>
      </c>
      <c r="C4" s="44"/>
      <c r="D4" s="44"/>
      <c r="E4" s="44"/>
      <c r="F4" s="44"/>
      <c r="G4" s="44"/>
      <c r="H4" s="44"/>
      <c r="I4" s="44"/>
      <c r="J4" s="44"/>
      <c r="K4" s="44"/>
    </row>
    <row r="6" spans="2:13">
      <c r="B6" s="10" t="s">
        <v>3</v>
      </c>
    </row>
    <row r="7" spans="2:13">
      <c r="B7" s="44" t="s">
        <v>4</v>
      </c>
      <c r="C7" s="44"/>
      <c r="D7" s="44"/>
      <c r="E7" s="44"/>
      <c r="F7" s="44"/>
      <c r="G7" s="44"/>
      <c r="H7" s="44"/>
      <c r="I7" s="44"/>
      <c r="J7" s="44"/>
    </row>
    <row r="8" spans="2:13">
      <c r="B8" s="47" t="s">
        <v>5</v>
      </c>
      <c r="C8" s="47"/>
      <c r="D8" s="47"/>
      <c r="E8" s="47"/>
      <c r="F8" s="47"/>
      <c r="G8" s="47"/>
      <c r="H8" s="47"/>
      <c r="I8" s="47"/>
      <c r="J8" s="47"/>
      <c r="K8" s="47"/>
    </row>
    <row r="9" spans="2:13">
      <c r="B9" s="48" t="s">
        <v>6</v>
      </c>
      <c r="C9" s="48"/>
      <c r="D9" s="48"/>
      <c r="E9" s="48"/>
      <c r="F9" s="48"/>
      <c r="G9" s="48"/>
      <c r="H9" s="48"/>
      <c r="I9" s="48"/>
      <c r="J9" s="48"/>
      <c r="K9" s="48"/>
    </row>
    <row r="10" spans="2:13">
      <c r="B10" s="44" t="s">
        <v>7</v>
      </c>
      <c r="C10" s="44"/>
      <c r="D10" s="44"/>
      <c r="E10" s="44"/>
      <c r="F10" s="44"/>
      <c r="G10" s="44"/>
      <c r="H10" s="44"/>
      <c r="I10" s="44"/>
      <c r="J10" s="44"/>
    </row>
    <row r="11" spans="2:13">
      <c r="B11" s="44" t="s">
        <v>8</v>
      </c>
      <c r="C11" s="44"/>
      <c r="D11" s="44"/>
      <c r="E11" s="44"/>
      <c r="F11" s="44"/>
      <c r="G11" s="44"/>
      <c r="H11" s="44"/>
      <c r="I11" s="44"/>
      <c r="J11" s="44"/>
    </row>
    <row r="13" spans="2:13">
      <c r="B13" s="44" t="s">
        <v>9</v>
      </c>
      <c r="C13" s="44"/>
      <c r="D13" s="44"/>
      <c r="E13" s="44"/>
      <c r="F13" s="44"/>
      <c r="G13" s="44"/>
      <c r="H13" s="44"/>
      <c r="I13" s="44"/>
      <c r="J13" s="44"/>
    </row>
    <row r="14" spans="2:13">
      <c r="B14" s="46" t="s">
        <v>10</v>
      </c>
      <c r="C14" s="46"/>
      <c r="D14" s="46"/>
      <c r="E14" s="46"/>
      <c r="F14" s="46"/>
      <c r="G14" s="46"/>
      <c r="H14" s="46"/>
      <c r="I14" s="46"/>
      <c r="J14" s="46"/>
    </row>
    <row r="15" spans="2:13" ht="15.95" thickBot="1">
      <c r="B15" s="11">
        <f>Fees!D6</f>
        <v>4.5415333333333336</v>
      </c>
      <c r="C15" s="12" t="s">
        <v>11</v>
      </c>
      <c r="G15" s="45"/>
      <c r="H15" s="45"/>
      <c r="I15" s="45"/>
      <c r="J15" s="45"/>
      <c r="K15" s="45"/>
      <c r="L15" s="45"/>
      <c r="M15" s="45"/>
    </row>
    <row r="16" spans="2:13" ht="16.5" thickTop="1" thickBot="1">
      <c r="B16" s="13">
        <f>Fees!D12</f>
        <v>0.30276888888888892</v>
      </c>
      <c r="C16" s="14" t="s">
        <v>12</v>
      </c>
      <c r="G16" s="45"/>
      <c r="H16" s="45"/>
      <c r="I16" s="45"/>
      <c r="J16" s="45"/>
      <c r="K16" s="45"/>
      <c r="L16" s="45"/>
      <c r="M16" s="45"/>
    </row>
    <row r="17" spans="2:13" ht="15.95" thickTop="1">
      <c r="B17" s="15"/>
      <c r="C17" s="16"/>
      <c r="G17" s="45"/>
      <c r="H17" s="45"/>
      <c r="I17" s="45"/>
      <c r="J17" s="45"/>
      <c r="K17" s="45"/>
      <c r="L17" s="45"/>
      <c r="M17" s="45"/>
    </row>
    <row r="18" spans="2:13">
      <c r="B18" s="43" t="s">
        <v>13</v>
      </c>
      <c r="C18" s="43"/>
      <c r="D18" s="43"/>
      <c r="E18" s="43"/>
      <c r="F18" s="43"/>
      <c r="G18" s="43"/>
      <c r="H18" s="43"/>
      <c r="I18" s="43"/>
      <c r="J18" s="43"/>
    </row>
    <row r="19" spans="2:13">
      <c r="B19" s="43" t="s">
        <v>14</v>
      </c>
      <c r="C19" s="43"/>
      <c r="D19" s="43"/>
      <c r="E19" s="43"/>
      <c r="F19" s="43"/>
      <c r="G19" s="43"/>
      <c r="H19" s="43"/>
      <c r="I19" s="43"/>
      <c r="J19" s="43"/>
    </row>
    <row r="20" spans="2:13" ht="15.95" thickBot="1">
      <c r="B20" s="17">
        <f>Fees!D30</f>
        <v>15</v>
      </c>
      <c r="C20" s="20" t="s">
        <v>15</v>
      </c>
      <c r="D20" s="9" t="s">
        <v>16</v>
      </c>
    </row>
    <row r="21" spans="2:13" ht="15.95" thickTop="1"/>
    <row r="22" spans="2:13" ht="15.95" thickBot="1">
      <c r="B22" s="17">
        <f>Fees!D23</f>
        <v>1.9019999999999999</v>
      </c>
      <c r="C22" s="20" t="s">
        <v>11</v>
      </c>
      <c r="D22" s="9" t="s">
        <v>17</v>
      </c>
    </row>
    <row r="23" spans="2:13" ht="16.5" thickTop="1" thickBot="1">
      <c r="B23" s="18">
        <f>Fees!D43</f>
        <v>0.79999999999999993</v>
      </c>
      <c r="C23" s="20" t="s">
        <v>11</v>
      </c>
      <c r="D23" s="9" t="s">
        <v>18</v>
      </c>
    </row>
    <row r="24" spans="2:13" ht="16.5" thickTop="1" thickBot="1">
      <c r="B24" s="17">
        <f>Fees!D57</f>
        <v>0.69333333333333336</v>
      </c>
      <c r="C24" s="20" t="s">
        <v>11</v>
      </c>
      <c r="D24" s="9" t="s">
        <v>19</v>
      </c>
    </row>
    <row r="25" spans="2:13" ht="16.5" thickTop="1" thickBot="1">
      <c r="B25" s="17">
        <f>Fees!D71</f>
        <v>0.2</v>
      </c>
      <c r="C25" s="20" t="s">
        <v>11</v>
      </c>
      <c r="D25" s="9" t="s">
        <v>20</v>
      </c>
    </row>
    <row r="26" spans="2:13" ht="16.5" thickTop="1" thickBot="1">
      <c r="B26" s="17">
        <f>+Fees!D84</f>
        <v>0.53333333333333333</v>
      </c>
      <c r="C26" s="20" t="s">
        <v>11</v>
      </c>
      <c r="D26" s="9" t="s">
        <v>21</v>
      </c>
    </row>
    <row r="27" spans="2:13" ht="16.5" thickTop="1" thickBot="1">
      <c r="B27" s="17">
        <f>+Fees!D95</f>
        <v>0.41286666666666672</v>
      </c>
      <c r="C27" s="20" t="s">
        <v>11</v>
      </c>
      <c r="D27" s="9" t="s">
        <v>22</v>
      </c>
    </row>
    <row r="28" spans="2:13" ht="15.95" thickTop="1"/>
    <row r="29" spans="2:13" ht="15.95" thickBot="1">
      <c r="B29" s="17">
        <f>Fees!D24</f>
        <v>0.1268</v>
      </c>
      <c r="C29" s="20" t="s">
        <v>11</v>
      </c>
      <c r="D29" s="9" t="s">
        <v>23</v>
      </c>
    </row>
    <row r="30" spans="2:13" ht="16.5" thickTop="1" thickBot="1">
      <c r="B30" s="18">
        <f>Fees!D44</f>
        <v>5.333333333333333E-2</v>
      </c>
      <c r="C30" s="20" t="s">
        <v>11</v>
      </c>
      <c r="D30" s="9" t="s">
        <v>24</v>
      </c>
    </row>
    <row r="31" spans="2:13" ht="16.5" thickTop="1" thickBot="1">
      <c r="B31" s="17">
        <f>Fees!D58</f>
        <v>4.6222222222222227E-2</v>
      </c>
      <c r="C31" s="20" t="s">
        <v>11</v>
      </c>
      <c r="D31" s="9" t="s">
        <v>25</v>
      </c>
    </row>
    <row r="32" spans="2:13" ht="16.5" thickTop="1" thickBot="1">
      <c r="B32" s="17">
        <f>Fees!D72</f>
        <v>1.3333333333333334E-2</v>
      </c>
      <c r="C32" s="20" t="s">
        <v>11</v>
      </c>
      <c r="D32" s="9" t="s">
        <v>26</v>
      </c>
    </row>
    <row r="33" spans="2:9" ht="16.5" thickTop="1" thickBot="1">
      <c r="B33" s="17">
        <f>+Fees!D85</f>
        <v>3.5555555555555556E-2</v>
      </c>
      <c r="C33" s="20" t="s">
        <v>11</v>
      </c>
      <c r="D33" s="9" t="s">
        <v>27</v>
      </c>
    </row>
    <row r="34" spans="2:9" ht="16.5" thickTop="1" thickBot="1">
      <c r="B34" s="17">
        <f>+Fees!D96</f>
        <v>2.7524444444444442E-2</v>
      </c>
      <c r="C34" s="20" t="s">
        <v>11</v>
      </c>
      <c r="D34" s="9" t="s">
        <v>28</v>
      </c>
      <c r="E34" s="41"/>
      <c r="F34" s="41"/>
      <c r="G34" s="41"/>
      <c r="H34" s="41"/>
      <c r="I34" s="41"/>
    </row>
    <row r="35" spans="2:9" ht="15.95" thickTop="1">
      <c r="B35" s="19"/>
    </row>
    <row r="37" spans="2:9">
      <c r="B37" s="19"/>
    </row>
  </sheetData>
  <sheetProtection selectLockedCells="1"/>
  <mergeCells count="11">
    <mergeCell ref="B4:K4"/>
    <mergeCell ref="B7:J7"/>
    <mergeCell ref="B8:K8"/>
    <mergeCell ref="B9:K9"/>
    <mergeCell ref="B10:J10"/>
    <mergeCell ref="B19:J19"/>
    <mergeCell ref="B11:J11"/>
    <mergeCell ref="G15:M17"/>
    <mergeCell ref="B13:J13"/>
    <mergeCell ref="B14:J14"/>
    <mergeCell ref="B18:J18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C6147-EEBE-A647-824B-65108D68C00A}">
  <sheetPr>
    <pageSetUpPr fitToPage="1"/>
  </sheetPr>
  <dimension ref="B1:E97"/>
  <sheetViews>
    <sheetView tabSelected="1" topLeftCell="A9" zoomScale="90" zoomScaleNormal="90" workbookViewId="0">
      <selection activeCell="H36" sqref="H36"/>
    </sheetView>
  </sheetViews>
  <sheetFormatPr defaultColWidth="11" defaultRowHeight="17.45"/>
  <cols>
    <col min="1" max="1" width="4.875" style="7" customWidth="1"/>
    <col min="2" max="2" width="14.5" style="7" bestFit="1" customWidth="1"/>
    <col min="3" max="3" width="39.625" style="7" customWidth="1"/>
    <col min="4" max="4" width="24.5" style="7" customWidth="1"/>
    <col min="5" max="5" width="45.5" style="7" customWidth="1"/>
    <col min="6" max="16384" width="11" style="7"/>
  </cols>
  <sheetData>
    <row r="1" spans="2:5">
      <c r="B1" s="8" t="s">
        <v>29</v>
      </c>
    </row>
    <row r="3" spans="2:5" ht="18" thickBot="1">
      <c r="B3" s="8" t="s">
        <v>30</v>
      </c>
    </row>
    <row r="4" spans="2:5">
      <c r="B4" s="4" t="s">
        <v>31</v>
      </c>
      <c r="C4" s="50"/>
      <c r="D4" s="50"/>
      <c r="E4" s="1"/>
    </row>
    <row r="5" spans="2:5">
      <c r="B5" s="6"/>
      <c r="C5" s="49"/>
      <c r="D5" s="49"/>
      <c r="E5" s="3"/>
    </row>
    <row r="6" spans="2:5" ht="18" thickBot="1">
      <c r="B6" s="6"/>
      <c r="C6" s="22"/>
      <c r="D6" s="37">
        <f>D23+D43+D57+D71+D84+D95</f>
        <v>4.5415333333333336</v>
      </c>
      <c r="E6" s="3" t="s">
        <v>32</v>
      </c>
    </row>
    <row r="7" spans="2:5" ht="18.600000000000001" thickTop="1" thickBot="1">
      <c r="B7" s="21"/>
      <c r="C7" s="26"/>
      <c r="D7" s="38"/>
      <c r="E7" s="2"/>
    </row>
    <row r="8" spans="2:5">
      <c r="C8" s="22"/>
      <c r="D8" s="23"/>
    </row>
    <row r="9" spans="2:5" ht="18" thickBot="1">
      <c r="B9" s="8" t="s">
        <v>33</v>
      </c>
    </row>
    <row r="10" spans="2:5">
      <c r="B10" s="4" t="s">
        <v>31</v>
      </c>
      <c r="C10" s="50"/>
      <c r="D10" s="50"/>
      <c r="E10" s="1"/>
    </row>
    <row r="11" spans="2:5">
      <c r="B11" s="6"/>
      <c r="C11" s="49"/>
      <c r="D11" s="49"/>
      <c r="E11" s="3"/>
    </row>
    <row r="12" spans="2:5" ht="18" thickBot="1">
      <c r="B12" s="6"/>
      <c r="C12" s="22"/>
      <c r="D12" s="37">
        <f>D6/D30</f>
        <v>0.30276888888888892</v>
      </c>
      <c r="E12" s="3" t="s">
        <v>12</v>
      </c>
    </row>
    <row r="13" spans="2:5" ht="18.600000000000001" thickTop="1" thickBot="1">
      <c r="B13" s="21"/>
      <c r="C13" s="26"/>
      <c r="D13" s="38"/>
      <c r="E13" s="2"/>
    </row>
    <row r="14" spans="2:5">
      <c r="C14" s="22"/>
      <c r="D14" s="23"/>
    </row>
    <row r="15" spans="2:5" ht="18" thickBot="1">
      <c r="B15" s="8" t="s">
        <v>34</v>
      </c>
    </row>
    <row r="16" spans="2:5">
      <c r="B16" s="4" t="s">
        <v>35</v>
      </c>
      <c r="C16" s="5"/>
      <c r="D16" s="5"/>
      <c r="E16" s="1"/>
    </row>
    <row r="17" spans="2:5">
      <c r="B17" s="6"/>
      <c r="C17" s="7" t="s">
        <v>36</v>
      </c>
      <c r="D17" s="7" t="s">
        <v>37</v>
      </c>
      <c r="E17" s="3" t="s">
        <v>38</v>
      </c>
    </row>
    <row r="18" spans="2:5">
      <c r="B18" s="6"/>
      <c r="C18" s="7" t="s">
        <v>39</v>
      </c>
      <c r="D18" s="29">
        <v>0.1268</v>
      </c>
      <c r="E18" s="3" t="s">
        <v>12</v>
      </c>
    </row>
    <row r="19" spans="2:5">
      <c r="B19" s="6"/>
      <c r="C19" s="7" t="s">
        <v>40</v>
      </c>
      <c r="D19" s="32">
        <v>54</v>
      </c>
      <c r="E19" s="3" t="s">
        <v>41</v>
      </c>
    </row>
    <row r="20" spans="2:5">
      <c r="B20" s="6"/>
      <c r="C20" s="7" t="s">
        <v>42</v>
      </c>
      <c r="D20" s="31">
        <v>3.6</v>
      </c>
      <c r="E20" s="3" t="s">
        <v>43</v>
      </c>
    </row>
    <row r="21" spans="2:5">
      <c r="B21" s="6" t="s">
        <v>31</v>
      </c>
      <c r="C21" s="49"/>
      <c r="D21" s="49"/>
      <c r="E21" s="3"/>
    </row>
    <row r="22" spans="2:5">
      <c r="B22" s="6"/>
      <c r="C22" s="49"/>
      <c r="D22" s="49"/>
      <c r="E22" s="3"/>
    </row>
    <row r="23" spans="2:5" ht="18" thickBot="1">
      <c r="B23" s="6"/>
      <c r="C23" s="22"/>
      <c r="D23" s="25">
        <f>D18*(D19/D20)</f>
        <v>1.9019999999999999</v>
      </c>
      <c r="E23" s="3" t="s">
        <v>32</v>
      </c>
    </row>
    <row r="24" spans="2:5" ht="18.600000000000001" thickTop="1" thickBot="1">
      <c r="B24" s="6"/>
      <c r="C24" s="22"/>
      <c r="D24" s="39">
        <f>+D18</f>
        <v>0.1268</v>
      </c>
      <c r="E24" s="3" t="s">
        <v>12</v>
      </c>
    </row>
    <row r="25" spans="2:5" ht="18.600000000000001" thickTop="1" thickBot="1">
      <c r="B25" s="21"/>
      <c r="C25" s="26"/>
      <c r="D25" s="26"/>
      <c r="E25" s="2"/>
    </row>
    <row r="26" spans="2:5">
      <c r="C26" s="22"/>
    </row>
    <row r="27" spans="2:5" ht="18" thickBot="1">
      <c r="B27" s="8" t="s">
        <v>44</v>
      </c>
    </row>
    <row r="28" spans="2:5">
      <c r="B28" s="4" t="s">
        <v>31</v>
      </c>
      <c r="C28" s="50"/>
      <c r="D28" s="50"/>
      <c r="E28" s="1"/>
    </row>
    <row r="29" spans="2:5">
      <c r="B29" s="6"/>
      <c r="C29" s="49"/>
      <c r="D29" s="49"/>
      <c r="E29" s="3"/>
    </row>
    <row r="30" spans="2:5" ht="18" thickBot="1">
      <c r="B30" s="6"/>
      <c r="D30" s="33">
        <f>D19/D20</f>
        <v>15</v>
      </c>
      <c r="E30" s="3" t="s">
        <v>45</v>
      </c>
    </row>
    <row r="31" spans="2:5" ht="18.600000000000001" thickTop="1" thickBot="1">
      <c r="B31" s="21"/>
      <c r="C31" s="27"/>
      <c r="D31" s="34"/>
      <c r="E31" s="2"/>
    </row>
    <row r="33" spans="2:5" ht="18" thickBot="1">
      <c r="B33" s="8" t="s">
        <v>46</v>
      </c>
    </row>
    <row r="34" spans="2:5">
      <c r="B34" s="4" t="s">
        <v>35</v>
      </c>
      <c r="C34" s="5"/>
      <c r="D34" s="5"/>
      <c r="E34" s="1"/>
    </row>
    <row r="35" spans="2:5">
      <c r="B35" s="6"/>
      <c r="C35" s="7" t="s">
        <v>36</v>
      </c>
      <c r="D35" s="7" t="s">
        <v>37</v>
      </c>
      <c r="E35" s="3" t="s">
        <v>38</v>
      </c>
    </row>
    <row r="36" spans="2:5">
      <c r="B36" s="6"/>
      <c r="C36" s="7" t="s">
        <v>47</v>
      </c>
      <c r="D36" s="35">
        <v>300</v>
      </c>
      <c r="E36" s="3" t="s">
        <v>48</v>
      </c>
    </row>
    <row r="37" spans="2:5">
      <c r="B37" s="6"/>
      <c r="C37" s="7" t="s">
        <v>49</v>
      </c>
      <c r="D37" s="31">
        <v>1.5</v>
      </c>
      <c r="E37" s="3" t="s">
        <v>50</v>
      </c>
    </row>
    <row r="38" spans="2:5">
      <c r="B38" s="6"/>
      <c r="C38" s="7" t="s">
        <v>51</v>
      </c>
      <c r="D38" s="32">
        <v>250</v>
      </c>
      <c r="E38" s="3" t="s">
        <v>52</v>
      </c>
    </row>
    <row r="39" spans="2:5">
      <c r="B39" s="36" t="s">
        <v>31</v>
      </c>
      <c r="E39" s="3"/>
    </row>
    <row r="40" spans="2:5">
      <c r="B40" s="36"/>
      <c r="E40" s="3"/>
    </row>
    <row r="41" spans="2:5">
      <c r="B41" s="36"/>
      <c r="E41" s="3"/>
    </row>
    <row r="42" spans="2:5">
      <c r="B42" s="36"/>
      <c r="E42" s="3"/>
    </row>
    <row r="43" spans="2:5" ht="18" thickBot="1">
      <c r="B43" s="6"/>
      <c r="C43" s="22"/>
      <c r="D43" s="25">
        <f>(D36/D38)/D37</f>
        <v>0.79999999999999993</v>
      </c>
      <c r="E43" s="3" t="s">
        <v>32</v>
      </c>
    </row>
    <row r="44" spans="2:5" ht="18.600000000000001" thickTop="1" thickBot="1">
      <c r="B44" s="6"/>
      <c r="C44" s="22"/>
      <c r="D44" s="39">
        <f>+D43/D30</f>
        <v>5.333333333333333E-2</v>
      </c>
      <c r="E44" s="3" t="s">
        <v>12</v>
      </c>
    </row>
    <row r="45" spans="2:5" ht="18.600000000000001" thickTop="1" thickBot="1">
      <c r="B45" s="21"/>
      <c r="C45" s="26"/>
      <c r="D45" s="28"/>
      <c r="E45" s="2"/>
    </row>
    <row r="46" spans="2:5">
      <c r="D46" s="24"/>
    </row>
    <row r="47" spans="2:5" ht="18" thickBot="1">
      <c r="B47" s="8" t="s">
        <v>53</v>
      </c>
    </row>
    <row r="48" spans="2:5">
      <c r="B48" s="4" t="s">
        <v>35</v>
      </c>
      <c r="C48" s="5"/>
      <c r="D48" s="5"/>
      <c r="E48" s="1"/>
    </row>
    <row r="49" spans="2:5">
      <c r="B49" s="6"/>
      <c r="C49" s="7" t="s">
        <v>36</v>
      </c>
      <c r="D49" s="7" t="s">
        <v>37</v>
      </c>
      <c r="E49" s="3" t="s">
        <v>38</v>
      </c>
    </row>
    <row r="50" spans="2:5">
      <c r="B50" s="6"/>
      <c r="C50" s="7" t="s">
        <v>54</v>
      </c>
      <c r="D50" s="35">
        <v>2600</v>
      </c>
      <c r="E50" s="3" t="s">
        <v>55</v>
      </c>
    </row>
    <row r="51" spans="2:5">
      <c r="B51" s="6"/>
      <c r="C51" s="7" t="s">
        <v>56</v>
      </c>
      <c r="D51" s="30">
        <v>10</v>
      </c>
      <c r="E51" s="3" t="s">
        <v>57</v>
      </c>
    </row>
    <row r="52" spans="2:5">
      <c r="B52" s="6" t="s">
        <v>31</v>
      </c>
      <c r="C52" s="49"/>
      <c r="D52" s="49"/>
      <c r="E52" s="3"/>
    </row>
    <row r="53" spans="2:5">
      <c r="B53" s="6"/>
      <c r="C53" s="49"/>
      <c r="D53" s="49"/>
      <c r="E53" s="3"/>
    </row>
    <row r="54" spans="2:5">
      <c r="B54" s="6"/>
      <c r="C54" s="49"/>
      <c r="D54" s="49"/>
      <c r="E54" s="3"/>
    </row>
    <row r="55" spans="2:5">
      <c r="B55" s="6"/>
      <c r="C55" s="42"/>
      <c r="D55" s="42"/>
      <c r="E55" s="3"/>
    </row>
    <row r="56" spans="2:5">
      <c r="B56" s="6"/>
      <c r="C56" s="42"/>
      <c r="D56" s="42"/>
      <c r="E56" s="3"/>
    </row>
    <row r="57" spans="2:5" ht="18" thickBot="1">
      <c r="B57" s="6"/>
      <c r="C57" s="22"/>
      <c r="D57" s="25">
        <f>(D50/(D37*D38*D51))</f>
        <v>0.69333333333333336</v>
      </c>
      <c r="E57" s="3" t="s">
        <v>32</v>
      </c>
    </row>
    <row r="58" spans="2:5" ht="18.600000000000001" thickTop="1" thickBot="1">
      <c r="B58" s="6"/>
      <c r="C58" s="22"/>
      <c r="D58" s="39">
        <f>+D57/D30</f>
        <v>4.6222222222222227E-2</v>
      </c>
      <c r="E58" s="3" t="s">
        <v>12</v>
      </c>
    </row>
    <row r="59" spans="2:5" ht="18.600000000000001" thickTop="1" thickBot="1">
      <c r="B59" s="21"/>
      <c r="C59" s="26"/>
      <c r="D59" s="28"/>
      <c r="E59" s="2"/>
    </row>
    <row r="61" spans="2:5" ht="18" thickBot="1">
      <c r="B61" s="8" t="s">
        <v>58</v>
      </c>
    </row>
    <row r="62" spans="2:5">
      <c r="B62" s="4" t="s">
        <v>35</v>
      </c>
      <c r="C62" s="5"/>
      <c r="D62" s="5"/>
      <c r="E62" s="1"/>
    </row>
    <row r="63" spans="2:5">
      <c r="B63" s="6"/>
      <c r="C63" s="7" t="s">
        <v>36</v>
      </c>
      <c r="D63" s="7" t="s">
        <v>37</v>
      </c>
      <c r="E63" s="3" t="s">
        <v>38</v>
      </c>
    </row>
    <row r="64" spans="2:5">
      <c r="B64" s="6"/>
      <c r="C64" s="7" t="s">
        <v>59</v>
      </c>
      <c r="D64" s="35">
        <v>3000</v>
      </c>
      <c r="E64" s="3" t="s">
        <v>55</v>
      </c>
    </row>
    <row r="65" spans="2:5">
      <c r="B65" s="6"/>
      <c r="C65" s="7" t="s">
        <v>60</v>
      </c>
      <c r="D65" s="30">
        <v>40</v>
      </c>
      <c r="E65" s="3" t="s">
        <v>57</v>
      </c>
    </row>
    <row r="66" spans="2:5">
      <c r="B66" s="6" t="s">
        <v>31</v>
      </c>
      <c r="C66" s="49"/>
      <c r="D66" s="49"/>
      <c r="E66" s="3"/>
    </row>
    <row r="67" spans="2:5">
      <c r="B67" s="6"/>
      <c r="C67" s="49"/>
      <c r="D67" s="49"/>
      <c r="E67" s="3"/>
    </row>
    <row r="68" spans="2:5">
      <c r="B68" s="6"/>
      <c r="C68" s="49"/>
      <c r="D68" s="49"/>
      <c r="E68" s="3"/>
    </row>
    <row r="69" spans="2:5">
      <c r="B69" s="6"/>
      <c r="C69" s="42"/>
      <c r="D69" s="42"/>
      <c r="E69" s="3"/>
    </row>
    <row r="70" spans="2:5">
      <c r="B70" s="6"/>
      <c r="C70" s="42"/>
      <c r="D70" s="42"/>
      <c r="E70" s="3"/>
    </row>
    <row r="71" spans="2:5" ht="18" thickBot="1">
      <c r="B71" s="6"/>
      <c r="C71" s="22"/>
      <c r="D71" s="25">
        <f>(D64/(D37*D38*D65))</f>
        <v>0.2</v>
      </c>
      <c r="E71" s="3" t="s">
        <v>32</v>
      </c>
    </row>
    <row r="72" spans="2:5" ht="18.600000000000001" thickTop="1" thickBot="1">
      <c r="B72" s="6"/>
      <c r="C72" s="22"/>
      <c r="D72" s="39">
        <f>+D71/D30</f>
        <v>1.3333333333333334E-2</v>
      </c>
      <c r="E72" s="3" t="s">
        <v>12</v>
      </c>
    </row>
    <row r="73" spans="2:5" ht="18.600000000000001" thickTop="1" thickBot="1">
      <c r="B73" s="21"/>
      <c r="C73" s="27"/>
      <c r="D73" s="27"/>
      <c r="E73" s="2"/>
    </row>
    <row r="75" spans="2:5" ht="18" thickBot="1">
      <c r="B75" s="8" t="s">
        <v>61</v>
      </c>
    </row>
    <row r="76" spans="2:5">
      <c r="B76" s="4" t="s">
        <v>35</v>
      </c>
      <c r="C76" s="5"/>
      <c r="D76" s="5"/>
      <c r="E76" s="1"/>
    </row>
    <row r="77" spans="2:5">
      <c r="B77" s="6"/>
      <c r="C77" s="7" t="s">
        <v>36</v>
      </c>
      <c r="D77" s="7" t="s">
        <v>37</v>
      </c>
      <c r="E77" s="3" t="s">
        <v>38</v>
      </c>
    </row>
    <row r="78" spans="2:5">
      <c r="B78" s="6"/>
      <c r="C78" s="7" t="s">
        <v>62</v>
      </c>
      <c r="D78" s="35">
        <v>200</v>
      </c>
      <c r="E78" s="3" t="s">
        <v>55</v>
      </c>
    </row>
    <row r="79" spans="2:5">
      <c r="B79" s="6" t="s">
        <v>31</v>
      </c>
      <c r="C79" s="49"/>
      <c r="D79" s="49"/>
      <c r="E79" s="3"/>
    </row>
    <row r="80" spans="2:5">
      <c r="B80" s="6"/>
      <c r="C80" s="49"/>
      <c r="D80" s="49"/>
      <c r="E80" s="3"/>
    </row>
    <row r="81" spans="2:5">
      <c r="B81" s="6"/>
      <c r="C81" s="49"/>
      <c r="D81" s="49"/>
      <c r="E81" s="3"/>
    </row>
    <row r="82" spans="2:5">
      <c r="B82" s="6"/>
      <c r="C82" s="42"/>
      <c r="D82" s="42"/>
      <c r="E82" s="3"/>
    </row>
    <row r="83" spans="2:5">
      <c r="B83" s="6"/>
      <c r="C83" s="42"/>
      <c r="D83" s="42"/>
      <c r="E83" s="3"/>
    </row>
    <row r="84" spans="2:5" ht="18" thickBot="1">
      <c r="B84" s="6"/>
      <c r="C84" s="22"/>
      <c r="D84" s="25">
        <f>+D78/(D37*D38)</f>
        <v>0.53333333333333333</v>
      </c>
      <c r="E84" s="3" t="s">
        <v>32</v>
      </c>
    </row>
    <row r="85" spans="2:5" ht="18.600000000000001" thickTop="1" thickBot="1">
      <c r="B85" s="6"/>
      <c r="C85" s="22"/>
      <c r="D85" s="39">
        <f>+D84/D30</f>
        <v>3.5555555555555556E-2</v>
      </c>
      <c r="E85" s="3" t="s">
        <v>12</v>
      </c>
    </row>
    <row r="86" spans="2:5" ht="18.600000000000001" thickTop="1" thickBot="1">
      <c r="B86" s="21"/>
      <c r="C86" s="27"/>
      <c r="D86" s="27"/>
      <c r="E86" s="2"/>
    </row>
    <row r="88" spans="2:5" ht="18" thickBot="1">
      <c r="B88" s="8" t="s">
        <v>63</v>
      </c>
    </row>
    <row r="89" spans="2:5">
      <c r="B89" s="4" t="s">
        <v>35</v>
      </c>
      <c r="C89" s="5"/>
      <c r="D89" s="5"/>
      <c r="E89" s="1"/>
    </row>
    <row r="90" spans="2:5">
      <c r="B90" s="6"/>
      <c r="C90" s="7" t="s">
        <v>36</v>
      </c>
      <c r="D90" s="7" t="s">
        <v>37</v>
      </c>
      <c r="E90" s="3" t="s">
        <v>38</v>
      </c>
    </row>
    <row r="91" spans="2:5">
      <c r="B91" s="6"/>
      <c r="C91" s="7" t="s">
        <v>64</v>
      </c>
      <c r="D91" s="40">
        <v>0.1</v>
      </c>
      <c r="E91" s="3" t="s">
        <v>65</v>
      </c>
    </row>
    <row r="92" spans="2:5">
      <c r="B92" s="6" t="s">
        <v>31</v>
      </c>
      <c r="C92" s="49"/>
      <c r="D92" s="49"/>
      <c r="E92" s="3"/>
    </row>
    <row r="93" spans="2:5">
      <c r="B93" s="6"/>
      <c r="C93" s="49"/>
      <c r="D93" s="49"/>
      <c r="E93" s="3"/>
    </row>
    <row r="94" spans="2:5">
      <c r="B94" s="6"/>
      <c r="C94" s="49"/>
      <c r="D94" s="49"/>
      <c r="E94" s="3"/>
    </row>
    <row r="95" spans="2:5" ht="18" thickBot="1">
      <c r="B95" s="6"/>
      <c r="C95" s="22"/>
      <c r="D95" s="25">
        <f>(D23+D43+D57+D71+D84)*D91</f>
        <v>0.41286666666666672</v>
      </c>
      <c r="E95" s="3" t="s">
        <v>32</v>
      </c>
    </row>
    <row r="96" spans="2:5" ht="18.600000000000001" thickTop="1" thickBot="1">
      <c r="B96" s="6"/>
      <c r="C96" s="22"/>
      <c r="D96" s="39">
        <f>(D24+D44+D58+D72+D85)*D91</f>
        <v>2.7524444444444442E-2</v>
      </c>
      <c r="E96" s="3" t="s">
        <v>12</v>
      </c>
    </row>
    <row r="97" spans="2:5" ht="18.600000000000001" thickTop="1" thickBot="1">
      <c r="B97" s="21"/>
      <c r="C97" s="27"/>
      <c r="D97" s="27"/>
      <c r="E97" s="2"/>
    </row>
  </sheetData>
  <mergeCells count="8">
    <mergeCell ref="C79:D81"/>
    <mergeCell ref="C92:D94"/>
    <mergeCell ref="C4:D5"/>
    <mergeCell ref="C52:D54"/>
    <mergeCell ref="C66:D68"/>
    <mergeCell ref="C21:D22"/>
    <mergeCell ref="C10:D11"/>
    <mergeCell ref="C28:D29"/>
  </mergeCells>
  <pageMargins left="0.7" right="0.7" top="0.75" bottom="0.75" header="0.3" footer="0.3"/>
  <pageSetup scale="59" orientation="portrait" horizontalDpi="1200" verticalDpi="1200" r:id="rId1"/>
  <rowBreaks count="1" manualBreakCount="1">
    <brk id="73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F4BB249A85B5468C0DC88F9CF05F72" ma:contentTypeVersion="17" ma:contentTypeDescription="Create a new document." ma:contentTypeScope="" ma:versionID="885f11a2b3701afe3b2d4b3f27283694">
  <xsd:schema xmlns:xsd="http://www.w3.org/2001/XMLSchema" xmlns:xs="http://www.w3.org/2001/XMLSchema" xmlns:p="http://schemas.microsoft.com/office/2006/metadata/properties" xmlns:ns2="351b36b7-24b7-4d84-9b03-1d852144fad3" xmlns:ns3="84fcc3d4-a868-4b4a-869f-9b2910028862" targetNamespace="http://schemas.microsoft.com/office/2006/metadata/properties" ma:root="true" ma:fieldsID="d560d6548916016f9093a18ffe61f159" ns2:_="" ns3:_="">
    <xsd:import namespace="351b36b7-24b7-4d84-9b03-1d852144fad3"/>
    <xsd:import namespace="84fcc3d4-a868-4b4a-869f-9b29100288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ATextColum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b36b7-24b7-4d84-9b03-1d852144fa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834da80-57da-4863-8816-2e6886d1e8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ATextColumn" ma:index="22" nillable="true" ma:displayName="A Text Column" ma:format="Dropdown" ma:internalName="ATextColumn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fcc3d4-a868-4b4a-869f-9b291002886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c46d001-0b35-4f5c-8060-850482a62794}" ma:internalName="TaxCatchAll" ma:showField="CatchAllData" ma:web="84fcc3d4-a868-4b4a-869f-9b29100288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1b36b7-24b7-4d84-9b03-1d852144fad3">
      <Terms xmlns="http://schemas.microsoft.com/office/infopath/2007/PartnerControls"/>
    </lcf76f155ced4ddcb4097134ff3c332f>
    <TaxCatchAll xmlns="84fcc3d4-a868-4b4a-869f-9b2910028862" xsi:nil="true"/>
    <ATextColumn xmlns="351b36b7-24b7-4d84-9b03-1d852144fad3" xsi:nil="true"/>
  </documentManagement>
</p:properties>
</file>

<file path=customXml/itemProps1.xml><?xml version="1.0" encoding="utf-8"?>
<ds:datastoreItem xmlns:ds="http://schemas.openxmlformats.org/officeDocument/2006/customXml" ds:itemID="{23CAC92E-FBB1-4801-AC3E-EACA6B19C9F6}"/>
</file>

<file path=customXml/itemProps2.xml><?xml version="1.0" encoding="utf-8"?>
<ds:datastoreItem xmlns:ds="http://schemas.openxmlformats.org/officeDocument/2006/customXml" ds:itemID="{FEFD5BD7-19B5-4822-8EA9-669BDAD3AC99}"/>
</file>

<file path=customXml/itemProps3.xml><?xml version="1.0" encoding="utf-8"?>
<ds:datastoreItem xmlns:ds="http://schemas.openxmlformats.org/officeDocument/2006/customXml" ds:itemID="{B89456F5-31E0-4522-9A7B-D94186016B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Federal Energy Management Program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FEMP Workplace Charging POV Fee Calculator</dc:title>
  <dc:subject>A supplement to the FEMP Federal Workplace Charging Program Guide, this calculator provides a user-friendly approach to determine the necessary fee structures to recoup the costs associated with workplace charging services.</dc:subject>
  <dc:creator>Jesse Bennett</dc:creator>
  <cp:keywords/>
  <dc:description/>
  <cp:lastModifiedBy/>
  <cp:revision/>
  <dcterms:created xsi:type="dcterms:W3CDTF">2020-01-13T18:02:00Z</dcterms:created>
  <dcterms:modified xsi:type="dcterms:W3CDTF">2025-08-11T16:27:45Z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0x010100D1F4BB249A85B5468C0DC88F9CF05F72</vt:lpwstr>
  </property>
  <property fmtid="{D5CDD505-2E9C-101B-9397-08002B2CF9AE}" pid="3" name="MSIP_Label_95965d95-ecc0-4720-b759-1f33c42ed7da_Enabled">
    <vt:lpwstr>true</vt:lpwstr>
  </property>
  <property fmtid="{D5CDD505-2E9C-101B-9397-08002B2CF9AE}" pid="4" name="MSIP_Label_95965d95-ecc0-4720-b759-1f33c42ed7da_SetDate">
    <vt:lpwstr>2024-06-27T21:02:00Z</vt:lpwstr>
  </property>
  <property fmtid="{D5CDD505-2E9C-101B-9397-08002B2CF9AE}" pid="5" name="MSIP_Label_95965d95-ecc0-4720-b759-1f33c42ed7da_Method">
    <vt:lpwstr>Standard</vt:lpwstr>
  </property>
  <property fmtid="{D5CDD505-2E9C-101B-9397-08002B2CF9AE}" pid="6" name="MSIP_Label_95965d95-ecc0-4720-b759-1f33c42ed7da_Name">
    <vt:lpwstr>General</vt:lpwstr>
  </property>
  <property fmtid="{D5CDD505-2E9C-101B-9397-08002B2CF9AE}" pid="7" name="MSIP_Label_95965d95-ecc0-4720-b759-1f33c42ed7da_SiteId">
    <vt:lpwstr>a0f29d7e-28cd-4f54-8442-7885aee7c080</vt:lpwstr>
  </property>
  <property fmtid="{D5CDD505-2E9C-101B-9397-08002B2CF9AE}" pid="8" name="MSIP_Label_95965d95-ecc0-4720-b759-1f33c42ed7da_ActionId">
    <vt:lpwstr>37a23ce2-e649-4fe7-8676-170d7667cb69</vt:lpwstr>
  </property>
  <property fmtid="{D5CDD505-2E9C-101B-9397-08002B2CF9AE}" pid="9" name="MSIP_Label_95965d95-ecc0-4720-b759-1f33c42ed7da_ContentBits">
    <vt:lpwstr>0</vt:lpwstr>
  </property>
  <property fmtid="{D5CDD505-2E9C-101B-9397-08002B2CF9AE}" pid="10" name="MediaServiceImageTags">
    <vt:lpwstr/>
  </property>
</Properties>
</file>