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my.Klusmeier\AppData\Local\Microsoft\Windows\INetCache\Content.Outlook\0S12T3DL\"/>
    </mc:Choice>
  </mc:AlternateContent>
  <xr:revisionPtr revIDLastSave="0" documentId="13_ncr:1_{C8D5C1CE-DD07-471D-88BC-552420E2A5F1}" xr6:coauthVersionLast="47" xr6:coauthVersionMax="47" xr10:uidLastSave="{00000000-0000-0000-0000-000000000000}"/>
  <bookViews>
    <workbookView xWindow="5580" yWindow="1110" windowWidth="22875" windowHeight="131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D50" i="1"/>
  <c r="C14" i="1" l="1"/>
  <c r="D14" i="1"/>
  <c r="E14" i="1"/>
  <c r="F14" i="1"/>
  <c r="B14" i="1"/>
  <c r="G13" i="1"/>
  <c r="E11" i="1"/>
  <c r="F11" i="1" s="1"/>
  <c r="E10" i="1"/>
  <c r="F10" i="1" s="1"/>
  <c r="G10" i="1" s="1"/>
  <c r="G14" i="1" l="1"/>
  <c r="G15" i="1" s="1"/>
  <c r="G16" i="1" s="1"/>
  <c r="G17" i="1" s="1"/>
  <c r="G11" i="1"/>
</calcChain>
</file>

<file path=xl/sharedStrings.xml><?xml version="1.0" encoding="utf-8"?>
<sst xmlns="http://schemas.openxmlformats.org/spreadsheetml/2006/main" count="27" uniqueCount="27">
  <si>
    <t>Instructions:</t>
  </si>
  <si>
    <t>Cells in Beige are established historic numbers and may not be changed.</t>
  </si>
  <si>
    <t>Enter data only in the Green cells</t>
  </si>
  <si>
    <t>All Yellow cells are auto-calculated based on user inputs</t>
  </si>
  <si>
    <r>
      <t xml:space="preserve">Cells G8:G10 will change color based on final results. </t>
    </r>
    <r>
      <rPr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means over allowable ACPU budget</t>
    </r>
  </si>
  <si>
    <t>WAP Program Year</t>
  </si>
  <si>
    <t>2025 (Est.)</t>
  </si>
  <si>
    <t>2026 (Est.)</t>
  </si>
  <si>
    <t>Maximum Allowable ACPU</t>
  </si>
  <si>
    <t>Max Renewables ACPU</t>
  </si>
  <si>
    <t xml:space="preserve"> Estimated Grantee Budget Expenditure </t>
  </si>
  <si>
    <t>Total Budget Difference</t>
  </si>
  <si>
    <t>2025 CPI or 3% 
whichever is less (est.)</t>
  </si>
  <si>
    <t>2026 CPI or 3% 
whichever is less (est.)</t>
  </si>
  <si>
    <t xml:space="preserve">Enter estimated annual ACPU adjustment </t>
  </si>
  <si>
    <t>Table below shows historic ACPU changes and the corresponding Consumer Price Index (CPI) % change. Any year the CPI is higher than 3%, regulation directs WAP to use 3%.</t>
  </si>
  <si>
    <t>Historical WAP % ACPU Adjustments</t>
  </si>
  <si>
    <t>CPI*</t>
  </si>
  <si>
    <t>Average</t>
  </si>
  <si>
    <t>*October BLS report
September to October of previous year.</t>
  </si>
  <si>
    <t>1/22/24 version</t>
  </si>
  <si>
    <t>WAP Grantee IIJA ACPU Calculator</t>
  </si>
  <si>
    <t xml:space="preserve"> Enter Grantee Units Completed</t>
  </si>
  <si>
    <t>Grantee Estimated ACPU</t>
  </si>
  <si>
    <t>Difference from Maximum Estimated ACPU</t>
  </si>
  <si>
    <t>5-year ACPU (Est.)</t>
  </si>
  <si>
    <t>Enter Grantee ACPU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</si>
</sst>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165" fontId="0" fillId="3" borderId="1" xfId="1" applyNumberFormat="1" applyFont="1" applyFill="1" applyBorder="1" applyAlignment="1" applyProtection="1">
      <alignment horizontal="center"/>
      <protection locked="0"/>
    </xf>
    <xf numFmtId="10" fontId="0" fillId="3" borderId="9" xfId="2" applyNumberFormat="1" applyFont="1" applyFill="1" applyBorder="1" applyAlignment="1" applyProtection="1">
      <alignment horizontal="center" vertical="center"/>
      <protection locked="0"/>
    </xf>
    <xf numFmtId="10" fontId="0" fillId="3" borderId="10" xfId="2" applyNumberFormat="1" applyFon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4" xfId="0" applyBorder="1"/>
    <xf numFmtId="0" fontId="0" fillId="0" borderId="0" xfId="0" applyAlignment="1">
      <alignment wrapText="1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4" borderId="1" xfId="1" applyNumberFormat="1" applyFont="1" applyFill="1" applyBorder="1" applyAlignment="1" applyProtection="1">
      <alignment horizontal="center"/>
    </xf>
    <xf numFmtId="165" fontId="0" fillId="2" borderId="1" xfId="1" applyNumberFormat="1" applyFont="1" applyFill="1" applyBorder="1" applyAlignment="1" applyProtection="1">
      <alignment horizontal="center"/>
    </xf>
    <xf numFmtId="165" fontId="0" fillId="2" borderId="7" xfId="1" applyNumberFormat="1" applyFont="1" applyFill="1" applyBorder="1" applyAlignment="1" applyProtection="1">
      <alignment horizontal="center"/>
    </xf>
    <xf numFmtId="165" fontId="0" fillId="5" borderId="7" xfId="1" applyNumberFormat="1" applyFont="1" applyFill="1" applyBorder="1" applyAlignment="1" applyProtection="1">
      <alignment horizontal="center"/>
    </xf>
    <xf numFmtId="1" fontId="0" fillId="2" borderId="7" xfId="0" applyNumberFormat="1" applyFill="1" applyBorder="1" applyAlignment="1">
      <alignment horizontal="right"/>
    </xf>
    <xf numFmtId="165" fontId="0" fillId="2" borderId="7" xfId="0" applyNumberFormat="1" applyFill="1" applyBorder="1" applyAlignment="1">
      <alignment horizontal="center"/>
    </xf>
    <xf numFmtId="44" fontId="2" fillId="0" borderId="7" xfId="0" applyNumberFormat="1" applyFont="1" applyBorder="1" applyAlignment="1">
      <alignment horizontal="center"/>
    </xf>
    <xf numFmtId="44" fontId="2" fillId="0" borderId="7" xfId="1" applyFont="1" applyBorder="1" applyAlignment="1" applyProtection="1">
      <alignment horizontal="center"/>
    </xf>
    <xf numFmtId="44" fontId="2" fillId="0" borderId="10" xfId="0" applyNumberFormat="1" applyFont="1" applyBorder="1" applyAlignment="1">
      <alignment horizontal="center"/>
    </xf>
    <xf numFmtId="0" fontId="0" fillId="0" borderId="15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6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7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166" fontId="0" fillId="0" borderId="1" xfId="2" applyNumberFormat="1" applyFont="1" applyBorder="1" applyAlignment="1" applyProtection="1">
      <alignment horizontal="center"/>
    </xf>
    <xf numFmtId="164" fontId="3" fillId="0" borderId="7" xfId="0" applyNumberFormat="1" applyFont="1" applyBorder="1" applyAlignment="1">
      <alignment horizontal="center" vertical="top"/>
    </xf>
    <xf numFmtId="164" fontId="3" fillId="6" borderId="7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164" fontId="5" fillId="0" borderId="7" xfId="0" applyNumberFormat="1" applyFont="1" applyBorder="1" applyAlignment="1">
      <alignment horizontal="center" vertical="top"/>
    </xf>
    <xf numFmtId="164" fontId="3" fillId="4" borderId="7" xfId="0" applyNumberFormat="1" applyFont="1" applyFill="1" applyBorder="1" applyAlignment="1">
      <alignment horizontal="center" vertical="top"/>
    </xf>
    <xf numFmtId="0" fontId="0" fillId="4" borderId="8" xfId="0" applyFill="1" applyBorder="1" applyAlignment="1">
      <alignment horizontal="center"/>
    </xf>
    <xf numFmtId="166" fontId="0" fillId="4" borderId="9" xfId="2" applyNumberFormat="1" applyFont="1" applyFill="1" applyBorder="1" applyAlignment="1" applyProtection="1">
      <alignment horizontal="center"/>
    </xf>
    <xf numFmtId="164" fontId="0" fillId="4" borderId="10" xfId="3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8" fillId="0" borderId="16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right"/>
    </xf>
    <xf numFmtId="0" fontId="0" fillId="0" borderId="1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3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44" fontId="0" fillId="0" borderId="16" xfId="0" applyNumberFormat="1" applyBorder="1" applyAlignment="1">
      <alignment horizontal="center"/>
    </xf>
    <xf numFmtId="44" fontId="0" fillId="0" borderId="17" xfId="0" applyNumberFormat="1" applyBorder="1" applyAlignment="1">
      <alignment horizontal="center"/>
    </xf>
    <xf numFmtId="44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tabSelected="1" zoomScaleNormal="100" workbookViewId="0">
      <selection activeCell="A12" sqref="A12"/>
    </sheetView>
  </sheetViews>
  <sheetFormatPr defaultColWidth="8.85546875" defaultRowHeight="15" x14ac:dyDescent="0.25"/>
  <cols>
    <col min="1" max="1" width="32.7109375" style="11" customWidth="1"/>
    <col min="2" max="6" width="14" style="11" customWidth="1"/>
    <col min="7" max="7" width="19" style="11" customWidth="1"/>
    <col min="9" max="10" width="14.42578125" customWidth="1"/>
  </cols>
  <sheetData>
    <row r="1" spans="1:21" ht="23.25" x14ac:dyDescent="0.35">
      <c r="A1" s="54" t="s">
        <v>21</v>
      </c>
      <c r="B1" s="55"/>
      <c r="C1" s="55"/>
      <c r="D1" s="55"/>
      <c r="E1" s="55"/>
      <c r="F1" s="55"/>
      <c r="G1" s="55"/>
      <c r="H1" s="5"/>
    </row>
    <row r="2" spans="1:21" ht="24" thickBot="1" x14ac:dyDescent="0.4">
      <c r="A2" s="6"/>
      <c r="B2" s="7"/>
      <c r="C2" s="7"/>
      <c r="D2" s="7"/>
      <c r="E2" s="7"/>
      <c r="F2" s="7"/>
      <c r="G2" s="7"/>
      <c r="H2" s="8"/>
    </row>
    <row r="3" spans="1:21" ht="15.6" customHeight="1" x14ac:dyDescent="0.25">
      <c r="A3" s="65" t="s">
        <v>0</v>
      </c>
      <c r="B3" s="66"/>
      <c r="C3" s="66"/>
      <c r="D3" s="66"/>
      <c r="E3" s="66"/>
      <c r="F3" s="66"/>
      <c r="G3" s="67"/>
      <c r="H3" s="8"/>
    </row>
    <row r="4" spans="1:21" ht="14.25" customHeight="1" x14ac:dyDescent="0.25">
      <c r="A4" s="68" t="s">
        <v>1</v>
      </c>
      <c r="B4" s="69"/>
      <c r="C4" s="69"/>
      <c r="D4" s="69"/>
      <c r="E4" s="69"/>
      <c r="F4" s="69"/>
      <c r="G4" s="70"/>
      <c r="H4" s="8"/>
      <c r="O4" s="9"/>
      <c r="P4" s="9"/>
      <c r="Q4" s="9"/>
      <c r="R4" s="9"/>
      <c r="S4" s="9"/>
      <c r="T4" s="9"/>
      <c r="U4" s="9"/>
    </row>
    <row r="5" spans="1:21" x14ac:dyDescent="0.25">
      <c r="A5" s="56" t="s">
        <v>2</v>
      </c>
      <c r="B5" s="57"/>
      <c r="C5" s="57"/>
      <c r="D5" s="57"/>
      <c r="E5" s="57"/>
      <c r="F5" s="57"/>
      <c r="G5" s="58"/>
      <c r="H5" s="8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4.25" customHeight="1" x14ac:dyDescent="0.25">
      <c r="A6" s="59" t="s">
        <v>3</v>
      </c>
      <c r="B6" s="60"/>
      <c r="C6" s="60"/>
      <c r="D6" s="60"/>
      <c r="E6" s="60"/>
      <c r="F6" s="60"/>
      <c r="G6" s="61"/>
      <c r="H6" s="8"/>
    </row>
    <row r="7" spans="1:21" ht="15.75" thickBot="1" x14ac:dyDescent="0.3">
      <c r="A7" s="62" t="s">
        <v>4</v>
      </c>
      <c r="B7" s="63"/>
      <c r="C7" s="63"/>
      <c r="D7" s="63"/>
      <c r="E7" s="63"/>
      <c r="F7" s="63"/>
      <c r="G7" s="64"/>
      <c r="H7" s="8"/>
    </row>
    <row r="8" spans="1:21" ht="15.75" thickBot="1" x14ac:dyDescent="0.3">
      <c r="A8" s="10"/>
      <c r="H8" s="8"/>
    </row>
    <row r="9" spans="1:21" x14ac:dyDescent="0.25">
      <c r="A9" s="12" t="s">
        <v>5</v>
      </c>
      <c r="B9" s="13">
        <v>2022</v>
      </c>
      <c r="C9" s="13">
        <v>2023</v>
      </c>
      <c r="D9" s="13">
        <v>2024</v>
      </c>
      <c r="E9" s="13" t="s">
        <v>6</v>
      </c>
      <c r="F9" s="13" t="s">
        <v>7</v>
      </c>
      <c r="G9" s="14" t="s">
        <v>25</v>
      </c>
      <c r="H9" s="8"/>
    </row>
    <row r="10" spans="1:21" x14ac:dyDescent="0.25">
      <c r="A10" s="44" t="s">
        <v>8</v>
      </c>
      <c r="B10" s="15">
        <v>8009</v>
      </c>
      <c r="C10" s="15">
        <v>8250</v>
      </c>
      <c r="D10" s="15">
        <v>8497</v>
      </c>
      <c r="E10" s="16">
        <f>D10+(D10*$E$20)</f>
        <v>8666.94</v>
      </c>
      <c r="F10" s="16">
        <f>E10+(E10*$F$20)</f>
        <v>8840.2788</v>
      </c>
      <c r="G10" s="17">
        <f>AVERAGE(B10:F10)</f>
        <v>8452.6437600000008</v>
      </c>
      <c r="H10" s="8"/>
    </row>
    <row r="11" spans="1:21" x14ac:dyDescent="0.25">
      <c r="A11" s="44" t="s">
        <v>9</v>
      </c>
      <c r="B11" s="15">
        <v>3929</v>
      </c>
      <c r="C11" s="15">
        <v>4047</v>
      </c>
      <c r="D11" s="15">
        <v>4169</v>
      </c>
      <c r="E11" s="16">
        <f>D11+(D11*$E$20)</f>
        <v>4252.38</v>
      </c>
      <c r="F11" s="16">
        <f>E11+(E11*$F$20)</f>
        <v>4337.4276</v>
      </c>
      <c r="G11" s="17">
        <f>AVERAGE(B11:F11)</f>
        <v>4146.9615199999998</v>
      </c>
      <c r="H11" s="8"/>
    </row>
    <row r="12" spans="1:21" x14ac:dyDescent="0.25">
      <c r="A12" s="44" t="s">
        <v>26</v>
      </c>
      <c r="B12" s="1">
        <v>24000</v>
      </c>
      <c r="C12" s="1">
        <v>12000</v>
      </c>
      <c r="D12" s="1">
        <v>8200</v>
      </c>
      <c r="E12" s="1">
        <v>8250</v>
      </c>
      <c r="F12" s="1">
        <v>8300</v>
      </c>
      <c r="G12" s="18"/>
      <c r="H12" s="8"/>
    </row>
    <row r="13" spans="1:21" x14ac:dyDescent="0.25">
      <c r="A13" s="44" t="s">
        <v>22</v>
      </c>
      <c r="B13" s="4">
        <v>50</v>
      </c>
      <c r="C13" s="4">
        <v>100</v>
      </c>
      <c r="D13" s="4">
        <v>500</v>
      </c>
      <c r="E13" s="4">
        <v>2000</v>
      </c>
      <c r="F13" s="4">
        <v>4000</v>
      </c>
      <c r="G13" s="19">
        <f>SUM(B13:F13)</f>
        <v>6650</v>
      </c>
      <c r="H13" s="8"/>
    </row>
    <row r="14" spans="1:21" x14ac:dyDescent="0.25">
      <c r="A14" s="44" t="s">
        <v>10</v>
      </c>
      <c r="B14" s="16">
        <f>B12*B13</f>
        <v>1200000</v>
      </c>
      <c r="C14" s="16">
        <f>C12*C13</f>
        <v>1200000</v>
      </c>
      <c r="D14" s="16">
        <f>D12*D13</f>
        <v>4100000</v>
      </c>
      <c r="E14" s="16">
        <f>E12*E13</f>
        <v>16500000</v>
      </c>
      <c r="F14" s="16">
        <f>F12*F13</f>
        <v>33200000</v>
      </c>
      <c r="G14" s="20">
        <f>SUM(B14:F14)</f>
        <v>56200000</v>
      </c>
      <c r="H14" s="8"/>
    </row>
    <row r="15" spans="1:21" x14ac:dyDescent="0.25">
      <c r="A15" s="71" t="s">
        <v>23</v>
      </c>
      <c r="B15" s="72"/>
      <c r="C15" s="72"/>
      <c r="D15" s="72"/>
      <c r="E15" s="72"/>
      <c r="F15" s="72"/>
      <c r="G15" s="21">
        <f>G14/G13</f>
        <v>8451.1278195488721</v>
      </c>
      <c r="H15" s="8"/>
    </row>
    <row r="16" spans="1:21" x14ac:dyDescent="0.25">
      <c r="A16" s="71" t="s">
        <v>24</v>
      </c>
      <c r="B16" s="72"/>
      <c r="C16" s="72"/>
      <c r="D16" s="72"/>
      <c r="E16" s="72"/>
      <c r="F16" s="72"/>
      <c r="G16" s="22">
        <f>(G15-G10)</f>
        <v>-1.5159404511286994</v>
      </c>
      <c r="H16" s="8"/>
    </row>
    <row r="17" spans="1:8" ht="15.75" thickBot="1" x14ac:dyDescent="0.3">
      <c r="A17" s="73" t="s">
        <v>11</v>
      </c>
      <c r="B17" s="74"/>
      <c r="C17" s="74"/>
      <c r="D17" s="74"/>
      <c r="E17" s="74"/>
      <c r="F17" s="74"/>
      <c r="G17" s="23">
        <f>G16*G13</f>
        <v>-10081.004000005851</v>
      </c>
      <c r="H17" s="8"/>
    </row>
    <row r="18" spans="1:8" ht="15.75" thickBot="1" x14ac:dyDescent="0.3">
      <c r="A18" s="10"/>
      <c r="H18" s="8"/>
    </row>
    <row r="19" spans="1:8" ht="47.85" customHeight="1" x14ac:dyDescent="0.25">
      <c r="A19" s="24"/>
      <c r="B19" s="77"/>
      <c r="C19" s="78"/>
      <c r="D19" s="79"/>
      <c r="E19" s="25" t="s">
        <v>12</v>
      </c>
      <c r="F19" s="26" t="s">
        <v>13</v>
      </c>
      <c r="H19" s="8"/>
    </row>
    <row r="20" spans="1:8" ht="15.75" thickBot="1" x14ac:dyDescent="0.3">
      <c r="A20" s="24"/>
      <c r="B20" s="75" t="s">
        <v>14</v>
      </c>
      <c r="C20" s="76"/>
      <c r="D20" s="76"/>
      <c r="E20" s="2">
        <v>0.02</v>
      </c>
      <c r="F20" s="3">
        <v>0.02</v>
      </c>
      <c r="H20" s="8"/>
    </row>
    <row r="21" spans="1:8" x14ac:dyDescent="0.25">
      <c r="A21" s="10"/>
      <c r="H21" s="8"/>
    </row>
    <row r="22" spans="1:8" ht="15.75" thickBot="1" x14ac:dyDescent="0.3">
      <c r="A22" s="10"/>
      <c r="H22" s="8"/>
    </row>
    <row r="23" spans="1:8" ht="19.350000000000001" customHeight="1" x14ac:dyDescent="0.25">
      <c r="A23" s="24"/>
      <c r="B23"/>
      <c r="C23" s="45" t="s">
        <v>15</v>
      </c>
      <c r="D23" s="46"/>
      <c r="E23" s="47"/>
      <c r="G23"/>
      <c r="H23" s="8"/>
    </row>
    <row r="24" spans="1:8" ht="19.350000000000001" customHeight="1" x14ac:dyDescent="0.25">
      <c r="A24" s="24"/>
      <c r="B24"/>
      <c r="C24" s="48"/>
      <c r="D24" s="49"/>
      <c r="E24" s="50"/>
      <c r="G24"/>
      <c r="H24" s="8"/>
    </row>
    <row r="25" spans="1:8" ht="19.350000000000001" customHeight="1" x14ac:dyDescent="0.25">
      <c r="A25" s="24"/>
      <c r="B25"/>
      <c r="C25" s="51"/>
      <c r="D25" s="52"/>
      <c r="E25" s="53"/>
      <c r="G25"/>
      <c r="H25" s="8"/>
    </row>
    <row r="26" spans="1:8" ht="14.25" customHeight="1" x14ac:dyDescent="0.25">
      <c r="A26" s="24"/>
      <c r="B26"/>
      <c r="C26" s="27" t="s">
        <v>16</v>
      </c>
      <c r="D26" s="28"/>
      <c r="E26" s="29" t="s">
        <v>17</v>
      </c>
      <c r="G26"/>
      <c r="H26" s="8"/>
    </row>
    <row r="27" spans="1:8" x14ac:dyDescent="0.25">
      <c r="A27" s="24"/>
      <c r="B27"/>
      <c r="C27" s="30">
        <v>2002</v>
      </c>
      <c r="D27" s="31">
        <v>2.7E-2</v>
      </c>
      <c r="E27" s="32">
        <v>2.7</v>
      </c>
      <c r="G27"/>
      <c r="H27" s="8"/>
    </row>
    <row r="28" spans="1:8" x14ac:dyDescent="0.25">
      <c r="A28" s="24"/>
      <c r="B28"/>
      <c r="C28" s="30">
        <v>2003</v>
      </c>
      <c r="D28" s="31">
        <v>1.7999999999999999E-2</v>
      </c>
      <c r="E28" s="32">
        <v>1.8</v>
      </c>
      <c r="G28"/>
      <c r="H28" s="8"/>
    </row>
    <row r="29" spans="1:8" x14ac:dyDescent="0.25">
      <c r="A29" s="24"/>
      <c r="B29"/>
      <c r="C29" s="30">
        <v>2004</v>
      </c>
      <c r="D29" s="31">
        <v>2.1999999999999999E-2</v>
      </c>
      <c r="E29" s="32">
        <v>2.2000000000000002</v>
      </c>
      <c r="G29"/>
      <c r="H29" s="8"/>
    </row>
    <row r="30" spans="1:8" x14ac:dyDescent="0.25">
      <c r="A30" s="24"/>
      <c r="B30"/>
      <c r="C30" s="30">
        <v>2005</v>
      </c>
      <c r="D30" s="31">
        <v>2.7E-2</v>
      </c>
      <c r="E30" s="32">
        <v>2.7</v>
      </c>
      <c r="G30"/>
      <c r="H30" s="8"/>
    </row>
    <row r="31" spans="1:8" x14ac:dyDescent="0.25">
      <c r="A31" s="24"/>
      <c r="B31"/>
      <c r="C31" s="30">
        <v>2006</v>
      </c>
      <c r="D31" s="31">
        <v>0.03</v>
      </c>
      <c r="E31" s="33">
        <v>4.7</v>
      </c>
      <c r="G31"/>
      <c r="H31" s="8"/>
    </row>
    <row r="32" spans="1:8" x14ac:dyDescent="0.25">
      <c r="A32" s="24"/>
      <c r="B32"/>
      <c r="C32" s="30">
        <v>2007</v>
      </c>
      <c r="D32" s="31">
        <v>2.1000000000000001E-2</v>
      </c>
      <c r="E32" s="32">
        <v>2.1</v>
      </c>
      <c r="G32"/>
      <c r="H32" s="8"/>
    </row>
    <row r="33" spans="1:8" x14ac:dyDescent="0.25">
      <c r="A33" s="24"/>
      <c r="B33"/>
      <c r="C33" s="30">
        <v>2008</v>
      </c>
      <c r="D33" s="31">
        <v>2.8000000000000001E-2</v>
      </c>
      <c r="E33" s="32">
        <v>2.8</v>
      </c>
      <c r="G33"/>
      <c r="H33" s="8"/>
    </row>
    <row r="34" spans="1:8" x14ac:dyDescent="0.25">
      <c r="A34" s="24"/>
      <c r="B34"/>
      <c r="C34" s="30">
        <v>2009</v>
      </c>
      <c r="D34" s="31">
        <v>0.03</v>
      </c>
      <c r="E34" s="33">
        <v>4.8</v>
      </c>
      <c r="G34"/>
      <c r="H34" s="8"/>
    </row>
    <row r="35" spans="1:8" x14ac:dyDescent="0.25">
      <c r="A35" s="24"/>
      <c r="B35"/>
      <c r="C35" s="30">
        <v>2010</v>
      </c>
      <c r="D35" s="31">
        <v>-1.2999999999999999E-2</v>
      </c>
      <c r="E35" s="32">
        <v>-1.3</v>
      </c>
      <c r="G35"/>
      <c r="H35" s="8"/>
    </row>
    <row r="36" spans="1:8" x14ac:dyDescent="0.25">
      <c r="A36" s="24"/>
      <c r="B36"/>
      <c r="C36" s="30">
        <v>2011</v>
      </c>
      <c r="D36" s="31">
        <v>1.0999999999999999E-2</v>
      </c>
      <c r="E36" s="32">
        <v>1.1000000000000001</v>
      </c>
      <c r="G36"/>
      <c r="H36" s="8"/>
    </row>
    <row r="37" spans="1:8" x14ac:dyDescent="0.25">
      <c r="A37" s="24"/>
      <c r="B37"/>
      <c r="C37" s="30">
        <v>2012</v>
      </c>
      <c r="D37" s="31">
        <v>0.03</v>
      </c>
      <c r="E37" s="33">
        <v>3.9</v>
      </c>
      <c r="G37"/>
      <c r="H37" s="8"/>
    </row>
    <row r="38" spans="1:8" x14ac:dyDescent="0.25">
      <c r="A38" s="24"/>
      <c r="B38"/>
      <c r="C38" s="30">
        <v>2013</v>
      </c>
      <c r="D38" s="31">
        <v>0.02</v>
      </c>
      <c r="E38" s="32">
        <v>2</v>
      </c>
      <c r="G38"/>
      <c r="H38" s="8"/>
    </row>
    <row r="39" spans="1:8" x14ac:dyDescent="0.25">
      <c r="A39" s="24"/>
      <c r="B39"/>
      <c r="C39" s="30">
        <v>2014</v>
      </c>
      <c r="D39" s="31">
        <v>1.2E-2</v>
      </c>
      <c r="E39" s="32">
        <v>1.2</v>
      </c>
      <c r="G39"/>
      <c r="H39" s="8"/>
    </row>
    <row r="40" spans="1:8" x14ac:dyDescent="0.25">
      <c r="A40" s="24"/>
      <c r="B40"/>
      <c r="C40" s="30">
        <v>2015</v>
      </c>
      <c r="D40" s="31">
        <v>1.7000000000000001E-2</v>
      </c>
      <c r="E40" s="32">
        <v>1.7</v>
      </c>
      <c r="G40"/>
      <c r="H40" s="8"/>
    </row>
    <row r="41" spans="1:8" x14ac:dyDescent="0.25">
      <c r="A41" s="24"/>
      <c r="B41"/>
      <c r="C41" s="30">
        <v>2016</v>
      </c>
      <c r="D41" s="31">
        <v>0</v>
      </c>
      <c r="E41" s="32">
        <v>0</v>
      </c>
      <c r="G41"/>
      <c r="H41" s="8"/>
    </row>
    <row r="42" spans="1:8" x14ac:dyDescent="0.25">
      <c r="A42" s="24"/>
      <c r="B42"/>
      <c r="C42" s="30">
        <v>2017</v>
      </c>
      <c r="D42" s="31">
        <v>1.4999999999999999E-2</v>
      </c>
      <c r="E42" s="32">
        <v>1.5</v>
      </c>
      <c r="G42"/>
      <c r="H42" s="8"/>
    </row>
    <row r="43" spans="1:8" x14ac:dyDescent="0.25">
      <c r="A43" s="24"/>
      <c r="B43"/>
      <c r="C43" s="30">
        <v>2018</v>
      </c>
      <c r="D43" s="31">
        <v>2.1999999999999999E-2</v>
      </c>
      <c r="E43" s="32">
        <v>2.2000000000000002</v>
      </c>
      <c r="G43"/>
      <c r="H43" s="8"/>
    </row>
    <row r="44" spans="1:8" x14ac:dyDescent="0.25">
      <c r="A44" s="24"/>
      <c r="B44"/>
      <c r="C44" s="30">
        <v>2019</v>
      </c>
      <c r="D44" s="31">
        <v>2.3E-2</v>
      </c>
      <c r="E44" s="32">
        <v>2.2999999999999998</v>
      </c>
      <c r="G44"/>
      <c r="H44" s="8"/>
    </row>
    <row r="45" spans="1:8" x14ac:dyDescent="0.25">
      <c r="A45" s="24"/>
      <c r="B45"/>
      <c r="C45" s="34">
        <v>2020</v>
      </c>
      <c r="D45" s="31">
        <v>1.7000000000000001E-2</v>
      </c>
      <c r="E45" s="35">
        <v>1.7</v>
      </c>
      <c r="G45"/>
      <c r="H45" s="8"/>
    </row>
    <row r="46" spans="1:8" x14ac:dyDescent="0.25">
      <c r="A46" s="24"/>
      <c r="B46"/>
      <c r="C46" s="30">
        <v>2021</v>
      </c>
      <c r="D46" s="31">
        <v>1.4E-2</v>
      </c>
      <c r="E46" s="32">
        <v>1.4</v>
      </c>
      <c r="G46"/>
      <c r="H46" s="8"/>
    </row>
    <row r="47" spans="1:8" x14ac:dyDescent="0.25">
      <c r="A47" s="24"/>
      <c r="B47"/>
      <c r="C47" s="30">
        <v>2022</v>
      </c>
      <c r="D47" s="31">
        <v>0.03</v>
      </c>
      <c r="E47" s="36">
        <v>5.4</v>
      </c>
      <c r="G47"/>
      <c r="H47" s="8"/>
    </row>
    <row r="48" spans="1:8" x14ac:dyDescent="0.25">
      <c r="A48" s="24"/>
      <c r="B48"/>
      <c r="C48" s="30">
        <v>2023</v>
      </c>
      <c r="D48" s="31">
        <v>0.03</v>
      </c>
      <c r="E48" s="36">
        <v>8.1999999999999993</v>
      </c>
      <c r="G48"/>
      <c r="H48" s="8"/>
    </row>
    <row r="49" spans="1:8" x14ac:dyDescent="0.25">
      <c r="A49" s="24"/>
      <c r="B49"/>
      <c r="C49" s="30">
        <v>2024</v>
      </c>
      <c r="D49" s="31">
        <v>0.03</v>
      </c>
      <c r="E49" s="36">
        <v>3.7</v>
      </c>
      <c r="G49"/>
      <c r="H49" s="8"/>
    </row>
    <row r="50" spans="1:8" ht="15.75" thickBot="1" x14ac:dyDescent="0.3">
      <c r="A50" s="24"/>
      <c r="B50"/>
      <c r="C50" s="37" t="s">
        <v>18</v>
      </c>
      <c r="D50" s="38">
        <f>AVERAGE(D27:D49)</f>
        <v>2.0043478260869572E-2</v>
      </c>
      <c r="E50" s="39">
        <f>AVERAGE(E27:E49)</f>
        <v>2.5565217391304351</v>
      </c>
      <c r="G50"/>
      <c r="H50" s="8"/>
    </row>
    <row r="51" spans="1:8" ht="14.25" customHeight="1" x14ac:dyDescent="0.25">
      <c r="A51" s="24"/>
      <c r="B51"/>
      <c r="C51" s="46" t="s">
        <v>19</v>
      </c>
      <c r="D51" s="46"/>
      <c r="E51" s="46"/>
      <c r="G51"/>
      <c r="H51" s="8"/>
    </row>
    <row r="52" spans="1:8" x14ac:dyDescent="0.25">
      <c r="A52" s="24"/>
      <c r="B52"/>
      <c r="C52"/>
      <c r="D52" s="43"/>
      <c r="E52" s="43"/>
      <c r="F52" s="43"/>
      <c r="G52"/>
      <c r="H52" s="8"/>
    </row>
    <row r="53" spans="1:8" ht="15.75" thickBot="1" x14ac:dyDescent="0.3">
      <c r="A53" s="42" t="s">
        <v>20</v>
      </c>
      <c r="B53" s="40"/>
      <c r="C53" s="40"/>
      <c r="D53" s="40"/>
      <c r="E53" s="40"/>
      <c r="F53" s="40"/>
      <c r="G53" s="40"/>
      <c r="H53" s="41"/>
    </row>
  </sheetData>
  <sheetProtection sheet="1" objects="1" scenarios="1"/>
  <mergeCells count="13">
    <mergeCell ref="C23:E25"/>
    <mergeCell ref="C51:E51"/>
    <mergeCell ref="A1:G1"/>
    <mergeCell ref="A5:G5"/>
    <mergeCell ref="A6:G6"/>
    <mergeCell ref="A7:G7"/>
    <mergeCell ref="A3:G3"/>
    <mergeCell ref="A4:G4"/>
    <mergeCell ref="A15:F15"/>
    <mergeCell ref="A16:F16"/>
    <mergeCell ref="A17:F17"/>
    <mergeCell ref="B20:D20"/>
    <mergeCell ref="B19:D19"/>
  </mergeCells>
  <phoneticPr fontId="4" type="noConversion"/>
  <conditionalFormatting sqref="A7">
    <cfRule type="cellIs" dxfId="7" priority="7" operator="greaterThan">
      <formula>0</formula>
    </cfRule>
  </conditionalFormatting>
  <conditionalFormatting sqref="B12">
    <cfRule type="cellIs" dxfId="6" priority="2" operator="greaterThan">
      <formula>$B$10</formula>
    </cfRule>
  </conditionalFormatting>
  <conditionalFormatting sqref="C12">
    <cfRule type="cellIs" dxfId="5" priority="3" operator="greaterThan">
      <formula>$C$10</formula>
    </cfRule>
  </conditionalFormatting>
  <conditionalFormatting sqref="D12">
    <cfRule type="cellIs" dxfId="4" priority="4" operator="greaterThan">
      <formula>$D$10</formula>
    </cfRule>
  </conditionalFormatting>
  <conditionalFormatting sqref="E12">
    <cfRule type="cellIs" dxfId="3" priority="1" operator="greaterThan">
      <formula>$E$10</formula>
    </cfRule>
  </conditionalFormatting>
  <conditionalFormatting sqref="F12">
    <cfRule type="cellIs" dxfId="2" priority="6" operator="greaterThan">
      <formula>$F$10</formula>
    </cfRule>
  </conditionalFormatting>
  <conditionalFormatting sqref="G15">
    <cfRule type="cellIs" dxfId="1" priority="12" operator="greaterThan">
      <formula>$G$10</formula>
    </cfRule>
  </conditionalFormatting>
  <conditionalFormatting sqref="G16:G17">
    <cfRule type="cellIs" dxfId="0" priority="8" operator="greater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958B31957894A92BF408BEC75495A" ma:contentTypeVersion="15" ma:contentTypeDescription="Create a new document." ma:contentTypeScope="" ma:versionID="dfdccd0c3611813be5871877e070faa2">
  <xsd:schema xmlns:xsd="http://www.w3.org/2001/XMLSchema" xmlns:xs="http://www.w3.org/2001/XMLSchema" xmlns:p="http://schemas.microsoft.com/office/2006/metadata/properties" xmlns:ns2="bc4d3709-fb5e-4ea2-a83d-54a854e6b375" xmlns:ns3="5d109f06-97e0-4f6f-b626-bbf47fcfae7d" targetNamespace="http://schemas.microsoft.com/office/2006/metadata/properties" ma:root="true" ma:fieldsID="fe8c112b5ee22b3469881adc64ba6a53" ns2:_="" ns3:_="">
    <xsd:import namespace="bc4d3709-fb5e-4ea2-a83d-54a854e6b375"/>
    <xsd:import namespace="5d109f06-97e0-4f6f-b626-bbf47fcfa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d3709-fb5e-4ea2-a83d-54a854e6b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6d46bd7-4a58-4bc0-a217-7245e6e704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09f06-97e0-4f6f-b626-bbf47fcfae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c9cce79-286b-4bc8-9416-82c187ba037a}" ma:internalName="TaxCatchAll" ma:showField="CatchAllData" ma:web="5d109f06-97e0-4f6f-b626-bbf47fcfae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4d3709-fb5e-4ea2-a83d-54a854e6b375">
      <Terms xmlns="http://schemas.microsoft.com/office/infopath/2007/PartnerControls"/>
    </lcf76f155ced4ddcb4097134ff3c332f>
    <TaxCatchAll xmlns="5d109f06-97e0-4f6f-b626-bbf47fcfae7d" xsi:nil="true"/>
  </documentManagement>
</p:properties>
</file>

<file path=customXml/itemProps1.xml><?xml version="1.0" encoding="utf-8"?>
<ds:datastoreItem xmlns:ds="http://schemas.openxmlformats.org/officeDocument/2006/customXml" ds:itemID="{53DD26F7-26A5-4AC8-8D2D-4B7461E9DE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2CA9C0-F706-43AC-9F7B-89EFBD8E5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4d3709-fb5e-4ea2-a83d-54a854e6b375"/>
    <ds:schemaRef ds:uri="5d109f06-97e0-4f6f-b626-bbf47fcfa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CFCA22-1139-4399-8171-460B0DEB0C20}">
  <ds:schemaRefs>
    <ds:schemaRef ds:uri="http://schemas.microsoft.com/office/2006/metadata/properties"/>
    <ds:schemaRef ds:uri="http://schemas.microsoft.com/office/infopath/2007/PartnerControls"/>
    <ds:schemaRef ds:uri="bc4d3709-fb5e-4ea2-a83d-54a854e6b375"/>
    <ds:schemaRef ds:uri="5d109f06-97e0-4f6f-b626-bbf47fcfae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Caleb Simon</dc:creator>
  <cp:keywords/>
  <dc:description/>
  <cp:lastModifiedBy>Klusmeier, Amy</cp:lastModifiedBy>
  <cp:revision/>
  <dcterms:created xsi:type="dcterms:W3CDTF">2015-06-05T18:17:20Z</dcterms:created>
  <dcterms:modified xsi:type="dcterms:W3CDTF">2025-04-16T14:15:15Z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2024-02-05T18:49:03Z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38cb33ec-2d8a-486c-ba5f-b0d66d33c674</vt:lpwstr>
  </property>
  <property fmtid="{D5CDD505-2E9C-101B-9397-08002B2CF9AE}" pid="8" name="MSIP_Label_95965d95-ecc0-4720-b759-1f33c42ed7da_ContentBits">
    <vt:lpwstr>0</vt:lpwstr>
  </property>
  <property fmtid="{D5CDD505-2E9C-101B-9397-08002B2CF9AE}" pid="9" name="ContentTypeId">
    <vt:lpwstr>0x010100970958B31957894A92BF408BEC75495A</vt:lpwstr>
  </property>
  <property fmtid="{D5CDD505-2E9C-101B-9397-08002B2CF9AE}" pid="10" name="MediaServiceImageTags">
    <vt:lpwstr/>
  </property>
</Properties>
</file>