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X:\Quality Management\DOE-BT-Appliance - Tools and Templates\CCE\Test Report Templates\CURRENT VERSIONS\"/>
    </mc:Choice>
  </mc:AlternateContent>
  <xr:revisionPtr revIDLastSave="0" documentId="13_ncr:1_{D5FCB78F-4F58-4D4E-9F68-8D1E88C617CE}" xr6:coauthVersionLast="47" xr6:coauthVersionMax="47" xr10:uidLastSave="{00000000-0000-0000-0000-000000000000}"/>
  <workbookProtection workbookAlgorithmName="SHA-512" workbookHashValue="OAJxvVFBd6NojZYODSvKwVMhs1YWwYEkdP7NFpeJQvSTY91QNF7Vr5eTa1d5IAYsHD0NAPKM3c7u60s5wGW45g==" workbookSaltValue="GHHzzl5TgAC17Cbrvljq3w==" workbookSpinCount="100000" lockStructure="1"/>
  <bookViews>
    <workbookView xWindow="735" yWindow="1080" windowWidth="19005" windowHeight="10980" tabRatio="915" xr2:uid="{00000000-000D-0000-FFFF-FFFF00000000}"/>
  </bookViews>
  <sheets>
    <sheet name="Instructions" sheetId="1" r:id="rId1"/>
    <sheet name="General Info and Test Results" sheetId="2" r:id="rId2"/>
    <sheet name="Instrumentation" sheetId="3" r:id="rId3"/>
    <sheet name="Setup" sheetId="4" r:id="rId4"/>
    <sheet name="Photos" sheetId="5" r:id="rId5"/>
    <sheet name="Test Settings" sheetId="6" r:id="rId6"/>
    <sheet name="Cooling Mode Test Data" sheetId="8" r:id="rId7"/>
    <sheet name="Heating Mode Test Data" sheetId="16" r:id="rId8"/>
    <sheet name="Test Comments" sheetId="24" r:id="rId9"/>
    <sheet name="Report Sign-off Block" sheetId="25" r:id="rId10"/>
    <sheet name="Drop-Downs" sheetId="27" r:id="rId11"/>
    <sheet name="Tables" sheetId="26" r:id="rId12"/>
    <sheet name="Version Control" sheetId="23" r:id="rId13"/>
  </sheets>
  <definedNames>
    <definedName name="Control">'Drop-Downs'!$H$12:$H$13</definedName>
    <definedName name="COP">'Heating Mode Test Data'!$D$177:$F$177</definedName>
    <definedName name="COP_round">'Heating Mode Test Data'!$G$177:$I$177</definedName>
    <definedName name="EER">'Cooling Mode Test Data'!$D$187:$F$187</definedName>
    <definedName name="EER_round">'Cooling Mode Test Data'!$G$187:$I$187</definedName>
    <definedName name="_xlnm.Print_Area" localSheetId="0">Instructions!$A$1:$F$54</definedName>
    <definedName name="Product_Type">'Drop-Downs'!$D$12:$D$13</definedName>
    <definedName name="Refrigerant">'Drop-Downs'!$F$12:$F$14</definedName>
    <definedName name="Y_N">'Drop-Downs'!$B$12:$B$13</definedName>
    <definedName name="Z_2A4C6EB9_430A_44F2_86C8_15B50360FC3B_.wvu.PrintArea" localSheetId="0" hidden="1">Instructions!$A$1:$F$54</definedName>
    <definedName name="Z_B3BD5AF3_9A64_4EA7_AE1F_3CC326849B8F_.wvu.PrintArea" localSheetId="0" hidden="1">Instructions!$A$1:$F$54</definedName>
  </definedNames>
  <calcPr calcId="191028"/>
  <customWorkbookViews>
    <customWorkbookView name="Richard Shandross - Personal View" guid="{2A4C6EB9-430A-44F2-86C8-15B50360FC3B}" mergeInterval="0" personalView="1" maximized="1" xWindow="1" yWindow="1" windowWidth="1362" windowHeight="550" tabRatio="919" activeSheetId="1"/>
    <customWorkbookView name="Justin Schmidt - Personal View" guid="{B3BD5AF3-9A64-4EA7-AE1F-3CC326849B8F}" mergeInterval="0" personalView="1" xWindow="6" yWindow="32" windowWidth="1262" windowHeight="577" tabRatio="919" activeSheetId="8"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3" l="1"/>
  <c r="D166" i="16"/>
  <c r="D162" i="16"/>
  <c r="D172" i="8"/>
  <c r="D81" i="8"/>
  <c r="D111" i="16" l="1"/>
  <c r="D110" i="16"/>
  <c r="D117" i="8" l="1"/>
  <c r="D116" i="8"/>
  <c r="D66" i="16" l="1"/>
  <c r="D68" i="16" s="1"/>
  <c r="D149" i="16" l="1"/>
  <c r="D150" i="16" s="1"/>
  <c r="D153" i="16"/>
  <c r="D155" i="16" s="1"/>
  <c r="D165" i="16"/>
  <c r="D154" i="16" l="1"/>
  <c r="D156" i="16" s="1"/>
  <c r="D67" i="16" l="1"/>
  <c r="D69" i="16" s="1"/>
  <c r="D73" i="16" l="1"/>
  <c r="D161" i="16"/>
  <c r="D176" i="16"/>
  <c r="D164" i="16"/>
  <c r="D80" i="16"/>
  <c r="D75" i="16" l="1"/>
  <c r="D79" i="16" s="1"/>
  <c r="D175" i="16"/>
  <c r="D168" i="16"/>
  <c r="D171" i="8"/>
  <c r="D158" i="8"/>
  <c r="D164" i="8"/>
  <c r="D163" i="8"/>
  <c r="D79" i="8"/>
  <c r="D170" i="16" l="1"/>
  <c r="D177" i="16"/>
  <c r="D81" i="16"/>
  <c r="D170" i="8"/>
  <c r="D174" i="8"/>
  <c r="D175" i="8"/>
  <c r="D176" i="8" s="1"/>
  <c r="D157" i="8"/>
  <c r="D185" i="8" l="1"/>
  <c r="D178" i="8" l="1"/>
  <c r="D85" i="8"/>
  <c r="D180" i="8"/>
  <c r="C8" i="23"/>
  <c r="C8" i="26" s="1"/>
  <c r="C7" i="23"/>
  <c r="C7" i="4" s="1"/>
  <c r="C6" i="23"/>
  <c r="C5" i="23"/>
  <c r="C5" i="26" s="1"/>
  <c r="C4" i="2"/>
  <c r="B8" i="26"/>
  <c r="B7" i="26"/>
  <c r="C6" i="26"/>
  <c r="B5" i="26"/>
  <c r="B4" i="26"/>
  <c r="C3" i="26"/>
  <c r="B3" i="26"/>
  <c r="B2" i="26"/>
  <c r="B8" i="27"/>
  <c r="B7" i="27"/>
  <c r="C6" i="27"/>
  <c r="B6" i="27"/>
  <c r="B5" i="27"/>
  <c r="B4" i="27"/>
  <c r="C3" i="27"/>
  <c r="B3" i="27"/>
  <c r="B2" i="27"/>
  <c r="D15" i="25"/>
  <c r="H25" i="2" s="1"/>
  <c r="B8" i="25"/>
  <c r="B7" i="25"/>
  <c r="C6" i="25"/>
  <c r="B6" i="25"/>
  <c r="B5" i="25"/>
  <c r="B4" i="25"/>
  <c r="C3" i="25"/>
  <c r="B3" i="25"/>
  <c r="B2" i="25"/>
  <c r="C8" i="24"/>
  <c r="B8" i="24"/>
  <c r="B7" i="24"/>
  <c r="C6" i="24"/>
  <c r="B6" i="24"/>
  <c r="B5" i="24"/>
  <c r="B4" i="24"/>
  <c r="C3" i="24"/>
  <c r="B3" i="24"/>
  <c r="B2" i="24"/>
  <c r="B8" i="16"/>
  <c r="B7" i="16"/>
  <c r="C6" i="16"/>
  <c r="B6" i="16"/>
  <c r="B5" i="16"/>
  <c r="B4" i="16"/>
  <c r="C3" i="16"/>
  <c r="B3" i="16"/>
  <c r="B2" i="16"/>
  <c r="D186" i="8"/>
  <c r="D86" i="8"/>
  <c r="D74" i="8"/>
  <c r="D73" i="8"/>
  <c r="B8" i="8"/>
  <c r="B7" i="8"/>
  <c r="C6" i="8"/>
  <c r="B6" i="8"/>
  <c r="B5" i="8"/>
  <c r="B4" i="8"/>
  <c r="C3" i="8"/>
  <c r="B3" i="8"/>
  <c r="B2" i="8"/>
  <c r="B8" i="6"/>
  <c r="B7" i="6"/>
  <c r="C6" i="6"/>
  <c r="B6" i="6"/>
  <c r="B5" i="6"/>
  <c r="B4" i="6"/>
  <c r="C3" i="6"/>
  <c r="B3" i="6"/>
  <c r="B2" i="6"/>
  <c r="C8" i="5"/>
  <c r="B8" i="5"/>
  <c r="B7" i="5"/>
  <c r="C6" i="5"/>
  <c r="B6" i="5"/>
  <c r="B5" i="5"/>
  <c r="B4" i="5"/>
  <c r="C3" i="5"/>
  <c r="B3" i="5"/>
  <c r="B2" i="5"/>
  <c r="B8" i="4"/>
  <c r="B7" i="4"/>
  <c r="C6" i="4"/>
  <c r="B6" i="4"/>
  <c r="B5" i="4"/>
  <c r="B4" i="4"/>
  <c r="C3" i="4"/>
  <c r="B3" i="4"/>
  <c r="B2" i="4"/>
  <c r="B8" i="3"/>
  <c r="B7" i="3"/>
  <c r="C6" i="3"/>
  <c r="B6" i="3"/>
  <c r="B5" i="3"/>
  <c r="B4" i="3"/>
  <c r="C3" i="3"/>
  <c r="B3" i="3"/>
  <c r="B2" i="3"/>
  <c r="I28" i="2"/>
  <c r="H28" i="2"/>
  <c r="I27" i="2"/>
  <c r="H27" i="2"/>
  <c r="I26" i="2"/>
  <c r="H26" i="2"/>
  <c r="I25" i="2"/>
  <c r="G15" i="2"/>
  <c r="G14" i="2"/>
  <c r="B8" i="2"/>
  <c r="B7" i="2"/>
  <c r="C6" i="2"/>
  <c r="B6" i="2"/>
  <c r="B5" i="2"/>
  <c r="B4" i="2"/>
  <c r="C3" i="2"/>
  <c r="B3" i="2"/>
  <c r="B2" i="2"/>
  <c r="B7" i="1"/>
  <c r="C6" i="1"/>
  <c r="B6" i="1"/>
  <c r="B5" i="1"/>
  <c r="B4" i="1"/>
  <c r="C3" i="1"/>
  <c r="B3" i="1"/>
  <c r="B2" i="1"/>
  <c r="C4" i="8" l="1"/>
  <c r="C4" i="1"/>
  <c r="C4" i="3"/>
  <c r="C8" i="2"/>
  <c r="C8" i="4"/>
  <c r="C4" i="6"/>
  <c r="C8" i="16"/>
  <c r="C4" i="25"/>
  <c r="C8" i="3"/>
  <c r="C4" i="5"/>
  <c r="C8" i="8"/>
  <c r="C4" i="24"/>
  <c r="C8" i="27"/>
  <c r="C4" i="4"/>
  <c r="C8" i="6"/>
  <c r="C4" i="16"/>
  <c r="C8" i="25"/>
  <c r="C5" i="2"/>
  <c r="C4" i="27"/>
  <c r="C4" i="26"/>
  <c r="C5" i="1"/>
  <c r="C5" i="3"/>
  <c r="C5" i="4"/>
  <c r="C5" i="5"/>
  <c r="C5" i="6"/>
  <c r="C5" i="8"/>
  <c r="C5" i="16"/>
  <c r="C5" i="24"/>
  <c r="C5" i="25"/>
  <c r="C5" i="27"/>
  <c r="D78" i="8"/>
  <c r="D87" i="8"/>
  <c r="D187" i="8"/>
  <c r="C7" i="6"/>
  <c r="C7" i="3"/>
  <c r="C7" i="16"/>
  <c r="C7" i="5"/>
  <c r="C7" i="1"/>
  <c r="C7" i="25"/>
  <c r="C7" i="27"/>
  <c r="C7" i="26"/>
  <c r="C7" i="8"/>
  <c r="C7" i="24"/>
  <c r="C7" i="2"/>
</calcChain>
</file>

<file path=xl/sharedStrings.xml><?xml version="1.0" encoding="utf-8"?>
<sst xmlns="http://schemas.openxmlformats.org/spreadsheetml/2006/main" count="577" uniqueCount="304">
  <si>
    <t>Reference Test Procedure</t>
  </si>
  <si>
    <t>10 CFR 431.96  Uniform test method for the measurement of energy efficiency of commercial air conditioners and heat pumps.</t>
  </si>
  <si>
    <t>Table of Contents</t>
  </si>
  <si>
    <t>Tab</t>
  </si>
  <si>
    <t>Contents</t>
  </si>
  <si>
    <t>Instructions</t>
  </si>
  <si>
    <t>Instructions for workbook and summary of results</t>
  </si>
  <si>
    <t>General Info and Test Results</t>
  </si>
  <si>
    <t>Space to describe general lab and product information</t>
  </si>
  <si>
    <t>Instrumentation</t>
  </si>
  <si>
    <t>Space to describe list of instruments used and instrument calibration data</t>
  </si>
  <si>
    <t>Setup</t>
  </si>
  <si>
    <t>Space to describe test setup</t>
  </si>
  <si>
    <t>Photos</t>
  </si>
  <si>
    <t>Space to add photographs taken of the test setup and device</t>
  </si>
  <si>
    <t>Test Settings</t>
  </si>
  <si>
    <t>Specification of settings for each test performed</t>
  </si>
  <si>
    <t>Cooling Mode Test Data</t>
  </si>
  <si>
    <t>Recorded data for the cooling mode test (steady-state wet coil cooling mode)</t>
  </si>
  <si>
    <t>Heating Mode Test Data</t>
  </si>
  <si>
    <t>Recorded data for the heating mode test (steady-state maximum temperature and high temperature heating mode)</t>
  </si>
  <si>
    <t>Test Comments</t>
  </si>
  <si>
    <t>Space to describe any notable information about the test</t>
  </si>
  <si>
    <t>Report Sign-off Block</t>
  </si>
  <si>
    <t>Report review history</t>
  </si>
  <si>
    <t>Drop-Downs</t>
  </si>
  <si>
    <t>Drop-downs used</t>
  </si>
  <si>
    <t>Tables</t>
  </si>
  <si>
    <t>Reference tables</t>
  </si>
  <si>
    <t>Version Control</t>
  </si>
  <si>
    <t>Revision history</t>
  </si>
  <si>
    <t>Legend</t>
  </si>
  <si>
    <t>Tabs</t>
  </si>
  <si>
    <t>Tabs with input cells</t>
  </si>
  <si>
    <t>Cells</t>
  </si>
  <si>
    <t>Input cell</t>
  </si>
  <si>
    <t>Auto-populated cell</t>
  </si>
  <si>
    <t>Provided data</t>
  </si>
  <si>
    <t>NOT USED</t>
  </si>
  <si>
    <t>Instructions for Completing this Workbook</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</si>
  <si>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</si>
  <si>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r>
      <rPr>
        <b/>
        <sz val="11"/>
        <rFont val="Palatino Linotype"/>
        <family val="1"/>
      </rPr>
      <t xml:space="preserve">Important: </t>
    </r>
    <r>
      <rPr>
        <sz val="11"/>
        <rFont val="Palatino Linotype"/>
        <family val="1"/>
      </rPr>
      <t>Start with a clean (unused) template copy for each new report. Enter only data and information that are unique to the unit tested and the current test of that unit. All abbreviations and variable names should be consistent with the reference test procedure.</t>
    </r>
  </si>
  <si>
    <t>STEP:</t>
  </si>
  <si>
    <t>FILL IN INPUT CELLS IN THIS TAB:</t>
  </si>
  <si>
    <t>Step 1</t>
  </si>
  <si>
    <t>Step 2</t>
  </si>
  <si>
    <t>Step 3</t>
  </si>
  <si>
    <t>Step 4</t>
  </si>
  <si>
    <t>Step 5</t>
  </si>
  <si>
    <t>Step 6</t>
  </si>
  <si>
    <t>Fill in the 'Test Data' tabs for the appropriate completed tests:</t>
  </si>
  <si>
    <t>Step 6-1</t>
  </si>
  <si>
    <t>Step 6-2</t>
  </si>
  <si>
    <t>Step 7</t>
  </si>
  <si>
    <t>Step 8</t>
  </si>
  <si>
    <t>Back to Instructions</t>
  </si>
  <si>
    <t xml:space="preserve">Lab Information </t>
  </si>
  <si>
    <t>Test Results</t>
  </si>
  <si>
    <t>Lab Name:</t>
  </si>
  <si>
    <t>Measured Values</t>
  </si>
  <si>
    <t>Test Location:</t>
  </si>
  <si>
    <t>Variable</t>
  </si>
  <si>
    <t>Result</t>
  </si>
  <si>
    <t>EER</t>
  </si>
  <si>
    <t>Test Information</t>
  </si>
  <si>
    <t>COP</t>
  </si>
  <si>
    <t>Date Energy Test Started:</t>
  </si>
  <si>
    <t>[MM/DD/YYYY]</t>
  </si>
  <si>
    <t>Date Energy Test Finished:</t>
  </si>
  <si>
    <t>Date of Last Calibration for Test Room</t>
  </si>
  <si>
    <t>NOTE: This is a copy; sign-off is done in the Report Sign-Off Block tab</t>
  </si>
  <si>
    <t>Product Information</t>
  </si>
  <si>
    <t>Test Report Sign-Off Block</t>
  </si>
  <si>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</si>
  <si>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General Information</t>
  </si>
  <si>
    <t>Product Type</t>
  </si>
  <si>
    <t>Role</t>
  </si>
  <si>
    <t>Date</t>
  </si>
  <si>
    <t>Entity</t>
  </si>
  <si>
    <t>Product Design</t>
  </si>
  <si>
    <t>Test Completion</t>
  </si>
  <si>
    <t>Refrigerant Used (R-22, R-410A, Other)?</t>
  </si>
  <si>
    <t>Template Completion</t>
  </si>
  <si>
    <t>If Other (please specify)</t>
  </si>
  <si>
    <t>Report Review by Test Lab</t>
  </si>
  <si>
    <t>Rated Performance (Complete Unit)</t>
  </si>
  <si>
    <t>Product Reported Cooling Capacity:</t>
  </si>
  <si>
    <t>Btu/h</t>
  </si>
  <si>
    <t>Product Reported EER:</t>
  </si>
  <si>
    <t>Product Reported Heating Capacity (if applicable):</t>
  </si>
  <si>
    <t xml:space="preserve">Product Reported COP (if applicable): </t>
  </si>
  <si>
    <t>Product Input Voltage:</t>
  </si>
  <si>
    <t xml:space="preserve"> V</t>
  </si>
  <si>
    <t>Date Received:</t>
  </si>
  <si>
    <t>Condition as Received:</t>
  </si>
  <si>
    <t>Packaged unit (if applicable)</t>
  </si>
  <si>
    <t>Brand:</t>
  </si>
  <si>
    <t>Manufacturer:</t>
  </si>
  <si>
    <t xml:space="preserve">Manufacturer Model Number: </t>
  </si>
  <si>
    <t>Serial Number:</t>
  </si>
  <si>
    <t>Date of Manufacture (if available):</t>
  </si>
  <si>
    <t>Setup (This table should include instrumentation, sensors, and all equipment used during testing)</t>
  </si>
  <si>
    <t>Instrument Type</t>
  </si>
  <si>
    <t>Brand</t>
  </si>
  <si>
    <t>Model #</t>
  </si>
  <si>
    <t>Sensor Location</t>
  </si>
  <si>
    <t>Accuracy</t>
  </si>
  <si>
    <t>Date of Last Calibration</t>
  </si>
  <si>
    <t>Deadline for Next Calibration</t>
  </si>
  <si>
    <t>Sensor Placement</t>
  </si>
  <si>
    <t>Describe placement of sensors used to measure indoor and outdoor temperatures:</t>
  </si>
  <si>
    <t>If additional sensors were used, describe placement:</t>
  </si>
  <si>
    <t xml:space="preserve">Setup of test room </t>
  </si>
  <si>
    <t>Were the test rooms set up according to AHRI Standard 390-2021, which incorporates sections 8.1.2 and 8.1.3 of ASHRAE Standard 37-2009?</t>
  </si>
  <si>
    <t>If No, list and describe all differences between actual setup and AHRI Standard 390-2021 (which includes sections 8.1.2 and 8.1.3 of ASHRAE Standard 37-2009).</t>
  </si>
  <si>
    <t>Setup of SPVU</t>
  </si>
  <si>
    <t>Was the test unit set up according to the applicable sections of AHRI Standard 390-2021, which incorporates sections of ASHRAE Standard 37-2009?</t>
  </si>
  <si>
    <t>If No, list and describe all differences between actual setup and AHRI Standard 390-2021 (which includes sections of ASHRAE Standard 37-2009).</t>
  </si>
  <si>
    <t>Quote the manufacturer instructions for installing this unit, and note in detail all differences between the manufacturer instructions and the actual installation.</t>
  </si>
  <si>
    <t>(1) Include all instructions, (2) A PDF file containing the instructions (downloaded or scanned) is acceptable.</t>
  </si>
  <si>
    <t>Photos 1-4 are to be taken of the unit directly out of the box, before installation.</t>
  </si>
  <si>
    <t>1.  Picture of unit on both sides (front and back), once it is out of the package.  (Include as many pictures as neccesary)</t>
  </si>
  <si>
    <t>2. Identification sticker showing model number and serial number.</t>
  </si>
  <si>
    <t>3. Sticker showing nameplate information (if separate from #2)</t>
  </si>
  <si>
    <t>4. FTC EnergyGuide label (if present).</t>
  </si>
  <si>
    <t>5. Settings and/or displays during test.</t>
  </si>
  <si>
    <t>6. Picture of indoor side of SPVU as installed in final set-up (showing all sensors)</t>
  </si>
  <si>
    <t>7. Picture of outdoor side of SPVU as installed in final set-up (showing all sensors)</t>
  </si>
  <si>
    <t>8. Additional Photos (if necessary)</t>
  </si>
  <si>
    <t>SPVU Settings - Controls</t>
  </si>
  <si>
    <r>
      <rPr>
        <b/>
        <sz val="11"/>
        <color theme="1"/>
        <rFont val="Palatino Linotype"/>
        <family val="1"/>
      </rPr>
      <t>&gt;&gt;&gt;&gt;&gt;&gt;&gt;&gt;&gt;&gt;</t>
    </r>
    <r>
      <rPr>
        <sz val="11"/>
        <color theme="1"/>
        <rFont val="Palatino Linotype"/>
        <family val="1"/>
      </rPr>
      <t xml:space="preserve">  Paste photo(s) showing exact settings and/or displays for the unit (during test) to</t>
    </r>
  </si>
  <si>
    <t>the Photos tab (Photo Box #5)</t>
  </si>
  <si>
    <t>Please include a description of how the settings were entered, specific to this particular test unit:</t>
  </si>
  <si>
    <t>Electromechanical or Electronic Controls?</t>
  </si>
  <si>
    <t>Cooling Setting *</t>
  </si>
  <si>
    <t>Heating Setting *</t>
  </si>
  <si>
    <t>Fan Setting *</t>
  </si>
  <si>
    <t>Temperature Setting *</t>
  </si>
  <si>
    <t xml:space="preserve">          * Include unit of measure if necessary</t>
  </si>
  <si>
    <t>Other settings (if neccesary)</t>
  </si>
  <si>
    <t>Extra Setting #1</t>
  </si>
  <si>
    <t>Extra Setting #2</t>
  </si>
  <si>
    <t>Extra Setting #3</t>
  </si>
  <si>
    <t>--- Description</t>
  </si>
  <si>
    <t>--- Setting *</t>
  </si>
  <si>
    <t>Additional Description</t>
  </si>
  <si>
    <t>Describe settings used on the SPVU for test, or reference any picture of controls in the 'Photos' Tab</t>
  </si>
  <si>
    <t>Cooling Test Conditions Summary - Test Chamber Devices</t>
  </si>
  <si>
    <t>Compliance with Equilibrium Requirements</t>
  </si>
  <si>
    <t>Has chamber been at equilibrium for the minimum 1 hour?</t>
  </si>
  <si>
    <t>Length of Compressor break-in Time (hours)</t>
  </si>
  <si>
    <t>Cooling Mode - Indoor Air Enthalpy Method (No Outdoor-Side Test Apparatus Connected)</t>
  </si>
  <si>
    <t>Electrical Input Measurements</t>
  </si>
  <si>
    <t>Measurement</t>
  </si>
  <si>
    <t>Avg</t>
  </si>
  <si>
    <t>Min</t>
  </si>
  <si>
    <t>Max</t>
  </si>
  <si>
    <t>Applied voltage to unit (V)</t>
  </si>
  <si>
    <t>Frequency (Hz)</t>
  </si>
  <si>
    <t>Line current (Amps)</t>
  </si>
  <si>
    <t>Total system power (Watts)</t>
  </si>
  <si>
    <t>Pressure Measurements</t>
  </si>
  <si>
    <t xml:space="preserve">Barometric pressure - (in. Hg) </t>
  </si>
  <si>
    <r>
      <t>Indoor nozzle pressure delta (in. H</t>
    </r>
    <r>
      <rPr>
        <vertAlign val="subscript"/>
        <sz val="11"/>
        <color theme="1"/>
        <rFont val="Palatino Linotype"/>
        <family val="1"/>
      </rPr>
      <t>2</t>
    </r>
    <r>
      <rPr>
        <sz val="11"/>
        <color theme="1"/>
        <rFont val="Palatino Linotype"/>
        <family val="1"/>
      </rPr>
      <t>O)</t>
    </r>
  </si>
  <si>
    <r>
      <t>Indoor external static pressure (in. H</t>
    </r>
    <r>
      <rPr>
        <vertAlign val="subscript"/>
        <sz val="11"/>
        <color theme="1"/>
        <rFont val="Palatino Linotype"/>
        <family val="1"/>
      </rPr>
      <t>2</t>
    </r>
    <r>
      <rPr>
        <sz val="11"/>
        <color theme="1"/>
        <rFont val="Palatino Linotype"/>
        <family val="1"/>
      </rPr>
      <t>O)</t>
    </r>
  </si>
  <si>
    <t>Refrigerant Measurements</t>
  </si>
  <si>
    <t>Suction temperature at compressor (°F)</t>
  </si>
  <si>
    <t>Discharge temperature at compressor (°F)</t>
  </si>
  <si>
    <t>Refrigerant line temperature entering evaporator coil (°F)</t>
  </si>
  <si>
    <t xml:space="preserve">Refrigerant line temperature leaving condenser coil (°F) </t>
  </si>
  <si>
    <t>Refrigerant line temperature at return-bend/midpoint of evaporator coil (°F)</t>
  </si>
  <si>
    <t>Refrigerant line temperature at return-bend/midpoint of condenser coil (°F)</t>
  </si>
  <si>
    <t>Airflow Measurements</t>
  </si>
  <si>
    <t>Unit indoor airflow (cfm)</t>
  </si>
  <si>
    <t>Unit indoor standard airflow (scfm)</t>
  </si>
  <si>
    <t>Indoor Fan Speed (rpm) [if recorded]</t>
  </si>
  <si>
    <t>Air Temperatures and Enthalpy</t>
  </si>
  <si>
    <t>Indoor entering air dry-bulb temperature (°F)</t>
  </si>
  <si>
    <t xml:space="preserve">Indoor entering air wet-bulb temperature (°F) </t>
  </si>
  <si>
    <t>Indoor entering air enthalpy (Btu/lbm)</t>
  </si>
  <si>
    <t xml:space="preserve">Indoor leaving air dry-bulb temperature  (°F) </t>
  </si>
  <si>
    <t xml:space="preserve">Indoor leaving air wet-bulb temperature (°F) </t>
  </si>
  <si>
    <t>Indoor leaving air enthalpy (Btu/lbm)</t>
  </si>
  <si>
    <t>Indoor nozzle air dry-bulb temperature (°F)</t>
  </si>
  <si>
    <t>Indoor nozzle air wet-bulb temperature (°F)</t>
  </si>
  <si>
    <t>Outdoor entering air dry-bulb temperature (°F)</t>
  </si>
  <si>
    <t xml:space="preserve">Outdoor entering air wet-bulb temperature (°F) </t>
  </si>
  <si>
    <t>Outdoor entering air enthalpy (Btu/lbm)</t>
  </si>
  <si>
    <t>Air dry-bulb temperature within indoor test room (°F)</t>
  </si>
  <si>
    <t>Air dry-bulb temperature within outdoor test room (°F)</t>
  </si>
  <si>
    <t>Air Properties</t>
  </si>
  <si>
    <r>
      <t>Indoor nozzle air specific volume of air-water vapor mixture (ft</t>
    </r>
    <r>
      <rPr>
        <vertAlign val="superscript"/>
        <sz val="11"/>
        <color theme="1"/>
        <rFont val="Palatino Linotype"/>
        <family val="1"/>
      </rPr>
      <t>3</t>
    </r>
    <r>
      <rPr>
        <sz val="11"/>
        <color theme="1"/>
        <rFont val="Palatino Linotype"/>
        <family val="1"/>
      </rPr>
      <t>/lbm)</t>
    </r>
  </si>
  <si>
    <r>
      <t>Indoor nozzle air humidity ratio (lbm</t>
    </r>
    <r>
      <rPr>
        <vertAlign val="subscript"/>
        <sz val="11"/>
        <color theme="1"/>
        <rFont val="Palatino Linotype"/>
        <family val="1"/>
      </rPr>
      <t>wv</t>
    </r>
    <r>
      <rPr>
        <sz val="11"/>
        <color theme="1"/>
        <rFont val="Palatino Linotype"/>
        <family val="1"/>
      </rPr>
      <t>/lbm</t>
    </r>
    <r>
      <rPr>
        <vertAlign val="subscript"/>
        <sz val="11"/>
        <color theme="1"/>
        <rFont val="Palatino Linotype"/>
        <family val="1"/>
      </rPr>
      <t>da</t>
    </r>
    <r>
      <rPr>
        <sz val="11"/>
        <color theme="1"/>
        <rFont val="Palatino Linotype"/>
        <family val="1"/>
      </rPr>
      <t>)</t>
    </r>
  </si>
  <si>
    <r>
      <t>Indoor entering air humidity ratio (lbm</t>
    </r>
    <r>
      <rPr>
        <vertAlign val="subscript"/>
        <sz val="11"/>
        <color theme="1"/>
        <rFont val="Palatino Linotype"/>
        <family val="1"/>
      </rPr>
      <t>wv</t>
    </r>
    <r>
      <rPr>
        <sz val="11"/>
        <color theme="1"/>
        <rFont val="Palatino Linotype"/>
        <family val="1"/>
      </rPr>
      <t>/lbm</t>
    </r>
    <r>
      <rPr>
        <vertAlign val="subscript"/>
        <sz val="11"/>
        <color theme="1"/>
        <rFont val="Palatino Linotype"/>
        <family val="1"/>
      </rPr>
      <t>da</t>
    </r>
    <r>
      <rPr>
        <sz val="11"/>
        <color theme="1"/>
        <rFont val="Palatino Linotype"/>
        <family val="1"/>
      </rPr>
      <t>)</t>
    </r>
  </si>
  <si>
    <r>
      <t>Indoor leaving air humidity ratio (lbm</t>
    </r>
    <r>
      <rPr>
        <vertAlign val="subscript"/>
        <sz val="11"/>
        <color theme="1"/>
        <rFont val="Palatino Linotype"/>
        <family val="1"/>
      </rPr>
      <t>wv</t>
    </r>
    <r>
      <rPr>
        <sz val="11"/>
        <color theme="1"/>
        <rFont val="Palatino Linotype"/>
        <family val="1"/>
      </rPr>
      <t>/lbm</t>
    </r>
    <r>
      <rPr>
        <vertAlign val="subscript"/>
        <sz val="11"/>
        <color theme="1"/>
        <rFont val="Palatino Linotype"/>
        <family val="1"/>
      </rPr>
      <t>da</t>
    </r>
    <r>
      <rPr>
        <sz val="11"/>
        <color theme="1"/>
        <rFont val="Palatino Linotype"/>
        <family val="1"/>
      </rPr>
      <t>)</t>
    </r>
  </si>
  <si>
    <t>Indoor entering air specific heat (Btu/lbm)</t>
  </si>
  <si>
    <t>Indoor leaving air specific heat (Btu/lbm)</t>
  </si>
  <si>
    <t xml:space="preserve">Cooling Capacity </t>
  </si>
  <si>
    <t xml:space="preserve">Total sensible cooling capacity (Btu/hr) </t>
  </si>
  <si>
    <t xml:space="preserve">Total latent cooling capacity (Btu/hr) </t>
  </si>
  <si>
    <t>Duct Losses (Btu/hr)</t>
  </si>
  <si>
    <t>Indoor total cooling capacity based on indoor enthalpy method</t>
  </si>
  <si>
    <t>Results</t>
  </si>
  <si>
    <t xml:space="preserve">Total cooling capacity (Btu/hr) </t>
  </si>
  <si>
    <t>System Efficiency (EER)</t>
  </si>
  <si>
    <t>Cooling Mode - Indoor/Outdoor Air Enthalpy Method (Outdoor-Side Test Apparatus Connected)</t>
  </si>
  <si>
    <r>
      <t xml:space="preserve">Do evaporator coil temperatures with and without outdoor-side test apparatus connected agree within </t>
    </r>
    <r>
      <rPr>
        <sz val="11"/>
        <color theme="1"/>
        <rFont val="Calibri"/>
        <family val="2"/>
      </rPr>
      <t>±</t>
    </r>
    <r>
      <rPr>
        <sz val="9.9"/>
        <color theme="1"/>
        <rFont val="Palatino Linotype"/>
        <family val="1"/>
      </rPr>
      <t>0.5°F?</t>
    </r>
  </si>
  <si>
    <r>
      <t xml:space="preserve">Do condenser coil temperatures with and without outdoor-side test apparatus connected agree within </t>
    </r>
    <r>
      <rPr>
        <sz val="11"/>
        <color theme="1"/>
        <rFont val="Calibri"/>
        <family val="2"/>
      </rPr>
      <t>±</t>
    </r>
    <r>
      <rPr>
        <sz val="9.9"/>
        <color theme="1"/>
        <rFont val="Palatino Linotype"/>
        <family val="1"/>
      </rPr>
      <t>0.5°F?</t>
    </r>
  </si>
  <si>
    <t>Unit outdoor airflow (cfm)</t>
  </si>
  <si>
    <t>Unit outdoor standard airflow (scfm)</t>
  </si>
  <si>
    <t>Outdoor Fan Speed (rpm) [if recorded]</t>
  </si>
  <si>
    <t>Air Temperatures</t>
  </si>
  <si>
    <t>Indoor air entering dry-bulb temperature (°F)</t>
  </si>
  <si>
    <t xml:space="preserve">Indoor air entering wet-bulb temperature (°F) </t>
  </si>
  <si>
    <t>Indoor entering enthalpy (Btu/lbm)</t>
  </si>
  <si>
    <t xml:space="preserve">Indoor air leaving dry-bulb temperature  (°F) </t>
  </si>
  <si>
    <t xml:space="preserve">Indoor air leaving wet-bulb temperature (°F) </t>
  </si>
  <si>
    <t>Indoor leaving enthalpy (Btu/lbm)</t>
  </si>
  <si>
    <t>Indoor nozzle dry-bulb temperature (°F)</t>
  </si>
  <si>
    <t>Indoor nozzle wet-bulb temperature (°F)</t>
  </si>
  <si>
    <t>Outdoor air entering dry-bulb temperature (°F)</t>
  </si>
  <si>
    <t xml:space="preserve">Outdoor air entering wet-bulb temperature (°F) </t>
  </si>
  <si>
    <t>Outdoor entering enthalpy (Btu/lbm)</t>
  </si>
  <si>
    <t>Outdoor air leaving dry-bulb temperature (°F)</t>
  </si>
  <si>
    <t>Outdoor air leaving wet-bulb temperature (°F)</t>
  </si>
  <si>
    <t>Outdoor leaving enthalpy (Btu/lbm)</t>
  </si>
  <si>
    <t>Outdoor nozzle dry-bulb temperature (°F)</t>
  </si>
  <si>
    <t>Outdoor nozzle wet-bulb temperature (°F)</t>
  </si>
  <si>
    <r>
      <t>Outdoor nozzle air specific volume of air-water vapor mixture (ft</t>
    </r>
    <r>
      <rPr>
        <vertAlign val="superscript"/>
        <sz val="11"/>
        <color theme="1"/>
        <rFont val="Palatino Linotype"/>
        <family val="1"/>
      </rPr>
      <t>3</t>
    </r>
    <r>
      <rPr>
        <sz val="11"/>
        <color theme="1"/>
        <rFont val="Palatino Linotype"/>
        <family val="1"/>
      </rPr>
      <t>/lbm)</t>
    </r>
  </si>
  <si>
    <r>
      <t>Outdoor nozzle air humidity ratio (lbm</t>
    </r>
    <r>
      <rPr>
        <vertAlign val="subscript"/>
        <sz val="11"/>
        <color theme="1"/>
        <rFont val="Palatino Linotype"/>
        <family val="1"/>
      </rPr>
      <t>wv</t>
    </r>
    <r>
      <rPr>
        <sz val="11"/>
        <color theme="1"/>
        <rFont val="Palatino Linotype"/>
        <family val="1"/>
      </rPr>
      <t>/lbm</t>
    </r>
    <r>
      <rPr>
        <vertAlign val="subscript"/>
        <sz val="11"/>
        <color theme="1"/>
        <rFont val="Palatino Linotype"/>
        <family val="1"/>
      </rPr>
      <t>da</t>
    </r>
    <r>
      <rPr>
        <sz val="11"/>
        <color theme="1"/>
        <rFont val="Palatino Linotype"/>
        <family val="1"/>
      </rPr>
      <t>)</t>
    </r>
  </si>
  <si>
    <r>
      <t>Outdoor entering air humidity ratio (lbm</t>
    </r>
    <r>
      <rPr>
        <vertAlign val="subscript"/>
        <sz val="11"/>
        <color theme="1"/>
        <rFont val="Palatino Linotype"/>
        <family val="1"/>
      </rPr>
      <t>wv</t>
    </r>
    <r>
      <rPr>
        <sz val="11"/>
        <color theme="1"/>
        <rFont val="Palatino Linotype"/>
        <family val="1"/>
      </rPr>
      <t>/lbm</t>
    </r>
    <r>
      <rPr>
        <vertAlign val="subscript"/>
        <sz val="11"/>
        <color theme="1"/>
        <rFont val="Palatino Linotype"/>
        <family val="1"/>
      </rPr>
      <t>da</t>
    </r>
    <r>
      <rPr>
        <sz val="11"/>
        <color theme="1"/>
        <rFont val="Palatino Linotype"/>
        <family val="1"/>
      </rPr>
      <t>)</t>
    </r>
  </si>
  <si>
    <r>
      <t>Outdoor leaving air humidity ratio (lbm</t>
    </r>
    <r>
      <rPr>
        <vertAlign val="subscript"/>
        <sz val="11"/>
        <color theme="1"/>
        <rFont val="Palatino Linotype"/>
        <family val="1"/>
      </rPr>
      <t>wv</t>
    </r>
    <r>
      <rPr>
        <sz val="11"/>
        <color theme="1"/>
        <rFont val="Palatino Linotype"/>
        <family val="1"/>
      </rPr>
      <t>/lbm</t>
    </r>
    <r>
      <rPr>
        <vertAlign val="subscript"/>
        <sz val="11"/>
        <color theme="1"/>
        <rFont val="Palatino Linotype"/>
        <family val="1"/>
      </rPr>
      <t>da</t>
    </r>
    <r>
      <rPr>
        <sz val="11"/>
        <color theme="1"/>
        <rFont val="Palatino Linotype"/>
        <family val="1"/>
      </rPr>
      <t>)</t>
    </r>
  </si>
  <si>
    <t>Outdoor entering air specific heat (Btu/lbm)</t>
  </si>
  <si>
    <t>Outdoor leaving air specific heat (Btu/lbm)</t>
  </si>
  <si>
    <t>Is the condensate sprayed on the condenser coil?</t>
  </si>
  <si>
    <t>Indoor Measurements</t>
  </si>
  <si>
    <t>Duct Losses (Btu/h)</t>
  </si>
  <si>
    <t xml:space="preserve">Indoor sensible cooling capacity (Btu/hr) </t>
  </si>
  <si>
    <t xml:space="preserve">Indoor latent cooling capacity (Btu/hr) </t>
  </si>
  <si>
    <t>Indoor total cooling capacity based on indoor enthalpy method with outdoor-side test apparatus connected (Btu/hr)</t>
  </si>
  <si>
    <t>Outdoor Measurements</t>
  </si>
  <si>
    <t>Total power draw (Btu/h)</t>
  </si>
  <si>
    <t>Outdoor capacity (Btu/h)</t>
  </si>
  <si>
    <t>Indoor total cooling capacity based on outdoor enthalpy method (Btu/hr)</t>
  </si>
  <si>
    <t>Comparison</t>
  </si>
  <si>
    <t>Heat balance (%) total cooling capacity (indoor air enthalpy method vs. outdoor air enthalpy method) [must be &lt;6%]</t>
  </si>
  <si>
    <t>Heat balance (%) total cooling capacity based on indoor measurements (indoor air enthalpy method vs. outdoor air enthalpy method) [must be &lt;2%]</t>
  </si>
  <si>
    <t>Calculated Result (rounded per significant figures conventions and instrumentation resolution)</t>
  </si>
  <si>
    <t xml:space="preserve">Total cooling capacity based on indoor enthalpy method with outdoor-side test apparatus connected (Btu/hr) </t>
  </si>
  <si>
    <t>Heating Mode - Indoor Air Enthalpy Method (No Outdoor-Side Test Apparatus Connected)</t>
  </si>
  <si>
    <t xml:space="preserve">Heating Capacity </t>
  </si>
  <si>
    <t xml:space="preserve">Total sensible heating capacity (Btu/hr) </t>
  </si>
  <si>
    <t>Indoor total heating capacity based on indoor enthalpy method</t>
  </si>
  <si>
    <t xml:space="preserve">Total heating capacity (Btu/hr) </t>
  </si>
  <si>
    <t>System Efficiency (COP)</t>
  </si>
  <si>
    <t>Heating Mode - Indoor/Outdoor Air Enthalpy Method (Outdoor-Side Test Apparatus Connected)</t>
  </si>
  <si>
    <t xml:space="preserve">Indoor sensible heating capacity (Btu/hr) </t>
  </si>
  <si>
    <t>Indoor total heating capacity based on indoor enthalpy method with outdoor-side test apparatus connected (Btu/hr)</t>
  </si>
  <si>
    <t>Indoor total heating capacity based on outdoor enthalpy method (Btu/hr)</t>
  </si>
  <si>
    <t>Heat balance (%) total heating capacity (indoor air enthalpy method vs. outdoor air enthalpy method) [must be &lt;6%]</t>
  </si>
  <si>
    <t>Heat balance (%) total heating capacity based on indoor measurements (indoor air enthalpy method vs. outdoor air enthalpy method) [must be &lt;2%]</t>
  </si>
  <si>
    <t xml:space="preserve">Total heating capacity based on indoor enthalpy method with outdoor-side test apparatus connected (Btu/hr) </t>
  </si>
  <si>
    <t>Comments</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</si>
  <si>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</si>
  <si>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[Test Lab Name]</t>
  </si>
  <si>
    <t>Report Reviewer by Test Lab</t>
  </si>
  <si>
    <t>Y_N</t>
  </si>
  <si>
    <t>Product_Type</t>
  </si>
  <si>
    <t>Refrigerant</t>
  </si>
  <si>
    <t>Control</t>
  </si>
  <si>
    <t>Yes</t>
  </si>
  <si>
    <t>SPVAC</t>
  </si>
  <si>
    <t>R-22</t>
  </si>
  <si>
    <t>Electromechanical</t>
  </si>
  <si>
    <t>No</t>
  </si>
  <si>
    <t>SPVHP</t>
  </si>
  <si>
    <t>R-410A</t>
  </si>
  <si>
    <t>Electronic</t>
  </si>
  <si>
    <t>Other</t>
  </si>
  <si>
    <t>Tab Name:</t>
  </si>
  <si>
    <t>Minimum External Static Pressure Table</t>
  </si>
  <si>
    <t>Cooling Capacity Range (Btu/h)</t>
  </si>
  <si>
    <t>External Static Pressure (in. H20)</t>
  </si>
  <si>
    <t>Title Block</t>
  </si>
  <si>
    <t>Test Report Template Name:</t>
  </si>
  <si>
    <t>Single Packaged Vertical Unit</t>
  </si>
  <si>
    <t>Version Number:</t>
  </si>
  <si>
    <t xml:space="preserve">Latest Template Revision: </t>
  </si>
  <si>
    <t>File Name:</t>
  </si>
  <si>
    <t xml:space="preserve">Test Completion Date: </t>
  </si>
  <si>
    <t>Revisions List</t>
  </si>
  <si>
    <t>Version</t>
  </si>
  <si>
    <t>1.0_draft 3</t>
  </si>
  <si>
    <t>1.0_draft 4</t>
  </si>
  <si>
    <t>v1.0</t>
  </si>
  <si>
    <t>v2.0</t>
  </si>
  <si>
    <t>v3.0</t>
  </si>
  <si>
    <t>v3.1</t>
  </si>
  <si>
    <t>v3.2</t>
  </si>
  <si>
    <t>v3.3</t>
  </si>
  <si>
    <t>v3.4</t>
  </si>
  <si>
    <t>v3.5</t>
  </si>
  <si>
    <t>v3.6</t>
  </si>
  <si>
    <t>v4.0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</si>
</sst>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0.000"/>
    <numFmt numFmtId="166" formatCode="0.0%"/>
    <numFmt numFmtId="167" formatCode="_(* #,##0_);_(* \(#,##0\);_(* &quot;-&quot;??_);_(@_)"/>
  </numFmts>
  <fonts count="38" x14ac:knownFonts="1">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1"/>
      <color theme="1"/>
      <name val="Palatino Linotype"/>
      <family val="2"/>
    </font>
    <font>
      <b/>
      <sz val="11"/>
      <name val="Palatino Linotype"/>
      <family val="2"/>
    </font>
    <font>
      <sz val="11"/>
      <color theme="1"/>
      <name val="Palatino Linotype"/>
      <family val="1"/>
    </font>
    <font>
      <sz val="11"/>
      <color rgb="FF000000"/>
      <name val="Palatino Linotype"/>
      <family val="1"/>
    </font>
    <font>
      <b/>
      <sz val="11"/>
      <color theme="1"/>
      <name val="Palatino Linotype"/>
      <family val="1"/>
    </font>
    <font>
      <sz val="11"/>
      <color theme="0"/>
      <name val="Palatino Linotype"/>
      <family val="1"/>
    </font>
    <font>
      <sz val="11"/>
      <name val="Palatino Linotype"/>
      <family val="2"/>
    </font>
    <font>
      <i/>
      <sz val="11"/>
      <color theme="6" tint="-0.499984740745262"/>
      <name val="Palatino Linotype"/>
      <family val="2"/>
    </font>
    <font>
      <sz val="11"/>
      <color rgb="FF3F3F76"/>
      <name val="Palatino Linotype"/>
      <family val="2"/>
    </font>
    <font>
      <b/>
      <sz val="11"/>
      <color theme="9" tint="-0.499984740745262"/>
      <name val="Palatino Linotype"/>
      <family val="2"/>
    </font>
    <font>
      <sz val="11"/>
      <color rgb="FFFF0000"/>
      <name val="Palatino Linotype"/>
      <family val="1"/>
    </font>
    <font>
      <sz val="11"/>
      <name val="Palatino Linotype"/>
      <family val="1"/>
    </font>
    <font>
      <u/>
      <sz val="11"/>
      <color theme="10"/>
      <name val="Palatino Linotype"/>
      <family val="2"/>
    </font>
    <font>
      <b/>
      <sz val="11"/>
      <name val="Palatino Linotype"/>
      <family val="1"/>
    </font>
    <font>
      <sz val="11"/>
      <color theme="1"/>
      <name val="Calibri"/>
      <family val="2"/>
      <scheme val="minor"/>
    </font>
    <font>
      <u/>
      <sz val="11"/>
      <color theme="10"/>
      <name val="Calibri"/>
      <family val="2"/>
    </font>
    <font>
      <i/>
      <sz val="11"/>
      <color rgb="FF7F7F7F"/>
      <name val="Palatino Linotype"/>
      <family val="2"/>
    </font>
    <font>
      <b/>
      <i/>
      <sz val="11"/>
      <color theme="1"/>
      <name val="Palatino Linotype"/>
      <family val="1"/>
    </font>
    <font>
      <b/>
      <sz val="12"/>
      <name val="Palatino Linotype"/>
      <family val="1"/>
    </font>
    <font>
      <sz val="11"/>
      <color rgb="FFFFFF00"/>
      <name val="Calibri"/>
      <family val="2"/>
      <scheme val="minor"/>
    </font>
    <font>
      <b/>
      <sz val="11"/>
      <color theme="0"/>
      <name val="Palatino Linotype"/>
      <family val="1"/>
    </font>
    <font>
      <sz val="11"/>
      <color rgb="FFFFFF00"/>
      <name val="Palatino Linotype"/>
      <family val="1"/>
    </font>
    <font>
      <u/>
      <sz val="11"/>
      <color theme="10"/>
      <name val="Palatino Linotype"/>
      <family val="1"/>
    </font>
    <font>
      <i/>
      <sz val="11"/>
      <color theme="1"/>
      <name val="Palatino Linotype"/>
      <family val="1"/>
    </font>
    <font>
      <vertAlign val="subscript"/>
      <sz val="11"/>
      <color theme="1"/>
      <name val="Palatino Linotype"/>
      <family val="1"/>
    </font>
    <font>
      <u/>
      <sz val="11"/>
      <color theme="1"/>
      <name val="Palatino Linotype"/>
      <family val="2"/>
    </font>
    <font>
      <i/>
      <sz val="11"/>
      <color rgb="FFFF0000"/>
      <name val="Palatino Linotype"/>
      <family val="1"/>
    </font>
    <font>
      <b/>
      <sz val="11"/>
      <color theme="1"/>
      <name val="Palatino Linotype"/>
      <family val="2"/>
    </font>
    <font>
      <sz val="11"/>
      <color rgb="FF000000"/>
      <name val="Palatino Linotype"/>
      <family val="2"/>
    </font>
    <font>
      <b/>
      <sz val="14"/>
      <color theme="1"/>
      <name val="Palatino Linotype"/>
      <family val="1"/>
    </font>
    <font>
      <vertAlign val="superscript"/>
      <sz val="11"/>
      <color theme="1"/>
      <name val="Palatino Linotype"/>
      <family val="1"/>
    </font>
    <font>
      <sz val="11"/>
      <color theme="1"/>
      <name val="Calibri"/>
      <family val="2"/>
    </font>
    <font>
      <sz val="9.9"/>
      <color theme="1"/>
      <name val="Palatino Linotype"/>
      <family val="1"/>
    </font>
  </fonts>
  <fills count="20">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4" tint="0.59996337778862885"/>
        <bgColor indexed="64"/>
      </patternFill>
    </fill>
    <fill>
      <patternFill patternType="solid">
        <fgColor theme="9" tint="0.79998168889431442"/>
        <bgColor auto="1"/>
      </patternFill>
    </fill>
    <fill>
      <patternFill patternType="solid">
        <fgColor rgb="FFFFFF00"/>
        <bgColor indexed="64"/>
      </patternFill>
    </fill>
    <fill>
      <patternFill patternType="solid">
        <fgColor theme="4" tint="0.59999389629810485"/>
        <bgColor indexed="65"/>
      </patternFill>
    </fill>
    <fill>
      <patternFill patternType="solid">
        <fgColor theme="5" tint="0.39997558519241921"/>
        <bgColor indexed="65"/>
      </patternFill>
    </fill>
    <fill>
      <patternFill patternType="solid">
        <fgColor rgb="FF99CCFF"/>
        <bgColor indexed="64"/>
      </patternFill>
    </fill>
    <fill>
      <patternFill patternType="solid">
        <fgColor rgb="FF800000"/>
        <bgColor indexed="64"/>
      </patternFill>
    </fill>
    <fill>
      <patternFill patternType="solid">
        <fgColor rgb="FFCCFFCC"/>
        <bgColor indexed="64"/>
      </patternFill>
    </fill>
    <fill>
      <patternFill patternType="solid">
        <fgColor rgb="FFFFFFCC"/>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0066CC"/>
        <bgColor indexed="64"/>
      </patternFill>
    </fill>
    <fill>
      <patternFill patternType="lightUp">
        <fgColor auto="1"/>
        <bgColor rgb="FFD8D8D8"/>
      </patternFill>
    </fill>
  </fills>
  <borders count="111">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thin">
        <color auto="1"/>
      </top>
      <bottom/>
      <diagonal/>
    </border>
    <border>
      <left style="medium">
        <color indexed="64"/>
      </left>
      <right/>
      <top style="thin">
        <color theme="0" tint="-0.14996795556505021"/>
      </top>
      <bottom style="thin">
        <color theme="0" tint="-0.14996795556505021"/>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style="medium">
        <color indexed="64"/>
      </left>
      <right style="thin">
        <color indexed="64"/>
      </right>
      <top style="thin">
        <color theme="0" tint="-0.14996795556505021"/>
      </top>
      <bottom style="thin">
        <color theme="0" tint="-0.14996795556505021"/>
      </bottom>
      <diagonal/>
    </border>
    <border>
      <left style="thin">
        <color indexed="64"/>
      </left>
      <right style="medium">
        <color indexed="64"/>
      </right>
      <top style="thin">
        <color theme="0" tint="-0.14996795556505021"/>
      </top>
      <bottom style="thin">
        <color theme="0" tint="-0.14996795556505021"/>
      </bottom>
      <diagonal/>
    </border>
    <border>
      <left style="medium">
        <color indexed="64"/>
      </left>
      <right style="thin">
        <color indexed="64"/>
      </right>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indexed="64"/>
      </left>
      <right style="thin">
        <color indexed="64"/>
      </right>
      <top style="thin">
        <color theme="0" tint="-0.14996795556505021"/>
      </top>
      <bottom style="medium">
        <color indexed="64"/>
      </bottom>
      <diagonal/>
    </border>
    <border>
      <left style="medium">
        <color indexed="64"/>
      </left>
      <right style="medium">
        <color indexed="64"/>
      </right>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right style="thin">
        <color auto="1"/>
      </right>
      <top/>
      <bottom style="medium">
        <color indexed="64"/>
      </bottom>
      <diagonal/>
    </border>
    <border>
      <left style="thin">
        <color indexed="64"/>
      </left>
      <right/>
      <top style="medium">
        <color indexed="64"/>
      </top>
      <bottom/>
      <diagonal/>
    </border>
    <border>
      <left/>
      <right style="thin">
        <color auto="1"/>
      </right>
      <top style="medium">
        <color indexed="64"/>
      </top>
      <bottom/>
      <diagonal/>
    </border>
    <border>
      <left style="medium">
        <color indexed="64"/>
      </left>
      <right style="thin">
        <color indexed="64"/>
      </right>
      <top style="thin">
        <color indexed="64"/>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style="thin">
        <color indexed="64"/>
      </right>
      <top style="thin">
        <color theme="0" tint="-0.24994659260841701"/>
      </top>
      <bottom/>
      <diagonal/>
    </border>
    <border>
      <left style="medium">
        <color indexed="64"/>
      </left>
      <right style="thin">
        <color indexed="64"/>
      </right>
      <top/>
      <bottom/>
      <diagonal/>
    </border>
    <border>
      <left style="medium">
        <color indexed="64"/>
      </left>
      <right/>
      <top style="thin">
        <color indexed="64"/>
      </top>
      <bottom style="thin">
        <color theme="0" tint="-0.24994659260841701"/>
      </bottom>
      <diagonal/>
    </border>
    <border>
      <left style="thin">
        <color indexed="64"/>
      </left>
      <right style="medium">
        <color indexed="64"/>
      </right>
      <top style="thin">
        <color indexed="64"/>
      </top>
      <bottom style="thin">
        <color theme="0" tint="-0.24994659260841701"/>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auto="1"/>
      </left>
      <right style="medium">
        <color indexed="64"/>
      </right>
      <top style="thin">
        <color auto="1"/>
      </top>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right/>
      <top style="thin">
        <color theme="0" tint="-0.14996795556505021"/>
      </top>
      <bottom style="thin">
        <color theme="0" tint="-0.14996795556505021"/>
      </bottom>
      <diagonal/>
    </border>
    <border>
      <left/>
      <right/>
      <top style="thin">
        <color theme="0" tint="-0.14996795556505021"/>
      </top>
      <bottom style="medium">
        <color indexed="64"/>
      </bottom>
      <diagonal/>
    </border>
    <border>
      <left/>
      <right style="medium">
        <color indexed="64"/>
      </right>
      <top style="thin">
        <color theme="0" tint="-0.14996795556505021"/>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style="thin">
        <color theme="0"/>
      </right>
      <top/>
      <bottom/>
      <diagonal/>
    </border>
    <border>
      <left/>
      <right style="thin">
        <color theme="0"/>
      </right>
      <top/>
      <bottom/>
      <diagonal/>
    </border>
    <border>
      <left/>
      <right style="thin">
        <color theme="0"/>
      </right>
      <top/>
      <bottom style="medium">
        <color indexed="64"/>
      </bottom>
      <diagonal/>
    </border>
    <border>
      <left style="medium">
        <color indexed="64"/>
      </left>
      <right style="thin">
        <color indexed="64"/>
      </right>
      <top style="thin">
        <color theme="0" tint="-0.249977111117893"/>
      </top>
      <bottom style="medium">
        <color indexed="64"/>
      </bottom>
      <diagonal/>
    </border>
    <border>
      <left style="thin">
        <color indexed="64"/>
      </left>
      <right style="medium">
        <color indexed="64"/>
      </right>
      <top style="thin">
        <color theme="0" tint="-0.249977111117893"/>
      </top>
      <bottom style="medium">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bottom style="thin">
        <color theme="0" tint="-0.14996795556505021"/>
      </bottom>
      <diagonal/>
    </border>
    <border>
      <left style="medium">
        <color indexed="64"/>
      </left>
      <right/>
      <top style="thin">
        <color theme="0" tint="-0.14996795556505021"/>
      </top>
      <bottom/>
      <diagonal/>
    </border>
    <border>
      <left style="thin">
        <color indexed="64"/>
      </left>
      <right/>
      <top style="thin">
        <color indexed="64"/>
      </top>
      <bottom style="thin">
        <color theme="0" tint="-0.14996795556505021"/>
      </bottom>
      <diagonal/>
    </border>
    <border>
      <left/>
      <right/>
      <top style="thin">
        <color indexed="64"/>
      </top>
      <bottom style="thin">
        <color theme="0" tint="-0.14996795556505021"/>
      </bottom>
      <diagonal/>
    </border>
    <border>
      <left style="thin">
        <color indexed="64"/>
      </left>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right style="medium">
        <color indexed="64"/>
      </right>
      <top style="thin">
        <color indexed="64"/>
      </top>
      <bottom style="thin">
        <color theme="0" tint="-0.14996795556505021"/>
      </bottom>
      <diagonal/>
    </border>
    <border>
      <left/>
      <right style="medium">
        <color indexed="64"/>
      </right>
      <top style="thin">
        <color theme="0" tint="-0.14996795556505021"/>
      </top>
      <bottom style="thin">
        <color theme="0" tint="-0.14996795556505021"/>
      </bottom>
      <diagonal/>
    </border>
    <border>
      <left style="medium">
        <color indexed="64"/>
      </left>
      <right style="medium">
        <color indexed="64"/>
      </right>
      <top style="thin">
        <color theme="0" tint="-0.14996795556505021"/>
      </top>
      <bottom style="thin">
        <color theme="0" tint="-0.14996795556505021"/>
      </bottom>
      <diagonal/>
    </border>
    <border>
      <left style="thin">
        <color indexed="64"/>
      </left>
      <right/>
      <top style="thin">
        <color theme="0" tint="-0.14996795556505021"/>
      </top>
      <bottom style="medium">
        <color indexed="64"/>
      </bottom>
      <diagonal/>
    </border>
    <border>
      <left style="medium">
        <color indexed="64"/>
      </left>
      <right style="thin">
        <color indexed="64"/>
      </right>
      <top/>
      <bottom style="thin">
        <color theme="0" tint="-0.2499465926084170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25">
    <xf numFmtId="0" fontId="0" fillId="0" borderId="0"/>
    <xf numFmtId="0" fontId="4" fillId="0" borderId="0"/>
    <xf numFmtId="0" fontId="5" fillId="0" borderId="0"/>
    <xf numFmtId="0" fontId="6" fillId="4" borderId="0" applyNumberFormat="0" applyBorder="0" applyProtection="0">
      <alignment horizontal="left" vertical="center"/>
    </xf>
    <xf numFmtId="0" fontId="10" fillId="2" borderId="7">
      <alignment horizontal="center" vertical="center"/>
    </xf>
    <xf numFmtId="0" fontId="11" fillId="5" borderId="7" applyNumberFormat="0" applyAlignment="0" applyProtection="0"/>
    <xf numFmtId="0" fontId="7" fillId="0" borderId="7">
      <alignment horizontal="center"/>
    </xf>
    <xf numFmtId="0" fontId="12" fillId="6" borderId="0" applyNumberFormat="0" applyAlignment="0" applyProtection="0"/>
    <xf numFmtId="0" fontId="7" fillId="0" borderId="7">
      <alignment horizontal="center" vertical="center"/>
    </xf>
    <xf numFmtId="0" fontId="13" fillId="7" borderId="7" applyNumberFormat="0" applyProtection="0">
      <alignment horizontal="center" vertical="center"/>
    </xf>
    <xf numFmtId="0" fontId="14" fillId="8" borderId="7" applyNumberFormat="0" applyProtection="0">
      <alignment horizontal="center" vertical="center"/>
    </xf>
    <xf numFmtId="0" fontId="15" fillId="9" borderId="0"/>
    <xf numFmtId="0" fontId="9" fillId="0" borderId="0"/>
    <xf numFmtId="0" fontId="9" fillId="0" borderId="21">
      <alignment horizontal="center" vertical="center" wrapText="1"/>
    </xf>
    <xf numFmtId="0" fontId="17" fillId="0" borderId="0" applyNumberFormat="0" applyFill="0" applyBorder="0" applyAlignment="0" applyProtection="0">
      <alignment vertical="top"/>
      <protection locked="0"/>
    </xf>
    <xf numFmtId="0" fontId="11" fillId="7" borderId="7" applyNumberFormat="0" applyProtection="0">
      <alignment horizontal="center" vertical="center"/>
    </xf>
    <xf numFmtId="0" fontId="19" fillId="10" borderId="0" applyNumberFormat="0" applyBorder="0" applyAlignment="0" applyProtection="0"/>
    <xf numFmtId="0" fontId="3" fillId="11" borderId="0" applyNumberFormat="0" applyBorder="0" applyAlignment="0" applyProtection="0"/>
    <xf numFmtId="0" fontId="5" fillId="0" borderId="0"/>
    <xf numFmtId="0" fontId="5" fillId="0" borderId="0"/>
    <xf numFmtId="0" fontId="20" fillId="0" borderId="0" applyNumberFormat="0" applyFill="0" applyBorder="0" applyAlignment="0" applyProtection="0">
      <alignment vertical="top"/>
      <protection locked="0"/>
    </xf>
    <xf numFmtId="0" fontId="21" fillId="0" borderId="0" applyNumberFormat="0" applyFill="0" applyBorder="0" applyAlignment="0" applyProtection="0"/>
    <xf numFmtId="0" fontId="4" fillId="0" borderId="0"/>
    <xf numFmtId="9" fontId="19" fillId="0" borderId="0" applyFont="0" applyFill="0" applyBorder="0" applyAlignment="0" applyProtection="0"/>
    <xf numFmtId="43" fontId="19" fillId="0" borderId="0" applyFont="0" applyFill="0" applyBorder="0" applyAlignment="0" applyProtection="0"/>
  </cellStyleXfs>
  <cellXfs count="508">
    <xf numFmtId="0" fontId="0" fillId="0" borderId="0" xfId="0"/>
    <xf numFmtId="0" fontId="7" fillId="12" borderId="28" xfId="0" applyFont="1" applyFill="1" applyBorder="1" applyProtection="1">
      <protection locked="0"/>
    </xf>
    <xf numFmtId="0" fontId="7" fillId="12" borderId="29" xfId="0" applyFont="1" applyFill="1" applyBorder="1" applyProtection="1">
      <protection locked="0"/>
    </xf>
    <xf numFmtId="0" fontId="7" fillId="12" borderId="7" xfId="0" applyFont="1" applyFill="1" applyBorder="1" applyProtection="1">
      <protection locked="0"/>
    </xf>
    <xf numFmtId="0" fontId="7" fillId="3" borderId="0" xfId="0" applyFont="1" applyFill="1" applyAlignment="1">
      <alignment horizontal="center" vertical="center"/>
    </xf>
    <xf numFmtId="0" fontId="7" fillId="0" borderId="0" xfId="0" applyFont="1" applyAlignment="1">
      <alignment vertical="center"/>
    </xf>
    <xf numFmtId="0" fontId="9" fillId="16" borderId="50" xfId="0" applyFont="1" applyFill="1" applyBorder="1" applyAlignment="1">
      <alignment vertical="center"/>
    </xf>
    <xf numFmtId="0" fontId="9" fillId="16" borderId="13" xfId="0" applyFont="1" applyFill="1" applyBorder="1" applyAlignment="1">
      <alignment vertical="center"/>
    </xf>
    <xf numFmtId="0" fontId="7" fillId="3" borderId="0" xfId="0" applyFont="1" applyFill="1"/>
    <xf numFmtId="0" fontId="7" fillId="12" borderId="8" xfId="0" applyFont="1" applyFill="1" applyBorder="1" applyProtection="1">
      <protection locked="0"/>
    </xf>
    <xf numFmtId="0" fontId="7" fillId="0" borderId="0" xfId="0" applyFont="1"/>
    <xf numFmtId="0" fontId="7" fillId="3" borderId="48" xfId="0" applyFont="1" applyFill="1" applyBorder="1"/>
    <xf numFmtId="0" fontId="7" fillId="12" borderId="10" xfId="0" applyFont="1" applyFill="1" applyBorder="1" applyProtection="1">
      <protection locked="0"/>
    </xf>
    <xf numFmtId="0" fontId="7" fillId="12" borderId="10" xfId="0" applyFont="1" applyFill="1" applyBorder="1" applyAlignment="1" applyProtection="1">
      <alignment horizontal="left" vertical="center" wrapText="1"/>
      <protection locked="0"/>
    </xf>
    <xf numFmtId="0" fontId="16" fillId="12" borderId="28" xfId="15" applyFont="1" applyFill="1" applyBorder="1" applyAlignment="1" applyProtection="1">
      <alignment horizontal="left" vertical="center"/>
      <protection locked="0"/>
    </xf>
    <xf numFmtId="14" fontId="10" fillId="13" borderId="7" xfId="15" applyNumberFormat="1" applyFont="1" applyFill="1" applyProtection="1">
      <alignment horizontal="center" vertical="center"/>
    </xf>
    <xf numFmtId="14" fontId="10" fillId="13" borderId="28" xfId="15" applyNumberFormat="1" applyFont="1" applyFill="1" applyBorder="1" applyAlignment="1" applyProtection="1">
      <alignment horizontal="left" vertical="center"/>
    </xf>
    <xf numFmtId="14" fontId="10" fillId="13" borderId="33" xfId="15" applyNumberFormat="1" applyFont="1" applyFill="1" applyBorder="1" applyProtection="1">
      <alignment horizontal="center" vertical="center"/>
    </xf>
    <xf numFmtId="14" fontId="10" fillId="13" borderId="29" xfId="15" applyNumberFormat="1" applyFont="1" applyFill="1" applyBorder="1" applyAlignment="1" applyProtection="1">
      <alignment horizontal="left" vertical="center"/>
    </xf>
    <xf numFmtId="0" fontId="16" fillId="12" borderId="75" xfId="0" applyFont="1" applyFill="1" applyBorder="1" applyAlignment="1" applyProtection="1">
      <alignment horizontal="center"/>
      <protection locked="0"/>
    </xf>
    <xf numFmtId="0" fontId="7" fillId="12" borderId="33" xfId="0" applyFont="1" applyFill="1" applyBorder="1" applyProtection="1">
      <protection locked="0"/>
    </xf>
    <xf numFmtId="0" fontId="27" fillId="0" borderId="41" xfId="14" applyFont="1" applyBorder="1" applyAlignment="1" applyProtection="1">
      <alignment vertical="center"/>
      <protection locked="0"/>
    </xf>
    <xf numFmtId="0" fontId="27" fillId="0" borderId="43" xfId="14" applyFont="1" applyBorder="1" applyAlignment="1" applyProtection="1">
      <alignment vertical="center"/>
      <protection locked="0"/>
    </xf>
    <xf numFmtId="0" fontId="27" fillId="0" borderId="45" xfId="14" applyFont="1" applyBorder="1" applyAlignment="1" applyProtection="1">
      <alignment vertical="center"/>
      <protection locked="0"/>
    </xf>
    <xf numFmtId="0" fontId="7" fillId="3" borderId="28" xfId="0" applyFont="1" applyFill="1" applyBorder="1"/>
    <xf numFmtId="0" fontId="7" fillId="3" borderId="35" xfId="0" applyFont="1" applyFill="1" applyBorder="1"/>
    <xf numFmtId="0" fontId="7" fillId="3" borderId="29" xfId="0" applyFont="1" applyFill="1" applyBorder="1"/>
    <xf numFmtId="0" fontId="7" fillId="0" borderId="15" xfId="0" applyFont="1" applyBorder="1"/>
    <xf numFmtId="14" fontId="10" fillId="13" borderId="8" xfId="15" applyNumberFormat="1" applyFont="1" applyFill="1" applyBorder="1" applyProtection="1">
      <alignment horizontal="center" vertical="center"/>
    </xf>
    <xf numFmtId="14" fontId="7" fillId="12" borderId="8" xfId="0" applyNumberFormat="1" applyFont="1" applyFill="1" applyBorder="1" applyProtection="1">
      <protection locked="0"/>
    </xf>
    <xf numFmtId="0" fontId="27" fillId="0" borderId="0" xfId="14" applyFont="1" applyAlignment="1" applyProtection="1">
      <alignment vertical="center"/>
      <protection locked="0"/>
    </xf>
    <xf numFmtId="14" fontId="7" fillId="12" borderId="28" xfId="0" applyNumberFormat="1" applyFont="1" applyFill="1" applyBorder="1" applyProtection="1">
      <protection locked="0"/>
    </xf>
    <xf numFmtId="14" fontId="7" fillId="12" borderId="29" xfId="0" applyNumberFormat="1" applyFont="1" applyFill="1" applyBorder="1" applyProtection="1">
      <protection locked="0"/>
    </xf>
    <xf numFmtId="0" fontId="7" fillId="3" borderId="28" xfId="0" applyFont="1" applyFill="1" applyBorder="1" applyAlignment="1">
      <alignment horizontal="left"/>
    </xf>
    <xf numFmtId="0" fontId="16" fillId="12" borderId="72" xfId="15" applyFont="1" applyFill="1" applyBorder="1" applyAlignment="1" applyProtection="1">
      <alignment horizontal="left" vertical="center"/>
      <protection locked="0"/>
    </xf>
    <xf numFmtId="0" fontId="17" fillId="0" borderId="0" xfId="14" applyAlignment="1" applyProtection="1">
      <alignment vertical="center" wrapText="1"/>
      <protection locked="0"/>
    </xf>
    <xf numFmtId="0" fontId="11" fillId="12" borderId="31" xfId="15" applyFill="1" applyBorder="1" applyAlignment="1" applyProtection="1">
      <alignment horizontal="left" vertical="center" wrapText="1"/>
      <protection locked="0"/>
    </xf>
    <xf numFmtId="0" fontId="11" fillId="12" borderId="7" xfId="15" applyFill="1" applyAlignment="1" applyProtection="1">
      <alignment horizontal="left" vertical="center" wrapText="1"/>
      <protection locked="0"/>
    </xf>
    <xf numFmtId="14" fontId="11" fillId="12" borderId="7" xfId="15" applyNumberFormat="1" applyFill="1" applyAlignment="1" applyProtection="1">
      <alignment horizontal="left" vertical="center" wrapText="1"/>
      <protection locked="0"/>
    </xf>
    <xf numFmtId="14" fontId="11" fillId="12" borderId="28" xfId="15" applyNumberFormat="1" applyFill="1" applyBorder="1" applyAlignment="1" applyProtection="1">
      <alignment horizontal="left" vertical="center" wrapText="1"/>
      <protection locked="0"/>
    </xf>
    <xf numFmtId="0" fontId="11" fillId="12" borderId="32" xfId="15" applyFill="1" applyBorder="1" applyAlignment="1" applyProtection="1">
      <alignment horizontal="left" vertical="center" wrapText="1"/>
      <protection locked="0"/>
    </xf>
    <xf numFmtId="0" fontId="11" fillId="12" borderId="33" xfId="15" applyFill="1" applyBorder="1" applyAlignment="1" applyProtection="1">
      <alignment horizontal="left" vertical="center" wrapText="1"/>
      <protection locked="0"/>
    </xf>
    <xf numFmtId="14" fontId="11" fillId="12" borderId="33" xfId="15" applyNumberFormat="1" applyFill="1" applyBorder="1" applyAlignment="1" applyProtection="1">
      <alignment horizontal="left" vertical="center" wrapText="1"/>
      <protection locked="0"/>
    </xf>
    <xf numFmtId="14" fontId="11" fillId="12" borderId="29" xfId="15" applyNumberFormat="1" applyFill="1" applyBorder="1" applyAlignment="1" applyProtection="1">
      <alignment horizontal="left" vertical="center" wrapText="1"/>
      <protection locked="0"/>
    </xf>
    <xf numFmtId="0" fontId="17" fillId="0" borderId="0" xfId="14" applyAlignment="1" applyProtection="1">
      <alignment vertical="center"/>
      <protection locked="0"/>
    </xf>
    <xf numFmtId="0" fontId="27" fillId="0" borderId="0" xfId="14" applyFont="1" applyAlignment="1" applyProtection="1">
      <protection locked="0"/>
    </xf>
    <xf numFmtId="0" fontId="9" fillId="0" borderId="0" xfId="0" applyFont="1" applyAlignment="1">
      <alignment vertical="center"/>
    </xf>
    <xf numFmtId="0" fontId="26" fillId="9" borderId="0" xfId="0" applyFont="1" applyFill="1" applyAlignment="1">
      <alignment vertical="center"/>
    </xf>
    <xf numFmtId="0" fontId="18" fillId="4" borderId="22" xfId="3" applyFont="1" applyBorder="1" applyProtection="1">
      <alignment horizontal="left" vertical="center"/>
    </xf>
    <xf numFmtId="0" fontId="18" fillId="4" borderId="13" xfId="3" applyFont="1" applyBorder="1" applyProtection="1">
      <alignment horizontal="left" vertical="center"/>
    </xf>
    <xf numFmtId="0" fontId="7" fillId="9" borderId="0" xfId="0" applyFont="1" applyFill="1" applyAlignment="1">
      <alignment vertical="center"/>
    </xf>
    <xf numFmtId="0" fontId="28" fillId="0" borderId="0" xfId="0" applyFont="1" applyAlignment="1">
      <alignment vertical="center"/>
    </xf>
    <xf numFmtId="0" fontId="7" fillId="0" borderId="0" xfId="2" applyFont="1" applyAlignment="1">
      <alignment vertical="center"/>
    </xf>
    <xf numFmtId="14" fontId="8" fillId="0" borderId="0" xfId="2" applyNumberFormat="1" applyFont="1" applyAlignment="1">
      <alignment horizontal="left" vertical="center" wrapText="1"/>
    </xf>
    <xf numFmtId="0" fontId="18" fillId="4" borderId="23" xfId="3" applyFont="1" applyBorder="1" applyProtection="1">
      <alignment horizontal="left" vertical="center"/>
    </xf>
    <xf numFmtId="0" fontId="18" fillId="4" borderId="25" xfId="3" applyFont="1" applyBorder="1" applyProtection="1">
      <alignment horizontal="left" vertical="center"/>
    </xf>
    <xf numFmtId="0" fontId="18" fillId="4" borderId="24" xfId="3" applyFont="1" applyBorder="1" applyProtection="1">
      <alignment horizontal="left" vertical="center"/>
    </xf>
    <xf numFmtId="0" fontId="16" fillId="0" borderId="0" xfId="18" applyFont="1" applyAlignment="1">
      <alignment vertical="center"/>
    </xf>
    <xf numFmtId="0" fontId="16" fillId="9" borderId="0" xfId="18" applyFont="1" applyFill="1" applyAlignment="1">
      <alignment vertical="center"/>
    </xf>
    <xf numFmtId="0" fontId="7" fillId="0" borderId="42" xfId="0" applyFont="1" applyBorder="1" applyAlignment="1">
      <alignment vertical="center"/>
    </xf>
    <xf numFmtId="0" fontId="16" fillId="0" borderId="42" xfId="0" applyFont="1" applyBorder="1" applyAlignment="1">
      <alignment vertical="center"/>
    </xf>
    <xf numFmtId="0" fontId="16" fillId="0" borderId="79" xfId="0" applyFont="1" applyBorder="1" applyAlignment="1">
      <alignment vertical="center"/>
    </xf>
    <xf numFmtId="0" fontId="16" fillId="0" borderId="46" xfId="0" applyFont="1" applyBorder="1" applyAlignment="1">
      <alignment vertical="center"/>
    </xf>
    <xf numFmtId="0" fontId="16" fillId="0" borderId="0" xfId="0" applyFont="1" applyAlignment="1">
      <alignment vertical="center"/>
    </xf>
    <xf numFmtId="0" fontId="7" fillId="0" borderId="0" xfId="18" applyFont="1" applyAlignment="1">
      <alignment vertical="center" wrapText="1"/>
    </xf>
    <xf numFmtId="0" fontId="23" fillId="4" borderId="14" xfId="3" applyFont="1" applyBorder="1" applyProtection="1">
      <alignment horizontal="left" vertical="center"/>
    </xf>
    <xf numFmtId="0" fontId="18" fillId="4" borderId="11" xfId="3" applyFont="1" applyBorder="1" applyProtection="1">
      <alignment horizontal="left" vertical="center"/>
    </xf>
    <xf numFmtId="0" fontId="18" fillId="3" borderId="15" xfId="3" applyFont="1" applyFill="1" applyBorder="1" applyProtection="1">
      <alignment horizontal="left" vertical="center"/>
    </xf>
    <xf numFmtId="0" fontId="18" fillId="3" borderId="38" xfId="3" applyFont="1" applyFill="1" applyBorder="1" applyProtection="1">
      <alignment horizontal="left" vertical="center"/>
    </xf>
    <xf numFmtId="0" fontId="18" fillId="3" borderId="15" xfId="3" applyFont="1" applyFill="1" applyBorder="1" applyAlignment="1" applyProtection="1">
      <alignment horizontal="center" vertical="center"/>
    </xf>
    <xf numFmtId="0" fontId="18" fillId="3" borderId="38" xfId="3" applyFont="1" applyFill="1" applyBorder="1" applyAlignment="1" applyProtection="1">
      <alignment horizontal="center" vertical="center"/>
    </xf>
    <xf numFmtId="0" fontId="18" fillId="3" borderId="30" xfId="3" applyFont="1" applyFill="1" applyBorder="1" applyProtection="1">
      <alignment horizontal="left" vertical="center"/>
    </xf>
    <xf numFmtId="0" fontId="18" fillId="3" borderId="39" xfId="3" applyFont="1" applyFill="1" applyBorder="1" applyProtection="1">
      <alignment horizontal="left" vertical="center"/>
    </xf>
    <xf numFmtId="0" fontId="7" fillId="0" borderId="40" xfId="0" applyFont="1" applyBorder="1" applyAlignment="1">
      <alignment vertical="center"/>
    </xf>
    <xf numFmtId="0" fontId="9" fillId="0" borderId="15" xfId="0" applyFont="1" applyBorder="1" applyAlignment="1">
      <alignment horizontal="center" vertical="center"/>
    </xf>
    <xf numFmtId="0" fontId="9" fillId="0" borderId="0" xfId="0" applyFont="1" applyAlignment="1">
      <alignment horizontal="center" vertical="center"/>
    </xf>
    <xf numFmtId="0" fontId="7" fillId="0" borderId="15" xfId="0" applyFont="1" applyBorder="1" applyAlignment="1">
      <alignment horizontal="center" vertical="center"/>
    </xf>
    <xf numFmtId="0" fontId="7" fillId="0" borderId="0" xfId="0" applyFont="1" applyAlignment="1">
      <alignment horizontal="center" vertical="center"/>
    </xf>
    <xf numFmtId="0" fontId="16" fillId="0" borderId="37" xfId="0" applyFont="1" applyBorder="1" applyAlignment="1">
      <alignment horizontal="left" vertical="center"/>
    </xf>
    <xf numFmtId="0" fontId="9" fillId="0" borderId="0" xfId="0" applyFont="1"/>
    <xf numFmtId="0" fontId="24" fillId="9" borderId="0" xfId="0" applyFont="1" applyFill="1" applyAlignment="1">
      <alignment vertical="center"/>
    </xf>
    <xf numFmtId="0" fontId="7" fillId="9" borderId="0" xfId="0" applyFont="1" applyFill="1"/>
    <xf numFmtId="0" fontId="7" fillId="0" borderId="0" xfId="2" applyFont="1"/>
    <xf numFmtId="14" fontId="8" fillId="0" borderId="0" xfId="2" applyNumberFormat="1" applyFont="1" applyAlignment="1">
      <alignment horizontal="left" wrapText="1"/>
    </xf>
    <xf numFmtId="0" fontId="8" fillId="0" borderId="0" xfId="2" applyFont="1" applyAlignment="1">
      <alignment horizontal="left" wrapText="1"/>
    </xf>
    <xf numFmtId="0" fontId="18" fillId="4" borderId="13" xfId="3" quotePrefix="1" applyFont="1" applyBorder="1" applyProtection="1">
      <alignment horizontal="left" vertical="center"/>
    </xf>
    <xf numFmtId="0" fontId="18" fillId="3" borderId="0" xfId="3" applyFont="1" applyFill="1" applyBorder="1" applyProtection="1">
      <alignment horizontal="left" vertical="center"/>
    </xf>
    <xf numFmtId="0" fontId="9" fillId="3" borderId="15" xfId="13" applyFill="1" applyBorder="1">
      <alignment horizontal="center" vertical="center" wrapText="1"/>
    </xf>
    <xf numFmtId="0" fontId="7" fillId="0" borderId="61" xfId="2" applyFont="1" applyBorder="1"/>
    <xf numFmtId="0" fontId="9" fillId="0" borderId="31" xfId="13" applyBorder="1">
      <alignment horizontal="center" vertical="center" wrapText="1"/>
    </xf>
    <xf numFmtId="0" fontId="9" fillId="0" borderId="8" xfId="13" applyBorder="1">
      <alignment horizontal="center" vertical="center" wrapText="1"/>
    </xf>
    <xf numFmtId="0" fontId="7" fillId="0" borderId="31" xfId="18" applyFont="1" applyBorder="1"/>
    <xf numFmtId="0" fontId="7" fillId="3" borderId="15" xfId="0" applyFont="1" applyFill="1" applyBorder="1"/>
    <xf numFmtId="0" fontId="7" fillId="0" borderId="32" xfId="18" applyFont="1" applyBorder="1"/>
    <xf numFmtId="0" fontId="7" fillId="0" borderId="60" xfId="2" applyFont="1" applyBorder="1"/>
    <xf numFmtId="0" fontId="31" fillId="0" borderId="0" xfId="18" applyFont="1"/>
    <xf numFmtId="0" fontId="18" fillId="4" borderId="50" xfId="3" applyFont="1" applyBorder="1" applyProtection="1">
      <alignment horizontal="left" vertical="center"/>
    </xf>
    <xf numFmtId="0" fontId="16" fillId="0" borderId="15" xfId="0" applyFont="1" applyBorder="1" applyAlignment="1">
      <alignment wrapText="1"/>
    </xf>
    <xf numFmtId="0" fontId="7" fillId="0" borderId="16" xfId="0" applyFont="1" applyBorder="1"/>
    <xf numFmtId="0" fontId="9" fillId="0" borderId="15" xfId="0" applyFont="1" applyBorder="1"/>
    <xf numFmtId="0" fontId="9" fillId="0" borderId="35" xfId="0" applyFont="1" applyBorder="1"/>
    <xf numFmtId="0" fontId="7" fillId="0" borderId="59" xfId="0" applyFont="1" applyBorder="1"/>
    <xf numFmtId="0" fontId="9" fillId="0" borderId="7" xfId="18" applyFont="1" applyBorder="1" applyAlignment="1">
      <alignment horizontal="center"/>
    </xf>
    <xf numFmtId="0" fontId="9" fillId="0" borderId="28" xfId="18" applyFont="1" applyBorder="1" applyAlignment="1">
      <alignment horizontal="center"/>
    </xf>
    <xf numFmtId="0" fontId="7" fillId="0" borderId="60" xfId="0" applyFont="1" applyBorder="1"/>
    <xf numFmtId="0" fontId="7" fillId="0" borderId="62" xfId="0" applyFont="1" applyBorder="1"/>
    <xf numFmtId="0" fontId="7" fillId="0" borderId="61" xfId="0" applyFont="1" applyBorder="1"/>
    <xf numFmtId="0" fontId="9" fillId="9" borderId="0" xfId="0" applyFont="1" applyFill="1"/>
    <xf numFmtId="0" fontId="7" fillId="0" borderId="0" xfId="0" quotePrefix="1" applyFont="1"/>
    <xf numFmtId="0" fontId="5" fillId="0" borderId="0" xfId="2" applyAlignment="1">
      <alignment vertical="center"/>
    </xf>
    <xf numFmtId="0" fontId="5" fillId="9" borderId="0" xfId="2" applyFill="1" applyAlignment="1">
      <alignment vertical="center"/>
    </xf>
    <xf numFmtId="0" fontId="5" fillId="0" borderId="0" xfId="2" applyAlignment="1">
      <alignment vertical="center" wrapText="1"/>
    </xf>
    <xf numFmtId="0" fontId="5" fillId="9" borderId="0" xfId="2" applyFill="1" applyAlignment="1">
      <alignment vertical="center" wrapText="1"/>
    </xf>
    <xf numFmtId="0" fontId="7" fillId="0" borderId="0" xfId="2" applyFont="1" applyAlignment="1">
      <alignment horizontal="left" vertical="center"/>
    </xf>
    <xf numFmtId="0" fontId="9" fillId="16" borderId="22" xfId="0" applyFont="1" applyFill="1" applyBorder="1" applyAlignment="1">
      <alignment vertical="center"/>
    </xf>
    <xf numFmtId="0" fontId="7" fillId="0" borderId="15" xfId="0" applyFont="1" applyBorder="1" applyAlignment="1">
      <alignment vertical="center"/>
    </xf>
    <xf numFmtId="0" fontId="7" fillId="0" borderId="16" xfId="0" applyFont="1" applyBorder="1" applyAlignment="1">
      <alignment vertical="center"/>
    </xf>
    <xf numFmtId="0" fontId="5" fillId="3" borderId="0" xfId="2" applyFill="1" applyAlignment="1">
      <alignment vertical="center"/>
    </xf>
    <xf numFmtId="0" fontId="2" fillId="0" borderId="0" xfId="0" applyFont="1" applyAlignment="1">
      <alignment vertical="center"/>
    </xf>
    <xf numFmtId="0" fontId="0" fillId="0" borderId="0" xfId="0" applyAlignment="1">
      <alignment vertical="center"/>
    </xf>
    <xf numFmtId="0" fontId="0" fillId="9" borderId="0" xfId="0" applyFill="1" applyAlignment="1">
      <alignment vertical="center"/>
    </xf>
    <xf numFmtId="0" fontId="1" fillId="0" borderId="0" xfId="0" applyFont="1" applyAlignment="1">
      <alignment vertical="center"/>
    </xf>
    <xf numFmtId="0" fontId="9" fillId="9" borderId="0" xfId="0" applyFont="1" applyFill="1" applyAlignment="1">
      <alignment vertical="center"/>
    </xf>
    <xf numFmtId="0" fontId="16" fillId="0" borderId="60" xfId="0" applyFont="1" applyBorder="1" applyAlignment="1">
      <alignment vertical="center" wrapText="1"/>
    </xf>
    <xf numFmtId="0" fontId="16" fillId="0" borderId="68" xfId="0" applyFont="1" applyBorder="1" applyAlignment="1">
      <alignment vertical="center" wrapText="1"/>
    </xf>
    <xf numFmtId="0" fontId="28" fillId="0" borderId="15" xfId="0" applyFont="1" applyBorder="1" applyAlignment="1">
      <alignment horizontal="left" vertical="center" indent="2"/>
    </xf>
    <xf numFmtId="0" fontId="7" fillId="3" borderId="0" xfId="0" applyFont="1" applyFill="1" applyAlignment="1">
      <alignment vertical="center"/>
    </xf>
    <xf numFmtId="0" fontId="27" fillId="0" borderId="0" xfId="14" applyFont="1" applyAlignment="1" applyProtection="1">
      <alignment vertical="center"/>
    </xf>
    <xf numFmtId="0" fontId="22" fillId="15" borderId="0" xfId="0" applyFont="1" applyFill="1" applyAlignment="1">
      <alignment vertical="center"/>
    </xf>
    <xf numFmtId="0" fontId="7" fillId="15" borderId="0" xfId="0" applyFont="1" applyFill="1" applyAlignment="1">
      <alignment vertical="center"/>
    </xf>
    <xf numFmtId="0" fontId="9" fillId="17" borderId="22" xfId="0" applyFont="1" applyFill="1" applyBorder="1" applyAlignment="1">
      <alignment vertical="center"/>
    </xf>
    <xf numFmtId="0" fontId="9" fillId="17" borderId="50" xfId="0" applyFont="1" applyFill="1" applyBorder="1" applyAlignment="1">
      <alignment vertical="center"/>
    </xf>
    <xf numFmtId="0" fontId="9" fillId="17" borderId="13" xfId="0" applyFont="1" applyFill="1" applyBorder="1" applyAlignment="1">
      <alignment vertical="center"/>
    </xf>
    <xf numFmtId="0" fontId="7" fillId="0" borderId="25" xfId="0" applyFont="1" applyBorder="1" applyAlignment="1">
      <alignment vertical="center"/>
    </xf>
    <xf numFmtId="0" fontId="7" fillId="0" borderId="26" xfId="0" applyFont="1" applyBorder="1" applyAlignment="1">
      <alignment vertical="center"/>
    </xf>
    <xf numFmtId="0" fontId="9" fillId="17" borderId="50" xfId="0" applyFont="1" applyFill="1" applyBorder="1" applyAlignment="1">
      <alignment vertical="top"/>
    </xf>
    <xf numFmtId="0" fontId="9" fillId="17" borderId="13" xfId="0" applyFont="1" applyFill="1" applyBorder="1" applyAlignment="1">
      <alignment vertical="top"/>
    </xf>
    <xf numFmtId="0" fontId="9" fillId="0" borderId="0" xfId="0" applyFont="1" applyAlignment="1">
      <alignment vertical="top"/>
    </xf>
    <xf numFmtId="0" fontId="9" fillId="9" borderId="0" xfId="0" applyFont="1" applyFill="1" applyAlignment="1">
      <alignment vertical="top"/>
    </xf>
    <xf numFmtId="0" fontId="7" fillId="17" borderId="50" xfId="0" applyFont="1" applyFill="1" applyBorder="1" applyAlignment="1">
      <alignment vertical="center"/>
    </xf>
    <xf numFmtId="0" fontId="7" fillId="17" borderId="13" xfId="0" applyFont="1" applyFill="1" applyBorder="1" applyAlignment="1">
      <alignment vertical="center"/>
    </xf>
    <xf numFmtId="0" fontId="7" fillId="3" borderId="47" xfId="0" applyFont="1" applyFill="1" applyBorder="1" applyAlignment="1">
      <alignment vertical="center"/>
    </xf>
    <xf numFmtId="0" fontId="7" fillId="3" borderId="34" xfId="0" applyFont="1" applyFill="1" applyBorder="1" applyAlignment="1">
      <alignment vertical="center"/>
    </xf>
    <xf numFmtId="0" fontId="7" fillId="0" borderId="0" xfId="0" applyFont="1" applyAlignment="1">
      <alignment wrapText="1"/>
    </xf>
    <xf numFmtId="0" fontId="9" fillId="16" borderId="22" xfId="0" applyFont="1" applyFill="1" applyBorder="1"/>
    <xf numFmtId="0" fontId="9" fillId="16" borderId="50" xfId="0" applyFont="1" applyFill="1" applyBorder="1"/>
    <xf numFmtId="0" fontId="9" fillId="16" borderId="13" xfId="0" applyFont="1" applyFill="1" applyBorder="1"/>
    <xf numFmtId="0" fontId="7" fillId="15" borderId="0" xfId="0" applyFont="1" applyFill="1"/>
    <xf numFmtId="0" fontId="7" fillId="0" borderId="60" xfId="0" applyFont="1" applyBorder="1" applyAlignment="1">
      <alignment wrapText="1"/>
    </xf>
    <xf numFmtId="0" fontId="28" fillId="0" borderId="15" xfId="0" applyFont="1" applyBorder="1"/>
    <xf numFmtId="0" fontId="9" fillId="0" borderId="7" xfId="0" applyFont="1" applyBorder="1" applyAlignment="1">
      <alignment horizontal="center"/>
    </xf>
    <xf numFmtId="0" fontId="9" fillId="0" borderId="0" xfId="0" applyFont="1" applyAlignment="1">
      <alignment horizontal="center"/>
    </xf>
    <xf numFmtId="0" fontId="7" fillId="0" borderId="60" xfId="0" quotePrefix="1" applyFont="1" applyBorder="1"/>
    <xf numFmtId="0" fontId="22" fillId="0" borderId="15" xfId="0" applyFont="1" applyBorder="1"/>
    <xf numFmtId="0" fontId="7" fillId="0" borderId="19" xfId="0" applyFont="1" applyBorder="1"/>
    <xf numFmtId="0" fontId="7" fillId="0" borderId="9" xfId="0" applyFont="1" applyBorder="1"/>
    <xf numFmtId="0" fontId="7" fillId="0" borderId="20" xfId="0" applyFont="1" applyBorder="1"/>
    <xf numFmtId="0" fontId="26" fillId="0" borderId="0" xfId="0" applyFont="1" applyAlignment="1">
      <alignment vertical="center"/>
    </xf>
    <xf numFmtId="0" fontId="7" fillId="3" borderId="0" xfId="2" applyFont="1" applyFill="1"/>
    <xf numFmtId="0" fontId="7" fillId="9" borderId="0" xfId="2" applyFont="1" applyFill="1"/>
    <xf numFmtId="0" fontId="16" fillId="3" borderId="0" xfId="0" applyFont="1" applyFill="1" applyAlignment="1">
      <alignment wrapText="1"/>
    </xf>
    <xf numFmtId="0" fontId="16" fillId="0" borderId="0" xfId="0" applyFont="1" applyAlignment="1">
      <alignment wrapText="1"/>
    </xf>
    <xf numFmtId="0" fontId="9" fillId="16" borderId="22" xfId="0" quotePrefix="1" applyFont="1" applyFill="1" applyBorder="1"/>
    <xf numFmtId="0" fontId="7" fillId="16" borderId="50" xfId="0" applyFont="1" applyFill="1" applyBorder="1"/>
    <xf numFmtId="0" fontId="9" fillId="0" borderId="23" xfId="0" applyFont="1" applyBorder="1"/>
    <xf numFmtId="0" fontId="7" fillId="0" borderId="24" xfId="0" applyFont="1" applyBorder="1"/>
    <xf numFmtId="0" fontId="7" fillId="0" borderId="60" xfId="0" applyFont="1" applyBorder="1" applyAlignment="1">
      <alignment horizontal="left"/>
    </xf>
    <xf numFmtId="0" fontId="7" fillId="0" borderId="61" xfId="0" applyFont="1" applyBorder="1" applyAlignment="1">
      <alignment horizontal="left"/>
    </xf>
    <xf numFmtId="0" fontId="9" fillId="0" borderId="26" xfId="0" applyFont="1" applyBorder="1"/>
    <xf numFmtId="0" fontId="7" fillId="16" borderId="13" xfId="0" applyFont="1" applyFill="1" applyBorder="1"/>
    <xf numFmtId="0" fontId="7" fillId="0" borderId="23" xfId="0" applyFont="1" applyBorder="1"/>
    <xf numFmtId="0" fontId="9" fillId="0" borderId="12" xfId="0" applyFont="1" applyBorder="1" applyAlignment="1">
      <alignment horizontal="center"/>
    </xf>
    <xf numFmtId="0" fontId="9" fillId="0" borderId="39" xfId="0" applyFont="1" applyBorder="1" applyAlignment="1">
      <alignment horizontal="center"/>
    </xf>
    <xf numFmtId="0" fontId="7" fillId="0" borderId="1" xfId="0" applyFont="1" applyBorder="1"/>
    <xf numFmtId="0" fontId="7" fillId="0" borderId="48" xfId="0" applyFont="1" applyBorder="1"/>
    <xf numFmtId="0" fontId="7" fillId="0" borderId="26" xfId="0" applyFont="1" applyBorder="1"/>
    <xf numFmtId="0" fontId="7" fillId="0" borderId="18" xfId="0" applyFont="1" applyBorder="1"/>
    <xf numFmtId="0" fontId="7" fillId="0" borderId="0" xfId="0" applyFont="1" applyAlignment="1">
      <alignment horizontal="left"/>
    </xf>
    <xf numFmtId="0" fontId="7" fillId="0" borderId="15" xfId="0" applyFont="1" applyBorder="1" applyAlignment="1">
      <alignment horizontal="left"/>
    </xf>
    <xf numFmtId="0" fontId="9" fillId="0" borderId="28" xfId="0" applyFont="1" applyBorder="1" applyAlignment="1">
      <alignment horizontal="center"/>
    </xf>
    <xf numFmtId="0" fontId="7" fillId="0" borderId="61" xfId="0" applyFont="1" applyBorder="1" applyAlignment="1">
      <alignment wrapText="1"/>
    </xf>
    <xf numFmtId="0" fontId="9" fillId="17" borderId="22" xfId="0" applyFont="1" applyFill="1" applyBorder="1"/>
    <xf numFmtId="0" fontId="7" fillId="17" borderId="50" xfId="0" applyFont="1" applyFill="1" applyBorder="1"/>
    <xf numFmtId="0" fontId="7" fillId="17" borderId="13" xfId="0" applyFont="1" applyFill="1" applyBorder="1"/>
    <xf numFmtId="0" fontId="7" fillId="0" borderId="17" xfId="0" applyFont="1" applyBorder="1"/>
    <xf numFmtId="0" fontId="7" fillId="0" borderId="68" xfId="0" applyFont="1" applyBorder="1" applyAlignment="1">
      <alignment wrapText="1"/>
    </xf>
    <xf numFmtId="0" fontId="7" fillId="9" borderId="0" xfId="0" applyFont="1" applyFill="1" applyAlignment="1">
      <alignment wrapText="1"/>
    </xf>
    <xf numFmtId="0" fontId="7" fillId="0" borderId="0" xfId="2" applyFont="1" applyAlignment="1">
      <alignment wrapText="1"/>
    </xf>
    <xf numFmtId="0" fontId="7" fillId="9" borderId="0" xfId="2" applyFont="1" applyFill="1" applyAlignment="1">
      <alignment wrapText="1"/>
    </xf>
    <xf numFmtId="0" fontId="7" fillId="3" borderId="0" xfId="2" applyFont="1" applyFill="1" applyAlignment="1">
      <alignment wrapText="1"/>
    </xf>
    <xf numFmtId="0" fontId="18" fillId="3" borderId="0" xfId="3" applyFont="1" applyFill="1" applyBorder="1" applyAlignment="1" applyProtection="1">
      <alignment horizontal="left" vertical="center" wrapText="1"/>
    </xf>
    <xf numFmtId="0" fontId="7" fillId="3" borderId="0" xfId="0" applyFont="1" applyFill="1" applyAlignment="1">
      <alignment wrapText="1"/>
    </xf>
    <xf numFmtId="0" fontId="9" fillId="0" borderId="20" xfId="0" applyFont="1" applyBorder="1" applyAlignment="1">
      <alignment horizontal="center"/>
    </xf>
    <xf numFmtId="0" fontId="5" fillId="3" borderId="0" xfId="2" applyFill="1"/>
    <xf numFmtId="14" fontId="5" fillId="3" borderId="0" xfId="2" applyNumberFormat="1" applyFill="1"/>
    <xf numFmtId="0" fontId="5" fillId="3" borderId="0" xfId="2" applyFill="1" applyAlignment="1">
      <alignment wrapText="1"/>
    </xf>
    <xf numFmtId="0" fontId="30" fillId="3" borderId="33" xfId="2" applyFont="1" applyFill="1" applyBorder="1" applyAlignment="1">
      <alignment horizontal="center"/>
    </xf>
    <xf numFmtId="37" fontId="5" fillId="3" borderId="12" xfId="24" applyNumberFormat="1" applyFont="1" applyFill="1" applyBorder="1" applyAlignment="1" applyProtection="1">
      <alignment horizontal="center"/>
    </xf>
    <xf numFmtId="37" fontId="5" fillId="3" borderId="7" xfId="24" applyNumberFormat="1" applyFont="1" applyFill="1" applyBorder="1" applyAlignment="1" applyProtection="1">
      <alignment horizontal="center"/>
    </xf>
    <xf numFmtId="14" fontId="5" fillId="0" borderId="0" xfId="2" applyNumberFormat="1"/>
    <xf numFmtId="0" fontId="5" fillId="0" borderId="0" xfId="2"/>
    <xf numFmtId="164" fontId="5" fillId="0" borderId="70" xfId="2" applyNumberFormat="1" applyBorder="1" applyAlignment="1">
      <alignment horizontal="center" wrapText="1"/>
    </xf>
    <xf numFmtId="14" fontId="5" fillId="0" borderId="71" xfId="2" applyNumberFormat="1" applyBorder="1" applyAlignment="1">
      <alignment horizontal="center" wrapText="1"/>
    </xf>
    <xf numFmtId="0" fontId="5" fillId="0" borderId="53" xfId="2" applyBorder="1" applyAlignment="1">
      <alignment horizontal="center" wrapText="1"/>
    </xf>
    <xf numFmtId="14" fontId="5" fillId="0" borderId="54" xfId="2" applyNumberFormat="1" applyBorder="1" applyAlignment="1">
      <alignment horizontal="center" wrapText="1"/>
    </xf>
    <xf numFmtId="0" fontId="11" fillId="0" borderId="53" xfId="2" applyFont="1" applyBorder="1" applyAlignment="1">
      <alignment horizontal="center" wrapText="1"/>
    </xf>
    <xf numFmtId="164" fontId="11" fillId="0" borderId="53" xfId="2" applyNumberFormat="1" applyFont="1" applyBorder="1" applyAlignment="1">
      <alignment horizontal="center" wrapText="1"/>
    </xf>
    <xf numFmtId="0" fontId="11" fillId="0" borderId="69" xfId="2" applyFont="1" applyBorder="1" applyAlignment="1">
      <alignment horizontal="center" wrapText="1"/>
    </xf>
    <xf numFmtId="14" fontId="5" fillId="0" borderId="38" xfId="2" applyNumberFormat="1" applyBorder="1" applyAlignment="1">
      <alignment horizontal="center" wrapText="1"/>
    </xf>
    <xf numFmtId="0" fontId="7" fillId="0" borderId="66" xfId="18" applyFont="1" applyBorder="1"/>
    <xf numFmtId="0" fontId="8" fillId="0" borderId="65" xfId="18" applyFont="1" applyBorder="1"/>
    <xf numFmtId="0" fontId="7" fillId="0" borderId="53" xfId="18" applyFont="1" applyBorder="1"/>
    <xf numFmtId="0" fontId="8" fillId="0" borderId="64" xfId="18" applyFont="1" applyBorder="1"/>
    <xf numFmtId="14" fontId="8" fillId="0" borderId="64" xfId="18" applyNumberFormat="1" applyFont="1" applyBorder="1" applyAlignment="1">
      <alignment horizontal="left"/>
    </xf>
    <xf numFmtId="0" fontId="7" fillId="0" borderId="55" xfId="18" applyFont="1" applyBorder="1"/>
    <xf numFmtId="14" fontId="8" fillId="0" borderId="63" xfId="18" applyNumberFormat="1" applyFont="1" applyBorder="1" applyAlignment="1">
      <alignment horizontal="left"/>
    </xf>
    <xf numFmtId="0" fontId="7" fillId="0" borderId="78" xfId="0" applyFont="1" applyBorder="1"/>
    <xf numFmtId="0" fontId="7" fillId="0" borderId="12" xfId="0" applyFont="1" applyBorder="1"/>
    <xf numFmtId="0" fontId="7" fillId="0" borderId="84" xfId="0" applyFont="1" applyBorder="1"/>
    <xf numFmtId="0" fontId="7" fillId="12" borderId="33" xfId="0" applyFont="1" applyFill="1" applyBorder="1" applyAlignment="1" applyProtection="1">
      <alignment horizontal="center"/>
      <protection locked="0"/>
    </xf>
    <xf numFmtId="0" fontId="7" fillId="12" borderId="29" xfId="0" applyFont="1" applyFill="1" applyBorder="1" applyAlignment="1" applyProtection="1">
      <alignment horizontal="center"/>
      <protection locked="0"/>
    </xf>
    <xf numFmtId="0" fontId="9" fillId="16" borderId="85" xfId="0" applyFont="1" applyFill="1" applyBorder="1" applyAlignment="1">
      <alignment horizontal="center" vertical="center"/>
    </xf>
    <xf numFmtId="165" fontId="7" fillId="12" borderId="16" xfId="16" applyNumberFormat="1" applyFont="1" applyFill="1" applyBorder="1" applyAlignment="1" applyProtection="1">
      <alignment horizontal="center" vertical="center"/>
    </xf>
    <xf numFmtId="0" fontId="10" fillId="13" borderId="16" xfId="17" applyFont="1" applyFill="1" applyBorder="1" applyAlignment="1" applyProtection="1">
      <alignment horizontal="center" vertical="center"/>
    </xf>
    <xf numFmtId="0" fontId="16" fillId="0" borderId="16" xfId="18" applyFont="1" applyBorder="1" applyAlignment="1">
      <alignment horizontal="center" vertical="center"/>
    </xf>
    <xf numFmtId="0" fontId="34" fillId="19" borderId="18" xfId="0" applyFont="1" applyFill="1" applyBorder="1" applyAlignment="1">
      <alignment horizontal="center" vertical="center"/>
    </xf>
    <xf numFmtId="0" fontId="7" fillId="12" borderId="78" xfId="0" applyFont="1" applyFill="1" applyBorder="1" applyAlignment="1" applyProtection="1">
      <alignment horizontal="center"/>
      <protection locked="0"/>
    </xf>
    <xf numFmtId="0" fontId="7" fillId="12" borderId="78" xfId="0" applyFont="1" applyFill="1" applyBorder="1" applyProtection="1">
      <protection locked="0"/>
    </xf>
    <xf numFmtId="0" fontId="7" fillId="12" borderId="75" xfId="0" applyFont="1" applyFill="1" applyBorder="1" applyProtection="1">
      <protection locked="0"/>
    </xf>
    <xf numFmtId="0" fontId="25" fillId="13" borderId="28" xfId="10" quotePrefix="1" applyNumberFormat="1" applyFont="1" applyFill="1" applyBorder="1" applyAlignment="1" applyProtection="1">
      <alignment horizontal="center"/>
    </xf>
    <xf numFmtId="0" fontId="25" fillId="13" borderId="18" xfId="10" quotePrefix="1" applyNumberFormat="1" applyFont="1" applyFill="1" applyBorder="1" applyAlignment="1" applyProtection="1">
      <alignment horizontal="center"/>
    </xf>
    <xf numFmtId="0" fontId="5" fillId="0" borderId="66" xfId="18" applyBorder="1"/>
    <xf numFmtId="0" fontId="33" fillId="0" borderId="65" xfId="18" applyFont="1" applyBorder="1" applyAlignment="1">
      <alignment horizontal="left"/>
    </xf>
    <xf numFmtId="0" fontId="5" fillId="0" borderId="53" xfId="18" applyBorder="1"/>
    <xf numFmtId="0" fontId="5" fillId="0" borderId="64" xfId="18" applyBorder="1" applyAlignment="1">
      <alignment horizontal="left"/>
    </xf>
    <xf numFmtId="14" fontId="5" fillId="0" borderId="64" xfId="18" applyNumberFormat="1" applyBorder="1" applyAlignment="1">
      <alignment horizontal="left"/>
    </xf>
    <xf numFmtId="0" fontId="33" fillId="0" borderId="64" xfId="18" applyFont="1" applyBorder="1" applyAlignment="1">
      <alignment horizontal="left"/>
    </xf>
    <xf numFmtId="0" fontId="5" fillId="0" borderId="88" xfId="18" applyBorder="1" applyAlignment="1">
      <alignment horizontal="left" vertical="center"/>
    </xf>
    <xf numFmtId="0" fontId="5" fillId="0" borderId="89" xfId="18" applyBorder="1" applyAlignment="1">
      <alignment horizontal="left" vertical="center" wrapText="1"/>
    </xf>
    <xf numFmtId="0" fontId="5" fillId="0" borderId="55" xfId="18" applyBorder="1"/>
    <xf numFmtId="14" fontId="5" fillId="0" borderId="63" xfId="18" applyNumberFormat="1" applyBorder="1" applyAlignment="1">
      <alignment horizontal="left"/>
    </xf>
    <xf numFmtId="0" fontId="8" fillId="0" borderId="64" xfId="18" applyFont="1" applyBorder="1" applyAlignment="1">
      <alignment horizontal="left"/>
    </xf>
    <xf numFmtId="0" fontId="7" fillId="0" borderId="53" xfId="18" applyFont="1" applyBorder="1" applyAlignment="1">
      <alignment vertical="center"/>
    </xf>
    <xf numFmtId="0" fontId="8" fillId="0" borderId="64" xfId="18" applyFont="1" applyBorder="1" applyAlignment="1">
      <alignment horizontal="left" vertical="center" wrapText="1"/>
    </xf>
    <xf numFmtId="0" fontId="7" fillId="0" borderId="52" xfId="18" applyFont="1" applyBorder="1"/>
    <xf numFmtId="0" fontId="8" fillId="0" borderId="67" xfId="18" applyFont="1" applyBorder="1"/>
    <xf numFmtId="0" fontId="7" fillId="0" borderId="55" xfId="18" applyFont="1" applyBorder="1" applyAlignment="1">
      <alignment vertical="center"/>
    </xf>
    <xf numFmtId="0" fontId="8" fillId="0" borderId="63" xfId="18" applyFont="1" applyBorder="1" applyAlignment="1">
      <alignment horizontal="left" vertical="center" wrapText="1"/>
    </xf>
    <xf numFmtId="0" fontId="7" fillId="0" borderId="90" xfId="0" applyFont="1" applyBorder="1"/>
    <xf numFmtId="0" fontId="7" fillId="0" borderId="91" xfId="0" applyFont="1" applyBorder="1"/>
    <xf numFmtId="0" fontId="7" fillId="0" borderId="92" xfId="0" applyFont="1" applyBorder="1"/>
    <xf numFmtId="0" fontId="16" fillId="0" borderId="43" xfId="14" applyFont="1" applyBorder="1" applyAlignment="1" applyProtection="1">
      <alignment vertical="center"/>
    </xf>
    <xf numFmtId="0" fontId="10" fillId="18" borderId="85" xfId="18" applyFont="1" applyFill="1" applyBorder="1" applyAlignment="1">
      <alignment horizontal="center" vertical="center"/>
    </xf>
    <xf numFmtId="0" fontId="5" fillId="9" borderId="0" xfId="2" applyFill="1"/>
    <xf numFmtId="14" fontId="5" fillId="9" borderId="0" xfId="2" applyNumberFormat="1" applyFill="1"/>
    <xf numFmtId="0" fontId="32" fillId="0" borderId="30" xfId="2" applyFont="1" applyBorder="1" applyAlignment="1">
      <alignment horizontal="center"/>
    </xf>
    <xf numFmtId="0" fontId="32" fillId="0" borderId="39" xfId="2" applyFont="1" applyBorder="1" applyAlignment="1">
      <alignment horizontal="center"/>
    </xf>
    <xf numFmtId="0" fontId="11" fillId="0" borderId="93" xfId="2" applyFont="1" applyBorder="1" applyAlignment="1">
      <alignment horizontal="center" wrapText="1"/>
    </xf>
    <xf numFmtId="14" fontId="5" fillId="0" borderId="94" xfId="2" applyNumberFormat="1" applyBorder="1" applyAlignment="1">
      <alignment horizontal="center" wrapText="1"/>
    </xf>
    <xf numFmtId="0" fontId="17" fillId="3" borderId="0" xfId="14" applyFill="1" applyAlignment="1" applyProtection="1">
      <alignment vertical="center"/>
      <protection locked="0"/>
    </xf>
    <xf numFmtId="0" fontId="30" fillId="3" borderId="32" xfId="2" applyFont="1" applyFill="1" applyBorder="1" applyAlignment="1">
      <alignment horizontal="center"/>
    </xf>
    <xf numFmtId="37" fontId="5" fillId="3" borderId="77" xfId="24" applyNumberFormat="1" applyFont="1" applyFill="1" applyBorder="1" applyAlignment="1" applyProtection="1">
      <alignment horizontal="center"/>
    </xf>
    <xf numFmtId="2" fontId="5" fillId="3" borderId="39" xfId="2" applyNumberFormat="1" applyFill="1" applyBorder="1" applyAlignment="1">
      <alignment horizontal="center"/>
    </xf>
    <xf numFmtId="37" fontId="5" fillId="3" borderId="31" xfId="24" applyNumberFormat="1" applyFont="1" applyFill="1" applyBorder="1" applyAlignment="1" applyProtection="1">
      <alignment horizontal="center"/>
    </xf>
    <xf numFmtId="2" fontId="5" fillId="3" borderId="28" xfId="2" applyNumberFormat="1" applyFill="1" applyBorder="1" applyAlignment="1">
      <alignment horizontal="center"/>
    </xf>
    <xf numFmtId="37" fontId="5" fillId="3" borderId="32" xfId="24" applyNumberFormat="1" applyFont="1" applyFill="1" applyBorder="1" applyAlignment="1" applyProtection="1">
      <alignment horizontal="center"/>
    </xf>
    <xf numFmtId="37" fontId="5" fillId="3" borderId="33" xfId="24" applyNumberFormat="1" applyFont="1" applyFill="1" applyBorder="1" applyAlignment="1" applyProtection="1">
      <alignment horizontal="center"/>
    </xf>
    <xf numFmtId="2" fontId="5" fillId="3" borderId="29" xfId="2" applyNumberFormat="1" applyFill="1" applyBorder="1" applyAlignment="1">
      <alignment horizontal="center"/>
    </xf>
    <xf numFmtId="0" fontId="5" fillId="9" borderId="0" xfId="2" applyFill="1" applyAlignment="1">
      <alignment wrapText="1"/>
    </xf>
    <xf numFmtId="14" fontId="7" fillId="12" borderId="8" xfId="0" applyNumberFormat="1" applyFont="1" applyFill="1" applyBorder="1" applyAlignment="1" applyProtection="1">
      <alignment horizontal="center"/>
      <protection locked="0"/>
    </xf>
    <xf numFmtId="14" fontId="7" fillId="12" borderId="49" xfId="0" applyNumberFormat="1" applyFont="1" applyFill="1" applyBorder="1" applyAlignment="1" applyProtection="1">
      <alignment horizontal="center"/>
      <protection locked="0"/>
    </xf>
    <xf numFmtId="0" fontId="9" fillId="0" borderId="77" xfId="2" applyFont="1" applyBorder="1" applyAlignment="1">
      <alignment horizontal="center" vertical="center"/>
    </xf>
    <xf numFmtId="0" fontId="9" fillId="0" borderId="12" xfId="2" applyFont="1" applyBorder="1" applyAlignment="1">
      <alignment horizontal="center" vertical="center"/>
    </xf>
    <xf numFmtId="0" fontId="9" fillId="0" borderId="39" xfId="2" applyFont="1" applyBorder="1" applyAlignment="1">
      <alignment horizontal="center" vertical="center"/>
    </xf>
    <xf numFmtId="0" fontId="7" fillId="12" borderId="49" xfId="0" applyFont="1" applyFill="1" applyBorder="1" applyProtection="1">
      <protection locked="0"/>
    </xf>
    <xf numFmtId="0" fontId="16" fillId="0" borderId="81" xfId="0" applyFont="1" applyBorder="1" applyAlignment="1">
      <alignment horizontal="left" vertical="center"/>
    </xf>
    <xf numFmtId="0" fontId="7" fillId="0" borderId="97" xfId="0" applyFont="1" applyBorder="1" applyAlignment="1">
      <alignment horizontal="left" vertical="center"/>
    </xf>
    <xf numFmtId="0" fontId="7" fillId="0" borderId="37" xfId="0" applyFont="1" applyBorder="1" applyAlignment="1">
      <alignment vertical="center" wrapText="1"/>
    </xf>
    <xf numFmtId="0" fontId="7" fillId="0" borderId="37" xfId="0" applyFont="1" applyBorder="1" applyAlignment="1">
      <alignment vertical="center"/>
    </xf>
    <xf numFmtId="0" fontId="16" fillId="0" borderId="37" xfId="0" applyFont="1" applyBorder="1" applyAlignment="1">
      <alignment vertical="center"/>
    </xf>
    <xf numFmtId="0" fontId="16" fillId="0" borderId="98" xfId="0" applyFont="1" applyBorder="1" applyAlignment="1">
      <alignment vertical="center"/>
    </xf>
    <xf numFmtId="0" fontId="16" fillId="0" borderId="80" xfId="0" applyFont="1" applyBorder="1" applyAlignment="1">
      <alignment vertical="center"/>
    </xf>
    <xf numFmtId="0" fontId="16" fillId="0" borderId="102" xfId="0" applyFont="1" applyBorder="1" applyAlignment="1">
      <alignment vertical="center"/>
    </xf>
    <xf numFmtId="0" fontId="16" fillId="0" borderId="101" xfId="0" applyFont="1" applyBorder="1" applyAlignment="1">
      <alignment horizontal="left" vertical="center"/>
    </xf>
    <xf numFmtId="0" fontId="9" fillId="0" borderId="77" xfId="18" applyFont="1" applyBorder="1" applyAlignment="1">
      <alignment horizontal="center" vertical="center"/>
    </xf>
    <xf numFmtId="0" fontId="16" fillId="0" borderId="105" xfId="0" applyFont="1" applyBorder="1" applyAlignment="1">
      <alignment vertical="center"/>
    </xf>
    <xf numFmtId="0" fontId="16" fillId="0" borderId="104" xfId="0" applyFont="1" applyBorder="1" applyAlignment="1">
      <alignment horizontal="left" vertical="center"/>
    </xf>
    <xf numFmtId="0" fontId="7" fillId="0" borderId="107" xfId="2" applyFont="1" applyBorder="1"/>
    <xf numFmtId="0" fontId="16" fillId="12" borderId="35" xfId="15" applyFont="1" applyFill="1" applyBorder="1" applyAlignment="1" applyProtection="1">
      <alignment horizontal="left" vertical="center"/>
      <protection locked="0"/>
    </xf>
    <xf numFmtId="0" fontId="27" fillId="0" borderId="0" xfId="14" applyFont="1" applyAlignment="1" applyProtection="1">
      <alignment horizontal="left"/>
    </xf>
    <xf numFmtId="14" fontId="10" fillId="0" borderId="0" xfId="15" applyNumberFormat="1" applyFont="1" applyFill="1" applyBorder="1" applyProtection="1">
      <alignment horizontal="center" vertical="center"/>
    </xf>
    <xf numFmtId="14" fontId="10" fillId="0" borderId="0" xfId="15" applyNumberFormat="1" applyFont="1" applyFill="1" applyBorder="1" applyAlignment="1" applyProtection="1">
      <alignment horizontal="left" vertical="center"/>
    </xf>
    <xf numFmtId="0" fontId="16" fillId="12" borderId="29" xfId="15" applyFont="1" applyFill="1" applyBorder="1" applyAlignment="1" applyProtection="1">
      <alignment horizontal="left" vertical="center"/>
      <protection locked="0"/>
    </xf>
    <xf numFmtId="0" fontId="7" fillId="0" borderId="68" xfId="0" applyFont="1" applyBorder="1"/>
    <xf numFmtId="2" fontId="7" fillId="0" borderId="0" xfId="0" applyNumberFormat="1" applyFont="1"/>
    <xf numFmtId="10" fontId="7" fillId="0" borderId="0" xfId="23" applyNumberFormat="1" applyFont="1" applyBorder="1" applyProtection="1"/>
    <xf numFmtId="0" fontId="7" fillId="0" borderId="0" xfId="0" applyFont="1" applyAlignment="1">
      <alignment horizontal="right"/>
    </xf>
    <xf numFmtId="0" fontId="7" fillId="0" borderId="91" xfId="0" applyFont="1" applyBorder="1" applyAlignment="1">
      <alignment horizontal="right"/>
    </xf>
    <xf numFmtId="0" fontId="7" fillId="0" borderId="91" xfId="0" applyFont="1" applyBorder="1" applyAlignment="1">
      <alignment horizontal="left"/>
    </xf>
    <xf numFmtId="10" fontId="7" fillId="0" borderId="0" xfId="23" applyNumberFormat="1" applyFont="1" applyBorder="1" applyAlignment="1" applyProtection="1">
      <alignment horizontal="left"/>
    </xf>
    <xf numFmtId="166" fontId="7" fillId="0" borderId="16" xfId="23" applyNumberFormat="1" applyFont="1" applyBorder="1" applyProtection="1"/>
    <xf numFmtId="166" fontId="7" fillId="0" borderId="91" xfId="23" applyNumberFormat="1" applyFont="1" applyBorder="1" applyAlignment="1" applyProtection="1">
      <alignment horizontal="left"/>
    </xf>
    <xf numFmtId="0" fontId="7" fillId="0" borderId="107" xfId="0" applyFont="1" applyBorder="1"/>
    <xf numFmtId="166" fontId="7" fillId="0" borderId="16" xfId="23" applyNumberFormat="1" applyFont="1" applyFill="1" applyBorder="1" applyProtection="1"/>
    <xf numFmtId="0" fontId="16" fillId="12" borderId="7" xfId="0" applyFont="1" applyFill="1" applyBorder="1" applyProtection="1">
      <protection locked="0"/>
    </xf>
    <xf numFmtId="0" fontId="16" fillId="12" borderId="78" xfId="0" applyFont="1" applyFill="1" applyBorder="1" applyProtection="1">
      <protection locked="0"/>
    </xf>
    <xf numFmtId="166" fontId="7" fillId="0" borderId="91" xfId="23" applyNumberFormat="1" applyFont="1" applyBorder="1" applyProtection="1"/>
    <xf numFmtId="0" fontId="7" fillId="0" borderId="25" xfId="0" applyFont="1" applyBorder="1"/>
    <xf numFmtId="0" fontId="7" fillId="0" borderId="16" xfId="0" applyFont="1" applyBorder="1" applyAlignment="1">
      <alignment wrapText="1"/>
    </xf>
    <xf numFmtId="0" fontId="7" fillId="0" borderId="15" xfId="0" applyFont="1" applyBorder="1" applyAlignment="1">
      <alignment wrapText="1"/>
    </xf>
    <xf numFmtId="0" fontId="7" fillId="0" borderId="99" xfId="0" applyFont="1" applyBorder="1" applyAlignment="1">
      <alignment horizontal="left" vertical="center"/>
    </xf>
    <xf numFmtId="0" fontId="7" fillId="0" borderId="100" xfId="0" applyFont="1" applyBorder="1" applyAlignment="1">
      <alignment horizontal="left" vertical="center"/>
    </xf>
    <xf numFmtId="0" fontId="7" fillId="0" borderId="103" xfId="0" applyFont="1" applyBorder="1" applyAlignment="1">
      <alignment horizontal="left" vertical="center"/>
    </xf>
    <xf numFmtId="0" fontId="9" fillId="0" borderId="12" xfId="18" applyFont="1" applyBorder="1" applyAlignment="1">
      <alignment horizontal="center" vertical="center"/>
    </xf>
    <xf numFmtId="0" fontId="9" fillId="0" borderId="39" xfId="18" applyFont="1" applyBorder="1" applyAlignment="1">
      <alignment horizontal="center" vertical="center"/>
    </xf>
    <xf numFmtId="0" fontId="18" fillId="4" borderId="22" xfId="3" applyFont="1" applyBorder="1" applyAlignment="1">
      <alignment horizontal="left" vertical="center"/>
    </xf>
    <xf numFmtId="0" fontId="18" fillId="4" borderId="13" xfId="3" applyFont="1" applyBorder="1" applyAlignment="1">
      <alignment horizontal="left" vertical="center"/>
    </xf>
    <xf numFmtId="0" fontId="17" fillId="0" borderId="110" xfId="14" applyBorder="1" applyAlignment="1" applyProtection="1">
      <alignment horizontal="left" vertical="center"/>
      <protection locked="0"/>
    </xf>
    <xf numFmtId="0" fontId="17" fillId="0" borderId="108" xfId="14" applyBorder="1" applyAlignment="1" applyProtection="1">
      <alignment horizontal="left" vertical="center"/>
      <protection locked="0"/>
    </xf>
    <xf numFmtId="0" fontId="17" fillId="0" borderId="109" xfId="14" applyBorder="1" applyAlignment="1" applyProtection="1">
      <alignment horizontal="left" vertical="center"/>
      <protection locked="0"/>
    </xf>
    <xf numFmtId="0" fontId="18" fillId="4" borderId="22" xfId="3" applyFont="1" applyBorder="1" applyAlignment="1" applyProtection="1">
      <alignment horizontal="left" vertical="center"/>
    </xf>
    <xf numFmtId="0" fontId="18" fillId="4" borderId="50" xfId="3" applyFont="1" applyBorder="1" applyAlignment="1" applyProtection="1">
      <alignment horizontal="left" vertical="center"/>
    </xf>
    <xf numFmtId="0" fontId="18" fillId="4" borderId="13" xfId="3" applyFont="1" applyBorder="1" applyAlignment="1" applyProtection="1">
      <alignment horizontal="left" vertical="center"/>
    </xf>
    <xf numFmtId="0" fontId="16" fillId="0" borderId="101" xfId="0" applyFont="1" applyBorder="1" applyAlignment="1">
      <alignment horizontal="left" vertical="center"/>
    </xf>
    <xf numFmtId="0" fontId="16" fillId="0" borderId="81" xfId="0" applyFont="1" applyBorder="1" applyAlignment="1">
      <alignment horizontal="left" vertical="center"/>
    </xf>
    <xf numFmtId="0" fontId="16" fillId="0" borderId="104" xfId="0" applyFont="1" applyBorder="1" applyAlignment="1">
      <alignment horizontal="left" vertical="center"/>
    </xf>
    <xf numFmtId="0" fontId="16" fillId="0" borderId="106" xfId="0" applyFont="1" applyBorder="1" applyAlignment="1">
      <alignment horizontal="left" vertical="center"/>
    </xf>
    <xf numFmtId="0" fontId="16" fillId="0" borderId="82" xfId="0" applyFont="1" applyBorder="1" applyAlignment="1">
      <alignment horizontal="left" vertical="center"/>
    </xf>
    <xf numFmtId="0" fontId="16" fillId="0" borderId="83" xfId="0" applyFont="1" applyBorder="1" applyAlignment="1">
      <alignment horizontal="left" vertical="center"/>
    </xf>
    <xf numFmtId="0" fontId="16" fillId="14" borderId="23" xfId="3" applyFont="1" applyFill="1" applyBorder="1" applyAlignment="1" applyProtection="1">
      <alignment horizontal="left" vertical="center" wrapText="1"/>
    </xf>
    <xf numFmtId="0" fontId="16" fillId="14" borderId="24" xfId="3" applyFont="1" applyFill="1" applyBorder="1" applyAlignment="1" applyProtection="1">
      <alignment horizontal="left" vertical="center" wrapText="1"/>
    </xf>
    <xf numFmtId="0" fontId="16" fillId="14" borderId="17" xfId="3" applyFont="1" applyFill="1" applyBorder="1" applyAlignment="1" applyProtection="1">
      <alignment horizontal="left" vertical="center" wrapText="1"/>
    </xf>
    <xf numFmtId="0" fontId="16" fillId="14" borderId="18" xfId="3" applyFont="1" applyFill="1" applyBorder="1" applyAlignment="1" applyProtection="1">
      <alignment horizontal="left" vertical="center" wrapText="1"/>
    </xf>
    <xf numFmtId="0" fontId="16" fillId="14" borderId="15" xfId="3" applyFont="1" applyFill="1" applyBorder="1" applyAlignment="1" applyProtection="1">
      <alignment horizontal="left" vertical="center" wrapText="1"/>
    </xf>
    <xf numFmtId="0" fontId="16" fillId="14" borderId="16" xfId="3" applyFont="1" applyFill="1" applyBorder="1" applyAlignment="1" applyProtection="1">
      <alignment horizontal="left" vertical="center" wrapText="1"/>
    </xf>
    <xf numFmtId="0" fontId="9" fillId="16" borderId="22" xfId="0" applyFont="1" applyFill="1" applyBorder="1" applyAlignment="1">
      <alignment horizontal="left" vertical="center"/>
    </xf>
    <xf numFmtId="0" fontId="9" fillId="16" borderId="13" xfId="0" applyFont="1" applyFill="1" applyBorder="1" applyAlignment="1">
      <alignment horizontal="left" vertical="center"/>
    </xf>
    <xf numFmtId="0" fontId="9" fillId="16" borderId="86" xfId="0" applyFont="1" applyFill="1" applyBorder="1" applyAlignment="1">
      <alignment horizontal="center" vertical="center"/>
    </xf>
    <xf numFmtId="0" fontId="9" fillId="16" borderId="87" xfId="0" applyFont="1" applyFill="1" applyBorder="1" applyAlignment="1">
      <alignment horizontal="center" vertical="center"/>
    </xf>
    <xf numFmtId="0" fontId="7" fillId="0" borderId="101" xfId="0" applyFont="1" applyBorder="1" applyAlignment="1">
      <alignment horizontal="left" vertical="center" wrapText="1"/>
    </xf>
    <xf numFmtId="0" fontId="7" fillId="0" borderId="81" xfId="0" applyFont="1" applyBorder="1" applyAlignment="1">
      <alignment horizontal="left" vertical="center" wrapText="1"/>
    </xf>
    <xf numFmtId="0" fontId="7" fillId="0" borderId="104" xfId="0" applyFont="1" applyBorder="1" applyAlignment="1">
      <alignment horizontal="left" vertical="center" wrapText="1"/>
    </xf>
    <xf numFmtId="0" fontId="7" fillId="0" borderId="101" xfId="0" applyFont="1" applyBorder="1" applyAlignment="1">
      <alignment horizontal="left" vertical="center"/>
    </xf>
    <xf numFmtId="0" fontId="7" fillId="0" borderId="81" xfId="0" applyFont="1" applyBorder="1" applyAlignment="1">
      <alignment horizontal="left" vertical="center"/>
    </xf>
    <xf numFmtId="0" fontId="7" fillId="0" borderId="104" xfId="0" applyFont="1" applyBorder="1" applyAlignment="1">
      <alignment horizontal="left" vertical="center"/>
    </xf>
    <xf numFmtId="0" fontId="7" fillId="0" borderId="19" xfId="19" applyFont="1" applyBorder="1" applyAlignment="1">
      <alignment horizontal="left"/>
    </xf>
    <xf numFmtId="0" fontId="7" fillId="0" borderId="10" xfId="19" applyFont="1" applyBorder="1" applyAlignment="1">
      <alignment horizontal="left"/>
    </xf>
    <xf numFmtId="0" fontId="7" fillId="0" borderId="74" xfId="19" applyFont="1" applyBorder="1" applyAlignment="1">
      <alignment horizontal="left"/>
    </xf>
    <xf numFmtId="0" fontId="7" fillId="0" borderId="73" xfId="19" applyFont="1" applyBorder="1" applyAlignment="1">
      <alignment horizontal="left"/>
    </xf>
    <xf numFmtId="0" fontId="7" fillId="0" borderId="0" xfId="19" applyFont="1" applyAlignment="1">
      <alignment horizontal="left"/>
    </xf>
    <xf numFmtId="0" fontId="18" fillId="15" borderId="23" xfId="3" applyFont="1" applyFill="1" applyBorder="1" applyAlignment="1" applyProtection="1">
      <alignment horizontal="left" vertical="center" wrapText="1"/>
    </xf>
    <xf numFmtId="0" fontId="18" fillId="15" borderId="25" xfId="3" applyFont="1" applyFill="1" applyBorder="1" applyAlignment="1" applyProtection="1">
      <alignment horizontal="left" vertical="center" wrapText="1"/>
    </xf>
    <xf numFmtId="0" fontId="18" fillId="15" borderId="24" xfId="3" applyFont="1" applyFill="1" applyBorder="1" applyAlignment="1" applyProtection="1">
      <alignment horizontal="left" vertical="center" wrapText="1"/>
    </xf>
    <xf numFmtId="0" fontId="18" fillId="15" borderId="15" xfId="3" applyFont="1" applyFill="1" applyBorder="1" applyAlignment="1" applyProtection="1">
      <alignment horizontal="left" vertical="center" wrapText="1"/>
    </xf>
    <xf numFmtId="0" fontId="18" fillId="15" borderId="0" xfId="3" applyFont="1" applyFill="1" applyBorder="1" applyAlignment="1" applyProtection="1">
      <alignment horizontal="left" vertical="center" wrapText="1"/>
    </xf>
    <xf numFmtId="0" fontId="18" fillId="15" borderId="16" xfId="3" applyFont="1" applyFill="1" applyBorder="1" applyAlignment="1" applyProtection="1">
      <alignment horizontal="left" vertical="center" wrapText="1"/>
    </xf>
    <xf numFmtId="0" fontId="17" fillId="0" borderId="0" xfId="14" applyAlignment="1" applyProtection="1">
      <alignment horizontal="left" vertical="center"/>
      <protection locked="0"/>
    </xf>
    <xf numFmtId="0" fontId="9" fillId="0" borderId="19" xfId="18" applyFont="1" applyBorder="1" applyAlignment="1">
      <alignment horizontal="center"/>
    </xf>
    <xf numFmtId="0" fontId="9" fillId="0" borderId="10" xfId="18" applyFont="1" applyBorder="1" applyAlignment="1">
      <alignment horizontal="center"/>
    </xf>
    <xf numFmtId="0" fontId="7" fillId="0" borderId="19" xfId="18" applyFont="1" applyBorder="1" applyAlignment="1">
      <alignment horizontal="left"/>
    </xf>
    <xf numFmtId="0" fontId="7" fillId="0" borderId="10" xfId="18" applyFont="1" applyBorder="1" applyAlignment="1">
      <alignment horizontal="left"/>
    </xf>
    <xf numFmtId="0" fontId="9" fillId="0" borderId="14" xfId="0" applyFont="1" applyBorder="1" applyAlignment="1">
      <alignment horizontal="center"/>
    </xf>
    <xf numFmtId="0" fontId="9" fillId="0" borderId="11" xfId="0" applyFont="1" applyBorder="1" applyAlignment="1">
      <alignment horizontal="center"/>
    </xf>
    <xf numFmtId="0" fontId="7" fillId="12" borderId="36" xfId="0" applyFont="1" applyFill="1" applyBorder="1" applyAlignment="1" applyProtection="1">
      <alignment horizontal="left" vertical="top" wrapText="1"/>
      <protection locked="0"/>
    </xf>
    <xf numFmtId="0" fontId="7" fillId="12" borderId="2" xfId="0" applyFont="1" applyFill="1" applyBorder="1" applyAlignment="1" applyProtection="1">
      <alignment horizontal="left" vertical="top" wrapText="1"/>
      <protection locked="0"/>
    </xf>
    <xf numFmtId="0" fontId="7" fillId="12" borderId="48" xfId="0" applyFont="1" applyFill="1" applyBorder="1" applyAlignment="1" applyProtection="1">
      <alignment horizontal="left" vertical="top" wrapText="1"/>
      <protection locked="0"/>
    </xf>
    <xf numFmtId="0" fontId="7" fillId="12" borderId="15" xfId="0" applyFont="1" applyFill="1" applyBorder="1" applyAlignment="1" applyProtection="1">
      <alignment horizontal="left" vertical="top" wrapText="1"/>
      <protection locked="0"/>
    </xf>
    <xf numFmtId="0" fontId="7" fillId="12" borderId="0" xfId="0" applyFont="1" applyFill="1" applyAlignment="1" applyProtection="1">
      <alignment horizontal="left" vertical="top" wrapText="1"/>
      <protection locked="0"/>
    </xf>
    <xf numFmtId="0" fontId="7" fillId="12" borderId="16" xfId="0" applyFont="1" applyFill="1" applyBorder="1" applyAlignment="1" applyProtection="1">
      <alignment horizontal="left" vertical="top" wrapText="1"/>
      <protection locked="0"/>
    </xf>
    <xf numFmtId="0" fontId="7" fillId="12" borderId="30" xfId="0" applyFont="1" applyFill="1" applyBorder="1" applyAlignment="1" applyProtection="1">
      <alignment horizontal="left" vertical="top" wrapText="1"/>
      <protection locked="0"/>
    </xf>
    <xf numFmtId="0" fontId="7" fillId="12" borderId="6" xfId="0" applyFont="1" applyFill="1" applyBorder="1" applyAlignment="1" applyProtection="1">
      <alignment horizontal="left" vertical="top" wrapText="1"/>
      <protection locked="0"/>
    </xf>
    <xf numFmtId="0" fontId="7" fillId="12" borderId="35" xfId="0" applyFont="1" applyFill="1" applyBorder="1" applyAlignment="1" applyProtection="1">
      <alignment horizontal="left" vertical="top" wrapText="1"/>
      <protection locked="0"/>
    </xf>
    <xf numFmtId="0" fontId="7" fillId="12" borderId="17" xfId="0" applyFont="1" applyFill="1" applyBorder="1" applyAlignment="1" applyProtection="1">
      <alignment horizontal="left" vertical="top" wrapText="1"/>
      <protection locked="0"/>
    </xf>
    <xf numFmtId="0" fontId="7" fillId="12" borderId="26" xfId="0" applyFont="1" applyFill="1" applyBorder="1" applyAlignment="1" applyProtection="1">
      <alignment horizontal="left" vertical="top" wrapText="1"/>
      <protection locked="0"/>
    </xf>
    <xf numFmtId="0" fontId="7" fillId="12" borderId="18" xfId="0" applyFont="1" applyFill="1" applyBorder="1" applyAlignment="1" applyProtection="1">
      <alignment horizontal="left" vertical="top" wrapText="1"/>
      <protection locked="0"/>
    </xf>
    <xf numFmtId="0" fontId="6" fillId="4" borderId="22" xfId="3" applyBorder="1" applyAlignment="1" applyProtection="1">
      <alignment horizontal="left" vertical="center"/>
    </xf>
    <xf numFmtId="0" fontId="6" fillId="4" borderId="50" xfId="3" applyBorder="1" applyAlignment="1" applyProtection="1">
      <alignment horizontal="left" vertical="center"/>
    </xf>
    <xf numFmtId="0" fontId="6" fillId="4" borderId="13" xfId="3" applyBorder="1" applyAlignment="1" applyProtection="1">
      <alignment horizontal="left" vertical="center"/>
    </xf>
    <xf numFmtId="0" fontId="7" fillId="12" borderId="1" xfId="0" applyFont="1" applyFill="1" applyBorder="1" applyAlignment="1" applyProtection="1">
      <alignment horizontal="left" vertical="top" wrapText="1"/>
      <protection locked="0"/>
    </xf>
    <xf numFmtId="0" fontId="7" fillId="12" borderId="3" xfId="0" applyFont="1" applyFill="1" applyBorder="1" applyAlignment="1" applyProtection="1">
      <alignment horizontal="left" vertical="top" wrapText="1"/>
      <protection locked="0"/>
    </xf>
    <xf numFmtId="0" fontId="7" fillId="12" borderId="5" xfId="0" applyFont="1" applyFill="1" applyBorder="1" applyAlignment="1" applyProtection="1">
      <alignment horizontal="left" vertical="top" wrapText="1"/>
      <protection locked="0"/>
    </xf>
    <xf numFmtId="0" fontId="7" fillId="12" borderId="51" xfId="0" applyFont="1" applyFill="1" applyBorder="1" applyAlignment="1" applyProtection="1">
      <alignment horizontal="left" vertical="top" wrapText="1"/>
      <protection locked="0"/>
    </xf>
    <xf numFmtId="0" fontId="7" fillId="0" borderId="68" xfId="0" applyFont="1" applyBorder="1" applyAlignment="1">
      <alignment horizontal="left" vertical="center" wrapText="1"/>
    </xf>
    <xf numFmtId="0" fontId="7" fillId="0" borderId="69" xfId="0" applyFont="1" applyBorder="1" applyAlignment="1">
      <alignment horizontal="left" vertical="center" wrapText="1"/>
    </xf>
    <xf numFmtId="0" fontId="7" fillId="0" borderId="44" xfId="0" applyFont="1" applyBorder="1" applyAlignment="1">
      <alignment horizontal="left" vertical="center" wrapText="1"/>
    </xf>
    <xf numFmtId="0" fontId="7" fillId="0" borderId="60" xfId="0" applyFont="1" applyBorder="1" applyAlignment="1">
      <alignment horizontal="left" vertical="center" wrapText="1"/>
    </xf>
    <xf numFmtId="0" fontId="7" fillId="12" borderId="23" xfId="0" applyFont="1" applyFill="1" applyBorder="1" applyAlignment="1" applyProtection="1">
      <alignment horizontal="left" vertical="top"/>
      <protection locked="0"/>
    </xf>
    <xf numFmtId="0" fontId="7" fillId="12" borderId="25" xfId="0" applyFont="1" applyFill="1" applyBorder="1" applyAlignment="1" applyProtection="1">
      <alignment horizontal="left" vertical="top"/>
      <protection locked="0"/>
    </xf>
    <xf numFmtId="0" fontId="7" fillId="12" borderId="24" xfId="0" applyFont="1" applyFill="1" applyBorder="1" applyAlignment="1" applyProtection="1">
      <alignment horizontal="left" vertical="top"/>
      <protection locked="0"/>
    </xf>
    <xf numFmtId="0" fontId="7" fillId="12" borderId="15" xfId="0" applyFont="1" applyFill="1" applyBorder="1" applyAlignment="1" applyProtection="1">
      <alignment horizontal="left" vertical="top"/>
      <protection locked="0"/>
    </xf>
    <xf numFmtId="0" fontId="7" fillId="12" borderId="0" xfId="0" applyFont="1" applyFill="1" applyAlignment="1" applyProtection="1">
      <alignment horizontal="left" vertical="top"/>
      <protection locked="0"/>
    </xf>
    <xf numFmtId="0" fontId="7" fillId="12" borderId="16" xfId="0" applyFont="1" applyFill="1" applyBorder="1" applyAlignment="1" applyProtection="1">
      <alignment horizontal="left" vertical="top"/>
      <protection locked="0"/>
    </xf>
    <xf numFmtId="0" fontId="7" fillId="12" borderId="17" xfId="0" applyFont="1" applyFill="1" applyBorder="1" applyAlignment="1" applyProtection="1">
      <alignment horizontal="left" vertical="top"/>
      <protection locked="0"/>
    </xf>
    <xf numFmtId="0" fontId="7" fillId="12" borderId="26" xfId="0" applyFont="1" applyFill="1" applyBorder="1" applyAlignment="1" applyProtection="1">
      <alignment horizontal="left" vertical="top"/>
      <protection locked="0"/>
    </xf>
    <xf numFmtId="0" fontId="7" fillId="12" borderId="18" xfId="0" applyFont="1" applyFill="1" applyBorder="1" applyAlignment="1" applyProtection="1">
      <alignment horizontal="left" vertical="top"/>
      <protection locked="0"/>
    </xf>
    <xf numFmtId="0" fontId="27" fillId="0" borderId="0" xfId="14" applyFont="1" applyAlignment="1" applyProtection="1">
      <alignment horizontal="left" vertical="center"/>
      <protection locked="0"/>
    </xf>
    <xf numFmtId="0" fontId="7" fillId="12" borderId="15" xfId="0" applyFont="1" applyFill="1" applyBorder="1" applyAlignment="1" applyProtection="1">
      <alignment horizontal="center" vertical="center"/>
      <protection locked="0"/>
    </xf>
    <xf numFmtId="0" fontId="7" fillId="12" borderId="0" xfId="0" applyFont="1" applyFill="1" applyAlignment="1" applyProtection="1">
      <alignment horizontal="center" vertical="center"/>
      <protection locked="0"/>
    </xf>
    <xf numFmtId="0" fontId="7" fillId="12" borderId="16" xfId="0" applyFont="1" applyFill="1" applyBorder="1" applyAlignment="1" applyProtection="1">
      <alignment horizontal="center" vertical="center"/>
      <protection locked="0"/>
    </xf>
    <xf numFmtId="0" fontId="7" fillId="12" borderId="17" xfId="0" applyFont="1" applyFill="1" applyBorder="1" applyAlignment="1" applyProtection="1">
      <alignment horizontal="center" vertical="center"/>
      <protection locked="0"/>
    </xf>
    <xf numFmtId="0" fontId="7" fillId="12" borderId="26" xfId="0" applyFont="1" applyFill="1" applyBorder="1" applyAlignment="1" applyProtection="1">
      <alignment horizontal="center" vertical="center"/>
      <protection locked="0"/>
    </xf>
    <xf numFmtId="0" fontId="7" fillId="12" borderId="18" xfId="0" applyFont="1" applyFill="1" applyBorder="1" applyAlignment="1" applyProtection="1">
      <alignment horizontal="center" vertical="center"/>
      <protection locked="0"/>
    </xf>
    <xf numFmtId="0" fontId="7" fillId="12" borderId="23" xfId="0" applyFont="1" applyFill="1" applyBorder="1" applyAlignment="1" applyProtection="1">
      <alignment horizontal="center" vertical="center"/>
      <protection locked="0"/>
    </xf>
    <xf numFmtId="0" fontId="7" fillId="12" borderId="25" xfId="0" applyFont="1" applyFill="1" applyBorder="1" applyAlignment="1" applyProtection="1">
      <alignment horizontal="center" vertical="center"/>
      <protection locked="0"/>
    </xf>
    <xf numFmtId="0" fontId="7" fillId="12" borderId="24" xfId="0" applyFont="1" applyFill="1" applyBorder="1" applyAlignment="1" applyProtection="1">
      <alignment horizontal="center" vertical="center"/>
      <protection locked="0"/>
    </xf>
    <xf numFmtId="0" fontId="7" fillId="12" borderId="58" xfId="0" applyFont="1" applyFill="1" applyBorder="1" applyAlignment="1" applyProtection="1">
      <alignment horizontal="center" vertical="center"/>
      <protection locked="0"/>
    </xf>
    <xf numFmtId="0" fontId="7" fillId="12" borderId="4" xfId="0" applyFont="1" applyFill="1" applyBorder="1" applyAlignment="1" applyProtection="1">
      <alignment horizontal="center" vertical="center"/>
      <protection locked="0"/>
    </xf>
    <xf numFmtId="0" fontId="7" fillId="12" borderId="56" xfId="0" applyFont="1" applyFill="1" applyBorder="1" applyAlignment="1" applyProtection="1">
      <alignment horizontal="center" vertical="center"/>
      <protection locked="0"/>
    </xf>
    <xf numFmtId="0" fontId="7" fillId="12" borderId="57" xfId="0" applyFont="1" applyFill="1" applyBorder="1" applyAlignment="1" applyProtection="1">
      <alignment horizontal="center" vertical="center"/>
      <protection locked="0"/>
    </xf>
    <xf numFmtId="0" fontId="7" fillId="12" borderId="3" xfId="0" applyFont="1" applyFill="1" applyBorder="1" applyAlignment="1" applyProtection="1">
      <alignment horizontal="center" vertical="center"/>
      <protection locked="0"/>
    </xf>
    <xf numFmtId="0" fontId="7" fillId="12" borderId="51" xfId="0" applyFont="1" applyFill="1" applyBorder="1" applyAlignment="1" applyProtection="1">
      <alignment horizontal="center" vertical="center"/>
      <protection locked="0"/>
    </xf>
    <xf numFmtId="0" fontId="9" fillId="17" borderId="22" xfId="0" applyFont="1" applyFill="1" applyBorder="1" applyAlignment="1">
      <alignment horizontal="left" vertical="top" wrapText="1"/>
    </xf>
    <xf numFmtId="0" fontId="9" fillId="17" borderId="50" xfId="0" applyFont="1" applyFill="1" applyBorder="1" applyAlignment="1">
      <alignment horizontal="left" vertical="top" wrapText="1"/>
    </xf>
    <xf numFmtId="0" fontId="9" fillId="17" borderId="13" xfId="0" applyFont="1" applyFill="1" applyBorder="1" applyAlignment="1">
      <alignment horizontal="left" vertical="top" wrapText="1"/>
    </xf>
    <xf numFmtId="0" fontId="7" fillId="15" borderId="15" xfId="0" applyFont="1" applyFill="1" applyBorder="1" applyAlignment="1">
      <alignment horizontal="right" vertical="center"/>
    </xf>
    <xf numFmtId="0" fontId="7" fillId="15" borderId="0" xfId="0" applyFont="1" applyFill="1" applyAlignment="1">
      <alignment horizontal="right" vertical="center"/>
    </xf>
    <xf numFmtId="0" fontId="17" fillId="15" borderId="0" xfId="14" applyFill="1" applyBorder="1" applyAlignment="1" applyProtection="1">
      <alignment horizontal="left" vertical="center"/>
      <protection locked="0"/>
    </xf>
    <xf numFmtId="0" fontId="7" fillId="12" borderId="7" xfId="0" applyFont="1" applyFill="1" applyBorder="1" applyAlignment="1" applyProtection="1">
      <alignment horizontal="center"/>
      <protection locked="0"/>
    </xf>
    <xf numFmtId="0" fontId="7" fillId="12" borderId="28" xfId="0" applyFont="1" applyFill="1" applyBorder="1" applyAlignment="1" applyProtection="1">
      <alignment horizontal="center"/>
      <protection locked="0"/>
    </xf>
    <xf numFmtId="0" fontId="10" fillId="13" borderId="7" xfId="0" applyFont="1" applyFill="1" applyBorder="1" applyAlignment="1">
      <alignment horizontal="center"/>
    </xf>
    <xf numFmtId="0" fontId="10" fillId="13" borderId="28" xfId="0" applyFont="1" applyFill="1" applyBorder="1" applyAlignment="1">
      <alignment horizontal="center"/>
    </xf>
    <xf numFmtId="0" fontId="10" fillId="13" borderId="33" xfId="0" applyFont="1" applyFill="1" applyBorder="1" applyAlignment="1">
      <alignment horizontal="center"/>
    </xf>
    <xf numFmtId="0" fontId="10" fillId="13" borderId="29" xfId="0" applyFont="1" applyFill="1" applyBorder="1" applyAlignment="1">
      <alignment horizontal="center"/>
    </xf>
    <xf numFmtId="0" fontId="7" fillId="0" borderId="68" xfId="0" applyFont="1" applyBorder="1" applyAlignment="1">
      <alignment horizontal="left" wrapText="1"/>
    </xf>
    <xf numFmtId="0" fontId="7" fillId="0" borderId="44" xfId="0" applyFont="1" applyBorder="1" applyAlignment="1">
      <alignment horizontal="left" wrapText="1"/>
    </xf>
    <xf numFmtId="10" fontId="10" fillId="13" borderId="1" xfId="23" applyNumberFormat="1" applyFont="1" applyFill="1" applyBorder="1" applyAlignment="1" applyProtection="1">
      <alignment horizontal="center" vertical="center"/>
    </xf>
    <xf numFmtId="10" fontId="10" fillId="13" borderId="2" xfId="23" applyNumberFormat="1" applyFont="1" applyFill="1" applyBorder="1" applyAlignment="1" applyProtection="1">
      <alignment horizontal="center" vertical="center"/>
    </xf>
    <xf numFmtId="10" fontId="10" fillId="13" borderId="48" xfId="23" applyNumberFormat="1" applyFont="1" applyFill="1" applyBorder="1" applyAlignment="1" applyProtection="1">
      <alignment horizontal="center" vertical="center"/>
    </xf>
    <xf numFmtId="10" fontId="10" fillId="13" borderId="51" xfId="23" applyNumberFormat="1" applyFont="1" applyFill="1" applyBorder="1" applyAlignment="1" applyProtection="1">
      <alignment horizontal="center" vertical="center"/>
    </xf>
    <xf numFmtId="10" fontId="10" fillId="13" borderId="26" xfId="23" applyNumberFormat="1" applyFont="1" applyFill="1" applyBorder="1" applyAlignment="1" applyProtection="1">
      <alignment horizontal="center" vertical="center"/>
    </xf>
    <xf numFmtId="10" fontId="10" fillId="13" borderId="18" xfId="23" applyNumberFormat="1" applyFont="1" applyFill="1" applyBorder="1" applyAlignment="1" applyProtection="1">
      <alignment horizontal="center" vertical="center"/>
    </xf>
    <xf numFmtId="0" fontId="10" fillId="12" borderId="8" xfId="0" applyFont="1" applyFill="1" applyBorder="1" applyAlignment="1" applyProtection="1">
      <alignment horizontal="center"/>
      <protection locked="0"/>
    </xf>
    <xf numFmtId="0" fontId="10" fillId="12" borderId="9" xfId="0" applyFont="1" applyFill="1" applyBorder="1" applyAlignment="1" applyProtection="1">
      <alignment horizontal="center"/>
      <protection locked="0"/>
    </xf>
    <xf numFmtId="0" fontId="10" fillId="12" borderId="20" xfId="0" applyFont="1" applyFill="1" applyBorder="1" applyAlignment="1" applyProtection="1">
      <alignment horizontal="center"/>
      <protection locked="0"/>
    </xf>
    <xf numFmtId="0" fontId="9" fillId="12" borderId="8" xfId="0" applyFont="1" applyFill="1" applyBorder="1" applyAlignment="1" applyProtection="1">
      <alignment horizontal="center"/>
      <protection locked="0"/>
    </xf>
    <xf numFmtId="0" fontId="9" fillId="12" borderId="9" xfId="0" applyFont="1" applyFill="1" applyBorder="1" applyAlignment="1" applyProtection="1">
      <alignment horizontal="center"/>
      <protection locked="0"/>
    </xf>
    <xf numFmtId="0" fontId="9" fillId="12" borderId="20" xfId="0" applyFont="1" applyFill="1" applyBorder="1" applyAlignment="1" applyProtection="1">
      <alignment horizontal="center"/>
      <protection locked="0"/>
    </xf>
    <xf numFmtId="0" fontId="9" fillId="0" borderId="27" xfId="0" applyFont="1" applyBorder="1" applyAlignment="1">
      <alignment horizontal="center"/>
    </xf>
    <xf numFmtId="0" fontId="9" fillId="0" borderId="6" xfId="0" applyFont="1" applyBorder="1" applyAlignment="1">
      <alignment horizontal="center"/>
    </xf>
    <xf numFmtId="0" fontId="9" fillId="0" borderId="35" xfId="0" applyFont="1" applyBorder="1" applyAlignment="1">
      <alignment horizontal="center"/>
    </xf>
    <xf numFmtId="0" fontId="7" fillId="12" borderId="108" xfId="0" applyFont="1" applyFill="1" applyBorder="1" applyAlignment="1" applyProtection="1">
      <alignment horizontal="center"/>
      <protection locked="0"/>
    </xf>
    <xf numFmtId="0" fontId="7" fillId="12" borderId="109" xfId="0" applyFont="1" applyFill="1" applyBorder="1" applyAlignment="1" applyProtection="1">
      <alignment horizontal="center"/>
      <protection locked="0"/>
    </xf>
    <xf numFmtId="0" fontId="9" fillId="16" borderId="22" xfId="0" applyFont="1" applyFill="1" applyBorder="1" applyAlignment="1">
      <alignment horizontal="left"/>
    </xf>
    <xf numFmtId="0" fontId="9" fillId="16" borderId="50" xfId="0" applyFont="1" applyFill="1" applyBorder="1" applyAlignment="1">
      <alignment horizontal="left"/>
    </xf>
    <xf numFmtId="0" fontId="9" fillId="16" borderId="13" xfId="0" applyFont="1" applyFill="1" applyBorder="1" applyAlignment="1">
      <alignment horizontal="left"/>
    </xf>
    <xf numFmtId="0" fontId="27" fillId="0" borderId="0" xfId="14" applyFont="1" applyAlignment="1" applyProtection="1">
      <alignment horizontal="left"/>
      <protection locked="0"/>
    </xf>
    <xf numFmtId="49" fontId="7" fillId="12" borderId="49" xfId="0" applyNumberFormat="1" applyFont="1" applyFill="1" applyBorder="1" applyAlignment="1" applyProtection="1">
      <alignment horizontal="center"/>
      <protection locked="0"/>
    </xf>
    <xf numFmtId="49" fontId="7" fillId="12" borderId="76" xfId="0" applyNumberFormat="1" applyFont="1" applyFill="1" applyBorder="1" applyAlignment="1" applyProtection="1">
      <alignment horizontal="center"/>
      <protection locked="0"/>
    </xf>
    <xf numFmtId="49" fontId="7" fillId="12" borderId="72" xfId="0" applyNumberFormat="1" applyFont="1" applyFill="1" applyBorder="1" applyAlignment="1" applyProtection="1">
      <alignment horizontal="center"/>
      <protection locked="0"/>
    </xf>
    <xf numFmtId="0" fontId="9" fillId="16" borderId="22" xfId="0" applyFont="1" applyFill="1" applyBorder="1" applyAlignment="1">
      <alignment horizontal="center"/>
    </xf>
    <xf numFmtId="0" fontId="9" fillId="16" borderId="50" xfId="0" applyFont="1" applyFill="1" applyBorder="1" applyAlignment="1">
      <alignment horizontal="center"/>
    </xf>
    <xf numFmtId="0" fontId="9" fillId="16" borderId="13" xfId="0" applyFont="1" applyFill="1" applyBorder="1" applyAlignment="1">
      <alignment horizontal="center"/>
    </xf>
    <xf numFmtId="0" fontId="7" fillId="13" borderId="8" xfId="0" applyFont="1" applyFill="1" applyBorder="1" applyAlignment="1" applyProtection="1">
      <alignment horizontal="center"/>
      <protection locked="0"/>
    </xf>
    <xf numFmtId="0" fontId="7" fillId="13" borderId="9" xfId="0" applyFont="1" applyFill="1" applyBorder="1" applyAlignment="1" applyProtection="1">
      <alignment horizontal="center"/>
      <protection locked="0"/>
    </xf>
    <xf numFmtId="0" fontId="7" fillId="13" borderId="20" xfId="0" applyFont="1" applyFill="1" applyBorder="1" applyAlignment="1" applyProtection="1">
      <alignment horizontal="center"/>
      <protection locked="0"/>
    </xf>
    <xf numFmtId="0" fontId="7" fillId="13" borderId="49" xfId="0" applyFont="1" applyFill="1" applyBorder="1" applyAlignment="1" applyProtection="1">
      <alignment horizontal="center"/>
      <protection locked="0"/>
    </xf>
    <xf numFmtId="0" fontId="7" fillId="13" borderId="76" xfId="0" applyFont="1" applyFill="1" applyBorder="1" applyAlignment="1" applyProtection="1">
      <alignment horizontal="center"/>
      <protection locked="0"/>
    </xf>
    <xf numFmtId="0" fontId="7" fillId="13" borderId="72" xfId="0" applyFont="1" applyFill="1" applyBorder="1" applyAlignment="1" applyProtection="1">
      <alignment horizontal="center"/>
      <protection locked="0"/>
    </xf>
    <xf numFmtId="0" fontId="9" fillId="0" borderId="23" xfId="0" applyFont="1" applyBorder="1" applyAlignment="1">
      <alignment horizontal="center" wrapText="1"/>
    </xf>
    <xf numFmtId="0" fontId="9" fillId="0" borderId="25" xfId="0" applyFont="1" applyBorder="1" applyAlignment="1">
      <alignment horizontal="center" wrapText="1"/>
    </xf>
    <xf numFmtId="0" fontId="9" fillId="0" borderId="24" xfId="0" applyFont="1" applyBorder="1" applyAlignment="1">
      <alignment horizontal="center" wrapText="1"/>
    </xf>
    <xf numFmtId="0" fontId="9" fillId="0" borderId="15" xfId="0" applyFont="1" applyBorder="1" applyAlignment="1">
      <alignment horizontal="center" wrapText="1"/>
    </xf>
    <xf numFmtId="0" fontId="9" fillId="0" borderId="0" xfId="0" applyFont="1" applyAlignment="1">
      <alignment horizontal="center" wrapText="1"/>
    </xf>
    <xf numFmtId="0" fontId="9" fillId="0" borderId="16" xfId="0" applyFont="1" applyBorder="1" applyAlignment="1">
      <alignment horizontal="center" wrapText="1"/>
    </xf>
    <xf numFmtId="0" fontId="10" fillId="13" borderId="8" xfId="0" applyFont="1" applyFill="1" applyBorder="1" applyAlignment="1">
      <alignment horizontal="center"/>
    </xf>
    <xf numFmtId="0" fontId="10" fillId="13" borderId="9" xfId="0" applyFont="1" applyFill="1" applyBorder="1" applyAlignment="1">
      <alignment horizontal="center"/>
    </xf>
    <xf numFmtId="0" fontId="10" fillId="13" borderId="20" xfId="0" applyFont="1" applyFill="1" applyBorder="1" applyAlignment="1">
      <alignment horizontal="center"/>
    </xf>
    <xf numFmtId="0" fontId="7" fillId="0" borderId="107" xfId="0" applyFont="1" applyBorder="1" applyAlignment="1">
      <alignment horizontal="left" vertical="center" wrapText="1"/>
    </xf>
    <xf numFmtId="10" fontId="10" fillId="13" borderId="5" xfId="23" applyNumberFormat="1" applyFont="1" applyFill="1" applyBorder="1" applyAlignment="1" applyProtection="1">
      <alignment horizontal="center" vertical="center"/>
    </xf>
    <xf numFmtId="10" fontId="10" fillId="13" borderId="6" xfId="23" applyNumberFormat="1" applyFont="1" applyFill="1" applyBorder="1" applyAlignment="1" applyProtection="1">
      <alignment horizontal="center" vertical="center"/>
    </xf>
    <xf numFmtId="10" fontId="10" fillId="13" borderId="35" xfId="23" applyNumberFormat="1" applyFont="1" applyFill="1" applyBorder="1" applyAlignment="1" applyProtection="1">
      <alignment horizontal="center" vertical="center"/>
    </xf>
    <xf numFmtId="10" fontId="10" fillId="13" borderId="3" xfId="23" applyNumberFormat="1" applyFont="1" applyFill="1" applyBorder="1" applyAlignment="1" applyProtection="1">
      <alignment horizontal="center" vertical="center"/>
    </xf>
    <xf numFmtId="10" fontId="10" fillId="13" borderId="0" xfId="23" applyNumberFormat="1" applyFont="1" applyFill="1" applyBorder="1" applyAlignment="1" applyProtection="1">
      <alignment horizontal="center" vertical="center"/>
    </xf>
    <xf numFmtId="0" fontId="7" fillId="12" borderId="8" xfId="0" applyFont="1" applyFill="1" applyBorder="1" applyAlignment="1" applyProtection="1">
      <alignment horizontal="center"/>
      <protection locked="0"/>
    </xf>
    <xf numFmtId="0" fontId="7" fillId="12" borderId="9" xfId="0" applyFont="1" applyFill="1" applyBorder="1" applyAlignment="1" applyProtection="1">
      <alignment horizontal="center"/>
      <protection locked="0"/>
    </xf>
    <xf numFmtId="0" fontId="7" fillId="12" borderId="20" xfId="0" applyFont="1" applyFill="1" applyBorder="1" applyAlignment="1" applyProtection="1">
      <alignment horizontal="center"/>
      <protection locked="0"/>
    </xf>
    <xf numFmtId="167" fontId="10" fillId="13" borderId="7" xfId="24" applyNumberFormat="1" applyFont="1" applyFill="1" applyBorder="1" applyAlignment="1" applyProtection="1">
      <alignment horizontal="center"/>
    </xf>
    <xf numFmtId="167" fontId="10" fillId="13" borderId="28" xfId="24" applyNumberFormat="1" applyFont="1" applyFill="1" applyBorder="1" applyAlignment="1" applyProtection="1">
      <alignment horizontal="center"/>
    </xf>
    <xf numFmtId="167" fontId="10" fillId="13" borderId="33" xfId="24" applyNumberFormat="1" applyFont="1" applyFill="1" applyBorder="1" applyAlignment="1" applyProtection="1">
      <alignment horizontal="center"/>
    </xf>
    <xf numFmtId="167" fontId="10" fillId="13" borderId="29" xfId="24" applyNumberFormat="1" applyFont="1" applyFill="1" applyBorder="1" applyAlignment="1" applyProtection="1">
      <alignment horizontal="center"/>
    </xf>
    <xf numFmtId="167" fontId="10" fillId="12" borderId="8" xfId="24" applyNumberFormat="1" applyFont="1" applyFill="1" applyBorder="1" applyAlignment="1" applyProtection="1">
      <alignment horizontal="center"/>
      <protection locked="0"/>
    </xf>
    <xf numFmtId="167" fontId="10" fillId="12" borderId="9" xfId="24" applyNumberFormat="1" applyFont="1" applyFill="1" applyBorder="1" applyAlignment="1" applyProtection="1">
      <alignment horizontal="center"/>
      <protection locked="0"/>
    </xf>
    <xf numFmtId="167" fontId="10" fillId="12" borderId="20" xfId="24" applyNumberFormat="1" applyFont="1" applyFill="1" applyBorder="1" applyAlignment="1" applyProtection="1">
      <alignment horizontal="center"/>
      <protection locked="0"/>
    </xf>
    <xf numFmtId="0" fontId="18" fillId="4" borderId="22" xfId="3" applyFont="1" applyBorder="1" applyAlignment="1" applyProtection="1">
      <alignment horizontal="left" vertical="top"/>
    </xf>
    <xf numFmtId="0" fontId="18" fillId="4" borderId="50" xfId="3" applyFont="1" applyBorder="1" applyAlignment="1" applyProtection="1">
      <alignment horizontal="left" vertical="top"/>
    </xf>
    <xf numFmtId="0" fontId="18" fillId="4" borderId="13" xfId="3" applyFont="1" applyBorder="1" applyAlignment="1" applyProtection="1">
      <alignment horizontal="left" vertical="top"/>
    </xf>
    <xf numFmtId="0" fontId="27" fillId="0" borderId="0" xfId="14" applyFont="1" applyAlignment="1" applyProtection="1">
      <alignment horizontal="left" vertical="center" wrapText="1"/>
      <protection locked="0"/>
    </xf>
    <xf numFmtId="0" fontId="7" fillId="0" borderId="19" xfId="0" applyFont="1" applyBorder="1" applyAlignment="1">
      <alignment horizontal="left"/>
    </xf>
    <xf numFmtId="0" fontId="7" fillId="0" borderId="9" xfId="0" applyFont="1" applyBorder="1" applyAlignment="1">
      <alignment horizontal="left"/>
    </xf>
    <xf numFmtId="0" fontId="7" fillId="0" borderId="74" xfId="0" applyFont="1" applyBorder="1" applyAlignment="1">
      <alignment horizontal="left"/>
    </xf>
    <xf numFmtId="0" fontId="7" fillId="0" borderId="76" xfId="0" applyFont="1" applyBorder="1" applyAlignment="1">
      <alignment horizontal="left"/>
    </xf>
    <xf numFmtId="0" fontId="16" fillId="15" borderId="77" xfId="3" applyFont="1" applyFill="1" applyBorder="1" applyAlignment="1" applyProtection="1">
      <alignment horizontal="left" vertical="center" wrapText="1"/>
    </xf>
    <xf numFmtId="0" fontId="16" fillId="15" borderId="12" xfId="3" applyFont="1" applyFill="1" applyBorder="1" applyAlignment="1" applyProtection="1">
      <alignment horizontal="left" vertical="center" wrapText="1"/>
    </xf>
    <xf numFmtId="0" fontId="16" fillId="15" borderId="39" xfId="3" applyFont="1" applyFill="1" applyBorder="1" applyAlignment="1" applyProtection="1">
      <alignment horizontal="left" vertical="center" wrapText="1"/>
    </xf>
    <xf numFmtId="0" fontId="16" fillId="15" borderId="31" xfId="3" applyFont="1" applyFill="1" applyBorder="1" applyAlignment="1" applyProtection="1">
      <alignment horizontal="left" vertical="center" wrapText="1"/>
    </xf>
    <xf numFmtId="0" fontId="16" fillId="15" borderId="7" xfId="3" applyFont="1" applyFill="1" applyBorder="1" applyAlignment="1" applyProtection="1">
      <alignment horizontal="left" vertical="center" wrapText="1"/>
    </xf>
    <xf numFmtId="0" fontId="16" fillId="15" borderId="28" xfId="3" applyFont="1" applyFill="1" applyBorder="1" applyAlignment="1" applyProtection="1">
      <alignment horizontal="left" vertical="center" wrapText="1"/>
    </xf>
    <xf numFmtId="0" fontId="9" fillId="0" borderId="19" xfId="0" applyFont="1" applyBorder="1" applyAlignment="1">
      <alignment horizontal="center"/>
    </xf>
    <xf numFmtId="0" fontId="9" fillId="0" borderId="9" xfId="0" applyFont="1" applyBorder="1" applyAlignment="1">
      <alignment horizontal="center"/>
    </xf>
    <xf numFmtId="0" fontId="5" fillId="3" borderId="30" xfId="2" applyFill="1" applyBorder="1" applyAlignment="1">
      <alignment horizontal="center" vertical="center" wrapText="1"/>
    </xf>
    <xf numFmtId="0" fontId="5" fillId="3" borderId="95" xfId="2" applyFill="1" applyBorder="1" applyAlignment="1">
      <alignment horizontal="center" vertical="center" wrapText="1"/>
    </xf>
    <xf numFmtId="0" fontId="5" fillId="3" borderId="38" xfId="2" applyFill="1" applyBorder="1" applyAlignment="1">
      <alignment horizontal="center" vertical="center" wrapText="1"/>
    </xf>
    <xf numFmtId="0" fontId="5" fillId="3" borderId="96" xfId="2" applyFill="1" applyBorder="1" applyAlignment="1">
      <alignment horizontal="center" vertical="center" wrapText="1"/>
    </xf>
    <xf numFmtId="0" fontId="32" fillId="16" borderId="22" xfId="2" applyFont="1" applyFill="1" applyBorder="1" applyAlignment="1">
      <alignment horizontal="center"/>
    </xf>
    <xf numFmtId="0" fontId="32" fillId="16" borderId="50" xfId="2" applyFont="1" applyFill="1" applyBorder="1" applyAlignment="1">
      <alignment horizontal="center"/>
    </xf>
    <xf numFmtId="0" fontId="32" fillId="16" borderId="13" xfId="2" applyFont="1" applyFill="1" applyBorder="1" applyAlignment="1">
      <alignment horizontal="center"/>
    </xf>
    <xf numFmtId="0" fontId="6" fillId="4" borderId="22" xfId="3" applyBorder="1" applyAlignment="1">
      <alignment horizontal="left" vertical="center"/>
    </xf>
    <xf numFmtId="0" fontId="6" fillId="4" borderId="13" xfId="3" applyBorder="1" applyAlignment="1">
      <alignment horizontal="left" vertical="center"/>
    </xf>
  </cellXfs>
  <cellStyles count="25">
    <cellStyle name="40% - Accent1" xfId="16" builtinId="31"/>
    <cellStyle name="60% - Accent2" xfId="17" builtinId="36"/>
    <cellStyle name="Auto Populated Cells" xfId="4" xr:uid="{00000000-0005-0000-0000-000002000000}"/>
    <cellStyle name="Calculation 2" xfId="5" xr:uid="{00000000-0005-0000-0000-000003000000}"/>
    <cellStyle name="Comma" xfId="24" builtinId="3"/>
    <cellStyle name="Conditional Cell" xfId="6" xr:uid="{00000000-0005-0000-0000-000005000000}"/>
    <cellStyle name="Explanatory Text 2" xfId="7" xr:uid="{00000000-0005-0000-0000-000006000000}"/>
    <cellStyle name="Explanatory Text 3" xfId="21" xr:uid="{00000000-0005-0000-0000-000007000000}"/>
    <cellStyle name="Fixed Values" xfId="8" xr:uid="{00000000-0005-0000-0000-000008000000}"/>
    <cellStyle name="Heading 4 2" xfId="3" xr:uid="{00000000-0005-0000-0000-000009000000}"/>
    <cellStyle name="Hyperlink" xfId="14" builtinId="8"/>
    <cellStyle name="Hyperlink 2" xfId="20" xr:uid="{00000000-0005-0000-0000-00000B000000}"/>
    <cellStyle name="Input 2" xfId="9" xr:uid="{00000000-0005-0000-0000-00000C000000}"/>
    <cellStyle name="Input 3" xfId="15" xr:uid="{00000000-0005-0000-0000-00000D000000}"/>
    <cellStyle name="Normal" xfId="0" builtinId="0"/>
    <cellStyle name="Normal 2" xfId="1" xr:uid="{00000000-0005-0000-0000-00000F000000}"/>
    <cellStyle name="Normal 2 2" xfId="19" xr:uid="{00000000-0005-0000-0000-000010000000}"/>
    <cellStyle name="Normal 3" xfId="2" xr:uid="{00000000-0005-0000-0000-000011000000}"/>
    <cellStyle name="Normal 3 2" xfId="22" xr:uid="{00000000-0005-0000-0000-000012000000}"/>
    <cellStyle name="Normal 4" xfId="18" xr:uid="{00000000-0005-0000-0000-000013000000}"/>
    <cellStyle name="Output 2" xfId="10" xr:uid="{00000000-0005-0000-0000-000014000000}"/>
    <cellStyle name="Percent" xfId="23" builtinId="5"/>
    <cellStyle name="Revision Needed" xfId="11" xr:uid="{00000000-0005-0000-0000-000016000000}"/>
    <cellStyle name="Tab Header" xfId="12" xr:uid="{00000000-0005-0000-0000-000017000000}"/>
    <cellStyle name="Table Header" xfId="13" xr:uid="{00000000-0005-0000-0000-000018000000}"/>
  </cellStyles>
  <dxfs count="1">
    <dxf>
      <fill>
        <patternFill patternType="darkUp">
          <fgColor theme="1"/>
          <bgColor theme="0" tint="-0.14996795556505021"/>
        </patternFill>
      </fill>
    </dxf>
  </dxfs>
  <tableStyles count="0" defaultTableStyle="TableStyleMedium9" defaultPivotStyle="PivotStyleLight16"/>
  <colors>
    <mruColors>
      <color rgb="FF99CCFF"/>
      <color rgb="FF800000"/>
      <color rgb="FFFFFF00"/>
      <color rgb="FF3366FF"/>
      <color rgb="FFFFFFCC"/>
      <color rgb="FFCCFFCC"/>
      <color rgb="FFCCFF99"/>
      <color rgb="FFFFCCCC"/>
      <color rgb="FF3399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ecfr.gpoaccess.gov/cgi/t/text/text-idx?c=ecfr&amp;sid=9cf4e46bf8f101e9a944d0d973134bd4&amp;rgn=div9&amp;view=text&amp;node=10:3.0.1.4.18.2.9.6.21&amp;idno=10"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3.bin"/><Relationship Id="rId4" Type="http://schemas.openxmlformats.org/officeDocument/2006/relationships/hyperlink" Target="https://www.ecfr.gov/cgi-bin/text-idx?SID=5769005ea890fde017bb9c0205e1972f&amp;mc=true&amp;node=pt10.3.431&amp;rgn=div5"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G56"/>
  <sheetViews>
    <sheetView showGridLines="0" tabSelected="1" zoomScale="80" zoomScaleNormal="80" workbookViewId="0">
      <selection activeCell="B11" sqref="B11:E11"/>
    </sheetView>
  </sheetViews>
  <sheetFormatPr defaultColWidth="9.140625" defaultRowHeight="16.5" x14ac:dyDescent="0.25"/>
  <cols>
    <col min="1" max="1" width="3.85546875" style="5" customWidth="1"/>
    <col min="2" max="2" width="40.5703125" style="5" customWidth="1"/>
    <col min="3" max="3" width="85.85546875" style="5" customWidth="1"/>
    <col min="4" max="6" width="17.7109375" style="5" customWidth="1"/>
    <col min="7" max="7" width="2.85546875" style="5" customWidth="1"/>
    <col min="8" max="8" width="28.7109375" style="5" customWidth="1"/>
    <col min="9" max="16384" width="9.140625" style="5"/>
  </cols>
  <sheetData>
    <row r="1" spans="1:7" ht="18" thickBot="1" x14ac:dyDescent="0.3">
      <c r="A1" s="46"/>
      <c r="G1" s="47"/>
    </row>
    <row r="2" spans="1:7" ht="18" thickBot="1" x14ac:dyDescent="0.3">
      <c r="B2" s="315" t="str">
        <f>'Version Control'!$B$2</f>
        <v>Title Block</v>
      </c>
      <c r="C2" s="316"/>
      <c r="G2" s="50"/>
    </row>
    <row r="3" spans="1:7" x14ac:dyDescent="0.3">
      <c r="B3" s="244" t="str">
        <f>'Version Control'!$B$3</f>
        <v>Test Report Template Name:</v>
      </c>
      <c r="C3" s="245" t="str">
        <f>'Version Control'!$C$3</f>
        <v>Single Packaged Vertical Unit</v>
      </c>
      <c r="G3" s="50"/>
    </row>
    <row r="4" spans="1:7" x14ac:dyDescent="0.3">
      <c r="B4" s="211" t="str">
        <f>'Version Control'!$B$4</f>
        <v>Version Number:</v>
      </c>
      <c r="C4" s="212" t="str">
        <f>'Version Control'!$C$4</f>
        <v>v4.0</v>
      </c>
      <c r="G4" s="50"/>
    </row>
    <row r="5" spans="1:7" ht="17.25" x14ac:dyDescent="0.3">
      <c r="A5" s="51"/>
      <c r="B5" s="211" t="str">
        <f>'Version Control'!$B$5</f>
        <v xml:space="preserve">Latest Template Revision: </v>
      </c>
      <c r="C5" s="213">
        <f>'Version Control'!$C$5</f>
        <v>45623</v>
      </c>
      <c r="G5" s="50"/>
    </row>
    <row r="6" spans="1:7" x14ac:dyDescent="0.3">
      <c r="B6" s="211" t="str">
        <f>'Version Control'!$B$6</f>
        <v>Tab Name:</v>
      </c>
      <c r="C6" s="241" t="str">
        <f ca="1">MID(CELL("filename",$A$1), FIND("]", CELL("filename", $A$1))+ 1, 255)</f>
        <v>Instructions</v>
      </c>
      <c r="G6" s="50"/>
    </row>
    <row r="7" spans="1:7" ht="17.25" thickBot="1" x14ac:dyDescent="0.3">
      <c r="B7" s="246" t="str">
        <f>'Version Control'!$B$7</f>
        <v>File Name:</v>
      </c>
      <c r="C7" s="247" t="str">
        <f ca="1">'Version Control'!$C$7</f>
        <v>Single Packaged Vertical Unit - v4.0.xlsx</v>
      </c>
      <c r="G7" s="50"/>
    </row>
    <row r="8" spans="1:7" ht="17.25" x14ac:dyDescent="0.25">
      <c r="D8" s="51"/>
      <c r="G8" s="50"/>
    </row>
    <row r="9" spans="1:7" ht="18" thickBot="1" x14ac:dyDescent="0.3">
      <c r="D9" s="51"/>
      <c r="G9" s="50"/>
    </row>
    <row r="10" spans="1:7" ht="17.25" customHeight="1" thickBot="1" x14ac:dyDescent="0.3">
      <c r="B10" s="54" t="s">
        <v>0</v>
      </c>
      <c r="C10" s="55"/>
      <c r="D10" s="55"/>
      <c r="E10" s="56"/>
      <c r="G10" s="50"/>
    </row>
    <row r="11" spans="1:7" ht="21.75" customHeight="1" x14ac:dyDescent="0.25">
      <c r="B11" s="317" t="s">
        <v>1</v>
      </c>
      <c r="C11" s="318"/>
      <c r="D11" s="318"/>
      <c r="E11" s="319"/>
      <c r="G11" s="50"/>
    </row>
    <row r="12" spans="1:7" ht="17.25" thickBot="1" x14ac:dyDescent="0.3">
      <c r="G12" s="50"/>
    </row>
    <row r="13" spans="1:7" ht="18" thickBot="1" x14ac:dyDescent="0.3">
      <c r="B13" s="320" t="s">
        <v>2</v>
      </c>
      <c r="C13" s="321"/>
      <c r="D13" s="321"/>
      <c r="E13" s="322"/>
      <c r="G13" s="50"/>
    </row>
    <row r="14" spans="1:7" s="57" customFormat="1" ht="17.25" x14ac:dyDescent="0.25">
      <c r="B14" s="284" t="s">
        <v>3</v>
      </c>
      <c r="C14" s="313" t="s">
        <v>4</v>
      </c>
      <c r="D14" s="313"/>
      <c r="E14" s="314"/>
      <c r="G14" s="58"/>
    </row>
    <row r="15" spans="1:7" x14ac:dyDescent="0.25">
      <c r="B15" s="276" t="s">
        <v>5</v>
      </c>
      <c r="C15" s="310" t="s">
        <v>6</v>
      </c>
      <c r="D15" s="311"/>
      <c r="E15" s="312"/>
      <c r="G15" s="50"/>
    </row>
    <row r="16" spans="1:7" ht="17.25" customHeight="1" x14ac:dyDescent="0.25">
      <c r="B16" s="277" t="s">
        <v>7</v>
      </c>
      <c r="C16" s="339" t="s">
        <v>8</v>
      </c>
      <c r="D16" s="340"/>
      <c r="E16" s="341"/>
      <c r="G16" s="50"/>
    </row>
    <row r="17" spans="2:7" x14ac:dyDescent="0.25">
      <c r="B17" s="278" t="s">
        <v>9</v>
      </c>
      <c r="C17" s="342" t="s">
        <v>10</v>
      </c>
      <c r="D17" s="343"/>
      <c r="E17" s="344"/>
      <c r="G17" s="50"/>
    </row>
    <row r="18" spans="2:7" x14ac:dyDescent="0.25">
      <c r="B18" s="279" t="s">
        <v>11</v>
      </c>
      <c r="C18" s="323" t="s">
        <v>12</v>
      </c>
      <c r="D18" s="324"/>
      <c r="E18" s="325"/>
      <c r="G18" s="50"/>
    </row>
    <row r="19" spans="2:7" x14ac:dyDescent="0.25">
      <c r="B19" s="278" t="s">
        <v>13</v>
      </c>
      <c r="C19" s="342" t="s">
        <v>14</v>
      </c>
      <c r="D19" s="343"/>
      <c r="E19" s="344"/>
      <c r="G19" s="50"/>
    </row>
    <row r="20" spans="2:7" x14ac:dyDescent="0.25">
      <c r="B20" s="278" t="s">
        <v>15</v>
      </c>
      <c r="C20" s="342" t="s">
        <v>16</v>
      </c>
      <c r="D20" s="343"/>
      <c r="E20" s="344"/>
      <c r="G20" s="50"/>
    </row>
    <row r="21" spans="2:7" x14ac:dyDescent="0.25">
      <c r="B21" s="279" t="s">
        <v>17</v>
      </c>
      <c r="C21" s="323" t="s">
        <v>18</v>
      </c>
      <c r="D21" s="324"/>
      <c r="E21" s="325"/>
      <c r="G21" s="50"/>
    </row>
    <row r="22" spans="2:7" ht="16.5" customHeight="1" x14ac:dyDescent="0.25">
      <c r="B22" s="279" t="s">
        <v>19</v>
      </c>
      <c r="C22" s="282" t="s">
        <v>20</v>
      </c>
      <c r="D22" s="61"/>
      <c r="E22" s="285"/>
      <c r="G22" s="50"/>
    </row>
    <row r="23" spans="2:7" x14ac:dyDescent="0.25">
      <c r="B23" s="279" t="s">
        <v>21</v>
      </c>
      <c r="C23" s="323" t="s">
        <v>22</v>
      </c>
      <c r="D23" s="324"/>
      <c r="E23" s="325"/>
      <c r="G23" s="50"/>
    </row>
    <row r="24" spans="2:7" x14ac:dyDescent="0.25">
      <c r="B24" s="279" t="s">
        <v>23</v>
      </c>
      <c r="C24" s="323" t="s">
        <v>24</v>
      </c>
      <c r="D24" s="324"/>
      <c r="E24" s="325"/>
      <c r="G24" s="50"/>
    </row>
    <row r="25" spans="2:7" x14ac:dyDescent="0.25">
      <c r="B25" s="280" t="s">
        <v>25</v>
      </c>
      <c r="C25" s="283" t="s">
        <v>26</v>
      </c>
      <c r="D25" s="275"/>
      <c r="E25" s="286"/>
      <c r="G25" s="50"/>
    </row>
    <row r="26" spans="2:7" x14ac:dyDescent="0.25">
      <c r="B26" s="280" t="s">
        <v>27</v>
      </c>
      <c r="C26" s="323" t="s">
        <v>28</v>
      </c>
      <c r="D26" s="324"/>
      <c r="E26" s="325"/>
      <c r="G26" s="50"/>
    </row>
    <row r="27" spans="2:7" ht="17.25" thickBot="1" x14ac:dyDescent="0.3">
      <c r="B27" s="281" t="s">
        <v>29</v>
      </c>
      <c r="C27" s="326" t="s">
        <v>30</v>
      </c>
      <c r="D27" s="327"/>
      <c r="E27" s="328"/>
      <c r="G27" s="50"/>
    </row>
    <row r="28" spans="2:7" ht="17.25" thickBot="1" x14ac:dyDescent="0.3">
      <c r="B28" s="63"/>
      <c r="C28" s="64"/>
      <c r="G28" s="50"/>
    </row>
    <row r="29" spans="2:7" s="57" customFormat="1" ht="18" thickBot="1" x14ac:dyDescent="0.3">
      <c r="B29" s="335" t="s">
        <v>31</v>
      </c>
      <c r="C29" s="336"/>
      <c r="G29" s="58"/>
    </row>
    <row r="30" spans="2:7" s="57" customFormat="1" ht="16.5" customHeight="1" x14ac:dyDescent="0.25">
      <c r="B30" s="221" t="s">
        <v>32</v>
      </c>
      <c r="C30" s="252" t="s">
        <v>33</v>
      </c>
      <c r="G30" s="58"/>
    </row>
    <row r="31" spans="2:7" s="57" customFormat="1" x14ac:dyDescent="0.25">
      <c r="B31" s="337" t="s">
        <v>34</v>
      </c>
      <c r="C31" s="222" t="s">
        <v>35</v>
      </c>
      <c r="G31" s="58"/>
    </row>
    <row r="32" spans="2:7" s="57" customFormat="1" x14ac:dyDescent="0.25">
      <c r="B32" s="337"/>
      <c r="C32" s="223" t="s">
        <v>36</v>
      </c>
      <c r="G32" s="58"/>
    </row>
    <row r="33" spans="2:7" s="57" customFormat="1" x14ac:dyDescent="0.25">
      <c r="B33" s="337"/>
      <c r="C33" s="224" t="s">
        <v>37</v>
      </c>
      <c r="G33" s="58"/>
    </row>
    <row r="34" spans="2:7" s="57" customFormat="1" ht="21.75" thickBot="1" x14ac:dyDescent="0.3">
      <c r="B34" s="338"/>
      <c r="C34" s="225" t="s">
        <v>38</v>
      </c>
      <c r="G34" s="58"/>
    </row>
    <row r="35" spans="2:7" ht="17.25" thickBot="1" x14ac:dyDescent="0.3">
      <c r="B35" s="63"/>
      <c r="C35" s="64"/>
      <c r="G35" s="50"/>
    </row>
    <row r="36" spans="2:7" ht="18.75" thickBot="1" x14ac:dyDescent="0.3">
      <c r="B36" s="65" t="s">
        <v>39</v>
      </c>
      <c r="C36" s="66"/>
      <c r="G36" s="50"/>
    </row>
    <row r="37" spans="2:7" ht="15" customHeight="1" x14ac:dyDescent="0.25">
      <c r="B37" s="329" t="s">
        <v>40</v>
      </c>
      <c r="C37" s="330"/>
      <c r="G37" s="50"/>
    </row>
    <row r="38" spans="2:7" ht="15" customHeight="1" x14ac:dyDescent="0.25">
      <c r="B38" s="333"/>
      <c r="C38" s="334"/>
      <c r="G38" s="50"/>
    </row>
    <row r="39" spans="2:7" ht="21.75" customHeight="1" thickBot="1" x14ac:dyDescent="0.3">
      <c r="B39" s="331"/>
      <c r="C39" s="332"/>
      <c r="G39" s="50"/>
    </row>
    <row r="40" spans="2:7" ht="27.75" customHeight="1" x14ac:dyDescent="0.25">
      <c r="B40" s="329" t="s">
        <v>41</v>
      </c>
      <c r="C40" s="330"/>
      <c r="G40" s="50"/>
    </row>
    <row r="41" spans="2:7" ht="27.75" customHeight="1" thickBot="1" x14ac:dyDescent="0.3">
      <c r="B41" s="331"/>
      <c r="C41" s="332"/>
      <c r="G41" s="50"/>
    </row>
    <row r="42" spans="2:7" ht="15" customHeight="1" x14ac:dyDescent="0.25">
      <c r="B42" s="67"/>
      <c r="C42" s="68"/>
      <c r="G42" s="50"/>
    </row>
    <row r="43" spans="2:7" ht="15" customHeight="1" x14ac:dyDescent="0.25">
      <c r="B43" s="69" t="s">
        <v>42</v>
      </c>
      <c r="C43" s="70" t="s">
        <v>43</v>
      </c>
      <c r="G43" s="50"/>
    </row>
    <row r="44" spans="2:7" ht="15" customHeight="1" x14ac:dyDescent="0.25">
      <c r="B44" s="71"/>
      <c r="C44" s="72"/>
      <c r="G44" s="50"/>
    </row>
    <row r="45" spans="2:7" x14ac:dyDescent="0.25">
      <c r="B45" s="73" t="s">
        <v>44</v>
      </c>
      <c r="C45" s="21" t="s">
        <v>7</v>
      </c>
      <c r="G45" s="50"/>
    </row>
    <row r="46" spans="2:7" x14ac:dyDescent="0.25">
      <c r="B46" s="59" t="s">
        <v>45</v>
      </c>
      <c r="C46" s="22" t="s">
        <v>9</v>
      </c>
      <c r="G46" s="50"/>
    </row>
    <row r="47" spans="2:7" x14ac:dyDescent="0.25">
      <c r="B47" s="59" t="s">
        <v>46</v>
      </c>
      <c r="C47" s="22" t="s">
        <v>11</v>
      </c>
      <c r="G47" s="50"/>
    </row>
    <row r="48" spans="2:7" x14ac:dyDescent="0.25">
      <c r="B48" s="59" t="s">
        <v>47</v>
      </c>
      <c r="C48" s="22" t="s">
        <v>13</v>
      </c>
      <c r="G48" s="50"/>
    </row>
    <row r="49" spans="1:7" x14ac:dyDescent="0.25">
      <c r="B49" s="59" t="s">
        <v>48</v>
      </c>
      <c r="C49" s="22" t="s">
        <v>15</v>
      </c>
      <c r="G49" s="50"/>
    </row>
    <row r="50" spans="1:7" ht="17.25" x14ac:dyDescent="0.25">
      <c r="B50" s="59" t="s">
        <v>49</v>
      </c>
      <c r="C50" s="251" t="s">
        <v>50</v>
      </c>
      <c r="D50" s="74"/>
      <c r="E50" s="75"/>
      <c r="F50" s="75"/>
      <c r="G50" s="50"/>
    </row>
    <row r="51" spans="1:7" x14ac:dyDescent="0.25">
      <c r="B51" s="78" t="s">
        <v>51</v>
      </c>
      <c r="C51" s="22" t="s">
        <v>17</v>
      </c>
      <c r="D51" s="76"/>
      <c r="E51" s="77"/>
      <c r="F51" s="77"/>
      <c r="G51" s="50"/>
    </row>
    <row r="52" spans="1:7" x14ac:dyDescent="0.25">
      <c r="B52" s="78" t="s">
        <v>52</v>
      </c>
      <c r="C52" s="22" t="s">
        <v>19</v>
      </c>
      <c r="D52" s="76"/>
      <c r="E52" s="77"/>
      <c r="F52" s="77"/>
      <c r="G52" s="50"/>
    </row>
    <row r="53" spans="1:7" x14ac:dyDescent="0.25">
      <c r="B53" s="60" t="s">
        <v>53</v>
      </c>
      <c r="C53" s="22" t="s">
        <v>21</v>
      </c>
      <c r="G53" s="50"/>
    </row>
    <row r="54" spans="1:7" ht="17.25" thickBot="1" x14ac:dyDescent="0.3">
      <c r="B54" s="62" t="s">
        <v>54</v>
      </c>
      <c r="C54" s="23" t="s">
        <v>23</v>
      </c>
      <c r="G54" s="50"/>
    </row>
    <row r="55" spans="1:7" x14ac:dyDescent="0.25">
      <c r="G55" s="50"/>
    </row>
    <row r="56" spans="1:7" x14ac:dyDescent="0.25">
      <c r="A56" s="50"/>
      <c r="B56" s="50"/>
      <c r="C56" s="50"/>
      <c r="D56" s="50"/>
      <c r="E56" s="50"/>
      <c r="F56" s="50"/>
      <c r="G56" s="50"/>
    </row>
  </sheetData>
  <sheetProtection algorithmName="SHA-512" hashValue="D3j4QGqsXyCg9aHVy9qUM+s1jMhvx0bcJ6zuYah7fBTrT+reI7MCp0kapP58JW3a92n7f/NFmYp2cKNJ5FOYzw==" saltValue="wFCHclkfRojU69P4D66a8Q==" spinCount="100000" sheet="1" objects="1" scenarios="1" selectLockedCells="1"/>
  <customSheetViews>
    <customSheetView guid="{2A4C6EB9-430A-44F2-86C8-15B50360FC3B}" scale="80" showPageBreaks="1" showGridLines="0" fitToPage="1" printArea="1" topLeftCell="A37">
      <selection activeCell="C55" sqref="C55"/>
      <pageMargins left="0" right="0" top="0" bottom="0" header="0" footer="0"/>
      <pageSetup scale="67" fitToHeight="2" orientation="landscape" r:id="rId1"/>
    </customSheetView>
    <customSheetView guid="{B3BD5AF3-9A64-4EA7-AE1F-3CC326849B8F}" scale="80" showPageBreaks="1" showGridLines="0" fitToPage="1" printArea="1" topLeftCell="A25">
      <selection activeCell="B39" sqref="B39"/>
      <pageMargins left="0" right="0" top="0" bottom="0" header="0" footer="0"/>
      <pageSetup scale="67" fitToHeight="2" orientation="landscape" r:id="rId2"/>
    </customSheetView>
  </customSheetViews>
  <mergeCells count="19">
    <mergeCell ref="C16:E16"/>
    <mergeCell ref="C21:E21"/>
    <mergeCell ref="C20:E20"/>
    <mergeCell ref="C19:E19"/>
    <mergeCell ref="C18:E18"/>
    <mergeCell ref="C17:E17"/>
    <mergeCell ref="C23:E23"/>
    <mergeCell ref="C24:E24"/>
    <mergeCell ref="C27:E27"/>
    <mergeCell ref="B40:C41"/>
    <mergeCell ref="B37:C39"/>
    <mergeCell ref="C26:E26"/>
    <mergeCell ref="B29:C29"/>
    <mergeCell ref="B31:B34"/>
    <mergeCell ref="C15:E15"/>
    <mergeCell ref="C14:E14"/>
    <mergeCell ref="B2:C2"/>
    <mergeCell ref="B11:E11"/>
    <mergeCell ref="B13:E13"/>
  </mergeCells>
  <hyperlinks>
    <hyperlink ref="C45" location="'General Info and Test Results'!A1" display="Fill in Input Cells on &quot;General Info and Test Results&quot; tab." xr:uid="{00000000-0004-0000-0000-000000000000}"/>
    <hyperlink ref="C46" location="Instrumentation!A1" display="Fill in Input Cells on 'Instrumentation' tab" xr:uid="{00000000-0004-0000-0000-000001000000}"/>
    <hyperlink ref="C47" location="Setup!A1" display="Fill in Input Cells on &quot;Setup&quot; tab." xr:uid="{00000000-0004-0000-0000-000002000000}"/>
    <hyperlink ref="C48" location="Photos!A1" display="Fill in Input Cells on &quot;Photos&quot; tab." xr:uid="{00000000-0004-0000-0000-000003000000}"/>
    <hyperlink ref="C49" location="'Test Settings'!A1" display="Fill in Input Cells on &quot;Test Settings&quot; tab" xr:uid="{00000000-0004-0000-0000-000004000000}"/>
    <hyperlink ref="C54" location="'Report Sign-off Block'!A1" display="Fill in Input Cells on &quot;Report Sign-off Block&quot; tab" xr:uid="{00000000-0004-0000-0000-000005000000}"/>
    <hyperlink ref="C53" location="'Test Comments'!A1" display="Fill in Input Cells on &quot;Test Comments&quot; tab" xr:uid="{00000000-0004-0000-0000-000006000000}"/>
    <hyperlink ref="C51" location="'Cooling Mode Test Data'!A1" display="Cooling Mode Test Data" xr:uid="{00000000-0004-0000-0000-000007000000}"/>
    <hyperlink ref="C52" location="'Heating Mode Test Data'!A1" display="Heating Mode Test Data" xr:uid="{00000000-0004-0000-0000-000008000000}"/>
    <hyperlink ref="B11" r:id="rId3" display="Appendix M to Subpart B of Part 430—Uniform Test Method for Measuring the Energy Consumption of Central Air Conditioners and Heat Pumps" xr:uid="{00000000-0004-0000-0000-000009000000}"/>
    <hyperlink ref="B11:E11" r:id="rId4" display="10 CFR 431.96  Uniform test method for the measurement of energy efficiency of commercial air conditioners and heat pumps." xr:uid="{00000000-0004-0000-0000-00000A000000}"/>
  </hyperlinks>
  <pageMargins left="0.41" right="0.46" top="0.75" bottom="0.75" header="0.3" footer="0.3"/>
  <pageSetup scale="67" fitToHeight="2" orientation="landscape"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
    <tabColor rgb="FF0070C0"/>
  </sheetPr>
  <dimension ref="A1:G20"/>
  <sheetViews>
    <sheetView showGridLines="0" showZeros="0" zoomScale="80" zoomScaleNormal="80" workbookViewId="0">
      <selection activeCell="E15" sqref="E15"/>
    </sheetView>
  </sheetViews>
  <sheetFormatPr defaultColWidth="9.140625" defaultRowHeight="16.5" x14ac:dyDescent="0.3"/>
  <cols>
    <col min="1" max="1" width="4.28515625" style="82" customWidth="1"/>
    <col min="2" max="2" width="28.7109375" style="82" customWidth="1"/>
    <col min="3" max="3" width="46.5703125" style="82" customWidth="1"/>
    <col min="4" max="4" width="21.28515625" style="82" bestFit="1" customWidth="1"/>
    <col min="5" max="5" width="26.42578125" style="82" customWidth="1"/>
    <col min="6" max="6" width="6.28515625" style="82" customWidth="1"/>
    <col min="7" max="7" width="2.85546875" style="82" customWidth="1"/>
    <col min="8" max="16384" width="9.140625" style="82"/>
  </cols>
  <sheetData>
    <row r="1" spans="2:7" ht="17.25" thickBot="1" x14ac:dyDescent="0.35">
      <c r="G1" s="47"/>
    </row>
    <row r="2" spans="2:7" ht="18" thickBot="1" x14ac:dyDescent="0.35">
      <c r="B2" s="315" t="str">
        <f>'Version Control'!$B$2</f>
        <v>Title Block</v>
      </c>
      <c r="C2" s="316"/>
      <c r="G2" s="159"/>
    </row>
    <row r="3" spans="2:7" x14ac:dyDescent="0.3">
      <c r="B3" s="209" t="str">
        <f>'Version Control'!$B$3</f>
        <v>Test Report Template Name:</v>
      </c>
      <c r="C3" s="210" t="str">
        <f>'Version Control'!$C$3</f>
        <v>Single Packaged Vertical Unit</v>
      </c>
      <c r="E3" s="30" t="s">
        <v>55</v>
      </c>
      <c r="G3" s="159"/>
    </row>
    <row r="4" spans="2:7" x14ac:dyDescent="0.3">
      <c r="B4" s="211" t="str">
        <f>'Version Control'!$B$4</f>
        <v>Version Number:</v>
      </c>
      <c r="C4" s="212" t="str">
        <f>'Version Control'!$C$4</f>
        <v>v4.0</v>
      </c>
      <c r="G4" s="159"/>
    </row>
    <row r="5" spans="2:7" x14ac:dyDescent="0.3">
      <c r="B5" s="211" t="str">
        <f>'Version Control'!$B$5</f>
        <v xml:space="preserve">Latest Template Revision: </v>
      </c>
      <c r="C5" s="213">
        <f>'Version Control'!$C$5</f>
        <v>45623</v>
      </c>
      <c r="G5" s="159"/>
    </row>
    <row r="6" spans="2:7" x14ac:dyDescent="0.3">
      <c r="B6" s="211" t="str">
        <f>'Version Control'!$B$6</f>
        <v>Tab Name:</v>
      </c>
      <c r="C6" s="241" t="str">
        <f ca="1">MID(CELL("filename",$A$1), FIND("]", CELL("filename", $A$1))+ 1, 255)</f>
        <v>Report Sign-off Block</v>
      </c>
      <c r="G6" s="159"/>
    </row>
    <row r="7" spans="2:7" ht="30" customHeight="1" x14ac:dyDescent="0.3">
      <c r="B7" s="242" t="str">
        <f>'Version Control'!$B$7</f>
        <v>File Name:</v>
      </c>
      <c r="C7" s="243" t="str">
        <f ca="1">'Version Control'!$C$7</f>
        <v>Single Packaged Vertical Unit - v4.0.xlsx</v>
      </c>
      <c r="G7" s="159"/>
    </row>
    <row r="8" spans="2:7" ht="17.25" thickBot="1" x14ac:dyDescent="0.35">
      <c r="B8" s="214" t="str">
        <f>'Version Control'!$B$8</f>
        <v xml:space="preserve">Test Completion Date: </v>
      </c>
      <c r="C8" s="215" t="str">
        <f>'Version Control'!$C$8</f>
        <v>[MM/DD/YYYY]</v>
      </c>
      <c r="G8" s="159"/>
    </row>
    <row r="9" spans="2:7" x14ac:dyDescent="0.3">
      <c r="G9" s="159"/>
    </row>
    <row r="10" spans="2:7" ht="17.25" thickBot="1" x14ac:dyDescent="0.35">
      <c r="G10" s="159"/>
    </row>
    <row r="11" spans="2:7" ht="18" thickBot="1" x14ac:dyDescent="0.35">
      <c r="B11" s="320" t="s">
        <v>72</v>
      </c>
      <c r="C11" s="321"/>
      <c r="D11" s="321"/>
      <c r="E11" s="322"/>
      <c r="G11" s="159"/>
    </row>
    <row r="12" spans="2:7" ht="17.25" customHeight="1" x14ac:dyDescent="0.3">
      <c r="B12" s="491" t="s">
        <v>263</v>
      </c>
      <c r="C12" s="492"/>
      <c r="D12" s="492"/>
      <c r="E12" s="493"/>
      <c r="G12" s="159"/>
    </row>
    <row r="13" spans="2:7" ht="38.25" customHeight="1" x14ac:dyDescent="0.3">
      <c r="B13" s="494"/>
      <c r="C13" s="495"/>
      <c r="D13" s="495"/>
      <c r="E13" s="496"/>
      <c r="G13" s="159"/>
    </row>
    <row r="14" spans="2:7" ht="17.25" x14ac:dyDescent="0.35">
      <c r="B14" s="497" t="s">
        <v>76</v>
      </c>
      <c r="C14" s="498"/>
      <c r="D14" s="150" t="s">
        <v>77</v>
      </c>
      <c r="E14" s="192" t="s">
        <v>78</v>
      </c>
      <c r="G14" s="159"/>
    </row>
    <row r="15" spans="2:7" x14ac:dyDescent="0.3">
      <c r="B15" s="487" t="s">
        <v>80</v>
      </c>
      <c r="C15" s="488"/>
      <c r="D15" s="28" t="str">
        <f>'General Info and Test Results'!C17</f>
        <v>[MM/DD/YYYY]</v>
      </c>
      <c r="E15" s="14" t="s">
        <v>264</v>
      </c>
      <c r="G15" s="159"/>
    </row>
    <row r="16" spans="2:7" x14ac:dyDescent="0.3">
      <c r="B16" s="487" t="s">
        <v>82</v>
      </c>
      <c r="C16" s="488"/>
      <c r="D16" s="269" t="s">
        <v>67</v>
      </c>
      <c r="E16" s="14" t="s">
        <v>264</v>
      </c>
      <c r="G16" s="159"/>
    </row>
    <row r="17" spans="1:7" x14ac:dyDescent="0.3">
      <c r="B17" s="487" t="s">
        <v>84</v>
      </c>
      <c r="C17" s="488"/>
      <c r="D17" s="269" t="s">
        <v>67</v>
      </c>
      <c r="E17" s="14" t="s">
        <v>264</v>
      </c>
      <c r="G17" s="159"/>
    </row>
    <row r="18" spans="1:7" ht="17.25" thickBot="1" x14ac:dyDescent="0.35">
      <c r="B18" s="489" t="s">
        <v>265</v>
      </c>
      <c r="C18" s="490"/>
      <c r="D18" s="270" t="s">
        <v>67</v>
      </c>
      <c r="E18" s="292" t="s">
        <v>264</v>
      </c>
      <c r="G18" s="159"/>
    </row>
    <row r="19" spans="1:7" x14ac:dyDescent="0.3">
      <c r="B19" s="10"/>
      <c r="G19" s="159"/>
    </row>
    <row r="20" spans="1:7" x14ac:dyDescent="0.3">
      <c r="A20" s="159"/>
      <c r="B20" s="81"/>
      <c r="C20" s="81"/>
      <c r="D20" s="81"/>
      <c r="E20" s="81"/>
      <c r="F20" s="159"/>
      <c r="G20" s="159"/>
    </row>
  </sheetData>
  <sheetProtection algorithmName="SHA-512" hashValue="858x62mHlkk03pPRKjgKW1dt2clRZaCmoYhfQTqIuP/bfhjKUv3T4Qkffo+2C1w3+fAqZDHYJhWldBG5qCg1Rg==" saltValue="9y8ka/iGG1xvCNWZ9Lyffg==" spinCount="100000" sheet="1" objects="1" scenarios="1" selectLockedCells="1"/>
  <customSheetViews>
    <customSheetView guid="{2A4C6EB9-430A-44F2-86C8-15B50360FC3B}" scale="80" showGridLines="0" zeroValues="0">
      <selection activeCell="C13" sqref="C13"/>
      <pageMargins left="0" right="0" top="0" bottom="0" header="0" footer="0"/>
      <pageSetup orientation="portrait" r:id="rId1"/>
    </customSheetView>
    <customSheetView guid="{B3BD5AF3-9A64-4EA7-AE1F-3CC326849B8F}" scale="80" showGridLines="0" zeroValues="0">
      <selection activeCell="C6" sqref="C6"/>
      <pageMargins left="0" right="0" top="0" bottom="0" header="0" footer="0"/>
      <pageSetup orientation="portrait" r:id="rId2"/>
    </customSheetView>
  </customSheetViews>
  <mergeCells count="8">
    <mergeCell ref="B2:C2"/>
    <mergeCell ref="B17:C17"/>
    <mergeCell ref="B18:C18"/>
    <mergeCell ref="B11:E11"/>
    <mergeCell ref="B12:E13"/>
    <mergeCell ref="B14:C14"/>
    <mergeCell ref="B15:C15"/>
    <mergeCell ref="B16:C16"/>
  </mergeCells>
  <hyperlinks>
    <hyperlink ref="E3" location="Instructions!A1" display="Back to Instructions" xr:uid="{00000000-0004-0000-0900-000000000000}"/>
  </hyperlinks>
  <pageMargins left="0.7" right="0.7" top="0.75" bottom="0.75" header="0.3" footer="0.3"/>
  <pageSetup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16"/>
  <sheetViews>
    <sheetView showGridLines="0" zoomScale="80" zoomScaleNormal="80" workbookViewId="0">
      <selection activeCell="E4" sqref="E4"/>
    </sheetView>
  </sheetViews>
  <sheetFormatPr defaultRowHeight="15" x14ac:dyDescent="0.25"/>
  <cols>
    <col min="2" max="2" width="28.85546875" customWidth="1"/>
    <col min="3" max="3" width="39" customWidth="1"/>
    <col min="4" max="4" width="17.28515625" customWidth="1"/>
    <col min="5" max="5" width="19.5703125" bestFit="1" customWidth="1"/>
    <col min="6" max="6" width="13.28515625" customWidth="1"/>
    <col min="8" max="8" width="20" bestFit="1" customWidth="1"/>
    <col min="9" max="9" width="3.85546875" customWidth="1"/>
    <col min="10" max="10" width="3.7109375" customWidth="1"/>
  </cols>
  <sheetData>
    <row r="1" spans="1:10" ht="17.25" thickBot="1" x14ac:dyDescent="0.35">
      <c r="A1" s="10"/>
      <c r="B1" s="10"/>
      <c r="C1" s="10"/>
      <c r="D1" s="10"/>
      <c r="E1" s="10"/>
      <c r="F1" s="10"/>
      <c r="G1" s="10"/>
      <c r="H1" s="10"/>
      <c r="I1" s="10"/>
      <c r="J1" s="81"/>
    </row>
    <row r="2" spans="1:10" ht="18" thickBot="1" x14ac:dyDescent="0.35">
      <c r="A2" s="10"/>
      <c r="B2" s="315" t="str">
        <f>'Version Control'!$B$2</f>
        <v>Title Block</v>
      </c>
      <c r="C2" s="316"/>
      <c r="D2" s="10"/>
      <c r="F2" s="10"/>
      <c r="G2" s="10"/>
      <c r="H2" s="10"/>
      <c r="I2" s="10"/>
      <c r="J2" s="81"/>
    </row>
    <row r="3" spans="1:10" ht="16.5" x14ac:dyDescent="0.3">
      <c r="A3" s="10"/>
      <c r="B3" s="209" t="str">
        <f>'Version Control'!$B$3</f>
        <v>Test Report Template Name:</v>
      </c>
      <c r="C3" s="210" t="str">
        <f>'Version Control'!$C$3</f>
        <v>Single Packaged Vertical Unit</v>
      </c>
      <c r="D3" s="10"/>
      <c r="E3" s="10"/>
      <c r="F3" s="10"/>
      <c r="G3" s="10"/>
      <c r="H3" s="10"/>
      <c r="I3" s="10"/>
      <c r="J3" s="81"/>
    </row>
    <row r="4" spans="1:10" ht="16.5" x14ac:dyDescent="0.3">
      <c r="A4" s="10"/>
      <c r="B4" s="211" t="str">
        <f>'Version Control'!$B$4</f>
        <v>Version Number:</v>
      </c>
      <c r="C4" s="212" t="str">
        <f>'Version Control'!$C$4</f>
        <v>v4.0</v>
      </c>
      <c r="D4" s="10"/>
      <c r="E4" s="30" t="s">
        <v>55</v>
      </c>
      <c r="F4" s="10"/>
      <c r="G4" s="10"/>
      <c r="H4" s="10"/>
      <c r="I4" s="10"/>
      <c r="J4" s="81"/>
    </row>
    <row r="5" spans="1:10" ht="16.5" x14ac:dyDescent="0.3">
      <c r="A5" s="10"/>
      <c r="B5" s="211" t="str">
        <f>'Version Control'!$B$5</f>
        <v xml:space="preserve">Latest Template Revision: </v>
      </c>
      <c r="C5" s="213">
        <f>'Version Control'!$C$5</f>
        <v>45623</v>
      </c>
      <c r="D5" s="10"/>
      <c r="E5" s="10"/>
      <c r="F5" s="10"/>
      <c r="G5" s="10"/>
      <c r="H5" s="10"/>
      <c r="I5" s="10"/>
      <c r="J5" s="81"/>
    </row>
    <row r="6" spans="1:10" ht="16.5" x14ac:dyDescent="0.3">
      <c r="A6" s="10"/>
      <c r="B6" s="211" t="str">
        <f>'Version Control'!$B$6</f>
        <v>Tab Name:</v>
      </c>
      <c r="C6" s="241" t="str">
        <f ca="1">MID(CELL("filename",$A$1), FIND("]", CELL("filename", $A$1))+ 1, 255)</f>
        <v>Drop-Downs</v>
      </c>
      <c r="D6" s="10"/>
      <c r="E6" s="10"/>
      <c r="F6" s="10"/>
      <c r="G6" s="10"/>
      <c r="H6" s="10"/>
      <c r="I6" s="10"/>
      <c r="J6" s="81"/>
    </row>
    <row r="7" spans="1:10" ht="33" customHeight="1" x14ac:dyDescent="0.3">
      <c r="A7" s="10"/>
      <c r="B7" s="242" t="str">
        <f>'Version Control'!$B$7</f>
        <v>File Name:</v>
      </c>
      <c r="C7" s="243" t="str">
        <f ca="1">'Version Control'!$C$7</f>
        <v>Single Packaged Vertical Unit - v4.0.xlsx</v>
      </c>
      <c r="D7" s="10"/>
      <c r="E7" s="10"/>
      <c r="F7" s="10"/>
      <c r="G7" s="10"/>
      <c r="H7" s="10"/>
      <c r="I7" s="10"/>
      <c r="J7" s="81"/>
    </row>
    <row r="8" spans="1:10" ht="17.25" thickBot="1" x14ac:dyDescent="0.35">
      <c r="A8" s="10"/>
      <c r="B8" s="214" t="str">
        <f>'Version Control'!$B$8</f>
        <v xml:space="preserve">Test Completion Date: </v>
      </c>
      <c r="C8" s="215" t="str">
        <f>'Version Control'!$C$8</f>
        <v>[MM/DD/YYYY]</v>
      </c>
      <c r="D8" s="10"/>
      <c r="E8" s="10"/>
      <c r="F8" s="10"/>
      <c r="G8" s="10"/>
      <c r="H8" s="10"/>
      <c r="I8" s="10"/>
      <c r="J8" s="81"/>
    </row>
    <row r="9" spans="1:10" ht="16.5" x14ac:dyDescent="0.3">
      <c r="A9" s="10"/>
      <c r="B9" s="10"/>
      <c r="C9" s="10"/>
      <c r="D9" s="10"/>
      <c r="E9" s="10"/>
      <c r="F9" s="10"/>
      <c r="G9" s="10"/>
      <c r="H9" s="10"/>
      <c r="I9" s="10"/>
      <c r="J9" s="81"/>
    </row>
    <row r="10" spans="1:10" ht="16.5" x14ac:dyDescent="0.3">
      <c r="A10" s="10"/>
      <c r="B10" s="10"/>
      <c r="C10" s="10"/>
      <c r="D10" s="10"/>
      <c r="E10" s="10"/>
      <c r="F10" s="10"/>
      <c r="G10" s="10"/>
      <c r="H10" s="10"/>
      <c r="I10" s="10"/>
      <c r="J10" s="81"/>
    </row>
    <row r="11" spans="1:10" ht="17.25" x14ac:dyDescent="0.35">
      <c r="A11" s="10"/>
      <c r="B11" s="79" t="s">
        <v>266</v>
      </c>
      <c r="C11" s="10"/>
      <c r="D11" s="79" t="s">
        <v>267</v>
      </c>
      <c r="E11" s="10"/>
      <c r="F11" s="79" t="s">
        <v>268</v>
      </c>
      <c r="G11" s="79"/>
      <c r="H11" s="79" t="s">
        <v>269</v>
      </c>
      <c r="I11" s="79"/>
      <c r="J11" s="81"/>
    </row>
    <row r="12" spans="1:10" ht="16.5" x14ac:dyDescent="0.3">
      <c r="A12" s="10"/>
      <c r="B12" s="216" t="s">
        <v>270</v>
      </c>
      <c r="C12" s="10"/>
      <c r="D12" s="216" t="s">
        <v>271</v>
      </c>
      <c r="E12" s="10"/>
      <c r="F12" s="216" t="s">
        <v>272</v>
      </c>
      <c r="G12" s="10"/>
      <c r="H12" s="216" t="s">
        <v>273</v>
      </c>
      <c r="I12" s="10"/>
      <c r="J12" s="81"/>
    </row>
    <row r="13" spans="1:10" ht="16.5" x14ac:dyDescent="0.3">
      <c r="A13" s="10"/>
      <c r="B13" s="217" t="s">
        <v>274</v>
      </c>
      <c r="C13" s="10"/>
      <c r="D13" s="217" t="s">
        <v>275</v>
      </c>
      <c r="E13" s="10"/>
      <c r="F13" s="218" t="s">
        <v>276</v>
      </c>
      <c r="G13" s="10"/>
      <c r="H13" s="217" t="s">
        <v>277</v>
      </c>
      <c r="I13" s="10"/>
      <c r="J13" s="81"/>
    </row>
    <row r="14" spans="1:10" ht="16.5" x14ac:dyDescent="0.3">
      <c r="A14" s="10"/>
      <c r="B14" s="10"/>
      <c r="C14" s="10"/>
      <c r="D14" s="10"/>
      <c r="E14" s="10"/>
      <c r="F14" s="217" t="s">
        <v>278</v>
      </c>
      <c r="G14" s="10"/>
      <c r="H14" s="10"/>
      <c r="I14" s="10"/>
      <c r="J14" s="81"/>
    </row>
    <row r="15" spans="1:10" ht="16.5" x14ac:dyDescent="0.3">
      <c r="A15" s="10"/>
      <c r="B15" s="10"/>
      <c r="C15" s="10"/>
      <c r="D15" s="10"/>
      <c r="E15" s="10"/>
      <c r="F15" s="10"/>
      <c r="G15" s="10"/>
      <c r="H15" s="10"/>
      <c r="I15" s="10"/>
      <c r="J15" s="81"/>
    </row>
    <row r="16" spans="1:10" ht="16.5" x14ac:dyDescent="0.3">
      <c r="A16" s="81"/>
      <c r="B16" s="81"/>
      <c r="C16" s="81"/>
      <c r="D16" s="81"/>
      <c r="E16" s="81"/>
      <c r="F16" s="81"/>
      <c r="G16" s="81"/>
      <c r="H16" s="81"/>
      <c r="I16" s="81"/>
      <c r="J16" s="81"/>
    </row>
  </sheetData>
  <sheetProtection algorithmName="SHA-512" hashValue="auKlFITOZt1Dz1H+/6PZlCQp1Ni+EaDxsvOZv8XX2VCpRi0vl/bCiQJtrjE7k4T5+SKKsvTEyrA8vSSwydNA2Q==" saltValue="emVUPqzRMJbeJ/cnUkaLew==" spinCount="100000" sheet="1" objects="1" scenarios="1" selectLockedCells="1"/>
  <mergeCells count="1">
    <mergeCell ref="B2:C2"/>
  </mergeCells>
  <hyperlinks>
    <hyperlink ref="E4" location="Instructions!A1" display="Back to Instructions"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20"/>
  <sheetViews>
    <sheetView zoomScale="80" zoomScaleNormal="80" workbookViewId="0">
      <selection activeCell="E4" sqref="E4"/>
    </sheetView>
  </sheetViews>
  <sheetFormatPr defaultColWidth="9.140625" defaultRowHeight="16.5" x14ac:dyDescent="0.3"/>
  <cols>
    <col min="1" max="1" width="10.28515625" style="193" customWidth="1"/>
    <col min="2" max="2" width="47.140625" style="193" customWidth="1"/>
    <col min="3" max="3" width="49.7109375" style="193" customWidth="1"/>
    <col min="4" max="4" width="12" style="193" customWidth="1"/>
    <col min="5" max="5" width="24.85546875" style="193" customWidth="1"/>
    <col min="6" max="6" width="5.28515625" style="193" customWidth="1"/>
    <col min="7" max="7" width="3.5703125" style="193" customWidth="1"/>
    <col min="8" max="8" width="29.85546875" style="193" bestFit="1" customWidth="1"/>
    <col min="9" max="9" width="59.7109375" style="194" customWidth="1"/>
    <col min="10" max="10" width="18.42578125" style="193" bestFit="1" customWidth="1"/>
    <col min="11" max="11" width="5.5703125" style="193" bestFit="1" customWidth="1"/>
    <col min="12" max="16384" width="9.140625" style="193"/>
  </cols>
  <sheetData>
    <row r="1" spans="2:10" ht="17.25" thickBot="1" x14ac:dyDescent="0.35">
      <c r="F1" s="253"/>
      <c r="H1" s="194"/>
      <c r="I1" s="193"/>
    </row>
    <row r="2" spans="2:10" ht="18" thickBot="1" x14ac:dyDescent="0.35">
      <c r="B2" s="315" t="str">
        <f>'Version Control'!$B$2</f>
        <v>Title Block</v>
      </c>
      <c r="C2" s="316"/>
      <c r="F2" s="253"/>
      <c r="I2" s="193"/>
    </row>
    <row r="3" spans="2:10" ht="18" customHeight="1" x14ac:dyDescent="0.3">
      <c r="B3" s="209" t="str">
        <f>'Version Control'!$B$3</f>
        <v>Test Report Template Name:</v>
      </c>
      <c r="C3" s="210" t="str">
        <f>'Version Control'!$C$3</f>
        <v>Single Packaged Vertical Unit</v>
      </c>
      <c r="F3" s="253"/>
      <c r="I3" s="193"/>
    </row>
    <row r="4" spans="2:10" s="195" customFormat="1" x14ac:dyDescent="0.3">
      <c r="B4" s="211" t="str">
        <f>'Version Control'!$B$4</f>
        <v>Version Number:</v>
      </c>
      <c r="C4" s="212" t="str">
        <f>'Version Control'!$C$4</f>
        <v>v4.0</v>
      </c>
      <c r="E4" s="259" t="s">
        <v>55</v>
      </c>
      <c r="F4" s="268"/>
    </row>
    <row r="5" spans="2:10" x14ac:dyDescent="0.3">
      <c r="B5" s="211" t="str">
        <f>'Version Control'!$B$5</f>
        <v xml:space="preserve">Latest Template Revision: </v>
      </c>
      <c r="C5" s="213">
        <f>'Version Control'!$C$5</f>
        <v>45623</v>
      </c>
      <c r="F5" s="253"/>
      <c r="I5" s="193"/>
    </row>
    <row r="6" spans="2:10" x14ac:dyDescent="0.3">
      <c r="B6" s="211" t="s">
        <v>279</v>
      </c>
      <c r="C6" s="241" t="str">
        <f ca="1">MID(CELL("filename",$A$1), FIND("]", CELL("filename", $A$1))+ 1, 255)</f>
        <v>Tables</v>
      </c>
      <c r="F6" s="253"/>
      <c r="I6" s="193"/>
    </row>
    <row r="7" spans="2:10" ht="30.75" customHeight="1" x14ac:dyDescent="0.3">
      <c r="B7" s="242" t="str">
        <f>'Version Control'!$B$7</f>
        <v>File Name:</v>
      </c>
      <c r="C7" s="243" t="str">
        <f ca="1">'Version Control'!$C$7</f>
        <v>Single Packaged Vertical Unit - v4.0.xlsx</v>
      </c>
      <c r="F7" s="253"/>
      <c r="I7" s="193"/>
    </row>
    <row r="8" spans="2:10" ht="17.25" thickBot="1" x14ac:dyDescent="0.35">
      <c r="B8" s="214" t="str">
        <f>'Version Control'!$B$8</f>
        <v xml:space="preserve">Test Completion Date: </v>
      </c>
      <c r="C8" s="215" t="str">
        <f>'Version Control'!$C$8</f>
        <v>[MM/DD/YYYY]</v>
      </c>
      <c r="F8" s="253"/>
      <c r="I8" s="193"/>
    </row>
    <row r="9" spans="2:10" x14ac:dyDescent="0.3">
      <c r="F9" s="253"/>
    </row>
    <row r="10" spans="2:10" ht="17.25" thickBot="1" x14ac:dyDescent="0.35">
      <c r="F10" s="253"/>
    </row>
    <row r="11" spans="2:10" ht="18" thickBot="1" x14ac:dyDescent="0.4">
      <c r="B11" s="503" t="s">
        <v>280</v>
      </c>
      <c r="C11" s="504"/>
      <c r="D11" s="505"/>
      <c r="F11" s="253"/>
      <c r="I11" s="193"/>
      <c r="J11" s="194"/>
    </row>
    <row r="12" spans="2:10" x14ac:dyDescent="0.3">
      <c r="B12" s="499" t="s">
        <v>281</v>
      </c>
      <c r="C12" s="500"/>
      <c r="D12" s="501" t="s">
        <v>282</v>
      </c>
      <c r="F12" s="253"/>
      <c r="I12" s="193"/>
      <c r="J12" s="194"/>
    </row>
    <row r="13" spans="2:10" ht="17.25" thickBot="1" x14ac:dyDescent="0.35">
      <c r="B13" s="260" t="s">
        <v>155</v>
      </c>
      <c r="C13" s="196" t="s">
        <v>156</v>
      </c>
      <c r="D13" s="502"/>
      <c r="F13" s="253"/>
      <c r="I13" s="193"/>
      <c r="J13" s="194"/>
    </row>
    <row r="14" spans="2:10" x14ac:dyDescent="0.3">
      <c r="B14" s="261">
        <v>0</v>
      </c>
      <c r="C14" s="197">
        <v>28000</v>
      </c>
      <c r="D14" s="262">
        <v>0.1</v>
      </c>
      <c r="F14" s="253"/>
      <c r="I14" s="193"/>
      <c r="J14" s="194"/>
    </row>
    <row r="15" spans="2:10" x14ac:dyDescent="0.3">
      <c r="B15" s="263">
        <v>28001</v>
      </c>
      <c r="C15" s="198">
        <v>42000</v>
      </c>
      <c r="D15" s="264">
        <v>0.15</v>
      </c>
      <c r="F15" s="253"/>
      <c r="I15" s="193"/>
      <c r="J15" s="194"/>
    </row>
    <row r="16" spans="2:10" x14ac:dyDescent="0.3">
      <c r="B16" s="263">
        <v>42001</v>
      </c>
      <c r="C16" s="198">
        <v>70000</v>
      </c>
      <c r="D16" s="264">
        <v>0.2</v>
      </c>
      <c r="F16" s="253"/>
      <c r="I16" s="193"/>
      <c r="J16" s="194"/>
    </row>
    <row r="17" spans="1:10" x14ac:dyDescent="0.3">
      <c r="B17" s="263">
        <v>70001</v>
      </c>
      <c r="C17" s="198">
        <v>105000</v>
      </c>
      <c r="D17" s="264">
        <v>0.25</v>
      </c>
      <c r="F17" s="253"/>
      <c r="I17" s="193"/>
      <c r="J17" s="194"/>
    </row>
    <row r="18" spans="1:10" ht="17.25" thickBot="1" x14ac:dyDescent="0.35">
      <c r="B18" s="265">
        <v>105001</v>
      </c>
      <c r="C18" s="266">
        <v>134000</v>
      </c>
      <c r="D18" s="267">
        <v>0.3</v>
      </c>
      <c r="F18" s="253"/>
      <c r="I18" s="193"/>
      <c r="J18" s="194"/>
    </row>
    <row r="19" spans="1:10" x14ac:dyDescent="0.3">
      <c r="F19" s="253"/>
    </row>
    <row r="20" spans="1:10" x14ac:dyDescent="0.3">
      <c r="A20" s="253"/>
      <c r="B20" s="253"/>
      <c r="C20" s="253"/>
      <c r="D20" s="253"/>
      <c r="E20" s="253"/>
      <c r="F20" s="253"/>
    </row>
  </sheetData>
  <sheetProtection algorithmName="SHA-512" hashValue="xKjdCqCMYAyYLlp1pFibyNHwOdwFsmBmyr377I3o3XKi08LGV14zedKJwq5TWE1mJ1xr/Q7xtNuFGIAETxZptQ==" saltValue="QuzgegwjeqwYyqsDrcFSHg==" spinCount="100000" sheet="1" objects="1" scenarios="1" selectLockedCells="1"/>
  <mergeCells count="4">
    <mergeCell ref="B12:C12"/>
    <mergeCell ref="D12:D13"/>
    <mergeCell ref="B2:C2"/>
    <mergeCell ref="B11:D11"/>
  </mergeCells>
  <hyperlinks>
    <hyperlink ref="E4" location="Instructions!A1" display="Back to Instructions"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
  <dimension ref="A1:G27"/>
  <sheetViews>
    <sheetView showGridLines="0" zoomScale="80" zoomScaleNormal="80" workbookViewId="0">
      <selection activeCell="E3" sqref="E3"/>
    </sheetView>
  </sheetViews>
  <sheetFormatPr defaultColWidth="9.140625" defaultRowHeight="16.5" x14ac:dyDescent="0.3"/>
  <cols>
    <col min="1" max="1" width="10.28515625" style="200" customWidth="1"/>
    <col min="2" max="2" width="29.85546875" style="200" bestFit="1" customWidth="1"/>
    <col min="3" max="3" width="59.7109375" style="199" customWidth="1"/>
    <col min="4" max="4" width="5.5703125" style="200" bestFit="1" customWidth="1"/>
    <col min="5" max="5" width="21.28515625" style="200" customWidth="1"/>
    <col min="6" max="6" width="9.140625" style="200"/>
    <col min="7" max="7" width="3.42578125" style="200" customWidth="1"/>
    <col min="8" max="16384" width="9.140625" style="200"/>
  </cols>
  <sheetData>
    <row r="1" spans="2:7" ht="17.25" thickBot="1" x14ac:dyDescent="0.35">
      <c r="B1" s="199"/>
      <c r="C1" s="200"/>
      <c r="G1" s="253"/>
    </row>
    <row r="2" spans="2:7" ht="18" thickBot="1" x14ac:dyDescent="0.35">
      <c r="B2" s="506" t="s">
        <v>283</v>
      </c>
      <c r="C2" s="507"/>
      <c r="G2" s="253"/>
    </row>
    <row r="3" spans="2:7" ht="18" customHeight="1" x14ac:dyDescent="0.3">
      <c r="B3" s="231" t="s">
        <v>284</v>
      </c>
      <c r="C3" s="232" t="s">
        <v>285</v>
      </c>
      <c r="E3" s="44" t="s">
        <v>55</v>
      </c>
      <c r="G3" s="253"/>
    </row>
    <row r="4" spans="2:7" x14ac:dyDescent="0.3">
      <c r="B4" s="233" t="s">
        <v>286</v>
      </c>
      <c r="C4" s="234" t="str">
        <f>INDEX(B14:B57,COUNTA(B14:B57),1)</f>
        <v>v4.0</v>
      </c>
      <c r="G4" s="253"/>
    </row>
    <row r="5" spans="2:7" x14ac:dyDescent="0.3">
      <c r="B5" s="233" t="s">
        <v>287</v>
      </c>
      <c r="C5" s="235">
        <f>IF(MAX(B13:C98)=0,"No Revisions Dates Entered",MAX(C13:C98))</f>
        <v>45623</v>
      </c>
      <c r="G5" s="253"/>
    </row>
    <row r="6" spans="2:7" x14ac:dyDescent="0.3">
      <c r="B6" s="233" t="s">
        <v>279</v>
      </c>
      <c r="C6" s="236" t="str">
        <f ca="1">MID(CELL("filename",A1), FIND("]", CELL("filename", A1))+ 1, 255)</f>
        <v>Version Control</v>
      </c>
      <c r="G6" s="253"/>
    </row>
    <row r="7" spans="2:7" ht="30" customHeight="1" x14ac:dyDescent="0.3">
      <c r="B7" s="237" t="s">
        <v>288</v>
      </c>
      <c r="C7" s="238" t="str">
        <f ca="1">MID(CELL("FILENAME",E17),FIND("[",CELL("FILENAME",E17))+1,FIND("]",CELL("FILENAME",E17))-FIND("[",CELL("FILENAME",E17))-1)</f>
        <v>Single Packaged Vertical Unit - v4.0.xlsx</v>
      </c>
      <c r="G7" s="253"/>
    </row>
    <row r="8" spans="2:7" ht="17.25" thickBot="1" x14ac:dyDescent="0.35">
      <c r="B8" s="239" t="s">
        <v>289</v>
      </c>
      <c r="C8" s="240" t="str">
        <f>'General Info and Test Results'!C17</f>
        <v>[MM/DD/YYYY]</v>
      </c>
      <c r="G8" s="253"/>
    </row>
    <row r="9" spans="2:7" x14ac:dyDescent="0.3">
      <c r="C9" s="200"/>
      <c r="G9" s="253"/>
    </row>
    <row r="10" spans="2:7" ht="17.25" thickBot="1" x14ac:dyDescent="0.35">
      <c r="C10" s="200"/>
      <c r="G10" s="253"/>
    </row>
    <row r="11" spans="2:7" ht="18" thickBot="1" x14ac:dyDescent="0.35">
      <c r="B11" s="375" t="s">
        <v>290</v>
      </c>
      <c r="C11" s="377"/>
      <c r="G11" s="253"/>
    </row>
    <row r="12" spans="2:7" ht="17.25" x14ac:dyDescent="0.35">
      <c r="B12" s="255" t="s">
        <v>291</v>
      </c>
      <c r="C12" s="256" t="s">
        <v>77</v>
      </c>
      <c r="G12" s="253"/>
    </row>
    <row r="13" spans="2:7" x14ac:dyDescent="0.3">
      <c r="B13" s="201" t="s">
        <v>292</v>
      </c>
      <c r="C13" s="202">
        <v>41475</v>
      </c>
      <c r="G13" s="253"/>
    </row>
    <row r="14" spans="2:7" x14ac:dyDescent="0.3">
      <c r="B14" s="203" t="s">
        <v>293</v>
      </c>
      <c r="C14" s="204">
        <v>41487</v>
      </c>
      <c r="G14" s="253"/>
    </row>
    <row r="15" spans="2:7" x14ac:dyDescent="0.3">
      <c r="B15" s="203" t="s">
        <v>294</v>
      </c>
      <c r="C15" s="204">
        <v>42072</v>
      </c>
      <c r="G15" s="253"/>
    </row>
    <row r="16" spans="2:7" x14ac:dyDescent="0.3">
      <c r="B16" s="203" t="s">
        <v>295</v>
      </c>
      <c r="C16" s="204">
        <v>42160</v>
      </c>
      <c r="G16" s="253"/>
    </row>
    <row r="17" spans="1:7" x14ac:dyDescent="0.3">
      <c r="B17" s="205" t="s">
        <v>296</v>
      </c>
      <c r="C17" s="204">
        <v>42709</v>
      </c>
      <c r="G17" s="253"/>
    </row>
    <row r="18" spans="1:7" x14ac:dyDescent="0.3">
      <c r="B18" s="205" t="s">
        <v>297</v>
      </c>
      <c r="C18" s="204">
        <v>42790</v>
      </c>
      <c r="G18" s="253"/>
    </row>
    <row r="19" spans="1:7" x14ac:dyDescent="0.3">
      <c r="B19" s="206" t="s">
        <v>298</v>
      </c>
      <c r="C19" s="204">
        <v>42923</v>
      </c>
      <c r="G19" s="253"/>
    </row>
    <row r="20" spans="1:7" x14ac:dyDescent="0.3">
      <c r="B20" s="206" t="s">
        <v>299</v>
      </c>
      <c r="C20" s="204">
        <v>42927</v>
      </c>
      <c r="G20" s="253"/>
    </row>
    <row r="21" spans="1:7" x14ac:dyDescent="0.3">
      <c r="B21" s="206" t="s">
        <v>300</v>
      </c>
      <c r="C21" s="204">
        <v>43293</v>
      </c>
      <c r="G21" s="253"/>
    </row>
    <row r="22" spans="1:7" x14ac:dyDescent="0.3">
      <c r="B22" s="206" t="s">
        <v>301</v>
      </c>
      <c r="C22" s="204">
        <v>43473</v>
      </c>
      <c r="G22" s="253"/>
    </row>
    <row r="23" spans="1:7" x14ac:dyDescent="0.3">
      <c r="B23" s="205" t="s">
        <v>302</v>
      </c>
      <c r="C23" s="204">
        <v>43510</v>
      </c>
      <c r="G23" s="253"/>
    </row>
    <row r="24" spans="1:7" x14ac:dyDescent="0.3">
      <c r="B24" s="207" t="s">
        <v>303</v>
      </c>
      <c r="C24" s="208">
        <v>45623</v>
      </c>
      <c r="G24" s="253"/>
    </row>
    <row r="25" spans="1:7" ht="17.25" thickBot="1" x14ac:dyDescent="0.35">
      <c r="B25" s="257"/>
      <c r="C25" s="258"/>
      <c r="G25" s="253"/>
    </row>
    <row r="26" spans="1:7" x14ac:dyDescent="0.3">
      <c r="G26" s="253"/>
    </row>
    <row r="27" spans="1:7" x14ac:dyDescent="0.3">
      <c r="A27" s="253"/>
      <c r="B27" s="253"/>
      <c r="C27" s="254"/>
      <c r="D27" s="253"/>
      <c r="E27" s="253"/>
      <c r="F27" s="253"/>
      <c r="G27" s="253"/>
    </row>
  </sheetData>
  <sheetProtection algorithmName="SHA-512" hashValue="RRgt9S2AmWFS1vyYDfXuHKs7A2gia+BOA0Kd/qzDbnz71tLrvz0IboixPFvo42vX2n10V4qVQhS+hKfSW62Dsg==" saltValue="P22leATGflgONt1q7jvL2A==" spinCount="100000" sheet="1" selectLockedCells="1"/>
  <customSheetViews>
    <customSheetView guid="{2A4C6EB9-430A-44F2-86C8-15B50360FC3B}" scale="80" showGridLines="0">
      <selection activeCell="L32" sqref="L32:L48"/>
      <pageMargins left="0" right="0" top="0" bottom="0" header="0" footer="0"/>
      <pageSetup orientation="portrait" r:id="rId1"/>
    </customSheetView>
    <customSheetView guid="{B3BD5AF3-9A64-4EA7-AE1F-3CC326849B8F}" scale="80" showGridLines="0">
      <selection activeCell="L32" sqref="L32:L48"/>
      <pageMargins left="0" right="0" top="0" bottom="0" header="0" footer="0"/>
      <pageSetup orientation="portrait" r:id="rId2"/>
    </customSheetView>
  </customSheetViews>
  <mergeCells count="2">
    <mergeCell ref="B2:C2"/>
    <mergeCell ref="B11:C11"/>
  </mergeCells>
  <hyperlinks>
    <hyperlink ref="E3" location="Instructions!A1" display="Back to Instructions" xr:uid="{00000000-0004-0000-0C00-000000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70C0"/>
  </sheetPr>
  <dimension ref="A1:K49"/>
  <sheetViews>
    <sheetView showGridLines="0" showZeros="0" zoomScale="80" zoomScaleNormal="80" workbookViewId="0">
      <selection activeCell="C12" sqref="C12"/>
    </sheetView>
  </sheetViews>
  <sheetFormatPr defaultColWidth="9.140625" defaultRowHeight="16.5" x14ac:dyDescent="0.3"/>
  <cols>
    <col min="1" max="1" width="3.42578125" style="10" customWidth="1"/>
    <col min="2" max="3" width="50.85546875" style="10" customWidth="1"/>
    <col min="4" max="4" width="7.7109375" style="10" customWidth="1"/>
    <col min="5" max="5" width="2.85546875" style="10" customWidth="1"/>
    <col min="6" max="6" width="28.85546875" style="10" customWidth="1"/>
    <col min="7" max="7" width="24.7109375" style="10" customWidth="1"/>
    <col min="8" max="8" width="17.140625" style="10" bestFit="1" customWidth="1"/>
    <col min="9" max="9" width="28.5703125" style="10" customWidth="1"/>
    <col min="10" max="10" width="3.140625" style="10" customWidth="1"/>
    <col min="11" max="11" width="2.7109375" style="8" customWidth="1"/>
    <col min="12" max="16384" width="9.140625" style="10"/>
  </cols>
  <sheetData>
    <row r="1" spans="2:11" ht="18" thickBot="1" x14ac:dyDescent="0.4">
      <c r="B1" s="79"/>
      <c r="K1" s="80"/>
    </row>
    <row r="2" spans="2:11" ht="18" thickBot="1" x14ac:dyDescent="0.35">
      <c r="B2" s="315" t="str">
        <f>'Version Control'!$B$2</f>
        <v>Title Block</v>
      </c>
      <c r="C2" s="316"/>
      <c r="K2" s="81"/>
    </row>
    <row r="3" spans="2:11" x14ac:dyDescent="0.3">
      <c r="B3" s="209" t="str">
        <f>'Version Control'!$B$3</f>
        <v>Test Report Template Name:</v>
      </c>
      <c r="C3" s="210" t="str">
        <f>'Version Control'!$C$3</f>
        <v>Single Packaged Vertical Unit</v>
      </c>
      <c r="F3" s="356" t="s">
        <v>55</v>
      </c>
      <c r="G3" s="356"/>
      <c r="K3" s="81"/>
    </row>
    <row r="4" spans="2:11" x14ac:dyDescent="0.3">
      <c r="B4" s="211" t="str">
        <f>'Version Control'!$B$4</f>
        <v>Version Number:</v>
      </c>
      <c r="C4" s="212" t="str">
        <f>'Version Control'!$C$4</f>
        <v>v4.0</v>
      </c>
      <c r="K4" s="81"/>
    </row>
    <row r="5" spans="2:11" x14ac:dyDescent="0.3">
      <c r="B5" s="211" t="str">
        <f>'Version Control'!$B$5</f>
        <v xml:space="preserve">Latest Template Revision: </v>
      </c>
      <c r="C5" s="213">
        <f>'Version Control'!$C$5</f>
        <v>45623</v>
      </c>
      <c r="K5" s="81"/>
    </row>
    <row r="6" spans="2:11" x14ac:dyDescent="0.3">
      <c r="B6" s="211" t="str">
        <f>'Version Control'!$B$6</f>
        <v>Tab Name:</v>
      </c>
      <c r="C6" s="241" t="str">
        <f ca="1">MID(CELL("filename",$A$1), FIND("]", CELL("filename", $A$1))+ 1, 255)</f>
        <v>General Info and Test Results</v>
      </c>
      <c r="K6" s="81"/>
    </row>
    <row r="7" spans="2:11" ht="17.25" x14ac:dyDescent="0.35">
      <c r="B7" s="242" t="str">
        <f>'Version Control'!$B$7</f>
        <v>File Name:</v>
      </c>
      <c r="C7" s="243" t="str">
        <f ca="1">'Version Control'!$C$7</f>
        <v>Single Packaged Vertical Unit - v4.0.xlsx</v>
      </c>
      <c r="E7" s="79"/>
      <c r="K7" s="81"/>
    </row>
    <row r="8" spans="2:11" ht="18" thickBot="1" x14ac:dyDescent="0.4">
      <c r="B8" s="214" t="str">
        <f>'Version Control'!$B$8</f>
        <v xml:space="preserve">Test Completion Date: </v>
      </c>
      <c r="C8" s="215" t="str">
        <f>'Version Control'!$C$8</f>
        <v>[MM/DD/YYYY]</v>
      </c>
      <c r="E8" s="79"/>
      <c r="K8" s="81"/>
    </row>
    <row r="9" spans="2:11" ht="17.25" x14ac:dyDescent="0.35">
      <c r="B9" s="82"/>
      <c r="C9" s="83"/>
      <c r="E9" s="79"/>
      <c r="K9" s="81"/>
    </row>
    <row r="10" spans="2:11" ht="18" thickBot="1" x14ac:dyDescent="0.4">
      <c r="B10" s="82"/>
      <c r="C10" s="84"/>
      <c r="E10" s="79"/>
      <c r="K10" s="81"/>
    </row>
    <row r="11" spans="2:11" ht="18" thickBot="1" x14ac:dyDescent="0.4">
      <c r="B11" s="320" t="s">
        <v>56</v>
      </c>
      <c r="C11" s="322"/>
      <c r="E11" s="79"/>
      <c r="F11" s="48" t="s">
        <v>57</v>
      </c>
      <c r="G11" s="85"/>
      <c r="H11" s="86"/>
      <c r="K11" s="81"/>
    </row>
    <row r="12" spans="2:11" ht="17.25" x14ac:dyDescent="0.35">
      <c r="B12" s="287" t="s">
        <v>58</v>
      </c>
      <c r="C12" s="288"/>
      <c r="F12" s="361" t="s">
        <v>59</v>
      </c>
      <c r="G12" s="362"/>
      <c r="H12" s="87"/>
      <c r="K12" s="81"/>
    </row>
    <row r="13" spans="2:11" ht="18" thickBot="1" x14ac:dyDescent="0.35">
      <c r="B13" s="88" t="s">
        <v>60</v>
      </c>
      <c r="C13" s="34"/>
      <c r="F13" s="89" t="s">
        <v>61</v>
      </c>
      <c r="G13" s="90" t="s">
        <v>62</v>
      </c>
      <c r="H13" s="87"/>
      <c r="K13" s="81"/>
    </row>
    <row r="14" spans="2:11" ht="18" thickBot="1" x14ac:dyDescent="0.4">
      <c r="F14" s="91" t="s">
        <v>63</v>
      </c>
      <c r="G14" s="229" t="str">
        <f>IF(EER_round="","",EER_round)</f>
        <v/>
      </c>
      <c r="H14" s="92"/>
      <c r="K14" s="81"/>
    </row>
    <row r="15" spans="2:11" ht="18" thickBot="1" x14ac:dyDescent="0.4">
      <c r="B15" s="48" t="s">
        <v>64</v>
      </c>
      <c r="C15" s="49"/>
      <c r="F15" s="93" t="s">
        <v>65</v>
      </c>
      <c r="G15" s="230" t="str">
        <f>IF(COP_round="","",COP_round)</f>
        <v/>
      </c>
      <c r="H15" s="92"/>
      <c r="K15" s="81"/>
    </row>
    <row r="16" spans="2:11" x14ac:dyDescent="0.3">
      <c r="B16" s="94" t="s">
        <v>66</v>
      </c>
      <c r="C16" s="31" t="s">
        <v>67</v>
      </c>
      <c r="K16" s="81"/>
    </row>
    <row r="17" spans="2:11" x14ac:dyDescent="0.3">
      <c r="B17" s="94" t="s">
        <v>68</v>
      </c>
      <c r="C17" s="31" t="s">
        <v>67</v>
      </c>
      <c r="K17" s="81"/>
    </row>
    <row r="18" spans="2:11" ht="17.25" thickBot="1" x14ac:dyDescent="0.35">
      <c r="B18" s="88" t="s">
        <v>69</v>
      </c>
      <c r="C18" s="32" t="s">
        <v>67</v>
      </c>
      <c r="K18" s="81"/>
    </row>
    <row r="19" spans="2:11" ht="18" thickBot="1" x14ac:dyDescent="0.4">
      <c r="B19" s="82"/>
      <c r="F19" s="95" t="s">
        <v>70</v>
      </c>
      <c r="K19" s="81"/>
    </row>
    <row r="20" spans="2:11" ht="16.5" customHeight="1" thickBot="1" x14ac:dyDescent="0.35">
      <c r="B20" s="48" t="s">
        <v>71</v>
      </c>
      <c r="C20" s="96"/>
      <c r="D20" s="49"/>
      <c r="F20" s="320" t="s">
        <v>72</v>
      </c>
      <c r="G20" s="321"/>
      <c r="H20" s="321"/>
      <c r="I20" s="322"/>
      <c r="K20" s="81"/>
    </row>
    <row r="21" spans="2:11" ht="17.25" customHeight="1" x14ac:dyDescent="0.3">
      <c r="B21" s="97"/>
      <c r="D21" s="98"/>
      <c r="F21" s="350" t="s">
        <v>73</v>
      </c>
      <c r="G21" s="351"/>
      <c r="H21" s="351"/>
      <c r="I21" s="352"/>
      <c r="K21" s="81"/>
    </row>
    <row r="22" spans="2:11" ht="17.25" customHeight="1" x14ac:dyDescent="0.35">
      <c r="B22" s="99" t="s">
        <v>74</v>
      </c>
      <c r="D22" s="100"/>
      <c r="F22" s="353"/>
      <c r="G22" s="354"/>
      <c r="H22" s="354"/>
      <c r="I22" s="355"/>
      <c r="K22" s="81"/>
    </row>
    <row r="23" spans="2:11" x14ac:dyDescent="0.3">
      <c r="B23" s="101" t="s">
        <v>75</v>
      </c>
      <c r="C23" s="9"/>
      <c r="D23" s="24"/>
      <c r="F23" s="353"/>
      <c r="G23" s="354"/>
      <c r="H23" s="354"/>
      <c r="I23" s="355"/>
      <c r="K23" s="81"/>
    </row>
    <row r="24" spans="2:11" ht="17.25" x14ac:dyDescent="0.35">
      <c r="B24" s="97"/>
      <c r="D24" s="11"/>
      <c r="F24" s="357" t="s">
        <v>76</v>
      </c>
      <c r="G24" s="358"/>
      <c r="H24" s="102" t="s">
        <v>77</v>
      </c>
      <c r="I24" s="103" t="s">
        <v>78</v>
      </c>
      <c r="K24" s="81"/>
    </row>
    <row r="25" spans="2:11" ht="17.25" x14ac:dyDescent="0.35">
      <c r="B25" s="99" t="s">
        <v>79</v>
      </c>
      <c r="D25" s="25"/>
      <c r="F25" s="359" t="s">
        <v>80</v>
      </c>
      <c r="G25" s="360"/>
      <c r="H25" s="15" t="str">
        <f>'Report Sign-off Block'!D15</f>
        <v>[MM/DD/YYYY]</v>
      </c>
      <c r="I25" s="16" t="str">
        <f>'Report Sign-off Block'!E15</f>
        <v>[Test Lab Name]</v>
      </c>
      <c r="K25" s="81"/>
    </row>
    <row r="26" spans="2:11" x14ac:dyDescent="0.3">
      <c r="B26" s="101" t="s">
        <v>81</v>
      </c>
      <c r="C26" s="9"/>
      <c r="D26" s="24"/>
      <c r="F26" s="359" t="s">
        <v>82</v>
      </c>
      <c r="G26" s="360"/>
      <c r="H26" s="15" t="str">
        <f>'Report Sign-off Block'!D16</f>
        <v>[MM/DD/YYYY]</v>
      </c>
      <c r="I26" s="16" t="str">
        <f>'Report Sign-off Block'!E16</f>
        <v>[Test Lab Name]</v>
      </c>
      <c r="K26" s="81"/>
    </row>
    <row r="27" spans="2:11" x14ac:dyDescent="0.3">
      <c r="B27" s="104" t="s">
        <v>83</v>
      </c>
      <c r="C27" s="9"/>
      <c r="D27" s="24"/>
      <c r="F27" s="345" t="s">
        <v>84</v>
      </c>
      <c r="G27" s="346"/>
      <c r="H27" s="15" t="str">
        <f>'Report Sign-off Block'!D17</f>
        <v>[MM/DD/YYYY]</v>
      </c>
      <c r="I27" s="16" t="str">
        <f>'Report Sign-off Block'!E17</f>
        <v>[Test Lab Name]</v>
      </c>
      <c r="K27" s="81"/>
    </row>
    <row r="28" spans="2:11" ht="17.25" thickBot="1" x14ac:dyDescent="0.35">
      <c r="B28" s="27"/>
      <c r="D28" s="11"/>
      <c r="F28" s="347" t="s">
        <v>84</v>
      </c>
      <c r="G28" s="348"/>
      <c r="H28" s="17" t="str">
        <f>'Report Sign-off Block'!D18</f>
        <v>[MM/DD/YYYY]</v>
      </c>
      <c r="I28" s="18" t="str">
        <f>'Report Sign-off Block'!E18</f>
        <v>[Test Lab Name]</v>
      </c>
      <c r="K28" s="81"/>
    </row>
    <row r="29" spans="2:11" ht="17.25" x14ac:dyDescent="0.35">
      <c r="B29" s="99" t="s">
        <v>85</v>
      </c>
      <c r="D29" s="25"/>
      <c r="F29" s="349"/>
      <c r="G29" s="349"/>
      <c r="H29" s="290"/>
      <c r="I29" s="291"/>
      <c r="K29" s="81"/>
    </row>
    <row r="30" spans="2:11" x14ac:dyDescent="0.3">
      <c r="B30" s="101" t="s">
        <v>86</v>
      </c>
      <c r="C30" s="9"/>
      <c r="D30" s="33" t="s">
        <v>87</v>
      </c>
      <c r="K30" s="81"/>
    </row>
    <row r="31" spans="2:11" x14ac:dyDescent="0.3">
      <c r="B31" s="104" t="s">
        <v>88</v>
      </c>
      <c r="C31" s="9"/>
      <c r="D31" s="33"/>
      <c r="K31" s="81"/>
    </row>
    <row r="32" spans="2:11" x14ac:dyDescent="0.3">
      <c r="B32" s="104" t="s">
        <v>89</v>
      </c>
      <c r="C32" s="9"/>
      <c r="D32" s="33" t="s">
        <v>87</v>
      </c>
      <c r="K32" s="81"/>
    </row>
    <row r="33" spans="1:11" x14ac:dyDescent="0.3">
      <c r="B33" s="104" t="s">
        <v>90</v>
      </c>
      <c r="C33" s="9"/>
      <c r="D33" s="33"/>
      <c r="K33" s="81"/>
    </row>
    <row r="34" spans="1:11" x14ac:dyDescent="0.3">
      <c r="B34" s="104" t="s">
        <v>91</v>
      </c>
      <c r="C34" s="9"/>
      <c r="D34" s="33" t="s">
        <v>92</v>
      </c>
      <c r="K34" s="81"/>
    </row>
    <row r="35" spans="1:11" x14ac:dyDescent="0.3">
      <c r="B35" s="104" t="s">
        <v>93</v>
      </c>
      <c r="C35" s="29" t="s">
        <v>67</v>
      </c>
      <c r="D35" s="24"/>
      <c r="K35" s="81"/>
    </row>
    <row r="36" spans="1:11" x14ac:dyDescent="0.3">
      <c r="B36" s="105" t="s">
        <v>94</v>
      </c>
      <c r="C36" s="9"/>
      <c r="D36" s="24"/>
      <c r="K36" s="81"/>
    </row>
    <row r="37" spans="1:11" ht="17.25" x14ac:dyDescent="0.35">
      <c r="B37" s="99"/>
      <c r="D37" s="11"/>
      <c r="K37" s="81"/>
    </row>
    <row r="38" spans="1:11" ht="17.25" x14ac:dyDescent="0.35">
      <c r="B38" s="99" t="s">
        <v>95</v>
      </c>
      <c r="D38" s="25"/>
      <c r="E38" s="79"/>
      <c r="K38" s="81"/>
    </row>
    <row r="39" spans="1:11" x14ac:dyDescent="0.3">
      <c r="B39" s="101" t="s">
        <v>96</v>
      </c>
      <c r="C39" s="9"/>
      <c r="D39" s="24"/>
      <c r="K39" s="81"/>
    </row>
    <row r="40" spans="1:11" x14ac:dyDescent="0.3">
      <c r="B40" s="104" t="s">
        <v>97</v>
      </c>
      <c r="C40" s="9"/>
      <c r="D40" s="24"/>
      <c r="K40" s="81"/>
    </row>
    <row r="41" spans="1:11" x14ac:dyDescent="0.3">
      <c r="B41" s="104" t="s">
        <v>98</v>
      </c>
      <c r="C41" s="9"/>
      <c r="D41" s="24"/>
      <c r="K41" s="81"/>
    </row>
    <row r="42" spans="1:11" x14ac:dyDescent="0.3">
      <c r="B42" s="104" t="s">
        <v>99</v>
      </c>
      <c r="C42" s="9"/>
      <c r="D42" s="24"/>
      <c r="K42" s="81"/>
    </row>
    <row r="43" spans="1:11" ht="17.25" thickBot="1" x14ac:dyDescent="0.35">
      <c r="B43" s="106" t="s">
        <v>100</v>
      </c>
      <c r="C43" s="274"/>
      <c r="D43" s="26"/>
      <c r="K43" s="81"/>
    </row>
    <row r="44" spans="1:11" x14ac:dyDescent="0.3">
      <c r="K44" s="81"/>
    </row>
    <row r="45" spans="1:11" ht="17.25" x14ac:dyDescent="0.35">
      <c r="A45" s="81"/>
      <c r="B45" s="107"/>
      <c r="C45" s="81"/>
      <c r="D45" s="81"/>
      <c r="E45" s="81"/>
      <c r="F45" s="81"/>
      <c r="G45" s="81"/>
      <c r="H45" s="81"/>
      <c r="I45" s="81"/>
      <c r="J45" s="81"/>
      <c r="K45" s="81"/>
    </row>
    <row r="47" spans="1:11" x14ac:dyDescent="0.3">
      <c r="B47" s="108"/>
    </row>
    <row r="48" spans="1:11" x14ac:dyDescent="0.3">
      <c r="B48" s="108"/>
    </row>
    <row r="49" spans="2:2" x14ac:dyDescent="0.3">
      <c r="B49" s="108"/>
    </row>
  </sheetData>
  <sheetProtection algorithmName="SHA-512" hashValue="Ysv++ScUnCwHE0rm1RM2fNGBSI5cQ0CT+V4jfUNbFpFv7d5y71s0oujozMeFIIl9GqR6b1gxEn6OSTkAXFc+lQ==" saltValue="Irxq6wIGyWiXSBCPnBc1ww==" spinCount="100000" sheet="1" objects="1" scenarios="1" selectLockedCells="1"/>
  <customSheetViews>
    <customSheetView guid="{2A4C6EB9-430A-44F2-86C8-15B50360FC3B}" scale="80" showGridLines="0" zeroValues="0" topLeftCell="A61">
      <selection activeCell="B68" sqref="B68"/>
      <pageMargins left="0" right="0" top="0" bottom="0" header="0" footer="0"/>
      <pageSetup orientation="portrait" r:id="rId1"/>
    </customSheetView>
    <customSheetView guid="{B3BD5AF3-9A64-4EA7-AE1F-3CC326849B8F}" scale="80" showGridLines="0" zeroValues="0">
      <selection activeCell="D113" sqref="D113"/>
      <pageMargins left="0" right="0" top="0" bottom="0" header="0" footer="0"/>
      <pageSetup orientation="portrait" r:id="rId2"/>
    </customSheetView>
  </customSheetViews>
  <mergeCells count="12">
    <mergeCell ref="B2:C2"/>
    <mergeCell ref="F27:G27"/>
    <mergeCell ref="F28:G28"/>
    <mergeCell ref="F29:G29"/>
    <mergeCell ref="F21:I23"/>
    <mergeCell ref="F3:G3"/>
    <mergeCell ref="F24:G24"/>
    <mergeCell ref="F25:G25"/>
    <mergeCell ref="F26:G26"/>
    <mergeCell ref="F12:G12"/>
    <mergeCell ref="B11:C11"/>
    <mergeCell ref="F20:I20"/>
  </mergeCells>
  <conditionalFormatting sqref="C32:C33">
    <cfRule type="expression" dxfId="0" priority="2" stopIfTrue="1">
      <formula>$C$23="Central Air Conditioner"</formula>
    </cfRule>
  </conditionalFormatting>
  <dataValidations count="2">
    <dataValidation type="list" showInputMessage="1" showErrorMessage="1" sqref="C23" xr:uid="{00000000-0002-0000-0100-000000000000}">
      <formula1>Product_Type</formula1>
    </dataValidation>
    <dataValidation type="list" showInputMessage="1" showErrorMessage="1" sqref="C26" xr:uid="{00000000-0002-0000-0100-000001000000}">
      <formula1>Refrigerant</formula1>
    </dataValidation>
  </dataValidations>
  <hyperlinks>
    <hyperlink ref="F3" location="Instructions!A1" display="Back to Instructions" xr:uid="{00000000-0004-0000-0100-000000000000}"/>
  </hyperlinks>
  <pageMargins left="0.7" right="0.7" top="0.75" bottom="0.75" header="0.3" footer="0.3"/>
  <pageSetup scale="69" orientation="portrait" r:id="rId3"/>
  <colBreaks count="1" manualBreakCount="1">
    <brk id="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0070C0"/>
  </sheetPr>
  <dimension ref="A1:J66"/>
  <sheetViews>
    <sheetView showGridLines="0" zoomScale="80" zoomScaleNormal="80" workbookViewId="0">
      <selection activeCell="B13" sqref="B13"/>
    </sheetView>
  </sheetViews>
  <sheetFormatPr defaultColWidth="10.42578125" defaultRowHeight="16.5" x14ac:dyDescent="0.25"/>
  <cols>
    <col min="1" max="1" width="4.7109375" style="109" customWidth="1"/>
    <col min="2" max="2" width="30.28515625" style="109" customWidth="1"/>
    <col min="3" max="3" width="47.140625" style="109" customWidth="1"/>
    <col min="4" max="4" width="19.42578125" style="109" customWidth="1"/>
    <col min="5" max="5" width="57" style="109" customWidth="1"/>
    <col min="6" max="6" width="14.7109375" style="109" customWidth="1"/>
    <col min="7" max="7" width="25.42578125" style="109" bestFit="1" customWidth="1"/>
    <col min="8" max="8" width="31.7109375" style="109" bestFit="1" customWidth="1"/>
    <col min="9" max="9" width="7" style="109" customWidth="1"/>
    <col min="10" max="10" width="2.5703125" style="117" customWidth="1"/>
    <col min="11" max="16384" width="10.42578125" style="109"/>
  </cols>
  <sheetData>
    <row r="1" spans="2:10" ht="17.25" thickBot="1" x14ac:dyDescent="0.3">
      <c r="J1" s="80"/>
    </row>
    <row r="2" spans="2:10" ht="18" thickBot="1" x14ac:dyDescent="0.3">
      <c r="B2" s="315" t="str">
        <f>'Version Control'!$B$2</f>
        <v>Title Block</v>
      </c>
      <c r="C2" s="316"/>
      <c r="J2" s="110"/>
    </row>
    <row r="3" spans="2:10" s="111" customFormat="1" ht="21.75" customHeight="1" x14ac:dyDescent="0.3">
      <c r="B3" s="209" t="str">
        <f>'Version Control'!$B$3</f>
        <v>Test Report Template Name:</v>
      </c>
      <c r="C3" s="210" t="str">
        <f>'Version Control'!$C$3</f>
        <v>Single Packaged Vertical Unit</v>
      </c>
      <c r="E3" s="35" t="s">
        <v>55</v>
      </c>
      <c r="J3" s="112"/>
    </row>
    <row r="4" spans="2:10" x14ac:dyDescent="0.3">
      <c r="B4" s="211" t="str">
        <f>'Version Control'!$B$4</f>
        <v>Version Number:</v>
      </c>
      <c r="C4" s="212" t="str">
        <f>'Version Control'!$C$4</f>
        <v>v4.0</v>
      </c>
      <c r="J4" s="110"/>
    </row>
    <row r="5" spans="2:10" x14ac:dyDescent="0.3">
      <c r="B5" s="211" t="str">
        <f>'Version Control'!$B$5</f>
        <v xml:space="preserve">Latest Template Revision: </v>
      </c>
      <c r="C5" s="213">
        <f>'Version Control'!$C$5</f>
        <v>45623</v>
      </c>
      <c r="J5" s="110"/>
    </row>
    <row r="6" spans="2:10" x14ac:dyDescent="0.3">
      <c r="B6" s="211" t="str">
        <f>'Version Control'!$B$6</f>
        <v>Tab Name:</v>
      </c>
      <c r="C6" s="241" t="str">
        <f ca="1">MID(CELL("filename",$A$1), FIND("]", CELL("filename", $A$1))+ 1, 255)</f>
        <v>Instrumentation</v>
      </c>
      <c r="J6" s="110"/>
    </row>
    <row r="7" spans="2:10" x14ac:dyDescent="0.25">
      <c r="B7" s="242" t="str">
        <f>'Version Control'!$B$7</f>
        <v>File Name:</v>
      </c>
      <c r="C7" s="243" t="str">
        <f ca="1">'Version Control'!$C$7</f>
        <v>Single Packaged Vertical Unit - v4.0.xlsx</v>
      </c>
      <c r="J7" s="110"/>
    </row>
    <row r="8" spans="2:10" ht="17.25" thickBot="1" x14ac:dyDescent="0.35">
      <c r="B8" s="214" t="str">
        <f>'Version Control'!$B$8</f>
        <v xml:space="preserve">Test Completion Date: </v>
      </c>
      <c r="C8" s="215" t="str">
        <f>'Version Control'!$C$8</f>
        <v>[MM/DD/YYYY]</v>
      </c>
      <c r="J8" s="110"/>
    </row>
    <row r="9" spans="2:10" x14ac:dyDescent="0.25">
      <c r="J9" s="110"/>
    </row>
    <row r="10" spans="2:10" ht="17.25" thickBot="1" x14ac:dyDescent="0.3">
      <c r="J10" s="110"/>
    </row>
    <row r="11" spans="2:10" ht="18" thickBot="1" x14ac:dyDescent="0.3">
      <c r="B11" s="375" t="s">
        <v>101</v>
      </c>
      <c r="C11" s="376"/>
      <c r="D11" s="376"/>
      <c r="E11" s="376"/>
      <c r="F11" s="376"/>
      <c r="G11" s="376"/>
      <c r="H11" s="377"/>
      <c r="J11" s="110"/>
    </row>
    <row r="12" spans="2:10" ht="17.25" x14ac:dyDescent="0.25">
      <c r="B12" s="271" t="s">
        <v>102</v>
      </c>
      <c r="C12" s="272" t="s">
        <v>103</v>
      </c>
      <c r="D12" s="272" t="s">
        <v>104</v>
      </c>
      <c r="E12" s="272" t="s">
        <v>105</v>
      </c>
      <c r="F12" s="272" t="s">
        <v>106</v>
      </c>
      <c r="G12" s="272" t="s">
        <v>107</v>
      </c>
      <c r="H12" s="273" t="s">
        <v>108</v>
      </c>
      <c r="I12" s="113"/>
      <c r="J12" s="110"/>
    </row>
    <row r="13" spans="2:10" x14ac:dyDescent="0.25">
      <c r="B13" s="36"/>
      <c r="C13" s="37"/>
      <c r="D13" s="37"/>
      <c r="E13" s="37"/>
      <c r="F13" s="37"/>
      <c r="G13" s="38"/>
      <c r="H13" s="39"/>
      <c r="J13" s="110"/>
    </row>
    <row r="14" spans="2:10" x14ac:dyDescent="0.25">
      <c r="B14" s="36"/>
      <c r="C14" s="37"/>
      <c r="D14" s="37"/>
      <c r="E14" s="37"/>
      <c r="F14" s="37"/>
      <c r="G14" s="38"/>
      <c r="H14" s="39"/>
      <c r="J14" s="110"/>
    </row>
    <row r="15" spans="2:10" x14ac:dyDescent="0.25">
      <c r="B15" s="36"/>
      <c r="C15" s="37"/>
      <c r="D15" s="37"/>
      <c r="E15" s="37"/>
      <c r="F15" s="37"/>
      <c r="G15" s="38"/>
      <c r="H15" s="39"/>
      <c r="J15" s="110"/>
    </row>
    <row r="16" spans="2:10" x14ac:dyDescent="0.25">
      <c r="B16" s="36"/>
      <c r="C16" s="37"/>
      <c r="D16" s="37"/>
      <c r="E16" s="37"/>
      <c r="F16" s="37"/>
      <c r="G16" s="38"/>
      <c r="H16" s="39"/>
      <c r="J16" s="110"/>
    </row>
    <row r="17" spans="2:10" x14ac:dyDescent="0.25">
      <c r="B17" s="36"/>
      <c r="C17" s="37"/>
      <c r="D17" s="37"/>
      <c r="E17" s="37"/>
      <c r="F17" s="37"/>
      <c r="G17" s="38"/>
      <c r="H17" s="39"/>
      <c r="J17" s="110"/>
    </row>
    <row r="18" spans="2:10" x14ac:dyDescent="0.25">
      <c r="B18" s="36"/>
      <c r="C18" s="37"/>
      <c r="D18" s="37"/>
      <c r="E18" s="37"/>
      <c r="F18" s="37"/>
      <c r="G18" s="38"/>
      <c r="H18" s="39"/>
      <c r="J18" s="110"/>
    </row>
    <row r="19" spans="2:10" x14ac:dyDescent="0.25">
      <c r="B19" s="36"/>
      <c r="C19" s="37"/>
      <c r="D19" s="37"/>
      <c r="E19" s="37"/>
      <c r="F19" s="37"/>
      <c r="G19" s="38"/>
      <c r="H19" s="39"/>
      <c r="J19" s="110"/>
    </row>
    <row r="20" spans="2:10" x14ac:dyDescent="0.25">
      <c r="B20" s="36"/>
      <c r="C20" s="37"/>
      <c r="D20" s="37"/>
      <c r="E20" s="37"/>
      <c r="F20" s="37"/>
      <c r="G20" s="38"/>
      <c r="H20" s="39"/>
      <c r="J20" s="110"/>
    </row>
    <row r="21" spans="2:10" x14ac:dyDescent="0.25">
      <c r="B21" s="36"/>
      <c r="C21" s="37"/>
      <c r="D21" s="37"/>
      <c r="E21" s="37"/>
      <c r="F21" s="37"/>
      <c r="G21" s="38"/>
      <c r="H21" s="39"/>
      <c r="J21" s="110"/>
    </row>
    <row r="22" spans="2:10" x14ac:dyDescent="0.25">
      <c r="B22" s="36"/>
      <c r="C22" s="37"/>
      <c r="D22" s="37"/>
      <c r="E22" s="37"/>
      <c r="F22" s="37"/>
      <c r="G22" s="38"/>
      <c r="H22" s="39"/>
      <c r="J22" s="110"/>
    </row>
    <row r="23" spans="2:10" x14ac:dyDescent="0.25">
      <c r="B23" s="36"/>
      <c r="C23" s="37"/>
      <c r="D23" s="37"/>
      <c r="E23" s="37"/>
      <c r="F23" s="37"/>
      <c r="G23" s="38"/>
      <c r="H23" s="39"/>
      <c r="J23" s="110"/>
    </row>
    <row r="24" spans="2:10" x14ac:dyDescent="0.25">
      <c r="B24" s="36"/>
      <c r="C24" s="37"/>
      <c r="D24" s="37"/>
      <c r="E24" s="37"/>
      <c r="F24" s="37"/>
      <c r="G24" s="38"/>
      <c r="H24" s="39"/>
      <c r="J24" s="110"/>
    </row>
    <row r="25" spans="2:10" x14ac:dyDescent="0.25">
      <c r="B25" s="36"/>
      <c r="C25" s="37"/>
      <c r="D25" s="37"/>
      <c r="E25" s="37"/>
      <c r="F25" s="37"/>
      <c r="G25" s="38"/>
      <c r="H25" s="39"/>
      <c r="J25" s="110"/>
    </row>
    <row r="26" spans="2:10" x14ac:dyDescent="0.25">
      <c r="B26" s="36"/>
      <c r="C26" s="37"/>
      <c r="D26" s="37"/>
      <c r="E26" s="37"/>
      <c r="F26" s="37"/>
      <c r="G26" s="38"/>
      <c r="H26" s="39"/>
      <c r="J26" s="110"/>
    </row>
    <row r="27" spans="2:10" x14ac:dyDescent="0.25">
      <c r="B27" s="36"/>
      <c r="C27" s="37"/>
      <c r="D27" s="37"/>
      <c r="E27" s="37"/>
      <c r="F27" s="37"/>
      <c r="G27" s="38"/>
      <c r="H27" s="39"/>
      <c r="J27" s="110"/>
    </row>
    <row r="28" spans="2:10" x14ac:dyDescent="0.25">
      <c r="B28" s="36"/>
      <c r="C28" s="37"/>
      <c r="D28" s="37"/>
      <c r="E28" s="37"/>
      <c r="F28" s="37"/>
      <c r="G28" s="38"/>
      <c r="H28" s="39"/>
      <c r="J28" s="110"/>
    </row>
    <row r="29" spans="2:10" x14ac:dyDescent="0.25">
      <c r="B29" s="36"/>
      <c r="C29" s="37"/>
      <c r="D29" s="37"/>
      <c r="E29" s="37"/>
      <c r="F29" s="37"/>
      <c r="G29" s="38"/>
      <c r="H29" s="39"/>
      <c r="J29" s="110"/>
    </row>
    <row r="30" spans="2:10" x14ac:dyDescent="0.25">
      <c r="B30" s="36"/>
      <c r="C30" s="37"/>
      <c r="D30" s="37"/>
      <c r="E30" s="37"/>
      <c r="F30" s="37"/>
      <c r="G30" s="38"/>
      <c r="H30" s="39"/>
      <c r="J30" s="110"/>
    </row>
    <row r="31" spans="2:10" x14ac:dyDescent="0.25">
      <c r="B31" s="36"/>
      <c r="C31" s="37"/>
      <c r="D31" s="37"/>
      <c r="E31" s="37"/>
      <c r="F31" s="37"/>
      <c r="G31" s="38"/>
      <c r="H31" s="39"/>
      <c r="J31" s="110"/>
    </row>
    <row r="32" spans="2:10" x14ac:dyDescent="0.25">
      <c r="B32" s="36"/>
      <c r="C32" s="37"/>
      <c r="D32" s="37"/>
      <c r="E32" s="37"/>
      <c r="F32" s="37"/>
      <c r="G32" s="38"/>
      <c r="H32" s="39"/>
      <c r="J32" s="110"/>
    </row>
    <row r="33" spans="2:10" x14ac:dyDescent="0.25">
      <c r="B33" s="36"/>
      <c r="C33" s="37"/>
      <c r="D33" s="37"/>
      <c r="E33" s="37"/>
      <c r="F33" s="37"/>
      <c r="G33" s="38"/>
      <c r="H33" s="39"/>
      <c r="J33" s="110"/>
    </row>
    <row r="34" spans="2:10" x14ac:dyDescent="0.25">
      <c r="B34" s="36"/>
      <c r="C34" s="37"/>
      <c r="D34" s="37"/>
      <c r="E34" s="37"/>
      <c r="F34" s="37"/>
      <c r="G34" s="38"/>
      <c r="H34" s="39"/>
      <c r="J34" s="110"/>
    </row>
    <row r="35" spans="2:10" x14ac:dyDescent="0.25">
      <c r="B35" s="36"/>
      <c r="C35" s="37"/>
      <c r="D35" s="37"/>
      <c r="E35" s="37"/>
      <c r="F35" s="37"/>
      <c r="G35" s="38"/>
      <c r="H35" s="39"/>
      <c r="J35" s="110"/>
    </row>
    <row r="36" spans="2:10" x14ac:dyDescent="0.25">
      <c r="B36" s="36"/>
      <c r="C36" s="37"/>
      <c r="D36" s="37"/>
      <c r="E36" s="37"/>
      <c r="F36" s="37"/>
      <c r="G36" s="38"/>
      <c r="H36" s="39"/>
      <c r="J36" s="110"/>
    </row>
    <row r="37" spans="2:10" x14ac:dyDescent="0.25">
      <c r="B37" s="36"/>
      <c r="C37" s="37"/>
      <c r="D37" s="37"/>
      <c r="E37" s="37"/>
      <c r="F37" s="37"/>
      <c r="G37" s="38"/>
      <c r="H37" s="39"/>
      <c r="J37" s="110"/>
    </row>
    <row r="38" spans="2:10" x14ac:dyDescent="0.25">
      <c r="B38" s="36"/>
      <c r="C38" s="37"/>
      <c r="D38" s="37"/>
      <c r="E38" s="37"/>
      <c r="F38" s="37"/>
      <c r="G38" s="38"/>
      <c r="H38" s="39"/>
      <c r="J38" s="110"/>
    </row>
    <row r="39" spans="2:10" x14ac:dyDescent="0.25">
      <c r="B39" s="36"/>
      <c r="C39" s="37"/>
      <c r="D39" s="37"/>
      <c r="E39" s="37"/>
      <c r="F39" s="37"/>
      <c r="G39" s="38"/>
      <c r="H39" s="39"/>
      <c r="J39" s="110"/>
    </row>
    <row r="40" spans="2:10" x14ac:dyDescent="0.25">
      <c r="B40" s="36"/>
      <c r="C40" s="37"/>
      <c r="D40" s="37"/>
      <c r="E40" s="37"/>
      <c r="F40" s="37"/>
      <c r="G40" s="38"/>
      <c r="H40" s="39"/>
      <c r="J40" s="110"/>
    </row>
    <row r="41" spans="2:10" x14ac:dyDescent="0.25">
      <c r="B41" s="36"/>
      <c r="C41" s="37"/>
      <c r="D41" s="37"/>
      <c r="E41" s="37"/>
      <c r="F41" s="37"/>
      <c r="G41" s="38"/>
      <c r="H41" s="39"/>
      <c r="J41" s="110"/>
    </row>
    <row r="42" spans="2:10" x14ac:dyDescent="0.25">
      <c r="B42" s="36"/>
      <c r="C42" s="37"/>
      <c r="D42" s="37"/>
      <c r="E42" s="37"/>
      <c r="F42" s="37"/>
      <c r="G42" s="38"/>
      <c r="H42" s="39"/>
      <c r="J42" s="110"/>
    </row>
    <row r="43" spans="2:10" x14ac:dyDescent="0.25">
      <c r="B43" s="36"/>
      <c r="C43" s="37"/>
      <c r="D43" s="37"/>
      <c r="E43" s="37"/>
      <c r="F43" s="37"/>
      <c r="G43" s="38"/>
      <c r="H43" s="39"/>
      <c r="J43" s="110"/>
    </row>
    <row r="44" spans="2:10" x14ac:dyDescent="0.25">
      <c r="B44" s="36"/>
      <c r="C44" s="37"/>
      <c r="D44" s="37"/>
      <c r="E44" s="37"/>
      <c r="F44" s="37"/>
      <c r="G44" s="38"/>
      <c r="H44" s="39"/>
      <c r="J44" s="110"/>
    </row>
    <row r="45" spans="2:10" x14ac:dyDescent="0.25">
      <c r="B45" s="36"/>
      <c r="C45" s="37"/>
      <c r="D45" s="37"/>
      <c r="E45" s="37"/>
      <c r="F45" s="37"/>
      <c r="G45" s="38"/>
      <c r="H45" s="39"/>
      <c r="J45" s="110"/>
    </row>
    <row r="46" spans="2:10" x14ac:dyDescent="0.25">
      <c r="B46" s="36"/>
      <c r="C46" s="37"/>
      <c r="D46" s="37"/>
      <c r="E46" s="37"/>
      <c r="F46" s="37"/>
      <c r="G46" s="38"/>
      <c r="H46" s="39"/>
      <c r="J46" s="110"/>
    </row>
    <row r="47" spans="2:10" x14ac:dyDescent="0.25">
      <c r="B47" s="36"/>
      <c r="C47" s="37"/>
      <c r="D47" s="37"/>
      <c r="E47" s="37"/>
      <c r="F47" s="37"/>
      <c r="G47" s="38"/>
      <c r="H47" s="39"/>
      <c r="J47" s="110"/>
    </row>
    <row r="48" spans="2:10" x14ac:dyDescent="0.25">
      <c r="B48" s="36"/>
      <c r="C48" s="37"/>
      <c r="D48" s="37"/>
      <c r="E48" s="37"/>
      <c r="F48" s="37"/>
      <c r="G48" s="38"/>
      <c r="H48" s="39"/>
      <c r="J48" s="110"/>
    </row>
    <row r="49" spans="2:10" ht="17.25" thickBot="1" x14ac:dyDescent="0.3">
      <c r="B49" s="40"/>
      <c r="C49" s="41"/>
      <c r="D49" s="41"/>
      <c r="E49" s="41"/>
      <c r="F49" s="41"/>
      <c r="G49" s="42"/>
      <c r="H49" s="43"/>
      <c r="J49" s="110"/>
    </row>
    <row r="50" spans="2:10" ht="17.25" thickBot="1" x14ac:dyDescent="0.3">
      <c r="J50" s="110"/>
    </row>
    <row r="51" spans="2:10" s="46" customFormat="1" ht="18" thickBot="1" x14ac:dyDescent="0.3">
      <c r="B51" s="114" t="s">
        <v>109</v>
      </c>
      <c r="C51" s="6"/>
      <c r="D51" s="6"/>
      <c r="E51" s="6"/>
      <c r="F51" s="6"/>
      <c r="G51" s="6"/>
      <c r="H51" s="7"/>
      <c r="J51" s="110"/>
    </row>
    <row r="52" spans="2:10" s="5" customFormat="1" ht="15" customHeight="1" x14ac:dyDescent="0.25">
      <c r="B52" s="115" t="s">
        <v>110</v>
      </c>
      <c r="H52" s="116"/>
      <c r="J52" s="110"/>
    </row>
    <row r="53" spans="2:10" s="5" customFormat="1" x14ac:dyDescent="0.25">
      <c r="B53" s="363"/>
      <c r="C53" s="364"/>
      <c r="D53" s="364"/>
      <c r="E53" s="364"/>
      <c r="F53" s="364"/>
      <c r="G53" s="364"/>
      <c r="H53" s="365"/>
      <c r="J53" s="110"/>
    </row>
    <row r="54" spans="2:10" s="5" customFormat="1" x14ac:dyDescent="0.25">
      <c r="B54" s="366"/>
      <c r="C54" s="367"/>
      <c r="D54" s="367"/>
      <c r="E54" s="367"/>
      <c r="F54" s="367"/>
      <c r="G54" s="367"/>
      <c r="H54" s="368"/>
      <c r="J54" s="110"/>
    </row>
    <row r="55" spans="2:10" s="5" customFormat="1" x14ac:dyDescent="0.25">
      <c r="B55" s="366"/>
      <c r="C55" s="367"/>
      <c r="D55" s="367"/>
      <c r="E55" s="367"/>
      <c r="F55" s="367"/>
      <c r="G55" s="367"/>
      <c r="H55" s="368"/>
      <c r="J55" s="110"/>
    </row>
    <row r="56" spans="2:10" s="5" customFormat="1" x14ac:dyDescent="0.25">
      <c r="B56" s="366"/>
      <c r="C56" s="367"/>
      <c r="D56" s="367"/>
      <c r="E56" s="367"/>
      <c r="F56" s="367"/>
      <c r="G56" s="367"/>
      <c r="H56" s="368"/>
      <c r="J56" s="110"/>
    </row>
    <row r="57" spans="2:10" s="5" customFormat="1" x14ac:dyDescent="0.25">
      <c r="B57" s="369"/>
      <c r="C57" s="370"/>
      <c r="D57" s="370"/>
      <c r="E57" s="370"/>
      <c r="F57" s="370"/>
      <c r="G57" s="370"/>
      <c r="H57" s="371"/>
      <c r="J57" s="110"/>
    </row>
    <row r="58" spans="2:10" s="5" customFormat="1" x14ac:dyDescent="0.25">
      <c r="B58" s="115"/>
      <c r="H58" s="116"/>
      <c r="J58" s="110"/>
    </row>
    <row r="59" spans="2:10" s="5" customFormat="1" ht="15" customHeight="1" x14ac:dyDescent="0.25">
      <c r="B59" s="115" t="s">
        <v>111</v>
      </c>
      <c r="H59" s="116"/>
      <c r="J59" s="110"/>
    </row>
    <row r="60" spans="2:10" s="5" customFormat="1" x14ac:dyDescent="0.25">
      <c r="B60" s="363"/>
      <c r="C60" s="364"/>
      <c r="D60" s="364"/>
      <c r="E60" s="364"/>
      <c r="F60" s="364"/>
      <c r="G60" s="364"/>
      <c r="H60" s="365"/>
      <c r="J60" s="110"/>
    </row>
    <row r="61" spans="2:10" s="5" customFormat="1" x14ac:dyDescent="0.25">
      <c r="B61" s="366"/>
      <c r="C61" s="367"/>
      <c r="D61" s="367"/>
      <c r="E61" s="367"/>
      <c r="F61" s="367"/>
      <c r="G61" s="367"/>
      <c r="H61" s="368"/>
      <c r="J61" s="110"/>
    </row>
    <row r="62" spans="2:10" s="5" customFormat="1" x14ac:dyDescent="0.25">
      <c r="B62" s="366"/>
      <c r="C62" s="367"/>
      <c r="D62" s="367"/>
      <c r="E62" s="367"/>
      <c r="F62" s="367"/>
      <c r="G62" s="367"/>
      <c r="H62" s="368"/>
      <c r="J62" s="110"/>
    </row>
    <row r="63" spans="2:10" s="5" customFormat="1" x14ac:dyDescent="0.25">
      <c r="B63" s="366"/>
      <c r="C63" s="367"/>
      <c r="D63" s="367"/>
      <c r="E63" s="367"/>
      <c r="F63" s="367"/>
      <c r="G63" s="367"/>
      <c r="H63" s="368"/>
      <c r="J63" s="110"/>
    </row>
    <row r="64" spans="2:10" s="5" customFormat="1" ht="17.25" thickBot="1" x14ac:dyDescent="0.3">
      <c r="B64" s="372"/>
      <c r="C64" s="373"/>
      <c r="D64" s="373"/>
      <c r="E64" s="373"/>
      <c r="F64" s="373"/>
      <c r="G64" s="373"/>
      <c r="H64" s="374"/>
      <c r="J64" s="110"/>
    </row>
    <row r="65" spans="1:10" x14ac:dyDescent="0.25">
      <c r="J65" s="110"/>
    </row>
    <row r="66" spans="1:10" s="117" customFormat="1" x14ac:dyDescent="0.25">
      <c r="A66" s="110"/>
      <c r="B66" s="110"/>
      <c r="C66" s="110"/>
      <c r="D66" s="110"/>
      <c r="E66" s="110"/>
      <c r="F66" s="110"/>
      <c r="G66" s="110"/>
      <c r="H66" s="110"/>
      <c r="I66" s="110"/>
      <c r="J66" s="110"/>
    </row>
  </sheetData>
  <sheetProtection algorithmName="SHA-512" hashValue="RPcTHU+c/2rOkdCC1aU9rBDKJ2gpMkajl4s+Dww6A6EXV1G/mI4m1mSMz/1WCFsmhmgiSBKKNN1sescOcMg5vA==" saltValue="EUPvdxz2g6GXQJJQOzoDJA==" spinCount="100000" sheet="1" objects="1" scenarios="1" selectLockedCells="1"/>
  <protectedRanges>
    <protectedRange sqref="B13:H49" name="Range1"/>
  </protectedRanges>
  <customSheetViews>
    <customSheetView guid="{2A4C6EB9-430A-44F2-86C8-15B50360FC3B}" scale="80" showGridLines="0">
      <selection activeCell="G34" sqref="G34"/>
      <pageMargins left="0" right="0" top="0" bottom="0" header="0" footer="0"/>
      <pageSetup orientation="portrait" r:id="rId1"/>
    </customSheetView>
    <customSheetView guid="{B3BD5AF3-9A64-4EA7-AE1F-3CC326849B8F}" scale="80" showGridLines="0">
      <selection activeCell="C6" sqref="C6"/>
      <pageMargins left="0" right="0" top="0" bottom="0" header="0" footer="0"/>
      <pageSetup orientation="portrait" r:id="rId2"/>
    </customSheetView>
  </customSheetViews>
  <mergeCells count="4">
    <mergeCell ref="B53:H57"/>
    <mergeCell ref="B60:H64"/>
    <mergeCell ref="B2:C2"/>
    <mergeCell ref="B11:H11"/>
  </mergeCells>
  <hyperlinks>
    <hyperlink ref="E3" location="Instructions!A1" display="Back to Instructions" xr:uid="{00000000-0004-0000-0200-000000000000}"/>
  </hyperlinks>
  <pageMargins left="0.7" right="0.7"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0070C0"/>
  </sheetPr>
  <dimension ref="A1:I58"/>
  <sheetViews>
    <sheetView showGridLines="0" zoomScale="80" zoomScaleNormal="80" workbookViewId="0">
      <selection activeCell="C12" sqref="C12"/>
    </sheetView>
  </sheetViews>
  <sheetFormatPr defaultColWidth="9.140625" defaultRowHeight="16.5" x14ac:dyDescent="0.25"/>
  <cols>
    <col min="1" max="1" width="3.5703125" style="5" customWidth="1"/>
    <col min="2" max="2" width="57.7109375" style="5" customWidth="1"/>
    <col min="3" max="3" width="46.28515625" style="5" customWidth="1"/>
    <col min="4" max="4" width="9.140625" style="5"/>
    <col min="5" max="5" width="19.5703125" style="5" bestFit="1" customWidth="1"/>
    <col min="6" max="6" width="32.85546875" style="5" customWidth="1"/>
    <col min="7" max="7" width="11.5703125" style="5" customWidth="1"/>
    <col min="8" max="8" width="4.140625" style="5" customWidth="1"/>
    <col min="9" max="9" width="2" style="126" customWidth="1"/>
    <col min="10" max="16384" width="9.140625" style="5"/>
  </cols>
  <sheetData>
    <row r="1" spans="1:9" s="119" customFormat="1" ht="15.75" thickBot="1" x14ac:dyDescent="0.3">
      <c r="A1" s="118"/>
      <c r="I1" s="80"/>
    </row>
    <row r="2" spans="1:9" s="119" customFormat="1" ht="18" thickBot="1" x14ac:dyDescent="0.3">
      <c r="A2" s="118"/>
      <c r="B2" s="315" t="str">
        <f>'Version Control'!$B$2</f>
        <v>Title Block</v>
      </c>
      <c r="C2" s="316"/>
      <c r="I2" s="120"/>
    </row>
    <row r="3" spans="1:9" s="119" customFormat="1" x14ac:dyDescent="0.3">
      <c r="A3" s="118"/>
      <c r="B3" s="209" t="str">
        <f>'Version Control'!$B$3</f>
        <v>Test Report Template Name:</v>
      </c>
      <c r="C3" s="210" t="str">
        <f>'Version Control'!$C$3</f>
        <v>Single Packaged Vertical Unit</v>
      </c>
      <c r="E3" s="44" t="s">
        <v>55</v>
      </c>
      <c r="I3" s="120"/>
    </row>
    <row r="4" spans="1:9" s="119" customFormat="1" x14ac:dyDescent="0.3">
      <c r="A4" s="118"/>
      <c r="B4" s="211" t="str">
        <f>'Version Control'!$B$4</f>
        <v>Version Number:</v>
      </c>
      <c r="C4" s="212" t="str">
        <f>'Version Control'!$C$4</f>
        <v>v4.0</v>
      </c>
      <c r="I4" s="120"/>
    </row>
    <row r="5" spans="1:9" s="119" customFormat="1" x14ac:dyDescent="0.3">
      <c r="A5" s="118"/>
      <c r="B5" s="211" t="str">
        <f>'Version Control'!$B$5</f>
        <v xml:space="preserve">Latest Template Revision: </v>
      </c>
      <c r="C5" s="213">
        <f>'Version Control'!$C$5</f>
        <v>45623</v>
      </c>
      <c r="I5" s="120"/>
    </row>
    <row r="6" spans="1:9" s="119" customFormat="1" x14ac:dyDescent="0.3">
      <c r="A6" s="118"/>
      <c r="B6" s="211" t="str">
        <f>'Version Control'!$B$6</f>
        <v>Tab Name:</v>
      </c>
      <c r="C6" s="241" t="str">
        <f ca="1">MID(CELL("filename",$A$1), FIND("]", CELL("filename", $A$1))+ 1, 255)</f>
        <v>Setup</v>
      </c>
      <c r="I6" s="120"/>
    </row>
    <row r="7" spans="1:9" s="119" customFormat="1" ht="36" customHeight="1" x14ac:dyDescent="0.25">
      <c r="A7" s="121"/>
      <c r="B7" s="242" t="str">
        <f>'Version Control'!$B$7</f>
        <v>File Name:</v>
      </c>
      <c r="C7" s="243" t="str">
        <f ca="1">'Version Control'!$C$7</f>
        <v>Single Packaged Vertical Unit - v4.0.xlsx</v>
      </c>
      <c r="I7" s="120"/>
    </row>
    <row r="8" spans="1:9" s="119" customFormat="1" ht="17.25" thickBot="1" x14ac:dyDescent="0.35">
      <c r="A8" s="121"/>
      <c r="B8" s="214" t="str">
        <f>'Version Control'!$B$8</f>
        <v xml:space="preserve">Test Completion Date: </v>
      </c>
      <c r="C8" s="215" t="str">
        <f>'Version Control'!$C$8</f>
        <v>[MM/DD/YYYY]</v>
      </c>
      <c r="I8" s="120"/>
    </row>
    <row r="9" spans="1:9" s="119" customFormat="1" ht="15" x14ac:dyDescent="0.25">
      <c r="I9" s="120"/>
    </row>
    <row r="10" spans="1:9" ht="17.25" thickBot="1" x14ac:dyDescent="0.3">
      <c r="I10" s="50"/>
    </row>
    <row r="11" spans="1:9" s="46" customFormat="1" ht="18" thickBot="1" x14ac:dyDescent="0.3">
      <c r="B11" s="114" t="s">
        <v>112</v>
      </c>
      <c r="C11" s="6"/>
      <c r="D11" s="6"/>
      <c r="E11" s="6"/>
      <c r="F11" s="6"/>
      <c r="G11" s="7"/>
      <c r="I11" s="122"/>
    </row>
    <row r="12" spans="1:9" ht="55.5" customHeight="1" x14ac:dyDescent="0.25">
      <c r="B12" s="123" t="s">
        <v>113</v>
      </c>
      <c r="C12" s="13"/>
      <c r="G12" s="116"/>
      <c r="I12" s="50"/>
    </row>
    <row r="13" spans="1:9" ht="66" customHeight="1" x14ac:dyDescent="0.25">
      <c r="B13" s="382" t="s">
        <v>114</v>
      </c>
      <c r="C13" s="378"/>
      <c r="D13" s="364"/>
      <c r="E13" s="364"/>
      <c r="F13" s="364"/>
      <c r="G13" s="365"/>
      <c r="I13" s="50"/>
    </row>
    <row r="14" spans="1:9" x14ac:dyDescent="0.25">
      <c r="B14" s="383"/>
      <c r="C14" s="379"/>
      <c r="D14" s="367"/>
      <c r="E14" s="367"/>
      <c r="F14" s="367"/>
      <c r="G14" s="368"/>
      <c r="I14" s="50"/>
    </row>
    <row r="15" spans="1:9" x14ac:dyDescent="0.25">
      <c r="B15" s="383"/>
      <c r="C15" s="379"/>
      <c r="D15" s="367"/>
      <c r="E15" s="367"/>
      <c r="F15" s="367"/>
      <c r="G15" s="368"/>
      <c r="I15" s="50"/>
    </row>
    <row r="16" spans="1:9" ht="17.25" thickBot="1" x14ac:dyDescent="0.3">
      <c r="B16" s="384"/>
      <c r="C16" s="381"/>
      <c r="D16" s="373"/>
      <c r="E16" s="373"/>
      <c r="F16" s="373"/>
      <c r="G16" s="374"/>
      <c r="I16" s="50"/>
    </row>
    <row r="17" spans="2:9" ht="17.25" thickBot="1" x14ac:dyDescent="0.3">
      <c r="C17" s="4"/>
      <c r="D17" s="4"/>
      <c r="E17" s="4"/>
      <c r="F17" s="4"/>
      <c r="I17" s="50"/>
    </row>
    <row r="18" spans="2:9" s="46" customFormat="1" ht="18" thickBot="1" x14ac:dyDescent="0.3">
      <c r="B18" s="114" t="s">
        <v>115</v>
      </c>
      <c r="C18" s="6"/>
      <c r="D18" s="6"/>
      <c r="E18" s="6"/>
      <c r="F18" s="6"/>
      <c r="G18" s="7"/>
      <c r="I18" s="122"/>
    </row>
    <row r="19" spans="2:9" ht="49.5" x14ac:dyDescent="0.25">
      <c r="B19" s="124" t="s">
        <v>116</v>
      </c>
      <c r="C19" s="13"/>
      <c r="G19" s="116"/>
      <c r="I19" s="50"/>
    </row>
    <row r="20" spans="2:9" ht="66" customHeight="1" x14ac:dyDescent="0.25">
      <c r="B20" s="385" t="s">
        <v>117</v>
      </c>
      <c r="C20" s="378"/>
      <c r="D20" s="364"/>
      <c r="E20" s="364"/>
      <c r="F20" s="364"/>
      <c r="G20" s="365"/>
      <c r="I20" s="50"/>
    </row>
    <row r="21" spans="2:9" x14ac:dyDescent="0.25">
      <c r="B21" s="385"/>
      <c r="C21" s="379"/>
      <c r="D21" s="367"/>
      <c r="E21" s="367"/>
      <c r="F21" s="367"/>
      <c r="G21" s="368"/>
      <c r="I21" s="50"/>
    </row>
    <row r="22" spans="2:9" x14ac:dyDescent="0.25">
      <c r="B22" s="385"/>
      <c r="C22" s="379"/>
      <c r="D22" s="367"/>
      <c r="E22" s="367"/>
      <c r="F22" s="367"/>
      <c r="G22" s="368"/>
      <c r="I22" s="50"/>
    </row>
    <row r="23" spans="2:9" x14ac:dyDescent="0.25">
      <c r="B23" s="385"/>
      <c r="C23" s="380"/>
      <c r="D23" s="370"/>
      <c r="E23" s="370"/>
      <c r="F23" s="370"/>
      <c r="G23" s="371"/>
      <c r="I23" s="50"/>
    </row>
    <row r="24" spans="2:9" x14ac:dyDescent="0.25">
      <c r="B24" s="115" t="s">
        <v>118</v>
      </c>
      <c r="G24" s="116"/>
      <c r="I24" s="50"/>
    </row>
    <row r="25" spans="2:9" ht="17.25" x14ac:dyDescent="0.25">
      <c r="B25" s="125" t="s">
        <v>119</v>
      </c>
      <c r="G25" s="116"/>
      <c r="I25" s="50"/>
    </row>
    <row r="26" spans="2:9" x14ac:dyDescent="0.25">
      <c r="B26" s="363"/>
      <c r="C26" s="364"/>
      <c r="D26" s="364"/>
      <c r="E26" s="364"/>
      <c r="F26" s="364"/>
      <c r="G26" s="365"/>
      <c r="I26" s="50"/>
    </row>
    <row r="27" spans="2:9" x14ac:dyDescent="0.25">
      <c r="B27" s="366"/>
      <c r="C27" s="367"/>
      <c r="D27" s="367"/>
      <c r="E27" s="367"/>
      <c r="F27" s="367"/>
      <c r="G27" s="368"/>
      <c r="I27" s="50"/>
    </row>
    <row r="28" spans="2:9" x14ac:dyDescent="0.25">
      <c r="B28" s="366"/>
      <c r="C28" s="367"/>
      <c r="D28" s="367"/>
      <c r="E28" s="367"/>
      <c r="F28" s="367"/>
      <c r="G28" s="368"/>
      <c r="I28" s="50"/>
    </row>
    <row r="29" spans="2:9" x14ac:dyDescent="0.25">
      <c r="B29" s="366"/>
      <c r="C29" s="367"/>
      <c r="D29" s="367"/>
      <c r="E29" s="367"/>
      <c r="F29" s="367"/>
      <c r="G29" s="368"/>
      <c r="I29" s="50"/>
    </row>
    <row r="30" spans="2:9" x14ac:dyDescent="0.25">
      <c r="B30" s="366"/>
      <c r="C30" s="367"/>
      <c r="D30" s="367"/>
      <c r="E30" s="367"/>
      <c r="F30" s="367"/>
      <c r="G30" s="368"/>
      <c r="I30" s="50"/>
    </row>
    <row r="31" spans="2:9" x14ac:dyDescent="0.25">
      <c r="B31" s="366"/>
      <c r="C31" s="367"/>
      <c r="D31" s="367"/>
      <c r="E31" s="367"/>
      <c r="F31" s="367"/>
      <c r="G31" s="368"/>
      <c r="I31" s="50"/>
    </row>
    <row r="32" spans="2:9" x14ac:dyDescent="0.25">
      <c r="B32" s="366"/>
      <c r="C32" s="367"/>
      <c r="D32" s="367"/>
      <c r="E32" s="367"/>
      <c r="F32" s="367"/>
      <c r="G32" s="368"/>
      <c r="I32" s="50"/>
    </row>
    <row r="33" spans="2:9" x14ac:dyDescent="0.25">
      <c r="B33" s="366"/>
      <c r="C33" s="367"/>
      <c r="D33" s="367"/>
      <c r="E33" s="367"/>
      <c r="F33" s="367"/>
      <c r="G33" s="368"/>
      <c r="I33" s="50"/>
    </row>
    <row r="34" spans="2:9" x14ac:dyDescent="0.25">
      <c r="B34" s="366"/>
      <c r="C34" s="367"/>
      <c r="D34" s="367"/>
      <c r="E34" s="367"/>
      <c r="F34" s="367"/>
      <c r="G34" s="368"/>
      <c r="I34" s="50"/>
    </row>
    <row r="35" spans="2:9" x14ac:dyDescent="0.25">
      <c r="B35" s="366"/>
      <c r="C35" s="367"/>
      <c r="D35" s="367"/>
      <c r="E35" s="367"/>
      <c r="F35" s="367"/>
      <c r="G35" s="368"/>
      <c r="I35" s="50"/>
    </row>
    <row r="36" spans="2:9" x14ac:dyDescent="0.25">
      <c r="B36" s="366"/>
      <c r="C36" s="367"/>
      <c r="D36" s="367"/>
      <c r="E36" s="367"/>
      <c r="F36" s="367"/>
      <c r="G36" s="368"/>
      <c r="I36" s="50"/>
    </row>
    <row r="37" spans="2:9" x14ac:dyDescent="0.25">
      <c r="B37" s="366"/>
      <c r="C37" s="367"/>
      <c r="D37" s="367"/>
      <c r="E37" s="367"/>
      <c r="F37" s="367"/>
      <c r="G37" s="368"/>
      <c r="I37" s="50"/>
    </row>
    <row r="38" spans="2:9" x14ac:dyDescent="0.25">
      <c r="B38" s="366"/>
      <c r="C38" s="367"/>
      <c r="D38" s="367"/>
      <c r="E38" s="367"/>
      <c r="F38" s="367"/>
      <c r="G38" s="368"/>
      <c r="I38" s="50"/>
    </row>
    <row r="39" spans="2:9" x14ac:dyDescent="0.25">
      <c r="B39" s="366"/>
      <c r="C39" s="367"/>
      <c r="D39" s="367"/>
      <c r="E39" s="367"/>
      <c r="F39" s="367"/>
      <c r="G39" s="368"/>
      <c r="I39" s="50"/>
    </row>
    <row r="40" spans="2:9" x14ac:dyDescent="0.25">
      <c r="B40" s="366"/>
      <c r="C40" s="367"/>
      <c r="D40" s="367"/>
      <c r="E40" s="367"/>
      <c r="F40" s="367"/>
      <c r="G40" s="368"/>
      <c r="I40" s="50"/>
    </row>
    <row r="41" spans="2:9" x14ac:dyDescent="0.25">
      <c r="B41" s="366"/>
      <c r="C41" s="367"/>
      <c r="D41" s="367"/>
      <c r="E41" s="367"/>
      <c r="F41" s="367"/>
      <c r="G41" s="368"/>
      <c r="I41" s="50"/>
    </row>
    <row r="42" spans="2:9" x14ac:dyDescent="0.25">
      <c r="B42" s="366"/>
      <c r="C42" s="367"/>
      <c r="D42" s="367"/>
      <c r="E42" s="367"/>
      <c r="F42" s="367"/>
      <c r="G42" s="368"/>
      <c r="I42" s="50"/>
    </row>
    <row r="43" spans="2:9" x14ac:dyDescent="0.25">
      <c r="B43" s="366"/>
      <c r="C43" s="367"/>
      <c r="D43" s="367"/>
      <c r="E43" s="367"/>
      <c r="F43" s="367"/>
      <c r="G43" s="368"/>
      <c r="I43" s="50"/>
    </row>
    <row r="44" spans="2:9" x14ac:dyDescent="0.25">
      <c r="B44" s="366"/>
      <c r="C44" s="367"/>
      <c r="D44" s="367"/>
      <c r="E44" s="367"/>
      <c r="F44" s="367"/>
      <c r="G44" s="368"/>
      <c r="I44" s="50"/>
    </row>
    <row r="45" spans="2:9" ht="17.25" customHeight="1" x14ac:dyDescent="0.25">
      <c r="B45" s="366"/>
      <c r="C45" s="367"/>
      <c r="D45" s="367"/>
      <c r="E45" s="367"/>
      <c r="F45" s="367"/>
      <c r="G45" s="368"/>
      <c r="I45" s="50"/>
    </row>
    <row r="46" spans="2:9" ht="17.25" customHeight="1" x14ac:dyDescent="0.25">
      <c r="B46" s="366"/>
      <c r="C46" s="367"/>
      <c r="D46" s="367"/>
      <c r="E46" s="367"/>
      <c r="F46" s="367"/>
      <c r="G46" s="368"/>
      <c r="I46" s="50"/>
    </row>
    <row r="47" spans="2:9" x14ac:dyDescent="0.25">
      <c r="B47" s="366"/>
      <c r="C47" s="367"/>
      <c r="D47" s="367"/>
      <c r="E47" s="367"/>
      <c r="F47" s="367"/>
      <c r="G47" s="368"/>
      <c r="I47" s="50"/>
    </row>
    <row r="48" spans="2:9" x14ac:dyDescent="0.25">
      <c r="B48" s="366"/>
      <c r="C48" s="367"/>
      <c r="D48" s="367"/>
      <c r="E48" s="367"/>
      <c r="F48" s="367"/>
      <c r="G48" s="368"/>
      <c r="I48" s="50"/>
    </row>
    <row r="49" spans="1:9" x14ac:dyDescent="0.25">
      <c r="B49" s="366"/>
      <c r="C49" s="367"/>
      <c r="D49" s="367"/>
      <c r="E49" s="367"/>
      <c r="F49" s="367"/>
      <c r="G49" s="368"/>
      <c r="I49" s="50"/>
    </row>
    <row r="50" spans="1:9" x14ac:dyDescent="0.25">
      <c r="B50" s="366"/>
      <c r="C50" s="367"/>
      <c r="D50" s="367"/>
      <c r="E50" s="367"/>
      <c r="F50" s="367"/>
      <c r="G50" s="368"/>
      <c r="I50" s="50"/>
    </row>
    <row r="51" spans="1:9" x14ac:dyDescent="0.25">
      <c r="B51" s="366"/>
      <c r="C51" s="367"/>
      <c r="D51" s="367"/>
      <c r="E51" s="367"/>
      <c r="F51" s="367"/>
      <c r="G51" s="368"/>
      <c r="I51" s="50"/>
    </row>
    <row r="52" spans="1:9" x14ac:dyDescent="0.25">
      <c r="B52" s="366"/>
      <c r="C52" s="367"/>
      <c r="D52" s="367"/>
      <c r="E52" s="367"/>
      <c r="F52" s="367"/>
      <c r="G52" s="368"/>
      <c r="I52" s="50"/>
    </row>
    <row r="53" spans="1:9" x14ac:dyDescent="0.25">
      <c r="B53" s="366"/>
      <c r="C53" s="367"/>
      <c r="D53" s="367"/>
      <c r="E53" s="367"/>
      <c r="F53" s="367"/>
      <c r="G53" s="368"/>
      <c r="I53" s="50"/>
    </row>
    <row r="54" spans="1:9" x14ac:dyDescent="0.25">
      <c r="B54" s="366"/>
      <c r="C54" s="367"/>
      <c r="D54" s="367"/>
      <c r="E54" s="367"/>
      <c r="F54" s="367"/>
      <c r="G54" s="368"/>
      <c r="I54" s="50"/>
    </row>
    <row r="55" spans="1:9" x14ac:dyDescent="0.25">
      <c r="B55" s="366"/>
      <c r="C55" s="367"/>
      <c r="D55" s="367"/>
      <c r="E55" s="367"/>
      <c r="F55" s="367"/>
      <c r="G55" s="368"/>
      <c r="I55" s="50"/>
    </row>
    <row r="56" spans="1:9" ht="17.25" thickBot="1" x14ac:dyDescent="0.3">
      <c r="B56" s="372"/>
      <c r="C56" s="373"/>
      <c r="D56" s="373"/>
      <c r="E56" s="373"/>
      <c r="F56" s="373"/>
      <c r="G56" s="374"/>
      <c r="I56" s="50"/>
    </row>
    <row r="57" spans="1:9" x14ac:dyDescent="0.25">
      <c r="I57" s="50"/>
    </row>
    <row r="58" spans="1:9" s="126" customFormat="1" x14ac:dyDescent="0.25">
      <c r="A58" s="50"/>
      <c r="B58" s="50"/>
      <c r="C58" s="50"/>
      <c r="D58" s="50"/>
      <c r="E58" s="50"/>
      <c r="F58" s="50"/>
      <c r="G58" s="50"/>
      <c r="H58" s="50"/>
      <c r="I58" s="50"/>
    </row>
  </sheetData>
  <sheetProtection algorithmName="SHA-512" hashValue="CSVCYAEQAK2loZwOT2JnTXQ5O9FvJbTioQGJop7xzfic8VYa0gK113yOQ8kgqa2qsZ2oB2ammS9KNIUb9W3Juw==" saltValue="+r2o+cNi/e/6g/luSTZEYQ==" spinCount="100000" sheet="1" objects="1" scenarios="1" selectLockedCells="1"/>
  <customSheetViews>
    <customSheetView guid="{2A4C6EB9-430A-44F2-86C8-15B50360FC3B}" scale="80" showGridLines="0" topLeftCell="A57">
      <selection activeCell="B71" sqref="B71"/>
      <pageMargins left="0" right="0" top="0" bottom="0" header="0" footer="0"/>
      <pageSetup orientation="portrait" horizontalDpi="200" verticalDpi="200" r:id="rId1"/>
    </customSheetView>
    <customSheetView guid="{B3BD5AF3-9A64-4EA7-AE1F-3CC326849B8F}" scale="80" showGridLines="0">
      <selection activeCell="B12" sqref="B12"/>
      <pageMargins left="0" right="0" top="0" bottom="0" header="0" footer="0"/>
      <pageSetup orientation="portrait" horizontalDpi="200" verticalDpi="200" r:id="rId2"/>
    </customSheetView>
  </customSheetViews>
  <mergeCells count="6">
    <mergeCell ref="B2:C2"/>
    <mergeCell ref="C20:G23"/>
    <mergeCell ref="C13:G16"/>
    <mergeCell ref="B26:G56"/>
    <mergeCell ref="B13:B16"/>
    <mergeCell ref="B20:B23"/>
  </mergeCells>
  <dataValidations count="1">
    <dataValidation type="list" showInputMessage="1" showErrorMessage="1" sqref="C19 C12" xr:uid="{00000000-0002-0000-0300-000000000000}">
      <formula1>Y_N</formula1>
    </dataValidation>
  </dataValidations>
  <hyperlinks>
    <hyperlink ref="E3" location="Instructions!A1" display="Back to Instructions" xr:uid="{00000000-0004-0000-0300-000000000000}"/>
  </hyperlinks>
  <pageMargins left="0.7" right="0.7" top="0.75" bottom="0.75" header="0.3" footer="0.3"/>
  <pageSetup orientation="portrait" horizontalDpi="200" verticalDpi="20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rgb="FF0070C0"/>
  </sheetPr>
  <dimension ref="A1:J131"/>
  <sheetViews>
    <sheetView showGridLines="0" zoomScale="80" zoomScaleNormal="80" workbookViewId="0">
      <selection activeCell="B14" sqref="B14:D34"/>
    </sheetView>
  </sheetViews>
  <sheetFormatPr defaultColWidth="9.140625" defaultRowHeight="16.5" x14ac:dyDescent="0.25"/>
  <cols>
    <col min="1" max="1" width="3" style="5" customWidth="1"/>
    <col min="2" max="2" width="32.7109375" style="5" customWidth="1"/>
    <col min="3" max="3" width="71.42578125" style="5" customWidth="1"/>
    <col min="4" max="4" width="6.85546875" style="5" customWidth="1"/>
    <col min="5" max="5" width="3.5703125" style="5" customWidth="1"/>
    <col min="6" max="6" width="32.7109375" style="5" customWidth="1"/>
    <col min="7" max="7" width="71.42578125" style="5" customWidth="1"/>
    <col min="8" max="8" width="6.85546875" style="5" customWidth="1"/>
    <col min="9" max="9" width="5.140625" style="5" customWidth="1"/>
    <col min="10" max="10" width="2.85546875" style="126" customWidth="1"/>
    <col min="11" max="16384" width="9.140625" style="5"/>
  </cols>
  <sheetData>
    <row r="1" spans="1:10" ht="17.25" thickBot="1" x14ac:dyDescent="0.3">
      <c r="J1" s="47"/>
    </row>
    <row r="2" spans="1:10" ht="18" thickBot="1" x14ac:dyDescent="0.3">
      <c r="A2" s="52"/>
      <c r="B2" s="315" t="str">
        <f>'Version Control'!$B$2</f>
        <v>Title Block</v>
      </c>
      <c r="C2" s="316"/>
      <c r="E2" s="395" t="s">
        <v>55</v>
      </c>
      <c r="F2" s="395"/>
      <c r="J2" s="50"/>
    </row>
    <row r="3" spans="1:10" x14ac:dyDescent="0.3">
      <c r="A3" s="52"/>
      <c r="B3" s="209" t="str">
        <f>'Version Control'!$B$3</f>
        <v>Test Report Template Name:</v>
      </c>
      <c r="C3" s="210" t="str">
        <f>'Version Control'!$C$3</f>
        <v>Single Packaged Vertical Unit</v>
      </c>
      <c r="J3" s="50"/>
    </row>
    <row r="4" spans="1:10" x14ac:dyDescent="0.3">
      <c r="A4" s="52"/>
      <c r="B4" s="211" t="str">
        <f>'Version Control'!$B$4</f>
        <v>Version Number:</v>
      </c>
      <c r="C4" s="212" t="str">
        <f>'Version Control'!$C$4</f>
        <v>v4.0</v>
      </c>
      <c r="J4" s="50"/>
    </row>
    <row r="5" spans="1:10" x14ac:dyDescent="0.3">
      <c r="A5" s="52"/>
      <c r="B5" s="211" t="str">
        <f>'Version Control'!$B$5</f>
        <v xml:space="preserve">Latest Template Revision: </v>
      </c>
      <c r="C5" s="213">
        <f>'Version Control'!$C$5</f>
        <v>45623</v>
      </c>
      <c r="E5" s="127"/>
      <c r="J5" s="50"/>
    </row>
    <row r="6" spans="1:10" x14ac:dyDescent="0.3">
      <c r="A6" s="52"/>
      <c r="B6" s="211" t="str">
        <f>'Version Control'!$B$6</f>
        <v>Tab Name:</v>
      </c>
      <c r="C6" s="241" t="str">
        <f ca="1">MID(CELL("filename",$A$1), FIND("]", CELL("filename", $A$1))+ 1, 255)</f>
        <v>Photos</v>
      </c>
      <c r="J6" s="50"/>
    </row>
    <row r="7" spans="1:10" ht="38.25" customHeight="1" x14ac:dyDescent="0.25">
      <c r="A7" s="52"/>
      <c r="B7" s="242" t="str">
        <f>'Version Control'!$B$7</f>
        <v>File Name:</v>
      </c>
      <c r="C7" s="243" t="str">
        <f ca="1">'Version Control'!$C$7</f>
        <v>Single Packaged Vertical Unit - v4.0.xlsx</v>
      </c>
      <c r="J7" s="50"/>
    </row>
    <row r="8" spans="1:10" ht="17.25" thickBot="1" x14ac:dyDescent="0.35">
      <c r="A8" s="52"/>
      <c r="B8" s="214" t="str">
        <f>'Version Control'!$B$8</f>
        <v xml:space="preserve">Test Completion Date: </v>
      </c>
      <c r="C8" s="215" t="str">
        <f>'Version Control'!$C$8</f>
        <v>[MM/DD/YYYY]</v>
      </c>
      <c r="J8" s="50"/>
    </row>
    <row r="9" spans="1:10" x14ac:dyDescent="0.25">
      <c r="A9" s="52"/>
      <c r="B9" s="52"/>
      <c r="C9" s="53"/>
      <c r="J9" s="50"/>
    </row>
    <row r="10" spans="1:10" x14ac:dyDescent="0.25">
      <c r="J10" s="50"/>
    </row>
    <row r="11" spans="1:10" x14ac:dyDescent="0.25">
      <c r="B11" s="128" t="s">
        <v>120</v>
      </c>
      <c r="C11" s="129"/>
      <c r="J11" s="50"/>
    </row>
    <row r="12" spans="1:10" ht="17.25" thickBot="1" x14ac:dyDescent="0.3">
      <c r="J12" s="50"/>
    </row>
    <row r="13" spans="1:10" s="46" customFormat="1" ht="18" thickBot="1" x14ac:dyDescent="0.3">
      <c r="B13" s="130" t="s">
        <v>121</v>
      </c>
      <c r="C13" s="131"/>
      <c r="D13" s="131"/>
      <c r="E13" s="131"/>
      <c r="F13" s="131"/>
      <c r="G13" s="131"/>
      <c r="H13" s="132"/>
      <c r="J13" s="122"/>
    </row>
    <row r="14" spans="1:10" x14ac:dyDescent="0.25">
      <c r="B14" s="402"/>
      <c r="C14" s="403"/>
      <c r="D14" s="405"/>
      <c r="E14" s="133"/>
      <c r="F14" s="408"/>
      <c r="G14" s="403"/>
      <c r="H14" s="404"/>
      <c r="J14" s="50"/>
    </row>
    <row r="15" spans="1:10" x14ac:dyDescent="0.25">
      <c r="B15" s="396"/>
      <c r="C15" s="397"/>
      <c r="D15" s="406"/>
      <c r="F15" s="409"/>
      <c r="G15" s="397"/>
      <c r="H15" s="398"/>
      <c r="J15" s="50"/>
    </row>
    <row r="16" spans="1:10" x14ac:dyDescent="0.25">
      <c r="B16" s="396"/>
      <c r="C16" s="397"/>
      <c r="D16" s="406"/>
      <c r="F16" s="409"/>
      <c r="G16" s="397"/>
      <c r="H16" s="398"/>
      <c r="J16" s="50"/>
    </row>
    <row r="17" spans="2:10" x14ac:dyDescent="0.25">
      <c r="B17" s="396"/>
      <c r="C17" s="397"/>
      <c r="D17" s="406"/>
      <c r="F17" s="409"/>
      <c r="G17" s="397"/>
      <c r="H17" s="398"/>
      <c r="J17" s="50"/>
    </row>
    <row r="18" spans="2:10" x14ac:dyDescent="0.25">
      <c r="B18" s="396"/>
      <c r="C18" s="397"/>
      <c r="D18" s="406"/>
      <c r="F18" s="409"/>
      <c r="G18" s="397"/>
      <c r="H18" s="398"/>
      <c r="J18" s="50"/>
    </row>
    <row r="19" spans="2:10" x14ac:dyDescent="0.25">
      <c r="B19" s="396"/>
      <c r="C19" s="397"/>
      <c r="D19" s="406"/>
      <c r="F19" s="409"/>
      <c r="G19" s="397"/>
      <c r="H19" s="398"/>
      <c r="J19" s="50"/>
    </row>
    <row r="20" spans="2:10" x14ac:dyDescent="0.25">
      <c r="B20" s="396"/>
      <c r="C20" s="397"/>
      <c r="D20" s="406"/>
      <c r="F20" s="409"/>
      <c r="G20" s="397"/>
      <c r="H20" s="398"/>
      <c r="J20" s="50"/>
    </row>
    <row r="21" spans="2:10" x14ac:dyDescent="0.25">
      <c r="B21" s="396"/>
      <c r="C21" s="397"/>
      <c r="D21" s="406"/>
      <c r="F21" s="409"/>
      <c r="G21" s="397"/>
      <c r="H21" s="398"/>
      <c r="J21" s="50"/>
    </row>
    <row r="22" spans="2:10" x14ac:dyDescent="0.25">
      <c r="B22" s="396"/>
      <c r="C22" s="397"/>
      <c r="D22" s="406"/>
      <c r="F22" s="409"/>
      <c r="G22" s="397"/>
      <c r="H22" s="398"/>
      <c r="J22" s="50"/>
    </row>
    <row r="23" spans="2:10" x14ac:dyDescent="0.25">
      <c r="B23" s="396"/>
      <c r="C23" s="397"/>
      <c r="D23" s="406"/>
      <c r="F23" s="409"/>
      <c r="G23" s="397"/>
      <c r="H23" s="398"/>
      <c r="J23" s="50"/>
    </row>
    <row r="24" spans="2:10" x14ac:dyDescent="0.25">
      <c r="B24" s="396"/>
      <c r="C24" s="397"/>
      <c r="D24" s="406"/>
      <c r="F24" s="409"/>
      <c r="G24" s="397"/>
      <c r="H24" s="398"/>
      <c r="J24" s="50"/>
    </row>
    <row r="25" spans="2:10" x14ac:dyDescent="0.25">
      <c r="B25" s="396"/>
      <c r="C25" s="397"/>
      <c r="D25" s="406"/>
      <c r="F25" s="409"/>
      <c r="G25" s="397"/>
      <c r="H25" s="398"/>
      <c r="J25" s="50"/>
    </row>
    <row r="26" spans="2:10" x14ac:dyDescent="0.25">
      <c r="B26" s="396"/>
      <c r="C26" s="397"/>
      <c r="D26" s="406"/>
      <c r="F26" s="409"/>
      <c r="G26" s="397"/>
      <c r="H26" s="398"/>
      <c r="J26" s="50"/>
    </row>
    <row r="27" spans="2:10" x14ac:dyDescent="0.25">
      <c r="B27" s="396"/>
      <c r="C27" s="397"/>
      <c r="D27" s="406"/>
      <c r="F27" s="409"/>
      <c r="G27" s="397"/>
      <c r="H27" s="398"/>
      <c r="J27" s="50"/>
    </row>
    <row r="28" spans="2:10" x14ac:dyDescent="0.25">
      <c r="B28" s="396"/>
      <c r="C28" s="397"/>
      <c r="D28" s="406"/>
      <c r="F28" s="409"/>
      <c r="G28" s="397"/>
      <c r="H28" s="398"/>
      <c r="J28" s="50"/>
    </row>
    <row r="29" spans="2:10" x14ac:dyDescent="0.25">
      <c r="B29" s="396"/>
      <c r="C29" s="397"/>
      <c r="D29" s="406"/>
      <c r="F29" s="409"/>
      <c r="G29" s="397"/>
      <c r="H29" s="398"/>
      <c r="J29" s="50"/>
    </row>
    <row r="30" spans="2:10" x14ac:dyDescent="0.25">
      <c r="B30" s="396"/>
      <c r="C30" s="397"/>
      <c r="D30" s="406"/>
      <c r="F30" s="409"/>
      <c r="G30" s="397"/>
      <c r="H30" s="398"/>
      <c r="J30" s="50"/>
    </row>
    <row r="31" spans="2:10" x14ac:dyDescent="0.25">
      <c r="B31" s="396"/>
      <c r="C31" s="397"/>
      <c r="D31" s="406"/>
      <c r="F31" s="409"/>
      <c r="G31" s="397"/>
      <c r="H31" s="398"/>
      <c r="J31" s="50"/>
    </row>
    <row r="32" spans="2:10" x14ac:dyDescent="0.25">
      <c r="B32" s="396"/>
      <c r="C32" s="397"/>
      <c r="D32" s="406"/>
      <c r="F32" s="409"/>
      <c r="G32" s="397"/>
      <c r="H32" s="398"/>
      <c r="J32" s="50"/>
    </row>
    <row r="33" spans="2:10" x14ac:dyDescent="0.25">
      <c r="B33" s="396"/>
      <c r="C33" s="397"/>
      <c r="D33" s="406"/>
      <c r="F33" s="409"/>
      <c r="G33" s="397"/>
      <c r="H33" s="398"/>
      <c r="J33" s="50"/>
    </row>
    <row r="34" spans="2:10" ht="17.25" thickBot="1" x14ac:dyDescent="0.3">
      <c r="B34" s="399"/>
      <c r="C34" s="400"/>
      <c r="D34" s="407"/>
      <c r="E34" s="134"/>
      <c r="F34" s="410"/>
      <c r="G34" s="400"/>
      <c r="H34" s="401"/>
      <c r="J34" s="50"/>
    </row>
    <row r="35" spans="2:10" ht="17.25" thickBot="1" x14ac:dyDescent="0.3">
      <c r="J35" s="50"/>
    </row>
    <row r="36" spans="2:10" s="46" customFormat="1" ht="18" thickBot="1" x14ac:dyDescent="0.3">
      <c r="B36" s="130" t="s">
        <v>122</v>
      </c>
      <c r="C36" s="131"/>
      <c r="D36" s="132"/>
      <c r="F36" s="130" t="s">
        <v>123</v>
      </c>
      <c r="G36" s="131"/>
      <c r="H36" s="132"/>
      <c r="J36" s="122"/>
    </row>
    <row r="37" spans="2:10" x14ac:dyDescent="0.25">
      <c r="B37" s="396"/>
      <c r="C37" s="397"/>
      <c r="D37" s="398"/>
      <c r="F37" s="396"/>
      <c r="G37" s="397"/>
      <c r="H37" s="398"/>
      <c r="J37" s="50"/>
    </row>
    <row r="38" spans="2:10" x14ac:dyDescent="0.25">
      <c r="B38" s="396"/>
      <c r="C38" s="397"/>
      <c r="D38" s="398"/>
      <c r="F38" s="396"/>
      <c r="G38" s="397"/>
      <c r="H38" s="398"/>
      <c r="J38" s="50"/>
    </row>
    <row r="39" spans="2:10" x14ac:dyDescent="0.25">
      <c r="B39" s="396"/>
      <c r="C39" s="397"/>
      <c r="D39" s="398"/>
      <c r="F39" s="396"/>
      <c r="G39" s="397"/>
      <c r="H39" s="398"/>
      <c r="J39" s="50"/>
    </row>
    <row r="40" spans="2:10" x14ac:dyDescent="0.25">
      <c r="B40" s="396"/>
      <c r="C40" s="397"/>
      <c r="D40" s="398"/>
      <c r="F40" s="396"/>
      <c r="G40" s="397"/>
      <c r="H40" s="398"/>
      <c r="J40" s="50"/>
    </row>
    <row r="41" spans="2:10" x14ac:dyDescent="0.25">
      <c r="B41" s="396"/>
      <c r="C41" s="397"/>
      <c r="D41" s="398"/>
      <c r="F41" s="396"/>
      <c r="G41" s="397"/>
      <c r="H41" s="398"/>
      <c r="J41" s="50"/>
    </row>
    <row r="42" spans="2:10" x14ac:dyDescent="0.25">
      <c r="B42" s="396"/>
      <c r="C42" s="397"/>
      <c r="D42" s="398"/>
      <c r="F42" s="396"/>
      <c r="G42" s="397"/>
      <c r="H42" s="398"/>
      <c r="J42" s="50"/>
    </row>
    <row r="43" spans="2:10" x14ac:dyDescent="0.25">
      <c r="B43" s="396"/>
      <c r="C43" s="397"/>
      <c r="D43" s="398"/>
      <c r="F43" s="396"/>
      <c r="G43" s="397"/>
      <c r="H43" s="398"/>
      <c r="J43" s="50"/>
    </row>
    <row r="44" spans="2:10" x14ac:dyDescent="0.25">
      <c r="B44" s="396"/>
      <c r="C44" s="397"/>
      <c r="D44" s="398"/>
      <c r="F44" s="396"/>
      <c r="G44" s="397"/>
      <c r="H44" s="398"/>
      <c r="J44" s="50"/>
    </row>
    <row r="45" spans="2:10" x14ac:dyDescent="0.25">
      <c r="B45" s="396"/>
      <c r="C45" s="397"/>
      <c r="D45" s="398"/>
      <c r="F45" s="396"/>
      <c r="G45" s="397"/>
      <c r="H45" s="398"/>
      <c r="J45" s="50"/>
    </row>
    <row r="46" spans="2:10" x14ac:dyDescent="0.25">
      <c r="B46" s="396"/>
      <c r="C46" s="397"/>
      <c r="D46" s="398"/>
      <c r="F46" s="396"/>
      <c r="G46" s="397"/>
      <c r="H46" s="398"/>
      <c r="J46" s="50"/>
    </row>
    <row r="47" spans="2:10" x14ac:dyDescent="0.25">
      <c r="B47" s="396"/>
      <c r="C47" s="397"/>
      <c r="D47" s="398"/>
      <c r="F47" s="396"/>
      <c r="G47" s="397"/>
      <c r="H47" s="398"/>
      <c r="J47" s="50"/>
    </row>
    <row r="48" spans="2:10" x14ac:dyDescent="0.25">
      <c r="B48" s="396"/>
      <c r="C48" s="397"/>
      <c r="D48" s="398"/>
      <c r="F48" s="396"/>
      <c r="G48" s="397"/>
      <c r="H48" s="398"/>
      <c r="J48" s="50"/>
    </row>
    <row r="49" spans="2:10" x14ac:dyDescent="0.25">
      <c r="B49" s="396"/>
      <c r="C49" s="397"/>
      <c r="D49" s="398"/>
      <c r="F49" s="396"/>
      <c r="G49" s="397"/>
      <c r="H49" s="398"/>
      <c r="J49" s="50"/>
    </row>
    <row r="50" spans="2:10" x14ac:dyDescent="0.25">
      <c r="B50" s="396"/>
      <c r="C50" s="397"/>
      <c r="D50" s="398"/>
      <c r="F50" s="396"/>
      <c r="G50" s="397"/>
      <c r="H50" s="398"/>
      <c r="J50" s="50"/>
    </row>
    <row r="51" spans="2:10" x14ac:dyDescent="0.25">
      <c r="B51" s="396"/>
      <c r="C51" s="397"/>
      <c r="D51" s="398"/>
      <c r="F51" s="396"/>
      <c r="G51" s="397"/>
      <c r="H51" s="398"/>
      <c r="J51" s="50"/>
    </row>
    <row r="52" spans="2:10" x14ac:dyDescent="0.25">
      <c r="B52" s="396"/>
      <c r="C52" s="397"/>
      <c r="D52" s="398"/>
      <c r="F52" s="396"/>
      <c r="G52" s="397"/>
      <c r="H52" s="398"/>
      <c r="J52" s="50"/>
    </row>
    <row r="53" spans="2:10" x14ac:dyDescent="0.25">
      <c r="B53" s="396"/>
      <c r="C53" s="397"/>
      <c r="D53" s="398"/>
      <c r="F53" s="396"/>
      <c r="G53" s="397"/>
      <c r="H53" s="398"/>
      <c r="J53" s="50"/>
    </row>
    <row r="54" spans="2:10" x14ac:dyDescent="0.25">
      <c r="B54" s="396"/>
      <c r="C54" s="397"/>
      <c r="D54" s="398"/>
      <c r="F54" s="396"/>
      <c r="G54" s="397"/>
      <c r="H54" s="398"/>
      <c r="J54" s="50"/>
    </row>
    <row r="55" spans="2:10" x14ac:dyDescent="0.25">
      <c r="B55" s="396"/>
      <c r="C55" s="397"/>
      <c r="D55" s="398"/>
      <c r="F55" s="396"/>
      <c r="G55" s="397"/>
      <c r="H55" s="398"/>
      <c r="J55" s="50"/>
    </row>
    <row r="56" spans="2:10" x14ac:dyDescent="0.25">
      <c r="B56" s="396"/>
      <c r="C56" s="397"/>
      <c r="D56" s="398"/>
      <c r="F56" s="396"/>
      <c r="G56" s="397"/>
      <c r="H56" s="398"/>
      <c r="J56" s="50"/>
    </row>
    <row r="57" spans="2:10" ht="17.25" thickBot="1" x14ac:dyDescent="0.3">
      <c r="B57" s="399"/>
      <c r="C57" s="400"/>
      <c r="D57" s="401"/>
      <c r="F57" s="399"/>
      <c r="G57" s="400"/>
      <c r="H57" s="401"/>
      <c r="J57" s="50"/>
    </row>
    <row r="58" spans="2:10" ht="17.25" thickBot="1" x14ac:dyDescent="0.3">
      <c r="J58" s="50"/>
    </row>
    <row r="59" spans="2:10" s="137" customFormat="1" ht="18" thickBot="1" x14ac:dyDescent="0.3">
      <c r="B59" s="130" t="s">
        <v>124</v>
      </c>
      <c r="C59" s="135"/>
      <c r="D59" s="136"/>
      <c r="F59" s="411" t="s">
        <v>125</v>
      </c>
      <c r="G59" s="412"/>
      <c r="H59" s="413"/>
      <c r="J59" s="138"/>
    </row>
    <row r="60" spans="2:10" x14ac:dyDescent="0.25">
      <c r="B60" s="396"/>
      <c r="C60" s="397"/>
      <c r="D60" s="398"/>
      <c r="F60" s="402"/>
      <c r="G60" s="403"/>
      <c r="H60" s="404"/>
      <c r="J60" s="50"/>
    </row>
    <row r="61" spans="2:10" x14ac:dyDescent="0.25">
      <c r="B61" s="396"/>
      <c r="C61" s="397"/>
      <c r="D61" s="398"/>
      <c r="F61" s="396"/>
      <c r="G61" s="397"/>
      <c r="H61" s="398"/>
      <c r="J61" s="50"/>
    </row>
    <row r="62" spans="2:10" x14ac:dyDescent="0.25">
      <c r="B62" s="396"/>
      <c r="C62" s="397"/>
      <c r="D62" s="398"/>
      <c r="F62" s="396"/>
      <c r="G62" s="397"/>
      <c r="H62" s="398"/>
      <c r="J62" s="50"/>
    </row>
    <row r="63" spans="2:10" x14ac:dyDescent="0.25">
      <c r="B63" s="396"/>
      <c r="C63" s="397"/>
      <c r="D63" s="398"/>
      <c r="F63" s="396"/>
      <c r="G63" s="397"/>
      <c r="H63" s="398"/>
      <c r="J63" s="50"/>
    </row>
    <row r="64" spans="2:10" x14ac:dyDescent="0.25">
      <c r="B64" s="396"/>
      <c r="C64" s="397"/>
      <c r="D64" s="398"/>
      <c r="F64" s="396"/>
      <c r="G64" s="397"/>
      <c r="H64" s="398"/>
      <c r="J64" s="50"/>
    </row>
    <row r="65" spans="2:10" x14ac:dyDescent="0.25">
      <c r="B65" s="396"/>
      <c r="C65" s="397"/>
      <c r="D65" s="398"/>
      <c r="F65" s="396"/>
      <c r="G65" s="397"/>
      <c r="H65" s="398"/>
      <c r="J65" s="50"/>
    </row>
    <row r="66" spans="2:10" x14ac:dyDescent="0.25">
      <c r="B66" s="396"/>
      <c r="C66" s="397"/>
      <c r="D66" s="398"/>
      <c r="F66" s="396"/>
      <c r="G66" s="397"/>
      <c r="H66" s="398"/>
      <c r="J66" s="50"/>
    </row>
    <row r="67" spans="2:10" x14ac:dyDescent="0.25">
      <c r="B67" s="396"/>
      <c r="C67" s="397"/>
      <c r="D67" s="398"/>
      <c r="F67" s="396"/>
      <c r="G67" s="397"/>
      <c r="H67" s="398"/>
      <c r="J67" s="50"/>
    </row>
    <row r="68" spans="2:10" x14ac:dyDescent="0.25">
      <c r="B68" s="396"/>
      <c r="C68" s="397"/>
      <c r="D68" s="398"/>
      <c r="F68" s="396"/>
      <c r="G68" s="397"/>
      <c r="H68" s="398"/>
      <c r="J68" s="50"/>
    </row>
    <row r="69" spans="2:10" x14ac:dyDescent="0.25">
      <c r="B69" s="396"/>
      <c r="C69" s="397"/>
      <c r="D69" s="398"/>
      <c r="F69" s="396"/>
      <c r="G69" s="397"/>
      <c r="H69" s="398"/>
      <c r="J69" s="50"/>
    </row>
    <row r="70" spans="2:10" x14ac:dyDescent="0.25">
      <c r="B70" s="396"/>
      <c r="C70" s="397"/>
      <c r="D70" s="398"/>
      <c r="F70" s="396"/>
      <c r="G70" s="397"/>
      <c r="H70" s="398"/>
      <c r="J70" s="50"/>
    </row>
    <row r="71" spans="2:10" x14ac:dyDescent="0.25">
      <c r="B71" s="396"/>
      <c r="C71" s="397"/>
      <c r="D71" s="398"/>
      <c r="F71" s="396"/>
      <c r="G71" s="397"/>
      <c r="H71" s="398"/>
      <c r="J71" s="50"/>
    </row>
    <row r="72" spans="2:10" x14ac:dyDescent="0.25">
      <c r="B72" s="396"/>
      <c r="C72" s="397"/>
      <c r="D72" s="398"/>
      <c r="F72" s="396"/>
      <c r="G72" s="397"/>
      <c r="H72" s="398"/>
      <c r="J72" s="50"/>
    </row>
    <row r="73" spans="2:10" x14ac:dyDescent="0.25">
      <c r="B73" s="396"/>
      <c r="C73" s="397"/>
      <c r="D73" s="398"/>
      <c r="F73" s="396"/>
      <c r="G73" s="397"/>
      <c r="H73" s="398"/>
      <c r="J73" s="50"/>
    </row>
    <row r="74" spans="2:10" x14ac:dyDescent="0.25">
      <c r="B74" s="396"/>
      <c r="C74" s="397"/>
      <c r="D74" s="398"/>
      <c r="F74" s="396"/>
      <c r="G74" s="397"/>
      <c r="H74" s="398"/>
      <c r="J74" s="50"/>
    </row>
    <row r="75" spans="2:10" x14ac:dyDescent="0.25">
      <c r="B75" s="396"/>
      <c r="C75" s="397"/>
      <c r="D75" s="398"/>
      <c r="F75" s="396"/>
      <c r="G75" s="397"/>
      <c r="H75" s="398"/>
      <c r="J75" s="50"/>
    </row>
    <row r="76" spans="2:10" x14ac:dyDescent="0.25">
      <c r="B76" s="396"/>
      <c r="C76" s="397"/>
      <c r="D76" s="398"/>
      <c r="F76" s="396"/>
      <c r="G76" s="397"/>
      <c r="H76" s="398"/>
      <c r="J76" s="50"/>
    </row>
    <row r="77" spans="2:10" x14ac:dyDescent="0.25">
      <c r="B77" s="396"/>
      <c r="C77" s="397"/>
      <c r="D77" s="398"/>
      <c r="F77" s="396"/>
      <c r="G77" s="397"/>
      <c r="H77" s="398"/>
      <c r="J77" s="50"/>
    </row>
    <row r="78" spans="2:10" x14ac:dyDescent="0.25">
      <c r="B78" s="396"/>
      <c r="C78" s="397"/>
      <c r="D78" s="398"/>
      <c r="F78" s="396"/>
      <c r="G78" s="397"/>
      <c r="H78" s="398"/>
      <c r="J78" s="50"/>
    </row>
    <row r="79" spans="2:10" x14ac:dyDescent="0.25">
      <c r="B79" s="396"/>
      <c r="C79" s="397"/>
      <c r="D79" s="398"/>
      <c r="F79" s="396"/>
      <c r="G79" s="397"/>
      <c r="H79" s="398"/>
      <c r="J79" s="50"/>
    </row>
    <row r="80" spans="2:10" x14ac:dyDescent="0.25">
      <c r="B80" s="396"/>
      <c r="C80" s="397"/>
      <c r="D80" s="398"/>
      <c r="F80" s="396"/>
      <c r="G80" s="397"/>
      <c r="H80" s="398"/>
      <c r="J80" s="50"/>
    </row>
    <row r="81" spans="2:10" ht="17.25" thickBot="1" x14ac:dyDescent="0.3">
      <c r="B81" s="399"/>
      <c r="C81" s="400"/>
      <c r="D81" s="401"/>
      <c r="F81" s="399"/>
      <c r="G81" s="400"/>
      <c r="H81" s="401"/>
      <c r="J81" s="50"/>
    </row>
    <row r="82" spans="2:10" ht="17.25" thickBot="1" x14ac:dyDescent="0.3">
      <c r="J82" s="50"/>
    </row>
    <row r="83" spans="2:10" s="46" customFormat="1" ht="18" thickBot="1" x14ac:dyDescent="0.3">
      <c r="B83" s="130" t="s">
        <v>126</v>
      </c>
      <c r="C83" s="131"/>
      <c r="D83" s="132"/>
      <c r="F83" s="130" t="s">
        <v>127</v>
      </c>
      <c r="G83" s="131"/>
      <c r="H83" s="132"/>
      <c r="J83" s="122"/>
    </row>
    <row r="84" spans="2:10" x14ac:dyDescent="0.25">
      <c r="B84" s="396"/>
      <c r="C84" s="397"/>
      <c r="D84" s="398"/>
      <c r="F84" s="396"/>
      <c r="G84" s="397"/>
      <c r="H84" s="398"/>
      <c r="J84" s="50"/>
    </row>
    <row r="85" spans="2:10" x14ac:dyDescent="0.25">
      <c r="B85" s="396"/>
      <c r="C85" s="397"/>
      <c r="D85" s="398"/>
      <c r="F85" s="396"/>
      <c r="G85" s="397"/>
      <c r="H85" s="398"/>
      <c r="J85" s="50"/>
    </row>
    <row r="86" spans="2:10" x14ac:dyDescent="0.25">
      <c r="B86" s="396"/>
      <c r="C86" s="397"/>
      <c r="D86" s="398"/>
      <c r="F86" s="396"/>
      <c r="G86" s="397"/>
      <c r="H86" s="398"/>
      <c r="J86" s="50"/>
    </row>
    <row r="87" spans="2:10" x14ac:dyDescent="0.25">
      <c r="B87" s="396"/>
      <c r="C87" s="397"/>
      <c r="D87" s="398"/>
      <c r="F87" s="396"/>
      <c r="G87" s="397"/>
      <c r="H87" s="398"/>
      <c r="J87" s="50"/>
    </row>
    <row r="88" spans="2:10" x14ac:dyDescent="0.25">
      <c r="B88" s="396"/>
      <c r="C88" s="397"/>
      <c r="D88" s="398"/>
      <c r="F88" s="396"/>
      <c r="G88" s="397"/>
      <c r="H88" s="398"/>
      <c r="J88" s="50"/>
    </row>
    <row r="89" spans="2:10" x14ac:dyDescent="0.25">
      <c r="B89" s="396"/>
      <c r="C89" s="397"/>
      <c r="D89" s="398"/>
      <c r="F89" s="396"/>
      <c r="G89" s="397"/>
      <c r="H89" s="398"/>
      <c r="J89" s="50"/>
    </row>
    <row r="90" spans="2:10" x14ac:dyDescent="0.25">
      <c r="B90" s="396"/>
      <c r="C90" s="397"/>
      <c r="D90" s="398"/>
      <c r="F90" s="396"/>
      <c r="G90" s="397"/>
      <c r="H90" s="398"/>
      <c r="J90" s="50"/>
    </row>
    <row r="91" spans="2:10" x14ac:dyDescent="0.25">
      <c r="B91" s="396"/>
      <c r="C91" s="397"/>
      <c r="D91" s="398"/>
      <c r="F91" s="396"/>
      <c r="G91" s="397"/>
      <c r="H91" s="398"/>
      <c r="J91" s="50"/>
    </row>
    <row r="92" spans="2:10" x14ac:dyDescent="0.25">
      <c r="B92" s="396"/>
      <c r="C92" s="397"/>
      <c r="D92" s="398"/>
      <c r="F92" s="396"/>
      <c r="G92" s="397"/>
      <c r="H92" s="398"/>
      <c r="J92" s="50"/>
    </row>
    <row r="93" spans="2:10" x14ac:dyDescent="0.25">
      <c r="B93" s="396"/>
      <c r="C93" s="397"/>
      <c r="D93" s="398"/>
      <c r="F93" s="396"/>
      <c r="G93" s="397"/>
      <c r="H93" s="398"/>
      <c r="J93" s="50"/>
    </row>
    <row r="94" spans="2:10" x14ac:dyDescent="0.25">
      <c r="B94" s="396"/>
      <c r="C94" s="397"/>
      <c r="D94" s="398"/>
      <c r="F94" s="396"/>
      <c r="G94" s="397"/>
      <c r="H94" s="398"/>
      <c r="J94" s="50"/>
    </row>
    <row r="95" spans="2:10" x14ac:dyDescent="0.25">
      <c r="B95" s="396"/>
      <c r="C95" s="397"/>
      <c r="D95" s="398"/>
      <c r="F95" s="396"/>
      <c r="G95" s="397"/>
      <c r="H95" s="398"/>
      <c r="J95" s="50"/>
    </row>
    <row r="96" spans="2:10" x14ac:dyDescent="0.25">
      <c r="B96" s="396"/>
      <c r="C96" s="397"/>
      <c r="D96" s="398"/>
      <c r="F96" s="396"/>
      <c r="G96" s="397"/>
      <c r="H96" s="398"/>
      <c r="J96" s="50"/>
    </row>
    <row r="97" spans="2:10" x14ac:dyDescent="0.25">
      <c r="B97" s="396"/>
      <c r="C97" s="397"/>
      <c r="D97" s="398"/>
      <c r="F97" s="396"/>
      <c r="G97" s="397"/>
      <c r="H97" s="398"/>
      <c r="J97" s="50"/>
    </row>
    <row r="98" spans="2:10" x14ac:dyDescent="0.25">
      <c r="B98" s="396"/>
      <c r="C98" s="397"/>
      <c r="D98" s="398"/>
      <c r="F98" s="396"/>
      <c r="G98" s="397"/>
      <c r="H98" s="398"/>
      <c r="J98" s="50"/>
    </row>
    <row r="99" spans="2:10" x14ac:dyDescent="0.25">
      <c r="B99" s="396"/>
      <c r="C99" s="397"/>
      <c r="D99" s="398"/>
      <c r="F99" s="396"/>
      <c r="G99" s="397"/>
      <c r="H99" s="398"/>
      <c r="J99" s="50"/>
    </row>
    <row r="100" spans="2:10" x14ac:dyDescent="0.25">
      <c r="B100" s="396"/>
      <c r="C100" s="397"/>
      <c r="D100" s="398"/>
      <c r="F100" s="396"/>
      <c r="G100" s="397"/>
      <c r="H100" s="398"/>
      <c r="J100" s="50"/>
    </row>
    <row r="101" spans="2:10" x14ac:dyDescent="0.25">
      <c r="B101" s="396"/>
      <c r="C101" s="397"/>
      <c r="D101" s="398"/>
      <c r="F101" s="396"/>
      <c r="G101" s="397"/>
      <c r="H101" s="398"/>
      <c r="J101" s="50"/>
    </row>
    <row r="102" spans="2:10" x14ac:dyDescent="0.25">
      <c r="B102" s="396"/>
      <c r="C102" s="397"/>
      <c r="D102" s="398"/>
      <c r="F102" s="396"/>
      <c r="G102" s="397"/>
      <c r="H102" s="398"/>
      <c r="J102" s="50"/>
    </row>
    <row r="103" spans="2:10" x14ac:dyDescent="0.25">
      <c r="B103" s="396"/>
      <c r="C103" s="397"/>
      <c r="D103" s="398"/>
      <c r="F103" s="396"/>
      <c r="G103" s="397"/>
      <c r="H103" s="398"/>
      <c r="J103" s="50"/>
    </row>
    <row r="104" spans="2:10" x14ac:dyDescent="0.25">
      <c r="B104" s="396"/>
      <c r="C104" s="397"/>
      <c r="D104" s="398"/>
      <c r="F104" s="396"/>
      <c r="G104" s="397"/>
      <c r="H104" s="398"/>
      <c r="J104" s="50"/>
    </row>
    <row r="105" spans="2:10" ht="17.25" thickBot="1" x14ac:dyDescent="0.3">
      <c r="B105" s="399"/>
      <c r="C105" s="400"/>
      <c r="D105" s="401"/>
      <c r="F105" s="399"/>
      <c r="G105" s="400"/>
      <c r="H105" s="401"/>
      <c r="J105" s="50"/>
    </row>
    <row r="106" spans="2:10" ht="17.25" thickBot="1" x14ac:dyDescent="0.3">
      <c r="J106" s="50"/>
    </row>
    <row r="107" spans="2:10" s="46" customFormat="1" ht="18" thickBot="1" x14ac:dyDescent="0.3">
      <c r="B107" s="130" t="s">
        <v>128</v>
      </c>
      <c r="C107" s="139"/>
      <c r="D107" s="139"/>
      <c r="E107" s="139"/>
      <c r="F107" s="139"/>
      <c r="G107" s="139"/>
      <c r="H107" s="140"/>
      <c r="J107" s="122"/>
    </row>
    <row r="108" spans="2:10" x14ac:dyDescent="0.25">
      <c r="B108" s="386"/>
      <c r="C108" s="387"/>
      <c r="D108" s="388"/>
      <c r="E108" s="141"/>
      <c r="F108" s="386"/>
      <c r="G108" s="387"/>
      <c r="H108" s="388"/>
      <c r="J108" s="50"/>
    </row>
    <row r="109" spans="2:10" x14ac:dyDescent="0.25">
      <c r="B109" s="389"/>
      <c r="C109" s="390"/>
      <c r="D109" s="391"/>
      <c r="E109" s="141"/>
      <c r="F109" s="389"/>
      <c r="G109" s="390"/>
      <c r="H109" s="391"/>
      <c r="J109" s="50"/>
    </row>
    <row r="110" spans="2:10" x14ac:dyDescent="0.25">
      <c r="B110" s="389"/>
      <c r="C110" s="390"/>
      <c r="D110" s="391"/>
      <c r="E110" s="141"/>
      <c r="F110" s="389"/>
      <c r="G110" s="390"/>
      <c r="H110" s="391"/>
      <c r="J110" s="50"/>
    </row>
    <row r="111" spans="2:10" x14ac:dyDescent="0.25">
      <c r="B111" s="389"/>
      <c r="C111" s="390"/>
      <c r="D111" s="391"/>
      <c r="E111" s="141"/>
      <c r="F111" s="389"/>
      <c r="G111" s="390"/>
      <c r="H111" s="391"/>
      <c r="J111" s="50"/>
    </row>
    <row r="112" spans="2:10" x14ac:dyDescent="0.25">
      <c r="B112" s="389"/>
      <c r="C112" s="390"/>
      <c r="D112" s="391"/>
      <c r="E112" s="141"/>
      <c r="F112" s="389"/>
      <c r="G112" s="390"/>
      <c r="H112" s="391"/>
      <c r="J112" s="50"/>
    </row>
    <row r="113" spans="2:10" x14ac:dyDescent="0.25">
      <c r="B113" s="389"/>
      <c r="C113" s="390"/>
      <c r="D113" s="391"/>
      <c r="E113" s="141"/>
      <c r="F113" s="389"/>
      <c r="G113" s="390"/>
      <c r="H113" s="391"/>
      <c r="J113" s="50"/>
    </row>
    <row r="114" spans="2:10" x14ac:dyDescent="0.25">
      <c r="B114" s="389"/>
      <c r="C114" s="390"/>
      <c r="D114" s="391"/>
      <c r="E114" s="141"/>
      <c r="F114" s="389"/>
      <c r="G114" s="390"/>
      <c r="H114" s="391"/>
      <c r="J114" s="50"/>
    </row>
    <row r="115" spans="2:10" x14ac:dyDescent="0.25">
      <c r="B115" s="389"/>
      <c r="C115" s="390"/>
      <c r="D115" s="391"/>
      <c r="E115" s="141"/>
      <c r="F115" s="389"/>
      <c r="G115" s="390"/>
      <c r="H115" s="391"/>
      <c r="J115" s="50"/>
    </row>
    <row r="116" spans="2:10" x14ac:dyDescent="0.25">
      <c r="B116" s="389"/>
      <c r="C116" s="390"/>
      <c r="D116" s="391"/>
      <c r="E116" s="141"/>
      <c r="F116" s="389"/>
      <c r="G116" s="390"/>
      <c r="H116" s="391"/>
      <c r="J116" s="50"/>
    </row>
    <row r="117" spans="2:10" x14ac:dyDescent="0.25">
      <c r="B117" s="389"/>
      <c r="C117" s="390"/>
      <c r="D117" s="391"/>
      <c r="E117" s="141"/>
      <c r="F117" s="389"/>
      <c r="G117" s="390"/>
      <c r="H117" s="391"/>
      <c r="J117" s="50"/>
    </row>
    <row r="118" spans="2:10" x14ac:dyDescent="0.25">
      <c r="B118" s="389"/>
      <c r="C118" s="390"/>
      <c r="D118" s="391"/>
      <c r="E118" s="141"/>
      <c r="F118" s="389"/>
      <c r="G118" s="390"/>
      <c r="H118" s="391"/>
      <c r="J118" s="50"/>
    </row>
    <row r="119" spans="2:10" x14ac:dyDescent="0.25">
      <c r="B119" s="389"/>
      <c r="C119" s="390"/>
      <c r="D119" s="391"/>
      <c r="E119" s="141"/>
      <c r="F119" s="389"/>
      <c r="G119" s="390"/>
      <c r="H119" s="391"/>
      <c r="J119" s="50"/>
    </row>
    <row r="120" spans="2:10" x14ac:dyDescent="0.25">
      <c r="B120" s="389"/>
      <c r="C120" s="390"/>
      <c r="D120" s="391"/>
      <c r="E120" s="141"/>
      <c r="F120" s="389"/>
      <c r="G120" s="390"/>
      <c r="H120" s="391"/>
      <c r="J120" s="50"/>
    </row>
    <row r="121" spans="2:10" x14ac:dyDescent="0.25">
      <c r="B121" s="389"/>
      <c r="C121" s="390"/>
      <c r="D121" s="391"/>
      <c r="E121" s="141"/>
      <c r="F121" s="389"/>
      <c r="G121" s="390"/>
      <c r="H121" s="391"/>
      <c r="J121" s="50"/>
    </row>
    <row r="122" spans="2:10" x14ac:dyDescent="0.25">
      <c r="B122" s="389"/>
      <c r="C122" s="390"/>
      <c r="D122" s="391"/>
      <c r="E122" s="141"/>
      <c r="F122" s="389"/>
      <c r="G122" s="390"/>
      <c r="H122" s="391"/>
      <c r="J122" s="50"/>
    </row>
    <row r="123" spans="2:10" x14ac:dyDescent="0.25">
      <c r="B123" s="389"/>
      <c r="C123" s="390"/>
      <c r="D123" s="391"/>
      <c r="E123" s="141"/>
      <c r="F123" s="389"/>
      <c r="G123" s="390"/>
      <c r="H123" s="391"/>
      <c r="J123" s="50"/>
    </row>
    <row r="124" spans="2:10" x14ac:dyDescent="0.25">
      <c r="B124" s="389"/>
      <c r="C124" s="390"/>
      <c r="D124" s="391"/>
      <c r="E124" s="141"/>
      <c r="F124" s="389"/>
      <c r="G124" s="390"/>
      <c r="H124" s="391"/>
      <c r="J124" s="50"/>
    </row>
    <row r="125" spans="2:10" x14ac:dyDescent="0.25">
      <c r="B125" s="389"/>
      <c r="C125" s="390"/>
      <c r="D125" s="391"/>
      <c r="E125" s="141"/>
      <c r="F125" s="389"/>
      <c r="G125" s="390"/>
      <c r="H125" s="391"/>
      <c r="J125" s="50"/>
    </row>
    <row r="126" spans="2:10" x14ac:dyDescent="0.25">
      <c r="B126" s="389"/>
      <c r="C126" s="390"/>
      <c r="D126" s="391"/>
      <c r="E126" s="141"/>
      <c r="F126" s="389"/>
      <c r="G126" s="390"/>
      <c r="H126" s="391"/>
      <c r="J126" s="50"/>
    </row>
    <row r="127" spans="2:10" x14ac:dyDescent="0.25">
      <c r="B127" s="389"/>
      <c r="C127" s="390"/>
      <c r="D127" s="391"/>
      <c r="E127" s="141"/>
      <c r="F127" s="389"/>
      <c r="G127" s="390"/>
      <c r="H127" s="391"/>
      <c r="J127" s="50"/>
    </row>
    <row r="128" spans="2:10" x14ac:dyDescent="0.25">
      <c r="B128" s="389"/>
      <c r="C128" s="390"/>
      <c r="D128" s="391"/>
      <c r="E128" s="141"/>
      <c r="F128" s="389"/>
      <c r="G128" s="390"/>
      <c r="H128" s="391"/>
      <c r="J128" s="50"/>
    </row>
    <row r="129" spans="1:10" ht="17.25" thickBot="1" x14ac:dyDescent="0.3">
      <c r="B129" s="392"/>
      <c r="C129" s="393"/>
      <c r="D129" s="394"/>
      <c r="E129" s="142"/>
      <c r="F129" s="392"/>
      <c r="G129" s="393"/>
      <c r="H129" s="394"/>
      <c r="J129" s="50"/>
    </row>
    <row r="130" spans="1:10" x14ac:dyDescent="0.25">
      <c r="J130" s="50"/>
    </row>
    <row r="131" spans="1:10" s="126" customFormat="1" x14ac:dyDescent="0.25">
      <c r="A131" s="50"/>
      <c r="B131" s="50"/>
      <c r="C131" s="50"/>
      <c r="D131" s="50"/>
      <c r="E131" s="50"/>
      <c r="F131" s="50"/>
      <c r="G131" s="50"/>
      <c r="H131" s="50"/>
      <c r="I131" s="50"/>
      <c r="J131" s="50"/>
    </row>
  </sheetData>
  <sheetProtection algorithmName="SHA-512" hashValue="unL8sGhfztGjNg6Nkx540wb3mslQSPxyHYnB9jXTwxZD65Db6L1Cbhr/VKK3HT+zvFUX8qfVXmPrjHnnJ3NW4A==" saltValue="+6j01wc7ZksZLbxj8emwJA==" spinCount="100000" sheet="1" scenarios="1" selectLockedCells="1"/>
  <customSheetViews>
    <customSheetView guid="{2A4C6EB9-430A-44F2-86C8-15B50360FC3B}" scale="75" showGridLines="0">
      <selection activeCell="J1" sqref="J1:J1048576"/>
      <pageMargins left="0" right="0" top="0" bottom="0" header="0" footer="0"/>
      <pageSetup orientation="portrait" r:id="rId1"/>
    </customSheetView>
    <customSheetView guid="{B3BD5AF3-9A64-4EA7-AE1F-3CC326849B8F}" scale="75" showGridLines="0">
      <selection activeCell="C18" sqref="C18"/>
      <pageMargins left="0" right="0" top="0" bottom="0" header="0" footer="0"/>
      <pageSetup orientation="portrait" r:id="rId2"/>
    </customSheetView>
  </customSheetViews>
  <mergeCells count="13">
    <mergeCell ref="B108:D129"/>
    <mergeCell ref="F108:H129"/>
    <mergeCell ref="E2:F2"/>
    <mergeCell ref="B60:D81"/>
    <mergeCell ref="F60:H81"/>
    <mergeCell ref="B84:D105"/>
    <mergeCell ref="F84:H105"/>
    <mergeCell ref="B14:D34"/>
    <mergeCell ref="F14:H34"/>
    <mergeCell ref="B37:D57"/>
    <mergeCell ref="F37:H57"/>
    <mergeCell ref="F59:H59"/>
    <mergeCell ref="B2:C2"/>
  </mergeCells>
  <hyperlinks>
    <hyperlink ref="E2" location="Instructions!A1" display="Back to Instructions" xr:uid="{00000000-0004-0000-0400-000000000000}"/>
  </hyperlinks>
  <pageMargins left="0.7" right="0.7" top="0.75" bottom="0.75" header="0.3" footer="0.3"/>
  <pageSetup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0070C0"/>
  </sheetPr>
  <dimension ref="A1:L41"/>
  <sheetViews>
    <sheetView showGridLines="0" zoomScale="80" zoomScaleNormal="80" workbookViewId="0">
      <selection activeCell="B16" sqref="B16:J19"/>
    </sheetView>
  </sheetViews>
  <sheetFormatPr defaultColWidth="9.140625" defaultRowHeight="16.5" x14ac:dyDescent="0.3"/>
  <cols>
    <col min="1" max="1" width="5" style="10" customWidth="1"/>
    <col min="2" max="2" width="43.5703125" style="10" customWidth="1"/>
    <col min="3" max="3" width="64.28515625" style="10" bestFit="1" customWidth="1"/>
    <col min="4" max="4" width="9.140625" style="10"/>
    <col min="5" max="5" width="31.140625" style="10" customWidth="1"/>
    <col min="6" max="6" width="9.140625" style="10"/>
    <col min="7" max="7" width="27" style="10" customWidth="1"/>
    <col min="8" max="10" width="9.140625" style="10"/>
    <col min="11" max="11" width="3" style="10" customWidth="1"/>
    <col min="12" max="12" width="2.7109375" style="8" customWidth="1"/>
    <col min="13" max="16384" width="9.140625" style="10"/>
  </cols>
  <sheetData>
    <row r="1" spans="2:12" ht="17.25" thickBot="1" x14ac:dyDescent="0.35">
      <c r="L1" s="80"/>
    </row>
    <row r="2" spans="2:12" ht="18" thickBot="1" x14ac:dyDescent="0.35">
      <c r="B2" s="315" t="str">
        <f>'Version Control'!$B$2</f>
        <v>Title Block</v>
      </c>
      <c r="C2" s="316"/>
      <c r="L2" s="81"/>
    </row>
    <row r="3" spans="2:12" x14ac:dyDescent="0.3">
      <c r="B3" s="209" t="str">
        <f>'Version Control'!$B$3</f>
        <v>Test Report Template Name:</v>
      </c>
      <c r="C3" s="210" t="str">
        <f>'Version Control'!$C$3</f>
        <v>Single Packaged Vertical Unit</v>
      </c>
      <c r="E3" s="45" t="s">
        <v>55</v>
      </c>
      <c r="J3" s="108"/>
      <c r="L3" s="81"/>
    </row>
    <row r="4" spans="2:12" x14ac:dyDescent="0.3">
      <c r="B4" s="211" t="str">
        <f>'Version Control'!$B$4</f>
        <v>Version Number:</v>
      </c>
      <c r="C4" s="212" t="str">
        <f>'Version Control'!$C$4</f>
        <v>v4.0</v>
      </c>
      <c r="J4" s="108"/>
      <c r="L4" s="81"/>
    </row>
    <row r="5" spans="2:12" x14ac:dyDescent="0.3">
      <c r="B5" s="211" t="str">
        <f>'Version Control'!$B$5</f>
        <v xml:space="preserve">Latest Template Revision: </v>
      </c>
      <c r="C5" s="213">
        <f>'Version Control'!$C$5</f>
        <v>45623</v>
      </c>
      <c r="J5" s="108"/>
      <c r="L5" s="81"/>
    </row>
    <row r="6" spans="2:12" x14ac:dyDescent="0.3">
      <c r="B6" s="211" t="str">
        <f>'Version Control'!$B$6</f>
        <v>Tab Name:</v>
      </c>
      <c r="C6" s="241" t="str">
        <f ca="1">MID(CELL("filename",$A$1), FIND("]", CELL("filename", $A$1))+ 1, 255)</f>
        <v>Test Settings</v>
      </c>
      <c r="J6" s="108"/>
      <c r="L6" s="81"/>
    </row>
    <row r="7" spans="2:12" ht="35.25" customHeight="1" x14ac:dyDescent="0.3">
      <c r="B7" s="242" t="str">
        <f>'Version Control'!$B$7</f>
        <v>File Name:</v>
      </c>
      <c r="C7" s="243" t="str">
        <f ca="1">'Version Control'!$C$7</f>
        <v>Single Packaged Vertical Unit - v4.0.xlsx</v>
      </c>
      <c r="J7" s="108"/>
      <c r="L7" s="81"/>
    </row>
    <row r="8" spans="2:12" ht="17.25" thickBot="1" x14ac:dyDescent="0.35">
      <c r="B8" s="214" t="str">
        <f>'Version Control'!$B$8</f>
        <v xml:space="preserve">Test Completion Date: </v>
      </c>
      <c r="C8" s="215" t="str">
        <f>'Version Control'!$C$8</f>
        <v>[MM/DD/YYYY]</v>
      </c>
      <c r="J8" s="108"/>
      <c r="L8" s="81"/>
    </row>
    <row r="9" spans="2:12" ht="17.25" x14ac:dyDescent="0.35">
      <c r="B9" s="79"/>
      <c r="C9" s="143"/>
      <c r="D9" s="143"/>
      <c r="E9" s="143"/>
      <c r="F9" s="143"/>
      <c r="G9" s="143"/>
      <c r="H9" s="143"/>
      <c r="I9" s="143"/>
      <c r="J9" s="143"/>
      <c r="L9" s="81"/>
    </row>
    <row r="10" spans="2:12" ht="17.25" thickBot="1" x14ac:dyDescent="0.35">
      <c r="L10" s="81"/>
    </row>
    <row r="11" spans="2:12" s="79" customFormat="1" ht="18" thickBot="1" x14ac:dyDescent="0.4">
      <c r="B11" s="144" t="s">
        <v>129</v>
      </c>
      <c r="C11" s="145"/>
      <c r="D11" s="145"/>
      <c r="E11" s="145"/>
      <c r="F11" s="145"/>
      <c r="G11" s="145"/>
      <c r="H11" s="145"/>
      <c r="I11" s="145"/>
      <c r="J11" s="146"/>
      <c r="K11" s="10"/>
      <c r="L11" s="107"/>
    </row>
    <row r="12" spans="2:12" x14ac:dyDescent="0.3">
      <c r="B12" s="27"/>
      <c r="D12" s="5"/>
      <c r="J12" s="98"/>
      <c r="L12" s="81"/>
    </row>
    <row r="13" spans="2:12" ht="17.25" x14ac:dyDescent="0.3">
      <c r="B13" s="414" t="s">
        <v>130</v>
      </c>
      <c r="C13" s="415"/>
      <c r="D13" s="416" t="s">
        <v>131</v>
      </c>
      <c r="E13" s="416"/>
      <c r="F13" s="147"/>
      <c r="J13" s="98"/>
      <c r="L13" s="81"/>
    </row>
    <row r="14" spans="2:12" x14ac:dyDescent="0.3">
      <c r="B14" s="27"/>
      <c r="J14" s="98"/>
      <c r="L14" s="81"/>
    </row>
    <row r="15" spans="2:12" x14ac:dyDescent="0.3">
      <c r="B15" s="27" t="s">
        <v>132</v>
      </c>
      <c r="J15" s="98"/>
      <c r="L15" s="81"/>
    </row>
    <row r="16" spans="2:12" x14ac:dyDescent="0.3">
      <c r="B16" s="363"/>
      <c r="C16" s="364"/>
      <c r="D16" s="364"/>
      <c r="E16" s="364"/>
      <c r="F16" s="364"/>
      <c r="G16" s="364"/>
      <c r="H16" s="364"/>
      <c r="I16" s="364"/>
      <c r="J16" s="365"/>
      <c r="L16" s="81"/>
    </row>
    <row r="17" spans="2:12" x14ac:dyDescent="0.3">
      <c r="B17" s="366"/>
      <c r="C17" s="367"/>
      <c r="D17" s="367"/>
      <c r="E17" s="367"/>
      <c r="F17" s="367"/>
      <c r="G17" s="367"/>
      <c r="H17" s="367"/>
      <c r="I17" s="367"/>
      <c r="J17" s="368"/>
      <c r="L17" s="81"/>
    </row>
    <row r="18" spans="2:12" x14ac:dyDescent="0.3">
      <c r="B18" s="366"/>
      <c r="C18" s="367"/>
      <c r="D18" s="367"/>
      <c r="E18" s="367"/>
      <c r="F18" s="367"/>
      <c r="G18" s="367"/>
      <c r="H18" s="367"/>
      <c r="I18" s="367"/>
      <c r="J18" s="368"/>
      <c r="L18" s="81"/>
    </row>
    <row r="19" spans="2:12" x14ac:dyDescent="0.3">
      <c r="B19" s="369"/>
      <c r="C19" s="370"/>
      <c r="D19" s="370"/>
      <c r="E19" s="370"/>
      <c r="F19" s="370"/>
      <c r="G19" s="370"/>
      <c r="H19" s="370"/>
      <c r="I19" s="370"/>
      <c r="J19" s="371"/>
      <c r="L19" s="81"/>
    </row>
    <row r="20" spans="2:12" x14ac:dyDescent="0.3">
      <c r="B20" s="27"/>
      <c r="J20" s="98"/>
      <c r="L20" s="81"/>
    </row>
    <row r="21" spans="2:12" x14ac:dyDescent="0.3">
      <c r="B21" s="148" t="s">
        <v>133</v>
      </c>
      <c r="C21" s="12"/>
      <c r="J21" s="98"/>
      <c r="L21" s="81"/>
    </row>
    <row r="22" spans="2:12" x14ac:dyDescent="0.3">
      <c r="B22" s="27"/>
      <c r="J22" s="98"/>
      <c r="L22" s="81"/>
    </row>
    <row r="23" spans="2:12" x14ac:dyDescent="0.3">
      <c r="B23" s="104" t="s">
        <v>134</v>
      </c>
      <c r="C23" s="12"/>
      <c r="J23" s="98"/>
      <c r="L23" s="81"/>
    </row>
    <row r="24" spans="2:12" x14ac:dyDescent="0.3">
      <c r="B24" s="104" t="s">
        <v>135</v>
      </c>
      <c r="C24" s="12"/>
      <c r="J24" s="98"/>
      <c r="L24" s="81"/>
    </row>
    <row r="25" spans="2:12" x14ac:dyDescent="0.3">
      <c r="B25" s="104" t="s">
        <v>136</v>
      </c>
      <c r="C25" s="12"/>
      <c r="J25" s="98"/>
      <c r="L25" s="81"/>
    </row>
    <row r="26" spans="2:12" x14ac:dyDescent="0.3">
      <c r="B26" s="104" t="s">
        <v>137</v>
      </c>
      <c r="C26" s="12"/>
      <c r="J26" s="98"/>
      <c r="L26" s="81"/>
    </row>
    <row r="27" spans="2:12" ht="17.25" x14ac:dyDescent="0.35">
      <c r="B27" s="149" t="s">
        <v>138</v>
      </c>
      <c r="C27" s="8"/>
      <c r="J27" s="98"/>
      <c r="L27" s="81"/>
    </row>
    <row r="28" spans="2:12" x14ac:dyDescent="0.3">
      <c r="B28" s="27"/>
      <c r="J28" s="98"/>
      <c r="L28" s="81"/>
    </row>
    <row r="29" spans="2:12" ht="17.25" x14ac:dyDescent="0.35">
      <c r="B29" s="27" t="s">
        <v>139</v>
      </c>
      <c r="C29" s="150" t="s">
        <v>140</v>
      </c>
      <c r="D29" s="151"/>
      <c r="E29" s="150" t="s">
        <v>141</v>
      </c>
      <c r="F29" s="151"/>
      <c r="G29" s="150" t="s">
        <v>142</v>
      </c>
      <c r="J29" s="98"/>
      <c r="L29" s="81"/>
    </row>
    <row r="30" spans="2:12" x14ac:dyDescent="0.3">
      <c r="B30" s="152" t="s">
        <v>143</v>
      </c>
      <c r="C30" s="12"/>
      <c r="E30" s="3"/>
      <c r="G30" s="3"/>
      <c r="J30" s="98"/>
      <c r="L30" s="81"/>
    </row>
    <row r="31" spans="2:12" x14ac:dyDescent="0.3">
      <c r="B31" s="152" t="s">
        <v>144</v>
      </c>
      <c r="C31" s="12"/>
      <c r="E31" s="3"/>
      <c r="G31" s="3"/>
      <c r="J31" s="98"/>
      <c r="L31" s="81"/>
    </row>
    <row r="32" spans="2:12" ht="17.25" x14ac:dyDescent="0.35">
      <c r="B32" s="149" t="s">
        <v>138</v>
      </c>
      <c r="J32" s="98"/>
      <c r="L32" s="81"/>
    </row>
    <row r="33" spans="1:12" ht="17.25" x14ac:dyDescent="0.35">
      <c r="B33" s="149"/>
      <c r="J33" s="98"/>
      <c r="L33" s="81"/>
    </row>
    <row r="34" spans="1:12" x14ac:dyDescent="0.3">
      <c r="B34" s="153" t="s">
        <v>145</v>
      </c>
      <c r="J34" s="98"/>
      <c r="L34" s="81"/>
    </row>
    <row r="35" spans="1:12" x14ac:dyDescent="0.3">
      <c r="B35" s="154" t="s">
        <v>146</v>
      </c>
      <c r="C35" s="155"/>
      <c r="D35" s="155"/>
      <c r="E35" s="155"/>
      <c r="F35" s="155"/>
      <c r="G35" s="155"/>
      <c r="H35" s="155"/>
      <c r="I35" s="155"/>
      <c r="J35" s="156"/>
      <c r="L35" s="81"/>
    </row>
    <row r="36" spans="1:12" x14ac:dyDescent="0.3">
      <c r="B36" s="363"/>
      <c r="C36" s="364"/>
      <c r="D36" s="364"/>
      <c r="E36" s="364"/>
      <c r="F36" s="364"/>
      <c r="G36" s="364"/>
      <c r="H36" s="364"/>
      <c r="I36" s="364"/>
      <c r="J36" s="365"/>
      <c r="L36" s="81"/>
    </row>
    <row r="37" spans="1:12" x14ac:dyDescent="0.3">
      <c r="B37" s="366"/>
      <c r="C37" s="367"/>
      <c r="D37" s="367"/>
      <c r="E37" s="367"/>
      <c r="F37" s="367"/>
      <c r="G37" s="367"/>
      <c r="H37" s="367"/>
      <c r="I37" s="367"/>
      <c r="J37" s="368"/>
      <c r="L37" s="81"/>
    </row>
    <row r="38" spans="1:12" x14ac:dyDescent="0.3">
      <c r="B38" s="366"/>
      <c r="C38" s="367"/>
      <c r="D38" s="367"/>
      <c r="E38" s="367"/>
      <c r="F38" s="367"/>
      <c r="G38" s="367"/>
      <c r="H38" s="367"/>
      <c r="I38" s="367"/>
      <c r="J38" s="368"/>
      <c r="L38" s="81"/>
    </row>
    <row r="39" spans="1:12" ht="17.25" thickBot="1" x14ac:dyDescent="0.35">
      <c r="B39" s="372"/>
      <c r="C39" s="373"/>
      <c r="D39" s="373"/>
      <c r="E39" s="373"/>
      <c r="F39" s="373"/>
      <c r="G39" s="373"/>
      <c r="H39" s="373"/>
      <c r="I39" s="373"/>
      <c r="J39" s="374"/>
      <c r="L39" s="81"/>
    </row>
    <row r="40" spans="1:12" x14ac:dyDescent="0.3">
      <c r="L40" s="81"/>
    </row>
    <row r="41" spans="1:12" s="8" customFormat="1" x14ac:dyDescent="0.3">
      <c r="A41" s="81"/>
      <c r="B41" s="81"/>
      <c r="C41" s="81"/>
      <c r="D41" s="81"/>
      <c r="E41" s="81"/>
      <c r="F41" s="81"/>
      <c r="G41" s="81"/>
      <c r="H41" s="81"/>
      <c r="I41" s="81"/>
      <c r="J41" s="81"/>
      <c r="K41" s="81"/>
      <c r="L41" s="81"/>
    </row>
  </sheetData>
  <sheetProtection algorithmName="SHA-512" hashValue="LdeEtnBsjKVwYVDdk4dn08kURssOQkWc6Pjo2d4maYupfcKx4I1Ys3d00s6tR6jaUs5+6EQ8ED5uSibVGlskBg==" saltValue="C1/AbqIPE/z+NA7dURIHdQ==" spinCount="100000" sheet="1" objects="1" scenarios="1" selectLockedCells="1"/>
  <customSheetViews>
    <customSheetView guid="{2A4C6EB9-430A-44F2-86C8-15B50360FC3B}" scale="80" showGridLines="0">
      <selection activeCell="F2" sqref="F2"/>
      <pageMargins left="0" right="0" top="0" bottom="0" header="0" footer="0"/>
    </customSheetView>
    <customSheetView guid="{B3BD5AF3-9A64-4EA7-AE1F-3CC326849B8F}" scale="80" showGridLines="0">
      <selection activeCell="B29" sqref="B29"/>
      <pageMargins left="0" right="0" top="0" bottom="0" header="0" footer="0"/>
    </customSheetView>
  </customSheetViews>
  <mergeCells count="5">
    <mergeCell ref="B16:J19"/>
    <mergeCell ref="B36:J39"/>
    <mergeCell ref="B13:C13"/>
    <mergeCell ref="D13:E13"/>
    <mergeCell ref="B2:C2"/>
  </mergeCells>
  <dataValidations count="1">
    <dataValidation type="list" showInputMessage="1" showErrorMessage="1" sqref="C21" xr:uid="{00000000-0002-0000-0500-000000000000}">
      <formula1>Control</formula1>
    </dataValidation>
  </dataValidations>
  <hyperlinks>
    <hyperlink ref="E3" location="Instructions!A1" display="Back to Instructions" xr:uid="{00000000-0004-0000-0500-000000000000}"/>
    <hyperlink ref="D13" location="Photos!B80" display="the Photos tab (Photo Box #4)" xr:uid="{00000000-0004-0000-0500-000001000000}"/>
    <hyperlink ref="D13:E13" location="Photos!F80" display="the Photos tab (Photo Box #5)" xr:uid="{00000000-0004-0000-0500-000002000000}"/>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0070C0"/>
  </sheetPr>
  <dimension ref="A1:L190"/>
  <sheetViews>
    <sheetView showGridLines="0" showZeros="0" zoomScale="80" zoomScaleNormal="80" workbookViewId="0">
      <selection activeCell="D13" sqref="D13"/>
    </sheetView>
  </sheetViews>
  <sheetFormatPr defaultColWidth="9.140625" defaultRowHeight="16.5" x14ac:dyDescent="0.3"/>
  <cols>
    <col min="1" max="1" width="3.5703125" style="10" customWidth="1"/>
    <col min="2" max="2" width="28.85546875" style="10" customWidth="1"/>
    <col min="3" max="3" width="85.140625" style="10" customWidth="1"/>
    <col min="4" max="6" width="9.140625" style="10"/>
    <col min="7" max="7" width="12.28515625" style="10" customWidth="1"/>
    <col min="8" max="8" width="7.85546875" style="10" customWidth="1"/>
    <col min="9" max="9" width="19.28515625" style="10" customWidth="1"/>
    <col min="10" max="10" width="10.85546875" style="10" customWidth="1"/>
    <col min="11" max="11" width="9.140625" style="10"/>
    <col min="12" max="12" width="4.42578125" style="10" customWidth="1"/>
    <col min="13" max="16384" width="9.140625" style="10"/>
  </cols>
  <sheetData>
    <row r="1" spans="2:12" ht="17.25" thickBot="1" x14ac:dyDescent="0.35">
      <c r="J1" s="157"/>
      <c r="K1" s="157"/>
      <c r="L1" s="81"/>
    </row>
    <row r="2" spans="2:12" s="82" customFormat="1" ht="18" thickBot="1" x14ac:dyDescent="0.35">
      <c r="B2" s="315" t="str">
        <f>'Version Control'!$B$2</f>
        <v>Title Block</v>
      </c>
      <c r="C2" s="316"/>
      <c r="E2" s="445" t="s">
        <v>55</v>
      </c>
      <c r="F2" s="445"/>
      <c r="G2" s="445"/>
      <c r="H2" s="289"/>
      <c r="I2" s="158"/>
      <c r="L2" s="159"/>
    </row>
    <row r="3" spans="2:12" s="82" customFormat="1" ht="17.25" customHeight="1" x14ac:dyDescent="0.3">
      <c r="B3" s="209" t="str">
        <f>'Version Control'!$B$3</f>
        <v>Test Report Template Name:</v>
      </c>
      <c r="C3" s="210" t="str">
        <f>'Version Control'!$C$3</f>
        <v>Single Packaged Vertical Unit</v>
      </c>
      <c r="I3" s="158"/>
      <c r="L3" s="159"/>
    </row>
    <row r="4" spans="2:12" s="82" customFormat="1" ht="17.25" x14ac:dyDescent="0.3">
      <c r="B4" s="211" t="str">
        <f>'Version Control'!$B$4</f>
        <v>Version Number:</v>
      </c>
      <c r="C4" s="212" t="str">
        <f>'Version Control'!$C$4</f>
        <v>v4.0</v>
      </c>
      <c r="I4" s="86"/>
      <c r="L4" s="159"/>
    </row>
    <row r="5" spans="2:12" s="82" customFormat="1" x14ac:dyDescent="0.3">
      <c r="B5" s="211" t="str">
        <f>'Version Control'!$B$5</f>
        <v xml:space="preserve">Latest Template Revision: </v>
      </c>
      <c r="C5" s="213">
        <f>'Version Control'!$C$5</f>
        <v>45623</v>
      </c>
      <c r="I5" s="8"/>
      <c r="L5" s="159"/>
    </row>
    <row r="6" spans="2:12" s="82" customFormat="1" x14ac:dyDescent="0.3">
      <c r="B6" s="211" t="str">
        <f>'Version Control'!$B$6</f>
        <v>Tab Name:</v>
      </c>
      <c r="C6" s="241" t="str">
        <f ca="1">MID(CELL("filename",$A$1), FIND("]", CELL("filename", $A$1))+ 1, 255)</f>
        <v>Cooling Mode Test Data</v>
      </c>
      <c r="I6" s="8"/>
      <c r="L6" s="159"/>
    </row>
    <row r="7" spans="2:12" s="82" customFormat="1" ht="35.25" customHeight="1" x14ac:dyDescent="0.3">
      <c r="B7" s="242" t="str">
        <f>'Version Control'!$B$7</f>
        <v>File Name:</v>
      </c>
      <c r="C7" s="243" t="str">
        <f ca="1">'Version Control'!$C$7</f>
        <v>Single Packaged Vertical Unit - v4.0.xlsx</v>
      </c>
      <c r="I7" s="160"/>
      <c r="L7" s="159"/>
    </row>
    <row r="8" spans="2:12" s="82" customFormat="1" ht="17.25" thickBot="1" x14ac:dyDescent="0.35">
      <c r="B8" s="214" t="str">
        <f>'Version Control'!$B$8</f>
        <v xml:space="preserve">Test Completion Date: </v>
      </c>
      <c r="C8" s="215" t="str">
        <f>'Version Control'!$C$8</f>
        <v>[MM/DD/YYYY]</v>
      </c>
      <c r="I8" s="160"/>
      <c r="L8" s="159"/>
    </row>
    <row r="9" spans="2:12" s="82" customFormat="1" x14ac:dyDescent="0.3">
      <c r="C9" s="83"/>
      <c r="G9" s="161"/>
      <c r="H9" s="161"/>
      <c r="I9" s="8"/>
      <c r="L9" s="159"/>
    </row>
    <row r="10" spans="2:12" ht="17.25" thickBot="1" x14ac:dyDescent="0.35">
      <c r="L10" s="81"/>
    </row>
    <row r="11" spans="2:12" ht="18" thickBot="1" x14ac:dyDescent="0.4">
      <c r="C11" s="162" t="s">
        <v>147</v>
      </c>
      <c r="D11" s="163"/>
      <c r="E11" s="27"/>
      <c r="L11" s="81"/>
    </row>
    <row r="12" spans="2:12" ht="17.25" x14ac:dyDescent="0.35">
      <c r="C12" s="164" t="s">
        <v>148</v>
      </c>
      <c r="D12" s="165"/>
      <c r="E12" s="27"/>
      <c r="L12" s="81"/>
    </row>
    <row r="13" spans="2:12" ht="17.25" x14ac:dyDescent="0.35">
      <c r="B13" s="79"/>
      <c r="C13" s="166" t="s">
        <v>149</v>
      </c>
      <c r="D13" s="19"/>
      <c r="E13" s="27"/>
      <c r="L13" s="81"/>
    </row>
    <row r="14" spans="2:12" ht="17.25" thickBot="1" x14ac:dyDescent="0.35">
      <c r="C14" s="167" t="s">
        <v>150</v>
      </c>
      <c r="D14" s="2"/>
      <c r="L14" s="81"/>
    </row>
    <row r="15" spans="2:12" s="79" customFormat="1" ht="18" thickBot="1" x14ac:dyDescent="0.4">
      <c r="L15" s="107"/>
    </row>
    <row r="16" spans="2:12" ht="18" thickBot="1" x14ac:dyDescent="0.4">
      <c r="B16" s="442" t="s">
        <v>151</v>
      </c>
      <c r="C16" s="443"/>
      <c r="D16" s="443"/>
      <c r="E16" s="443"/>
      <c r="F16" s="443"/>
      <c r="G16" s="443"/>
      <c r="H16" s="443"/>
      <c r="I16" s="443"/>
      <c r="J16" s="444"/>
      <c r="L16" s="81"/>
    </row>
    <row r="17" spans="2:12" ht="18" thickBot="1" x14ac:dyDescent="0.4">
      <c r="B17" s="27"/>
      <c r="C17" s="168"/>
      <c r="G17" s="249"/>
      <c r="J17" s="98"/>
      <c r="L17" s="81"/>
    </row>
    <row r="18" spans="2:12" ht="18" thickBot="1" x14ac:dyDescent="0.4">
      <c r="B18" s="27"/>
      <c r="C18" s="144" t="s">
        <v>152</v>
      </c>
      <c r="D18" s="163"/>
      <c r="E18" s="163"/>
      <c r="F18" s="169"/>
      <c r="G18" s="248"/>
      <c r="J18" s="98"/>
      <c r="L18" s="81"/>
    </row>
    <row r="19" spans="2:12" ht="17.25" x14ac:dyDescent="0.35">
      <c r="B19" s="27"/>
      <c r="C19" s="170"/>
      <c r="D19" s="437" t="s">
        <v>153</v>
      </c>
      <c r="E19" s="437"/>
      <c r="F19" s="362"/>
      <c r="G19" s="249"/>
      <c r="J19" s="98"/>
      <c r="L19" s="81"/>
    </row>
    <row r="20" spans="2:12" ht="17.25" x14ac:dyDescent="0.35">
      <c r="B20" s="99"/>
      <c r="C20" s="27"/>
      <c r="D20" s="171" t="s">
        <v>154</v>
      </c>
      <c r="E20" s="171" t="s">
        <v>155</v>
      </c>
      <c r="F20" s="172" t="s">
        <v>156</v>
      </c>
      <c r="G20" s="249"/>
      <c r="J20" s="98"/>
      <c r="L20" s="81"/>
    </row>
    <row r="21" spans="2:12" x14ac:dyDescent="0.3">
      <c r="B21" s="27"/>
      <c r="C21" s="166" t="s">
        <v>157</v>
      </c>
      <c r="D21" s="3"/>
      <c r="E21" s="227"/>
      <c r="F21" s="228"/>
      <c r="G21" s="249"/>
      <c r="J21" s="98"/>
      <c r="L21" s="81"/>
    </row>
    <row r="22" spans="2:12" x14ac:dyDescent="0.3">
      <c r="B22" s="27"/>
      <c r="C22" s="166" t="s">
        <v>158</v>
      </c>
      <c r="D22" s="3"/>
      <c r="E22" s="3"/>
      <c r="F22" s="1"/>
      <c r="G22" s="249"/>
      <c r="J22" s="98"/>
      <c r="L22" s="81"/>
    </row>
    <row r="23" spans="2:12" x14ac:dyDescent="0.3">
      <c r="B23" s="27"/>
      <c r="C23" s="166" t="s">
        <v>159</v>
      </c>
      <c r="D23" s="3"/>
      <c r="E23" s="173"/>
      <c r="F23" s="174"/>
      <c r="G23" s="249"/>
      <c r="J23" s="98"/>
      <c r="L23" s="81"/>
    </row>
    <row r="24" spans="2:12" ht="17.25" thickBot="1" x14ac:dyDescent="0.35">
      <c r="B24" s="27"/>
      <c r="C24" s="167" t="s">
        <v>160</v>
      </c>
      <c r="D24" s="20"/>
      <c r="E24" s="175"/>
      <c r="F24" s="176"/>
      <c r="G24" s="249"/>
      <c r="J24" s="98"/>
      <c r="L24" s="81"/>
    </row>
    <row r="25" spans="2:12" ht="17.25" thickBot="1" x14ac:dyDescent="0.35">
      <c r="B25" s="27"/>
      <c r="C25" s="177"/>
      <c r="G25" s="249"/>
      <c r="J25" s="98"/>
      <c r="L25" s="81"/>
    </row>
    <row r="26" spans="2:12" ht="18" thickBot="1" x14ac:dyDescent="0.4">
      <c r="B26" s="27"/>
      <c r="C26" s="144" t="s">
        <v>161</v>
      </c>
      <c r="D26" s="163"/>
      <c r="E26" s="163"/>
      <c r="F26" s="169"/>
      <c r="G26" s="248"/>
      <c r="J26" s="98"/>
      <c r="L26" s="81"/>
    </row>
    <row r="27" spans="2:12" ht="17.25" x14ac:dyDescent="0.35">
      <c r="B27" s="27"/>
      <c r="C27" s="170"/>
      <c r="D27" s="437" t="s">
        <v>153</v>
      </c>
      <c r="E27" s="437"/>
      <c r="F27" s="362"/>
      <c r="G27" s="248"/>
      <c r="J27" s="98"/>
      <c r="L27" s="81"/>
    </row>
    <row r="28" spans="2:12" ht="17.25" x14ac:dyDescent="0.35">
      <c r="B28" s="99"/>
      <c r="C28" s="178"/>
      <c r="D28" s="150" t="s">
        <v>154</v>
      </c>
      <c r="E28" s="150" t="s">
        <v>155</v>
      </c>
      <c r="F28" s="179" t="s">
        <v>156</v>
      </c>
      <c r="G28" s="248"/>
      <c r="J28" s="98"/>
      <c r="L28" s="81"/>
    </row>
    <row r="29" spans="2:12" x14ac:dyDescent="0.3">
      <c r="B29" s="27"/>
      <c r="C29" s="166" t="s">
        <v>162</v>
      </c>
      <c r="D29" s="3"/>
      <c r="E29" s="3"/>
      <c r="F29" s="1"/>
      <c r="G29" s="248"/>
      <c r="J29" s="98"/>
      <c r="L29" s="81"/>
    </row>
    <row r="30" spans="2:12" ht="18" x14ac:dyDescent="0.35">
      <c r="B30" s="27"/>
      <c r="C30" s="166" t="s">
        <v>163</v>
      </c>
      <c r="D30" s="3"/>
      <c r="E30" s="3"/>
      <c r="F30" s="1"/>
      <c r="G30" s="248"/>
      <c r="J30" s="98"/>
      <c r="L30" s="81"/>
    </row>
    <row r="31" spans="2:12" ht="18.75" thickBot="1" x14ac:dyDescent="0.4">
      <c r="B31" s="27"/>
      <c r="C31" s="167" t="s">
        <v>164</v>
      </c>
      <c r="D31" s="20"/>
      <c r="E31" s="20"/>
      <c r="F31" s="2"/>
      <c r="G31" s="248"/>
      <c r="J31" s="98"/>
      <c r="L31" s="81"/>
    </row>
    <row r="32" spans="2:12" ht="17.25" thickBot="1" x14ac:dyDescent="0.35">
      <c r="B32" s="27"/>
      <c r="G32" s="249"/>
      <c r="J32" s="98"/>
      <c r="L32" s="81"/>
    </row>
    <row r="33" spans="2:12" ht="18" thickBot="1" x14ac:dyDescent="0.4">
      <c r="B33" s="27"/>
      <c r="C33" s="144" t="s">
        <v>165</v>
      </c>
      <c r="D33" s="163"/>
      <c r="E33" s="163"/>
      <c r="F33" s="169"/>
      <c r="G33" s="248"/>
      <c r="J33" s="98"/>
      <c r="L33" s="81"/>
    </row>
    <row r="34" spans="2:12" ht="17.25" x14ac:dyDescent="0.35">
      <c r="B34" s="27"/>
      <c r="C34" s="170"/>
      <c r="D34" s="437" t="s">
        <v>153</v>
      </c>
      <c r="E34" s="437"/>
      <c r="F34" s="362"/>
      <c r="G34" s="248"/>
      <c r="J34" s="98"/>
      <c r="L34" s="81"/>
    </row>
    <row r="35" spans="2:12" ht="17.25" x14ac:dyDescent="0.35">
      <c r="B35" s="99"/>
      <c r="C35" s="27"/>
      <c r="D35" s="150" t="s">
        <v>154</v>
      </c>
      <c r="E35" s="150" t="s">
        <v>155</v>
      </c>
      <c r="F35" s="179" t="s">
        <v>156</v>
      </c>
      <c r="G35" s="248"/>
      <c r="J35" s="98"/>
      <c r="L35" s="81"/>
    </row>
    <row r="36" spans="2:12" x14ac:dyDescent="0.3">
      <c r="B36" s="27"/>
      <c r="C36" s="148" t="s">
        <v>166</v>
      </c>
      <c r="D36" s="3"/>
      <c r="E36" s="3"/>
      <c r="F36" s="1"/>
      <c r="G36" s="248"/>
      <c r="J36" s="98"/>
      <c r="L36" s="81"/>
    </row>
    <row r="37" spans="2:12" x14ac:dyDescent="0.3">
      <c r="B37" s="27"/>
      <c r="C37" s="148" t="s">
        <v>167</v>
      </c>
      <c r="D37" s="3"/>
      <c r="E37" s="3"/>
      <c r="F37" s="1"/>
      <c r="G37" s="248"/>
      <c r="J37" s="98"/>
      <c r="L37" s="81"/>
    </row>
    <row r="38" spans="2:12" x14ac:dyDescent="0.3">
      <c r="B38" s="27"/>
      <c r="C38" s="148" t="s">
        <v>168</v>
      </c>
      <c r="D38" s="3"/>
      <c r="E38" s="3"/>
      <c r="F38" s="1"/>
      <c r="G38" s="248"/>
      <c r="J38" s="98"/>
      <c r="L38" s="81"/>
    </row>
    <row r="39" spans="2:12" x14ac:dyDescent="0.3">
      <c r="B39" s="27"/>
      <c r="C39" s="148" t="s">
        <v>169</v>
      </c>
      <c r="D39" s="3"/>
      <c r="E39" s="3"/>
      <c r="F39" s="1"/>
      <c r="G39" s="248"/>
      <c r="J39" s="98"/>
      <c r="L39" s="81"/>
    </row>
    <row r="40" spans="2:12" x14ac:dyDescent="0.3">
      <c r="B40" s="27"/>
      <c r="C40" s="148" t="s">
        <v>170</v>
      </c>
      <c r="D40" s="3"/>
      <c r="E40" s="3"/>
      <c r="F40" s="1"/>
      <c r="G40" s="249"/>
      <c r="J40" s="98"/>
      <c r="L40" s="81"/>
    </row>
    <row r="41" spans="2:12" ht="17.25" thickBot="1" x14ac:dyDescent="0.35">
      <c r="B41" s="27"/>
      <c r="C41" s="180" t="s">
        <v>171</v>
      </c>
      <c r="D41" s="20"/>
      <c r="E41" s="20"/>
      <c r="F41" s="2"/>
      <c r="G41" s="249"/>
      <c r="J41" s="98"/>
      <c r="L41" s="81"/>
    </row>
    <row r="42" spans="2:12" ht="17.25" thickBot="1" x14ac:dyDescent="0.35">
      <c r="B42" s="27"/>
      <c r="G42" s="249"/>
      <c r="J42" s="98"/>
      <c r="L42" s="81"/>
    </row>
    <row r="43" spans="2:12" ht="18" thickBot="1" x14ac:dyDescent="0.4">
      <c r="B43" s="27"/>
      <c r="C43" s="144" t="s">
        <v>172</v>
      </c>
      <c r="D43" s="163"/>
      <c r="E43" s="163"/>
      <c r="F43" s="169"/>
      <c r="G43" s="248"/>
      <c r="J43" s="98"/>
      <c r="L43" s="81"/>
    </row>
    <row r="44" spans="2:12" ht="17.25" x14ac:dyDescent="0.35">
      <c r="B44" s="27"/>
      <c r="C44" s="170"/>
      <c r="D44" s="437" t="s">
        <v>153</v>
      </c>
      <c r="E44" s="437"/>
      <c r="F44" s="362"/>
      <c r="G44" s="248"/>
      <c r="J44" s="98"/>
      <c r="L44" s="81"/>
    </row>
    <row r="45" spans="2:12" ht="17.25" x14ac:dyDescent="0.35">
      <c r="B45" s="99"/>
      <c r="C45" s="27"/>
      <c r="D45" s="150" t="s">
        <v>154</v>
      </c>
      <c r="E45" s="150" t="s">
        <v>155</v>
      </c>
      <c r="F45" s="179" t="s">
        <v>156</v>
      </c>
      <c r="G45" s="248"/>
      <c r="J45" s="98"/>
      <c r="L45" s="81"/>
    </row>
    <row r="46" spans="2:12" x14ac:dyDescent="0.3">
      <c r="B46" s="27"/>
      <c r="C46" s="148" t="s">
        <v>173</v>
      </c>
      <c r="D46" s="3"/>
      <c r="E46" s="3"/>
      <c r="F46" s="1"/>
      <c r="G46" s="248"/>
      <c r="J46" s="98"/>
      <c r="L46" s="81"/>
    </row>
    <row r="47" spans="2:12" x14ac:dyDescent="0.3">
      <c r="B47" s="27"/>
      <c r="C47" s="148" t="s">
        <v>174</v>
      </c>
      <c r="D47" s="3"/>
      <c r="E47" s="3"/>
      <c r="F47" s="1"/>
      <c r="G47" s="248"/>
      <c r="J47" s="98"/>
      <c r="L47" s="81"/>
    </row>
    <row r="48" spans="2:12" ht="17.25" thickBot="1" x14ac:dyDescent="0.35">
      <c r="B48" s="27"/>
      <c r="C48" s="180" t="s">
        <v>175</v>
      </c>
      <c r="D48" s="219"/>
      <c r="E48" s="219"/>
      <c r="F48" s="220"/>
      <c r="G48" s="248"/>
      <c r="J48" s="98"/>
      <c r="L48" s="81"/>
    </row>
    <row r="49" spans="2:12" ht="17.25" thickBot="1" x14ac:dyDescent="0.35">
      <c r="B49" s="27"/>
      <c r="G49" s="249"/>
      <c r="J49" s="98"/>
      <c r="L49" s="81"/>
    </row>
    <row r="50" spans="2:12" ht="18" thickBot="1" x14ac:dyDescent="0.4">
      <c r="B50" s="27"/>
      <c r="C50" s="144" t="s">
        <v>176</v>
      </c>
      <c r="D50" s="163"/>
      <c r="E50" s="163"/>
      <c r="F50" s="169"/>
      <c r="G50" s="248"/>
      <c r="J50" s="98"/>
      <c r="L50" s="81"/>
    </row>
    <row r="51" spans="2:12" ht="17.25" x14ac:dyDescent="0.35">
      <c r="B51" s="27"/>
      <c r="C51" s="170"/>
      <c r="D51" s="437" t="s">
        <v>153</v>
      </c>
      <c r="E51" s="437"/>
      <c r="F51" s="362"/>
      <c r="G51" s="248"/>
      <c r="J51" s="98"/>
      <c r="L51" s="81"/>
    </row>
    <row r="52" spans="2:12" ht="17.25" x14ac:dyDescent="0.35">
      <c r="B52" s="149"/>
      <c r="C52" s="27"/>
      <c r="D52" s="150" t="s">
        <v>154</v>
      </c>
      <c r="E52" s="150" t="s">
        <v>155</v>
      </c>
      <c r="F52" s="179" t="s">
        <v>156</v>
      </c>
      <c r="G52" s="248"/>
      <c r="J52" s="98"/>
      <c r="L52" s="81"/>
    </row>
    <row r="53" spans="2:12" x14ac:dyDescent="0.3">
      <c r="B53" s="27"/>
      <c r="C53" s="104" t="s">
        <v>177</v>
      </c>
      <c r="D53" s="3"/>
      <c r="E53" s="3"/>
      <c r="F53" s="1"/>
      <c r="G53" s="248"/>
      <c r="J53" s="98"/>
      <c r="L53" s="81"/>
    </row>
    <row r="54" spans="2:12" x14ac:dyDescent="0.3">
      <c r="B54" s="27"/>
      <c r="C54" s="104" t="s">
        <v>178</v>
      </c>
      <c r="D54" s="3"/>
      <c r="E54" s="3"/>
      <c r="F54" s="1"/>
      <c r="G54" s="248"/>
      <c r="J54" s="98"/>
      <c r="L54" s="81"/>
    </row>
    <row r="55" spans="2:12" x14ac:dyDescent="0.3">
      <c r="B55" s="27"/>
      <c r="C55" s="148" t="s">
        <v>179</v>
      </c>
      <c r="D55" s="3"/>
      <c r="E55" s="3"/>
      <c r="F55" s="1"/>
      <c r="G55" s="248"/>
      <c r="J55" s="98"/>
      <c r="L55" s="81"/>
    </row>
    <row r="56" spans="2:12" x14ac:dyDescent="0.3">
      <c r="B56" s="27"/>
      <c r="C56" s="104" t="s">
        <v>180</v>
      </c>
      <c r="D56" s="3"/>
      <c r="E56" s="3"/>
      <c r="F56" s="1"/>
      <c r="G56" s="248"/>
      <c r="J56" s="98"/>
      <c r="L56" s="81"/>
    </row>
    <row r="57" spans="2:12" x14ac:dyDescent="0.3">
      <c r="B57" s="27"/>
      <c r="C57" s="104" t="s">
        <v>181</v>
      </c>
      <c r="D57" s="3"/>
      <c r="E57" s="3"/>
      <c r="F57" s="1"/>
      <c r="G57" s="248"/>
      <c r="J57" s="98"/>
      <c r="L57" s="81"/>
    </row>
    <row r="58" spans="2:12" x14ac:dyDescent="0.3">
      <c r="B58" s="27"/>
      <c r="C58" s="148" t="s">
        <v>182</v>
      </c>
      <c r="D58" s="3"/>
      <c r="E58" s="3"/>
      <c r="F58" s="1"/>
      <c r="G58" s="248"/>
      <c r="J58" s="98"/>
      <c r="L58" s="81"/>
    </row>
    <row r="59" spans="2:12" x14ac:dyDescent="0.3">
      <c r="B59" s="27"/>
      <c r="C59" s="104" t="s">
        <v>183</v>
      </c>
      <c r="D59" s="3"/>
      <c r="E59" s="3"/>
      <c r="F59" s="1"/>
      <c r="G59" s="248"/>
      <c r="J59" s="98"/>
      <c r="L59" s="81"/>
    </row>
    <row r="60" spans="2:12" x14ac:dyDescent="0.3">
      <c r="B60" s="27"/>
      <c r="C60" s="104" t="s">
        <v>184</v>
      </c>
      <c r="D60" s="3"/>
      <c r="E60" s="3"/>
      <c r="F60" s="1"/>
      <c r="G60" s="248"/>
      <c r="J60" s="98"/>
      <c r="L60" s="81"/>
    </row>
    <row r="61" spans="2:12" x14ac:dyDescent="0.3">
      <c r="B61" s="27"/>
      <c r="C61" s="104" t="s">
        <v>185</v>
      </c>
      <c r="D61" s="3"/>
      <c r="E61" s="3"/>
      <c r="F61" s="1"/>
      <c r="G61" s="248"/>
      <c r="J61" s="98"/>
      <c r="L61" s="81"/>
    </row>
    <row r="62" spans="2:12" x14ac:dyDescent="0.3">
      <c r="B62" s="27"/>
      <c r="C62" s="104" t="s">
        <v>186</v>
      </c>
      <c r="D62" s="3"/>
      <c r="E62" s="3"/>
      <c r="F62" s="1"/>
      <c r="G62" s="248"/>
      <c r="J62" s="98"/>
      <c r="L62" s="81"/>
    </row>
    <row r="63" spans="2:12" x14ac:dyDescent="0.3">
      <c r="B63" s="27"/>
      <c r="C63" s="104" t="s">
        <v>187</v>
      </c>
      <c r="D63" s="3"/>
      <c r="E63" s="3"/>
      <c r="F63" s="1"/>
      <c r="G63" s="248"/>
      <c r="J63" s="98"/>
      <c r="L63" s="81"/>
    </row>
    <row r="64" spans="2:12" x14ac:dyDescent="0.3">
      <c r="B64" s="27"/>
      <c r="C64" s="293" t="s">
        <v>188</v>
      </c>
      <c r="D64" s="227"/>
      <c r="E64" s="227"/>
      <c r="F64" s="228"/>
      <c r="G64" s="248"/>
      <c r="J64" s="98"/>
      <c r="L64" s="81"/>
    </row>
    <row r="65" spans="2:12" ht="17.25" thickBot="1" x14ac:dyDescent="0.35">
      <c r="B65" s="27"/>
      <c r="C65" s="180" t="s">
        <v>189</v>
      </c>
      <c r="D65" s="20"/>
      <c r="E65" s="20"/>
      <c r="F65" s="2"/>
      <c r="G65" s="248"/>
      <c r="J65" s="98"/>
      <c r="L65" s="81"/>
    </row>
    <row r="66" spans="2:12" ht="17.25" thickBot="1" x14ac:dyDescent="0.35">
      <c r="B66" s="27"/>
      <c r="C66" s="143"/>
      <c r="D66" s="143"/>
      <c r="E66" s="143"/>
      <c r="F66" s="143"/>
      <c r="G66" s="249"/>
      <c r="J66" s="98"/>
      <c r="L66" s="81"/>
    </row>
    <row r="67" spans="2:12" ht="18" thickBot="1" x14ac:dyDescent="0.4">
      <c r="B67" s="27"/>
      <c r="C67" s="181" t="s">
        <v>190</v>
      </c>
      <c r="D67" s="182"/>
      <c r="E67" s="182"/>
      <c r="F67" s="183"/>
      <c r="G67" s="249"/>
      <c r="J67" s="98"/>
      <c r="L67" s="81"/>
    </row>
    <row r="68" spans="2:12" ht="17.25" x14ac:dyDescent="0.35">
      <c r="B68" s="27"/>
      <c r="C68" s="170"/>
      <c r="D68" s="437" t="s">
        <v>153</v>
      </c>
      <c r="E68" s="437"/>
      <c r="F68" s="362"/>
      <c r="G68" s="249"/>
      <c r="J68" s="98"/>
      <c r="L68" s="81"/>
    </row>
    <row r="69" spans="2:12" ht="18" x14ac:dyDescent="0.3">
      <c r="B69" s="27"/>
      <c r="C69" s="104" t="s">
        <v>191</v>
      </c>
      <c r="D69" s="417"/>
      <c r="E69" s="417"/>
      <c r="F69" s="418"/>
      <c r="G69" s="249"/>
      <c r="J69" s="98"/>
      <c r="L69" s="81"/>
    </row>
    <row r="70" spans="2:12" ht="18" x14ac:dyDescent="0.35">
      <c r="B70" s="27"/>
      <c r="C70" s="293" t="s">
        <v>192</v>
      </c>
      <c r="D70" s="417"/>
      <c r="E70" s="417"/>
      <c r="F70" s="418"/>
      <c r="G70" s="249"/>
      <c r="J70" s="98"/>
      <c r="L70" s="81"/>
    </row>
    <row r="71" spans="2:12" ht="18" x14ac:dyDescent="0.35">
      <c r="B71" s="27"/>
      <c r="C71" s="293" t="s">
        <v>193</v>
      </c>
      <c r="D71" s="417"/>
      <c r="E71" s="417"/>
      <c r="F71" s="418"/>
      <c r="G71" s="249"/>
      <c r="J71" s="98"/>
      <c r="L71" s="81"/>
    </row>
    <row r="72" spans="2:12" ht="18" x14ac:dyDescent="0.35">
      <c r="B72" s="27"/>
      <c r="C72" s="293" t="s">
        <v>194</v>
      </c>
      <c r="D72" s="417"/>
      <c r="E72" s="417"/>
      <c r="F72" s="418"/>
      <c r="G72" s="249"/>
      <c r="J72" s="98"/>
      <c r="L72" s="81"/>
    </row>
    <row r="73" spans="2:12" x14ac:dyDescent="0.3">
      <c r="B73" s="27"/>
      <c r="C73" s="293" t="s">
        <v>195</v>
      </c>
      <c r="D73" s="419" t="str">
        <f>IF(D71="","",0.24+0.444*D71)</f>
        <v/>
      </c>
      <c r="E73" s="419"/>
      <c r="F73" s="420"/>
      <c r="G73" s="249"/>
      <c r="J73" s="98"/>
      <c r="L73" s="81"/>
    </row>
    <row r="74" spans="2:12" ht="17.25" thickBot="1" x14ac:dyDescent="0.35">
      <c r="B74" s="27"/>
      <c r="C74" s="106" t="s">
        <v>196</v>
      </c>
      <c r="D74" s="421" t="str">
        <f>IF(D72="","",0.24+0.444*D72)</f>
        <v/>
      </c>
      <c r="E74" s="421"/>
      <c r="F74" s="422"/>
      <c r="G74" s="249"/>
      <c r="J74" s="98"/>
      <c r="L74" s="81"/>
    </row>
    <row r="75" spans="2:12" ht="17.25" thickBot="1" x14ac:dyDescent="0.35">
      <c r="B75" s="27"/>
      <c r="C75" s="143"/>
      <c r="D75" s="143"/>
      <c r="E75" s="143"/>
      <c r="F75" s="143"/>
      <c r="G75" s="249"/>
      <c r="J75" s="98"/>
      <c r="L75" s="81"/>
    </row>
    <row r="76" spans="2:12" ht="18" thickBot="1" x14ac:dyDescent="0.4">
      <c r="B76" s="27"/>
      <c r="C76" s="181" t="s">
        <v>197</v>
      </c>
      <c r="D76" s="182"/>
      <c r="E76" s="182"/>
      <c r="F76" s="183"/>
      <c r="G76" s="248"/>
      <c r="J76" s="98"/>
      <c r="L76" s="81"/>
    </row>
    <row r="77" spans="2:12" ht="17.25" x14ac:dyDescent="0.35">
      <c r="B77" s="99"/>
      <c r="C77" s="170"/>
      <c r="D77" s="437" t="s">
        <v>153</v>
      </c>
      <c r="E77" s="437"/>
      <c r="F77" s="362"/>
      <c r="G77" s="297"/>
      <c r="I77" s="296"/>
      <c r="J77" s="98"/>
      <c r="L77" s="81"/>
    </row>
    <row r="78" spans="2:12" x14ac:dyDescent="0.3">
      <c r="B78" s="27"/>
      <c r="C78" s="104" t="s">
        <v>198</v>
      </c>
      <c r="D78" s="419" t="str">
        <f>IF(AND(D73="",D74=""),"",60*D46*(D73*D53-D74*D56)/((D69*(1+D70))))</f>
        <v/>
      </c>
      <c r="E78" s="419"/>
      <c r="F78" s="420"/>
      <c r="G78" s="249"/>
      <c r="I78" s="295"/>
      <c r="J78" s="98"/>
      <c r="L78" s="81"/>
    </row>
    <row r="79" spans="2:12" x14ac:dyDescent="0.3">
      <c r="B79" s="27"/>
      <c r="C79" s="104" t="s">
        <v>199</v>
      </c>
      <c r="D79" s="419" t="e">
        <f>(1061*60*D46*(D71-D72))/(D69*(1+D70))</f>
        <v>#DIV/0!</v>
      </c>
      <c r="E79" s="419"/>
      <c r="F79" s="420"/>
      <c r="G79" s="249"/>
      <c r="I79" s="295"/>
      <c r="J79" s="98"/>
      <c r="L79" s="81"/>
    </row>
    <row r="80" spans="2:12" x14ac:dyDescent="0.3">
      <c r="B80" s="27"/>
      <c r="C80" s="293" t="s">
        <v>200</v>
      </c>
      <c r="D80" s="431"/>
      <c r="E80" s="432"/>
      <c r="F80" s="433"/>
      <c r="G80" s="249"/>
      <c r="I80" s="295"/>
      <c r="J80" s="98"/>
      <c r="L80" s="81"/>
    </row>
    <row r="81" spans="2:12" ht="17.25" thickBot="1" x14ac:dyDescent="0.35">
      <c r="B81" s="27"/>
      <c r="C81" s="106" t="s">
        <v>201</v>
      </c>
      <c r="D81" s="421" t="e">
        <f>60*D46*(D55-D58)/((D69*(1+D70)))+D80</f>
        <v>#DIV/0!</v>
      </c>
      <c r="E81" s="421"/>
      <c r="F81" s="422"/>
      <c r="G81" s="306"/>
      <c r="I81" s="295"/>
      <c r="J81" s="98"/>
      <c r="L81" s="81"/>
    </row>
    <row r="82" spans="2:12" ht="17.25" thickBot="1" x14ac:dyDescent="0.35">
      <c r="B82" s="27"/>
      <c r="G82" s="249"/>
      <c r="J82" s="98"/>
      <c r="L82" s="81"/>
    </row>
    <row r="83" spans="2:12" ht="18" thickBot="1" x14ac:dyDescent="0.4">
      <c r="B83" s="27"/>
      <c r="C83" s="449" t="s">
        <v>202</v>
      </c>
      <c r="D83" s="450"/>
      <c r="E83" s="450"/>
      <c r="F83" s="451"/>
      <c r="G83" s="249"/>
      <c r="H83" s="249"/>
      <c r="I83" s="249"/>
      <c r="J83" s="98"/>
      <c r="L83" s="81"/>
    </row>
    <row r="84" spans="2:12" ht="15.6" customHeight="1" x14ac:dyDescent="0.35">
      <c r="B84" s="99"/>
      <c r="C84" s="170"/>
      <c r="D84" s="437" t="s">
        <v>153</v>
      </c>
      <c r="E84" s="437"/>
      <c r="F84" s="362"/>
      <c r="G84" s="249"/>
      <c r="H84" s="249"/>
      <c r="I84" s="249"/>
      <c r="J84" s="98"/>
      <c r="L84" s="81"/>
    </row>
    <row r="85" spans="2:12" x14ac:dyDescent="0.3">
      <c r="B85" s="27"/>
      <c r="C85" s="104" t="s">
        <v>203</v>
      </c>
      <c r="D85" s="419" t="e">
        <f>IF(D81="","",D81)</f>
        <v>#DIV/0!</v>
      </c>
      <c r="E85" s="419"/>
      <c r="F85" s="420"/>
      <c r="G85" s="249"/>
      <c r="H85" s="249"/>
      <c r="I85" s="249"/>
      <c r="J85" s="98"/>
      <c r="L85" s="81"/>
    </row>
    <row r="86" spans="2:12" x14ac:dyDescent="0.3">
      <c r="B86" s="27"/>
      <c r="C86" s="104" t="s">
        <v>160</v>
      </c>
      <c r="D86" s="419">
        <f>D24</f>
        <v>0</v>
      </c>
      <c r="E86" s="419"/>
      <c r="F86" s="420"/>
      <c r="G86" s="249"/>
      <c r="H86" s="249"/>
      <c r="I86" s="249"/>
      <c r="J86" s="98"/>
      <c r="L86" s="81"/>
    </row>
    <row r="87" spans="2:12" ht="17.25" thickBot="1" x14ac:dyDescent="0.35">
      <c r="B87" s="27"/>
      <c r="C87" s="106" t="s">
        <v>204</v>
      </c>
      <c r="D87" s="421" t="e">
        <f>IF(OR(D86="",D85=""),"",D85/D86)</f>
        <v>#DIV/0!</v>
      </c>
      <c r="E87" s="421"/>
      <c r="F87" s="422"/>
      <c r="G87" s="249"/>
      <c r="H87" s="249"/>
      <c r="I87" s="249"/>
      <c r="J87" s="300"/>
      <c r="L87" s="81"/>
    </row>
    <row r="88" spans="2:12" ht="17.25" thickBot="1" x14ac:dyDescent="0.35">
      <c r="B88" s="184"/>
      <c r="C88" s="175"/>
      <c r="D88" s="175"/>
      <c r="E88" s="175"/>
      <c r="F88" s="175"/>
      <c r="G88" s="250"/>
      <c r="H88" s="175"/>
      <c r="I88" s="175"/>
      <c r="J88" s="176"/>
      <c r="L88" s="81"/>
    </row>
    <row r="89" spans="2:12" ht="17.25" thickBot="1" x14ac:dyDescent="0.35">
      <c r="L89" s="81"/>
    </row>
    <row r="90" spans="2:12" ht="18" thickBot="1" x14ac:dyDescent="0.4">
      <c r="B90" s="442" t="s">
        <v>205</v>
      </c>
      <c r="C90" s="443"/>
      <c r="D90" s="443"/>
      <c r="E90" s="443"/>
      <c r="F90" s="443"/>
      <c r="G90" s="443"/>
      <c r="H90" s="443"/>
      <c r="I90" s="443"/>
      <c r="J90" s="444"/>
      <c r="L90" s="81"/>
    </row>
    <row r="91" spans="2:12" ht="18" thickBot="1" x14ac:dyDescent="0.4">
      <c r="B91" s="27"/>
      <c r="C91" s="168"/>
      <c r="G91" s="307"/>
      <c r="H91" s="307"/>
      <c r="I91" s="307"/>
      <c r="J91" s="165"/>
      <c r="L91" s="81"/>
    </row>
    <row r="92" spans="2:12" ht="18" thickBot="1" x14ac:dyDescent="0.4">
      <c r="B92" s="27"/>
      <c r="C92" s="144" t="s">
        <v>152</v>
      </c>
      <c r="D92" s="163"/>
      <c r="E92" s="163"/>
      <c r="F92" s="169"/>
      <c r="G92" s="27"/>
      <c r="J92" s="98"/>
      <c r="L92" s="81"/>
    </row>
    <row r="93" spans="2:12" ht="17.25" x14ac:dyDescent="0.35">
      <c r="B93" s="27"/>
      <c r="C93" s="170"/>
      <c r="D93" s="437" t="s">
        <v>153</v>
      </c>
      <c r="E93" s="437"/>
      <c r="F93" s="362"/>
      <c r="J93" s="98"/>
      <c r="L93" s="81"/>
    </row>
    <row r="94" spans="2:12" ht="17.25" x14ac:dyDescent="0.35">
      <c r="B94" s="99"/>
      <c r="C94" s="27"/>
      <c r="D94" s="171" t="s">
        <v>154</v>
      </c>
      <c r="E94" s="171" t="s">
        <v>155</v>
      </c>
      <c r="F94" s="172" t="s">
        <v>156</v>
      </c>
      <c r="J94" s="98"/>
      <c r="L94" s="81"/>
    </row>
    <row r="95" spans="2:12" x14ac:dyDescent="0.3">
      <c r="B95" s="27"/>
      <c r="C95" s="166" t="s">
        <v>157</v>
      </c>
      <c r="D95" s="3"/>
      <c r="E95" s="3"/>
      <c r="F95" s="1"/>
      <c r="J95" s="98"/>
      <c r="L95" s="81"/>
    </row>
    <row r="96" spans="2:12" x14ac:dyDescent="0.3">
      <c r="B96" s="27"/>
      <c r="C96" s="166" t="s">
        <v>158</v>
      </c>
      <c r="D96" s="3"/>
      <c r="E96" s="3"/>
      <c r="F96" s="1"/>
      <c r="J96" s="98"/>
      <c r="L96" s="81"/>
    </row>
    <row r="97" spans="2:12" x14ac:dyDescent="0.3">
      <c r="B97" s="27"/>
      <c r="C97" s="166" t="s">
        <v>159</v>
      </c>
      <c r="D97" s="3"/>
      <c r="E97" s="173"/>
      <c r="F97" s="174"/>
      <c r="J97" s="98"/>
      <c r="L97" s="81"/>
    </row>
    <row r="98" spans="2:12" ht="17.25" thickBot="1" x14ac:dyDescent="0.35">
      <c r="B98" s="27"/>
      <c r="C98" s="167" t="s">
        <v>160</v>
      </c>
      <c r="D98" s="20"/>
      <c r="E98" s="175"/>
      <c r="F98" s="176"/>
      <c r="J98" s="98"/>
      <c r="L98" s="81"/>
    </row>
    <row r="99" spans="2:12" ht="17.25" thickBot="1" x14ac:dyDescent="0.35">
      <c r="B99" s="27"/>
      <c r="C99" s="177"/>
      <c r="J99" s="98"/>
      <c r="L99" s="81"/>
    </row>
    <row r="100" spans="2:12" ht="18" thickBot="1" x14ac:dyDescent="0.4">
      <c r="B100" s="27"/>
      <c r="C100" s="144" t="s">
        <v>161</v>
      </c>
      <c r="D100" s="163"/>
      <c r="E100" s="163"/>
      <c r="F100" s="169"/>
      <c r="G100" s="27"/>
      <c r="J100" s="98"/>
      <c r="L100" s="81"/>
    </row>
    <row r="101" spans="2:12" ht="17.25" x14ac:dyDescent="0.35">
      <c r="B101" s="27"/>
      <c r="C101" s="170"/>
      <c r="D101" s="437" t="s">
        <v>153</v>
      </c>
      <c r="E101" s="437"/>
      <c r="F101" s="362"/>
      <c r="G101" s="27"/>
      <c r="J101" s="98"/>
      <c r="L101" s="81"/>
    </row>
    <row r="102" spans="2:12" ht="17.25" x14ac:dyDescent="0.35">
      <c r="B102" s="99"/>
      <c r="C102" s="178"/>
      <c r="D102" s="150" t="s">
        <v>154</v>
      </c>
      <c r="E102" s="150" t="s">
        <v>155</v>
      </c>
      <c r="F102" s="179" t="s">
        <v>156</v>
      </c>
      <c r="G102" s="27"/>
      <c r="J102" s="98"/>
      <c r="L102" s="81"/>
    </row>
    <row r="103" spans="2:12" x14ac:dyDescent="0.3">
      <c r="B103" s="27"/>
      <c r="C103" s="166" t="s">
        <v>162</v>
      </c>
      <c r="D103" s="3"/>
      <c r="E103" s="3"/>
      <c r="F103" s="1"/>
      <c r="G103" s="27"/>
      <c r="J103" s="98"/>
      <c r="L103" s="81"/>
    </row>
    <row r="104" spans="2:12" ht="18" x14ac:dyDescent="0.35">
      <c r="B104" s="27"/>
      <c r="C104" s="166" t="s">
        <v>163</v>
      </c>
      <c r="D104" s="3"/>
      <c r="E104" s="3"/>
      <c r="F104" s="1"/>
      <c r="G104" s="27"/>
      <c r="J104" s="98"/>
      <c r="L104" s="81"/>
    </row>
    <row r="105" spans="2:12" ht="18.75" thickBot="1" x14ac:dyDescent="0.4">
      <c r="B105" s="27"/>
      <c r="C105" s="167" t="s">
        <v>164</v>
      </c>
      <c r="D105" s="20"/>
      <c r="E105" s="20"/>
      <c r="F105" s="2"/>
      <c r="G105" s="27"/>
      <c r="J105" s="98"/>
      <c r="L105" s="81"/>
    </row>
    <row r="106" spans="2:12" ht="17.25" thickBot="1" x14ac:dyDescent="0.35">
      <c r="B106" s="27"/>
      <c r="J106" s="98"/>
      <c r="L106" s="81"/>
    </row>
    <row r="107" spans="2:12" ht="18" thickBot="1" x14ac:dyDescent="0.4">
      <c r="B107" s="27"/>
      <c r="C107" s="144" t="s">
        <v>165</v>
      </c>
      <c r="D107" s="163"/>
      <c r="E107" s="163"/>
      <c r="F107" s="169"/>
      <c r="G107" s="27"/>
      <c r="J107" s="98"/>
      <c r="L107" s="81"/>
    </row>
    <row r="108" spans="2:12" ht="17.25" x14ac:dyDescent="0.35">
      <c r="B108" s="27"/>
      <c r="C108" s="170"/>
      <c r="D108" s="437" t="s">
        <v>153</v>
      </c>
      <c r="E108" s="437"/>
      <c r="F108" s="362"/>
      <c r="G108" s="27"/>
      <c r="J108" s="98"/>
      <c r="L108" s="81"/>
    </row>
    <row r="109" spans="2:12" ht="17.25" x14ac:dyDescent="0.35">
      <c r="B109" s="99"/>
      <c r="C109" s="27"/>
      <c r="D109" s="150" t="s">
        <v>154</v>
      </c>
      <c r="E109" s="150" t="s">
        <v>155</v>
      </c>
      <c r="F109" s="179" t="s">
        <v>156</v>
      </c>
      <c r="G109" s="27"/>
      <c r="J109" s="98"/>
      <c r="L109" s="81"/>
    </row>
    <row r="110" spans="2:12" x14ac:dyDescent="0.3">
      <c r="B110" s="27"/>
      <c r="C110" s="148" t="s">
        <v>166</v>
      </c>
      <c r="D110" s="3"/>
      <c r="E110" s="3"/>
      <c r="F110" s="1"/>
      <c r="G110" s="27"/>
      <c r="J110" s="98"/>
      <c r="L110" s="81"/>
    </row>
    <row r="111" spans="2:12" x14ac:dyDescent="0.3">
      <c r="B111" s="27"/>
      <c r="C111" s="148" t="s">
        <v>167</v>
      </c>
      <c r="D111" s="3"/>
      <c r="E111" s="3"/>
      <c r="F111" s="1"/>
      <c r="G111" s="27"/>
      <c r="J111" s="98"/>
      <c r="L111" s="81"/>
    </row>
    <row r="112" spans="2:12" x14ac:dyDescent="0.3">
      <c r="B112" s="27"/>
      <c r="C112" s="148" t="s">
        <v>168</v>
      </c>
      <c r="D112" s="3"/>
      <c r="E112" s="3"/>
      <c r="F112" s="1"/>
      <c r="G112" s="27"/>
      <c r="J112" s="98"/>
      <c r="L112" s="81"/>
    </row>
    <row r="113" spans="2:12" x14ac:dyDescent="0.3">
      <c r="B113" s="27"/>
      <c r="C113" s="148" t="s">
        <v>169</v>
      </c>
      <c r="D113" s="3"/>
      <c r="E113" s="3"/>
      <c r="F113" s="1"/>
      <c r="G113" s="27"/>
      <c r="J113" s="98"/>
      <c r="L113" s="81"/>
    </row>
    <row r="114" spans="2:12" x14ac:dyDescent="0.3">
      <c r="B114" s="27"/>
      <c r="C114" s="148" t="s">
        <v>170</v>
      </c>
      <c r="D114" s="3"/>
      <c r="E114" s="3"/>
      <c r="F114" s="1"/>
      <c r="J114" s="98"/>
      <c r="L114" s="81"/>
    </row>
    <row r="115" spans="2:12" x14ac:dyDescent="0.3">
      <c r="B115" s="27"/>
      <c r="C115" s="148" t="s">
        <v>171</v>
      </c>
      <c r="D115" s="3"/>
      <c r="E115" s="3"/>
      <c r="F115" s="1"/>
      <c r="J115" s="98"/>
      <c r="L115" s="81"/>
    </row>
    <row r="116" spans="2:12" ht="33" x14ac:dyDescent="0.3">
      <c r="B116" s="27"/>
      <c r="C116" s="148" t="s">
        <v>206</v>
      </c>
      <c r="D116" s="452" t="str">
        <f>IF(OR(E40="",E114=""),"",IF(ABS(E114-E40)&lt;=0.5,"Yes","No"))</f>
        <v/>
      </c>
      <c r="E116" s="453"/>
      <c r="F116" s="454"/>
      <c r="J116" s="98"/>
      <c r="L116" s="81"/>
    </row>
    <row r="117" spans="2:12" ht="33.75" thickBot="1" x14ac:dyDescent="0.35">
      <c r="B117" s="27"/>
      <c r="C117" s="180" t="s">
        <v>207</v>
      </c>
      <c r="D117" s="455" t="str">
        <f>IF(OR(E41="",E115=""),"",IF(ABS(E115-E41)&lt;=0.5,"Yes","No"))</f>
        <v/>
      </c>
      <c r="E117" s="456"/>
      <c r="F117" s="457"/>
      <c r="J117" s="98"/>
      <c r="L117" s="81"/>
    </row>
    <row r="118" spans="2:12" ht="17.25" thickBot="1" x14ac:dyDescent="0.35">
      <c r="B118" s="27"/>
      <c r="J118" s="98"/>
      <c r="L118" s="81"/>
    </row>
    <row r="119" spans="2:12" ht="18" thickBot="1" x14ac:dyDescent="0.4">
      <c r="B119" s="27"/>
      <c r="C119" s="144" t="s">
        <v>172</v>
      </c>
      <c r="D119" s="163"/>
      <c r="E119" s="163"/>
      <c r="F119" s="169"/>
      <c r="G119" s="27"/>
      <c r="J119" s="98"/>
      <c r="L119" s="81"/>
    </row>
    <row r="120" spans="2:12" ht="17.25" x14ac:dyDescent="0.35">
      <c r="B120" s="27"/>
      <c r="C120" s="170"/>
      <c r="D120" s="437" t="s">
        <v>153</v>
      </c>
      <c r="E120" s="437"/>
      <c r="F120" s="362"/>
      <c r="G120" s="27"/>
      <c r="J120" s="98"/>
      <c r="L120" s="81"/>
    </row>
    <row r="121" spans="2:12" ht="17.25" x14ac:dyDescent="0.35">
      <c r="B121" s="99"/>
      <c r="C121" s="27"/>
      <c r="D121" s="150" t="s">
        <v>154</v>
      </c>
      <c r="E121" s="150" t="s">
        <v>155</v>
      </c>
      <c r="F121" s="179" t="s">
        <v>156</v>
      </c>
      <c r="G121" s="27"/>
      <c r="J121" s="98"/>
      <c r="L121" s="81"/>
    </row>
    <row r="122" spans="2:12" x14ac:dyDescent="0.3">
      <c r="B122" s="27"/>
      <c r="C122" s="148" t="s">
        <v>173</v>
      </c>
      <c r="D122" s="3"/>
      <c r="E122" s="3"/>
      <c r="F122" s="1"/>
      <c r="G122" s="27"/>
      <c r="J122" s="98"/>
      <c r="L122" s="81"/>
    </row>
    <row r="123" spans="2:12" x14ac:dyDescent="0.3">
      <c r="B123" s="27"/>
      <c r="C123" s="148" t="s">
        <v>174</v>
      </c>
      <c r="D123" s="3"/>
      <c r="E123" s="3"/>
      <c r="F123" s="1"/>
      <c r="G123" s="27"/>
      <c r="J123" s="98"/>
      <c r="L123" s="81"/>
    </row>
    <row r="124" spans="2:12" x14ac:dyDescent="0.3">
      <c r="B124" s="27"/>
      <c r="C124" s="185" t="s">
        <v>175</v>
      </c>
      <c r="D124" s="226"/>
      <c r="E124" s="226"/>
      <c r="F124" s="226"/>
      <c r="G124" s="27"/>
      <c r="J124" s="98"/>
      <c r="L124" s="81"/>
    </row>
    <row r="125" spans="2:12" x14ac:dyDescent="0.3">
      <c r="B125" s="27"/>
      <c r="C125" s="148" t="s">
        <v>208</v>
      </c>
      <c r="D125" s="3"/>
      <c r="E125" s="3"/>
      <c r="F125" s="1"/>
      <c r="G125" s="27"/>
      <c r="J125" s="98"/>
      <c r="L125" s="81"/>
    </row>
    <row r="126" spans="2:12" x14ac:dyDescent="0.3">
      <c r="B126" s="27"/>
      <c r="C126" s="148" t="s">
        <v>209</v>
      </c>
      <c r="D126" s="3"/>
      <c r="E126" s="3"/>
      <c r="F126" s="1"/>
      <c r="G126" s="27"/>
      <c r="J126" s="98"/>
      <c r="L126" s="81"/>
    </row>
    <row r="127" spans="2:12" ht="17.25" thickBot="1" x14ac:dyDescent="0.35">
      <c r="B127" s="27"/>
      <c r="C127" s="180" t="s">
        <v>210</v>
      </c>
      <c r="D127" s="219"/>
      <c r="E127" s="219"/>
      <c r="F127" s="220"/>
      <c r="G127" s="27"/>
      <c r="J127" s="98"/>
      <c r="L127" s="81"/>
    </row>
    <row r="128" spans="2:12" ht="17.25" thickBot="1" x14ac:dyDescent="0.35">
      <c r="B128" s="27"/>
      <c r="J128" s="98"/>
      <c r="L128" s="81"/>
    </row>
    <row r="129" spans="2:12" ht="18" thickBot="1" x14ac:dyDescent="0.4">
      <c r="B129" s="27"/>
      <c r="C129" s="144" t="s">
        <v>211</v>
      </c>
      <c r="D129" s="163"/>
      <c r="E129" s="163"/>
      <c r="F129" s="169"/>
      <c r="G129" s="27"/>
      <c r="J129" s="98"/>
      <c r="L129" s="81"/>
    </row>
    <row r="130" spans="2:12" ht="17.25" x14ac:dyDescent="0.35">
      <c r="B130" s="27"/>
      <c r="C130" s="170"/>
      <c r="D130" s="437" t="s">
        <v>153</v>
      </c>
      <c r="E130" s="437"/>
      <c r="F130" s="362"/>
      <c r="G130" s="27"/>
      <c r="J130" s="98"/>
      <c r="L130" s="81"/>
    </row>
    <row r="131" spans="2:12" ht="17.25" x14ac:dyDescent="0.35">
      <c r="B131" s="149"/>
      <c r="C131" s="27"/>
      <c r="D131" s="150" t="s">
        <v>154</v>
      </c>
      <c r="E131" s="150" t="s">
        <v>155</v>
      </c>
      <c r="F131" s="179" t="s">
        <v>156</v>
      </c>
      <c r="G131" s="27"/>
      <c r="J131" s="98"/>
      <c r="L131" s="81"/>
    </row>
    <row r="132" spans="2:12" x14ac:dyDescent="0.3">
      <c r="B132" s="27"/>
      <c r="C132" s="104" t="s">
        <v>212</v>
      </c>
      <c r="D132" s="3"/>
      <c r="E132" s="3"/>
      <c r="F132" s="1"/>
      <c r="G132" s="27"/>
      <c r="J132" s="98"/>
      <c r="L132" s="81"/>
    </row>
    <row r="133" spans="2:12" x14ac:dyDescent="0.3">
      <c r="B133" s="27"/>
      <c r="C133" s="104" t="s">
        <v>213</v>
      </c>
      <c r="D133" s="3"/>
      <c r="E133" s="3"/>
      <c r="F133" s="1"/>
      <c r="G133" s="27"/>
      <c r="J133" s="98"/>
      <c r="L133" s="81"/>
    </row>
    <row r="134" spans="2:12" x14ac:dyDescent="0.3">
      <c r="B134" s="27"/>
      <c r="C134" s="148" t="s">
        <v>214</v>
      </c>
      <c r="D134" s="3"/>
      <c r="E134" s="3"/>
      <c r="F134" s="1"/>
      <c r="G134" s="27"/>
      <c r="J134" s="98"/>
      <c r="L134" s="81"/>
    </row>
    <row r="135" spans="2:12" x14ac:dyDescent="0.3">
      <c r="B135" s="27"/>
      <c r="C135" s="104" t="s">
        <v>215</v>
      </c>
      <c r="D135" s="3"/>
      <c r="E135" s="3"/>
      <c r="F135" s="1"/>
      <c r="G135" s="27"/>
      <c r="J135" s="98"/>
      <c r="L135" s="81"/>
    </row>
    <row r="136" spans="2:12" x14ac:dyDescent="0.3">
      <c r="B136" s="27"/>
      <c r="C136" s="104" t="s">
        <v>216</v>
      </c>
      <c r="D136" s="3"/>
      <c r="E136" s="3"/>
      <c r="F136" s="1"/>
      <c r="G136" s="27"/>
      <c r="J136" s="98"/>
      <c r="L136" s="81"/>
    </row>
    <row r="137" spans="2:12" x14ac:dyDescent="0.3">
      <c r="B137" s="27"/>
      <c r="C137" s="148" t="s">
        <v>217</v>
      </c>
      <c r="D137" s="3"/>
      <c r="E137" s="3"/>
      <c r="F137" s="1"/>
      <c r="G137" s="27"/>
      <c r="J137" s="98"/>
      <c r="L137" s="81"/>
    </row>
    <row r="138" spans="2:12" x14ac:dyDescent="0.3">
      <c r="B138" s="27"/>
      <c r="C138" s="104" t="s">
        <v>218</v>
      </c>
      <c r="D138" s="3"/>
      <c r="E138" s="3"/>
      <c r="F138" s="1"/>
      <c r="G138" s="27"/>
      <c r="J138" s="98"/>
      <c r="L138" s="81"/>
    </row>
    <row r="139" spans="2:12" x14ac:dyDescent="0.3">
      <c r="B139" s="27"/>
      <c r="C139" s="104" t="s">
        <v>219</v>
      </c>
      <c r="D139" s="3"/>
      <c r="E139" s="3"/>
      <c r="F139" s="1"/>
      <c r="G139" s="27"/>
      <c r="J139" s="98"/>
      <c r="L139" s="81"/>
    </row>
    <row r="140" spans="2:12" x14ac:dyDescent="0.3">
      <c r="B140" s="27"/>
      <c r="C140" s="104" t="s">
        <v>220</v>
      </c>
      <c r="D140" s="3"/>
      <c r="E140" s="3"/>
      <c r="F140" s="1"/>
      <c r="G140" s="27"/>
      <c r="J140" s="98"/>
      <c r="L140" s="81"/>
    </row>
    <row r="141" spans="2:12" x14ac:dyDescent="0.3">
      <c r="B141" s="27"/>
      <c r="C141" s="148" t="s">
        <v>221</v>
      </c>
      <c r="D141" s="3"/>
      <c r="E141" s="3"/>
      <c r="F141" s="1"/>
      <c r="G141" s="27"/>
      <c r="J141" s="98"/>
      <c r="L141" s="81"/>
    </row>
    <row r="142" spans="2:12" x14ac:dyDescent="0.3">
      <c r="B142" s="27"/>
      <c r="C142" s="148" t="s">
        <v>222</v>
      </c>
      <c r="D142" s="3"/>
      <c r="E142" s="3"/>
      <c r="F142" s="1"/>
      <c r="G142" s="27"/>
      <c r="J142" s="98"/>
      <c r="L142" s="81"/>
    </row>
    <row r="143" spans="2:12" x14ac:dyDescent="0.3">
      <c r="B143" s="27"/>
      <c r="C143" s="148" t="s">
        <v>223</v>
      </c>
      <c r="D143" s="304"/>
      <c r="E143" s="3"/>
      <c r="F143" s="1"/>
      <c r="G143" s="27"/>
      <c r="J143" s="98"/>
      <c r="L143" s="81"/>
    </row>
    <row r="144" spans="2:12" x14ac:dyDescent="0.3">
      <c r="B144" s="27"/>
      <c r="C144" s="148" t="s">
        <v>224</v>
      </c>
      <c r="D144" s="304"/>
      <c r="E144" s="3"/>
      <c r="F144" s="1"/>
      <c r="G144" s="27"/>
      <c r="J144" s="98"/>
      <c r="L144" s="81"/>
    </row>
    <row r="145" spans="2:12" x14ac:dyDescent="0.3">
      <c r="B145" s="27"/>
      <c r="C145" s="148" t="s">
        <v>225</v>
      </c>
      <c r="D145" s="304"/>
      <c r="E145" s="3"/>
      <c r="F145" s="1"/>
      <c r="G145" s="27"/>
      <c r="J145" s="98"/>
      <c r="L145" s="81"/>
    </row>
    <row r="146" spans="2:12" x14ac:dyDescent="0.3">
      <c r="B146" s="27"/>
      <c r="C146" s="185" t="s">
        <v>226</v>
      </c>
      <c r="D146" s="305"/>
      <c r="E146" s="227"/>
      <c r="F146" s="228"/>
      <c r="G146" s="27"/>
      <c r="J146" s="98"/>
      <c r="L146" s="81"/>
    </row>
    <row r="147" spans="2:12" x14ac:dyDescent="0.3">
      <c r="B147" s="27"/>
      <c r="C147" s="148" t="s">
        <v>227</v>
      </c>
      <c r="D147" s="304"/>
      <c r="E147" s="3"/>
      <c r="F147" s="1"/>
      <c r="G147" s="27"/>
      <c r="J147" s="98"/>
      <c r="L147" s="81"/>
    </row>
    <row r="148" spans="2:12" x14ac:dyDescent="0.3">
      <c r="B148" s="27"/>
      <c r="C148" s="148" t="s">
        <v>188</v>
      </c>
      <c r="D148" s="3"/>
      <c r="E148" s="3"/>
      <c r="F148" s="1"/>
      <c r="J148" s="98"/>
      <c r="L148" s="81"/>
    </row>
    <row r="149" spans="2:12" ht="17.25" thickBot="1" x14ac:dyDescent="0.35">
      <c r="B149" s="27"/>
      <c r="C149" s="180" t="s">
        <v>189</v>
      </c>
      <c r="D149" s="20"/>
      <c r="E149" s="20"/>
      <c r="F149" s="2"/>
      <c r="J149" s="98"/>
      <c r="L149" s="81"/>
    </row>
    <row r="150" spans="2:12" ht="17.25" thickBot="1" x14ac:dyDescent="0.35">
      <c r="B150" s="27"/>
      <c r="J150" s="98"/>
      <c r="L150" s="81"/>
    </row>
    <row r="151" spans="2:12" ht="18" thickBot="1" x14ac:dyDescent="0.4">
      <c r="B151" s="27"/>
      <c r="C151" s="181" t="s">
        <v>190</v>
      </c>
      <c r="D151" s="182"/>
      <c r="E151" s="182"/>
      <c r="F151" s="183"/>
      <c r="J151" s="98"/>
      <c r="L151" s="81"/>
    </row>
    <row r="152" spans="2:12" ht="17.25" x14ac:dyDescent="0.35">
      <c r="B152" s="27"/>
      <c r="C152" s="170"/>
      <c r="D152" s="437" t="s">
        <v>153</v>
      </c>
      <c r="E152" s="437"/>
      <c r="F152" s="362"/>
      <c r="J152" s="98"/>
      <c r="L152" s="81"/>
    </row>
    <row r="153" spans="2:12" ht="18" x14ac:dyDescent="0.3">
      <c r="B153" s="27"/>
      <c r="C153" s="104" t="s">
        <v>228</v>
      </c>
      <c r="D153" s="417"/>
      <c r="E153" s="417"/>
      <c r="F153" s="418"/>
      <c r="J153" s="98"/>
      <c r="L153" s="81"/>
    </row>
    <row r="154" spans="2:12" ht="18" x14ac:dyDescent="0.35">
      <c r="B154" s="27"/>
      <c r="C154" s="293" t="s">
        <v>229</v>
      </c>
      <c r="D154" s="417"/>
      <c r="E154" s="417"/>
      <c r="F154" s="418"/>
      <c r="J154" s="98"/>
      <c r="L154" s="81"/>
    </row>
    <row r="155" spans="2:12" ht="18" x14ac:dyDescent="0.35">
      <c r="B155" s="27"/>
      <c r="C155" s="293" t="s">
        <v>230</v>
      </c>
      <c r="D155" s="417"/>
      <c r="E155" s="417"/>
      <c r="F155" s="418"/>
      <c r="J155" s="98"/>
      <c r="L155" s="81"/>
    </row>
    <row r="156" spans="2:12" ht="18" x14ac:dyDescent="0.35">
      <c r="B156" s="27"/>
      <c r="C156" s="293" t="s">
        <v>231</v>
      </c>
      <c r="D156" s="417"/>
      <c r="E156" s="417"/>
      <c r="F156" s="418"/>
      <c r="J156" s="98"/>
      <c r="L156" s="81"/>
    </row>
    <row r="157" spans="2:12" x14ac:dyDescent="0.3">
      <c r="B157" s="27"/>
      <c r="C157" s="293" t="s">
        <v>232</v>
      </c>
      <c r="D157" s="419" t="str">
        <f>IF(D155="","",0.24+0.444*D155)</f>
        <v/>
      </c>
      <c r="E157" s="419"/>
      <c r="F157" s="420"/>
      <c r="J157" s="98"/>
      <c r="L157" s="81"/>
    </row>
    <row r="158" spans="2:12" x14ac:dyDescent="0.3">
      <c r="B158" s="27"/>
      <c r="C158" s="293" t="s">
        <v>233</v>
      </c>
      <c r="D158" s="419" t="str">
        <f>IF(D156="","",0.24+0.444*D156)</f>
        <v/>
      </c>
      <c r="E158" s="419"/>
      <c r="F158" s="420"/>
      <c r="J158" s="98"/>
      <c r="L158" s="81"/>
    </row>
    <row r="159" spans="2:12" ht="18" x14ac:dyDescent="0.3">
      <c r="B159" s="27"/>
      <c r="C159" s="104" t="s">
        <v>191</v>
      </c>
      <c r="D159" s="417"/>
      <c r="E159" s="417"/>
      <c r="F159" s="418"/>
      <c r="J159" s="98"/>
      <c r="L159" s="81"/>
    </row>
    <row r="160" spans="2:12" ht="18" x14ac:dyDescent="0.35">
      <c r="B160" s="27"/>
      <c r="C160" s="293" t="s">
        <v>192</v>
      </c>
      <c r="D160" s="417"/>
      <c r="E160" s="417"/>
      <c r="F160" s="418"/>
      <c r="J160" s="98"/>
      <c r="L160" s="81"/>
    </row>
    <row r="161" spans="2:12" ht="18" x14ac:dyDescent="0.35">
      <c r="B161" s="27"/>
      <c r="C161" s="293" t="s">
        <v>193</v>
      </c>
      <c r="D161" s="417"/>
      <c r="E161" s="417"/>
      <c r="F161" s="418"/>
      <c r="J161" s="98"/>
      <c r="L161" s="81"/>
    </row>
    <row r="162" spans="2:12" ht="18" x14ac:dyDescent="0.35">
      <c r="B162" s="27"/>
      <c r="C162" s="293" t="s">
        <v>194</v>
      </c>
      <c r="D162" s="417"/>
      <c r="E162" s="417"/>
      <c r="F162" s="418"/>
      <c r="J162" s="98"/>
      <c r="L162" s="81"/>
    </row>
    <row r="163" spans="2:12" x14ac:dyDescent="0.3">
      <c r="B163" s="27"/>
      <c r="C163" s="293" t="s">
        <v>195</v>
      </c>
      <c r="D163" s="419" t="str">
        <f>IF(D161="","",0.24+0.444*D161)</f>
        <v/>
      </c>
      <c r="E163" s="419"/>
      <c r="F163" s="420"/>
      <c r="J163" s="98"/>
      <c r="L163" s="81"/>
    </row>
    <row r="164" spans="2:12" ht="17.25" thickBot="1" x14ac:dyDescent="0.35">
      <c r="B164" s="27"/>
      <c r="C164" s="106" t="s">
        <v>196</v>
      </c>
      <c r="D164" s="421" t="str">
        <f>IF(D162="","",0.24+0.444*D162)</f>
        <v/>
      </c>
      <c r="E164" s="421"/>
      <c r="F164" s="422"/>
      <c r="J164" s="98"/>
      <c r="L164" s="81"/>
    </row>
    <row r="165" spans="2:12" ht="17.25" thickBot="1" x14ac:dyDescent="0.35">
      <c r="B165" s="27"/>
      <c r="C165" s="143"/>
      <c r="D165" s="143"/>
      <c r="E165" s="143"/>
      <c r="F165" s="143"/>
      <c r="J165" s="98"/>
      <c r="L165" s="81"/>
    </row>
    <row r="166" spans="2:12" ht="18" thickBot="1" x14ac:dyDescent="0.4">
      <c r="B166" s="27"/>
      <c r="C166" s="181" t="s">
        <v>197</v>
      </c>
      <c r="D166" s="182"/>
      <c r="E166" s="182"/>
      <c r="F166" s="183"/>
      <c r="J166" s="98"/>
      <c r="L166" s="81"/>
    </row>
    <row r="167" spans="2:12" x14ac:dyDescent="0.3">
      <c r="B167" s="27"/>
      <c r="C167" s="170" t="s">
        <v>234</v>
      </c>
      <c r="D167" s="440"/>
      <c r="E167" s="440"/>
      <c r="F167" s="441"/>
      <c r="J167" s="98"/>
      <c r="L167" s="81"/>
    </row>
    <row r="168" spans="2:12" ht="17.25" x14ac:dyDescent="0.35">
      <c r="B168" s="99"/>
      <c r="C168" s="104"/>
      <c r="D168" s="438" t="s">
        <v>235</v>
      </c>
      <c r="E168" s="438"/>
      <c r="F168" s="439"/>
      <c r="J168" s="98"/>
      <c r="L168" s="81"/>
    </row>
    <row r="169" spans="2:12" ht="17.25" x14ac:dyDescent="0.35">
      <c r="B169" s="99"/>
      <c r="C169" s="104" t="s">
        <v>236</v>
      </c>
      <c r="D169" s="434"/>
      <c r="E169" s="435"/>
      <c r="F169" s="436"/>
      <c r="J169" s="98"/>
      <c r="L169" s="81"/>
    </row>
    <row r="170" spans="2:12" x14ac:dyDescent="0.3">
      <c r="B170" s="27"/>
      <c r="C170" s="104" t="s">
        <v>237</v>
      </c>
      <c r="D170" s="419" t="str">
        <f>IF(AND(D163="",D164=""),"",60*D122*(D163*D132-D164*D135)/((D159*(1+D160))))</f>
        <v/>
      </c>
      <c r="E170" s="419"/>
      <c r="F170" s="420"/>
      <c r="J170" s="98"/>
      <c r="L170" s="81"/>
    </row>
    <row r="171" spans="2:12" x14ac:dyDescent="0.3">
      <c r="B171" s="27"/>
      <c r="C171" s="104" t="s">
        <v>238</v>
      </c>
      <c r="D171" s="419" t="e">
        <f>(1061*60*D122*(D161-D162))/(D159*(1+D160))</f>
        <v>#DIV/0!</v>
      </c>
      <c r="E171" s="419"/>
      <c r="F171" s="420"/>
      <c r="J171" s="98"/>
      <c r="L171" s="81"/>
    </row>
    <row r="172" spans="2:12" ht="33" x14ac:dyDescent="0.3">
      <c r="B172" s="27"/>
      <c r="C172" s="148" t="s">
        <v>239</v>
      </c>
      <c r="D172" s="419" t="e">
        <f>60*D122*(D134-D137)/((D159*(1+D160)))+D169</f>
        <v>#DIV/0!</v>
      </c>
      <c r="E172" s="419"/>
      <c r="F172" s="420"/>
      <c r="J172" s="98"/>
      <c r="L172" s="81"/>
    </row>
    <row r="173" spans="2:12" ht="17.25" x14ac:dyDescent="0.35">
      <c r="B173" s="27"/>
      <c r="C173" s="309"/>
      <c r="D173" s="438" t="s">
        <v>240</v>
      </c>
      <c r="E173" s="438"/>
      <c r="F173" s="439"/>
      <c r="J173" s="98"/>
      <c r="L173" s="81"/>
    </row>
    <row r="174" spans="2:12" x14ac:dyDescent="0.3">
      <c r="B174" s="27"/>
      <c r="C174" s="104" t="s">
        <v>241</v>
      </c>
      <c r="D174" s="419">
        <f>3.412*D98</f>
        <v>0</v>
      </c>
      <c r="E174" s="419"/>
      <c r="F174" s="420"/>
      <c r="J174" s="98"/>
      <c r="L174" s="81"/>
    </row>
    <row r="175" spans="2:12" x14ac:dyDescent="0.3">
      <c r="B175" s="27"/>
      <c r="C175" s="104" t="s">
        <v>242</v>
      </c>
      <c r="D175" s="419" t="str">
        <f>IF(D167="Yes",(60*D125*(D145-D142)/(D153*(1+D154))),IF(D167="No",(60*D125*D158*(D143-D140)/(D153*(1+D154))),""))</f>
        <v/>
      </c>
      <c r="E175" s="419"/>
      <c r="F175" s="420"/>
      <c r="J175" s="98"/>
      <c r="L175" s="81"/>
    </row>
    <row r="176" spans="2:12" x14ac:dyDescent="0.3">
      <c r="B176" s="27"/>
      <c r="C176" s="104" t="s">
        <v>243</v>
      </c>
      <c r="D176" s="464" t="e">
        <f>D175-D174+D169</f>
        <v>#VALUE!</v>
      </c>
      <c r="E176" s="465"/>
      <c r="F176" s="466"/>
      <c r="J176" s="98"/>
      <c r="L176" s="81"/>
    </row>
    <row r="177" spans="1:12" ht="17.25" x14ac:dyDescent="0.35">
      <c r="B177" s="27"/>
      <c r="C177" s="27"/>
      <c r="D177" s="438" t="s">
        <v>244</v>
      </c>
      <c r="E177" s="438"/>
      <c r="F177" s="439"/>
      <c r="J177" s="98"/>
      <c r="L177" s="81"/>
    </row>
    <row r="178" spans="1:12" x14ac:dyDescent="0.3">
      <c r="B178" s="27"/>
      <c r="C178" s="382" t="s">
        <v>245</v>
      </c>
      <c r="D178" s="425" t="e">
        <f>ABS(D176-D172)/MIN(D172,D176)</f>
        <v>#VALUE!</v>
      </c>
      <c r="E178" s="426"/>
      <c r="F178" s="427"/>
      <c r="J178" s="98"/>
      <c r="L178" s="81"/>
    </row>
    <row r="179" spans="1:12" x14ac:dyDescent="0.3">
      <c r="B179" s="27"/>
      <c r="C179" s="467"/>
      <c r="D179" s="468"/>
      <c r="E179" s="469"/>
      <c r="F179" s="470"/>
      <c r="J179" s="98"/>
      <c r="L179" s="81"/>
    </row>
    <row r="180" spans="1:12" x14ac:dyDescent="0.3">
      <c r="B180" s="27"/>
      <c r="C180" s="423" t="s">
        <v>246</v>
      </c>
      <c r="D180" s="425" t="e">
        <f>ABS(D172-D81)/MIN(D81,D172)</f>
        <v>#DIV/0!</v>
      </c>
      <c r="E180" s="426"/>
      <c r="F180" s="427"/>
      <c r="J180" s="98"/>
      <c r="L180" s="81"/>
    </row>
    <row r="181" spans="1:12" ht="17.25" thickBot="1" x14ac:dyDescent="0.35">
      <c r="B181" s="27"/>
      <c r="C181" s="424"/>
      <c r="D181" s="428"/>
      <c r="E181" s="429"/>
      <c r="F181" s="430"/>
      <c r="G181" s="295"/>
      <c r="J181" s="98"/>
      <c r="L181" s="81"/>
    </row>
    <row r="182" spans="1:12" ht="17.25" thickBot="1" x14ac:dyDescent="0.35">
      <c r="B182" s="27"/>
      <c r="J182" s="98"/>
      <c r="L182" s="81"/>
    </row>
    <row r="183" spans="1:12" ht="18" thickBot="1" x14ac:dyDescent="0.4">
      <c r="B183" s="27"/>
      <c r="C183" s="144" t="s">
        <v>202</v>
      </c>
      <c r="D183" s="163"/>
      <c r="E183" s="163"/>
      <c r="F183" s="169"/>
      <c r="G183" s="27"/>
      <c r="J183" s="98"/>
      <c r="L183" s="81"/>
    </row>
    <row r="184" spans="1:12" ht="17.25" x14ac:dyDescent="0.35">
      <c r="B184" s="99"/>
      <c r="C184" s="170"/>
      <c r="D184" s="437" t="s">
        <v>153</v>
      </c>
      <c r="E184" s="437"/>
      <c r="F184" s="362"/>
      <c r="G184" s="458" t="s">
        <v>247</v>
      </c>
      <c r="H184" s="459"/>
      <c r="I184" s="460"/>
      <c r="J184" s="98"/>
      <c r="L184" s="81"/>
    </row>
    <row r="185" spans="1:12" ht="33" x14ac:dyDescent="0.3">
      <c r="B185" s="27"/>
      <c r="C185" s="148" t="s">
        <v>248</v>
      </c>
      <c r="D185" s="419" t="e">
        <f>D172</f>
        <v>#DIV/0!</v>
      </c>
      <c r="E185" s="419"/>
      <c r="F185" s="420"/>
      <c r="G185" s="461"/>
      <c r="H185" s="462"/>
      <c r="I185" s="463"/>
      <c r="J185" s="98"/>
      <c r="L185" s="81"/>
    </row>
    <row r="186" spans="1:12" x14ac:dyDescent="0.3">
      <c r="B186" s="27"/>
      <c r="C186" s="104" t="s">
        <v>160</v>
      </c>
      <c r="D186" s="419">
        <f>D98</f>
        <v>0</v>
      </c>
      <c r="E186" s="419"/>
      <c r="F186" s="420"/>
      <c r="G186" s="461"/>
      <c r="H186" s="462"/>
      <c r="I186" s="463"/>
      <c r="J186" s="98"/>
      <c r="L186" s="81"/>
    </row>
    <row r="187" spans="1:12" ht="17.25" thickBot="1" x14ac:dyDescent="0.35">
      <c r="B187" s="27"/>
      <c r="C187" s="106" t="s">
        <v>204</v>
      </c>
      <c r="D187" s="421" t="e">
        <f>IF(OR(D186="",D185=""),"",D185/D186)</f>
        <v>#DIV/0!</v>
      </c>
      <c r="E187" s="421"/>
      <c r="F187" s="422"/>
      <c r="G187" s="446"/>
      <c r="H187" s="447"/>
      <c r="I187" s="448"/>
      <c r="J187" s="98"/>
      <c r="L187" s="81"/>
    </row>
    <row r="188" spans="1:12" ht="17.25" thickBot="1" x14ac:dyDescent="0.35">
      <c r="B188" s="184"/>
      <c r="C188" s="175"/>
      <c r="D188" s="175"/>
      <c r="E188" s="175"/>
      <c r="F188" s="175"/>
      <c r="G188" s="175"/>
      <c r="H188" s="175"/>
      <c r="I188" s="175"/>
      <c r="J188" s="176"/>
      <c r="L188" s="81"/>
    </row>
    <row r="189" spans="1:12" x14ac:dyDescent="0.3">
      <c r="L189" s="81"/>
    </row>
    <row r="190" spans="1:12" x14ac:dyDescent="0.3">
      <c r="A190" s="81"/>
      <c r="B190" s="81"/>
      <c r="C190" s="81"/>
      <c r="D190" s="81"/>
      <c r="E190" s="81"/>
      <c r="F190" s="81"/>
      <c r="G190" s="81"/>
      <c r="H190" s="81"/>
      <c r="I190" s="81"/>
      <c r="J190" s="81"/>
      <c r="K190" s="81"/>
      <c r="L190" s="81"/>
    </row>
  </sheetData>
  <sheetProtection algorithmName="SHA-512" hashValue="AumGE5f8pCk8+CKMtOYG3WCSjKA1O9C/8MUHCv/ZZ0E2NeQiEGf827rZKmt1uWTHJDXSBVPuhtZ6DgFcoHJPNQ==" saltValue="6kXZriMfBwOtRdqEnpUbfw==" spinCount="100000" sheet="1" selectLockedCells="1"/>
  <customSheetViews>
    <customSheetView guid="{2A4C6EB9-430A-44F2-86C8-15B50360FC3B}" scale="70" showGridLines="0">
      <selection activeCell="F2" sqref="F2"/>
      <pageMargins left="0" right="0" top="0" bottom="0" header="0" footer="0"/>
      <pageSetup orientation="portrait" horizontalDpi="200" verticalDpi="200" r:id="rId1"/>
    </customSheetView>
    <customSheetView guid="{B3BD5AF3-9A64-4EA7-AE1F-3CC326849B8F}" scale="70" showGridLines="0" topLeftCell="A61">
      <selection activeCell="I82" sqref="I82"/>
      <pageMargins left="0" right="0" top="0" bottom="0" header="0" footer="0"/>
      <pageSetup orientation="portrait" horizontalDpi="200" verticalDpi="200" r:id="rId2"/>
    </customSheetView>
  </customSheetViews>
  <mergeCells count="67">
    <mergeCell ref="G187:I187"/>
    <mergeCell ref="B90:J90"/>
    <mergeCell ref="C83:F83"/>
    <mergeCell ref="D116:F116"/>
    <mergeCell ref="D117:F117"/>
    <mergeCell ref="G184:I186"/>
    <mergeCell ref="D157:F157"/>
    <mergeCell ref="D158:F158"/>
    <mergeCell ref="D162:F162"/>
    <mergeCell ref="D161:F161"/>
    <mergeCell ref="D163:F163"/>
    <mergeCell ref="D164:F164"/>
    <mergeCell ref="D84:F84"/>
    <mergeCell ref="D176:F176"/>
    <mergeCell ref="C178:C179"/>
    <mergeCell ref="D178:F179"/>
    <mergeCell ref="D155:F155"/>
    <mergeCell ref="D156:F156"/>
    <mergeCell ref="B2:C2"/>
    <mergeCell ref="B16:J16"/>
    <mergeCell ref="D51:F51"/>
    <mergeCell ref="D78:F78"/>
    <mergeCell ref="D79:F79"/>
    <mergeCell ref="E2:G2"/>
    <mergeCell ref="D19:F19"/>
    <mergeCell ref="D27:F27"/>
    <mergeCell ref="D34:F34"/>
    <mergeCell ref="D44:F44"/>
    <mergeCell ref="D77:F77"/>
    <mergeCell ref="D68:F68"/>
    <mergeCell ref="D69:F69"/>
    <mergeCell ref="D187:F187"/>
    <mergeCell ref="D130:F130"/>
    <mergeCell ref="D184:F184"/>
    <mergeCell ref="D172:F172"/>
    <mergeCell ref="D174:F174"/>
    <mergeCell ref="D173:F173"/>
    <mergeCell ref="D177:F177"/>
    <mergeCell ref="D168:F168"/>
    <mergeCell ref="D170:F170"/>
    <mergeCell ref="D171:F171"/>
    <mergeCell ref="D175:F175"/>
    <mergeCell ref="D153:F153"/>
    <mergeCell ref="D154:F154"/>
    <mergeCell ref="D186:F186"/>
    <mergeCell ref="D167:F167"/>
    <mergeCell ref="C180:C181"/>
    <mergeCell ref="D180:F181"/>
    <mergeCell ref="D185:F185"/>
    <mergeCell ref="D80:F80"/>
    <mergeCell ref="D169:F169"/>
    <mergeCell ref="D85:F85"/>
    <mergeCell ref="D108:F108"/>
    <mergeCell ref="D120:F120"/>
    <mergeCell ref="D101:F101"/>
    <mergeCell ref="D86:F86"/>
    <mergeCell ref="D87:F87"/>
    <mergeCell ref="D93:F93"/>
    <mergeCell ref="D159:F159"/>
    <mergeCell ref="D160:F160"/>
    <mergeCell ref="D81:F81"/>
    <mergeCell ref="D152:F152"/>
    <mergeCell ref="D70:F70"/>
    <mergeCell ref="D72:F72"/>
    <mergeCell ref="D73:F73"/>
    <mergeCell ref="D74:F74"/>
    <mergeCell ref="D71:F71"/>
  </mergeCells>
  <dataValidations count="2">
    <dataValidation type="list" showInputMessage="1" showErrorMessage="1" sqref="D13" xr:uid="{00000000-0002-0000-0600-000000000000}">
      <formula1>Y_N</formula1>
    </dataValidation>
    <dataValidation type="list" allowBlank="1" showInputMessage="1" showErrorMessage="1" error="Only Yes or No." sqref="D167:F167" xr:uid="{00000000-0002-0000-0600-000001000000}">
      <formula1>Y_N</formula1>
    </dataValidation>
  </dataValidations>
  <hyperlinks>
    <hyperlink ref="E2" location="Instructions!A1" display="Back to Instructions" xr:uid="{00000000-0004-0000-0600-000000000000}"/>
  </hyperlinks>
  <pageMargins left="0.7" right="0.7" top="0.75" bottom="0.75" header="0.3" footer="0.3"/>
  <pageSetup orientation="landscape" horizontalDpi="200" verticalDpi="200"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8">
    <tabColor rgb="FF0070C0"/>
  </sheetPr>
  <dimension ref="A1:L181"/>
  <sheetViews>
    <sheetView showGridLines="0" showZeros="0" zoomScale="80" zoomScaleNormal="80" workbookViewId="0">
      <selection activeCell="D16" sqref="D16"/>
    </sheetView>
  </sheetViews>
  <sheetFormatPr defaultColWidth="9.140625" defaultRowHeight="16.5" x14ac:dyDescent="0.3"/>
  <cols>
    <col min="1" max="1" width="4.7109375" style="143" customWidth="1"/>
    <col min="2" max="2" width="28.85546875" style="143" customWidth="1"/>
    <col min="3" max="3" width="80" style="143" bestFit="1" customWidth="1"/>
    <col min="4" max="6" width="9.140625" style="143"/>
    <col min="7" max="7" width="19.140625" style="143" customWidth="1"/>
    <col min="8" max="8" width="7.85546875" style="143" customWidth="1"/>
    <col min="9" max="9" width="21.42578125" style="143" customWidth="1"/>
    <col min="10" max="10" width="6.28515625" style="143" customWidth="1"/>
    <col min="11" max="11" width="8.42578125" style="143" customWidth="1"/>
    <col min="12" max="12" width="5.42578125" style="143" customWidth="1"/>
    <col min="13" max="16384" width="9.140625" style="143"/>
  </cols>
  <sheetData>
    <row r="1" spans="2:12" ht="17.25" thickBot="1" x14ac:dyDescent="0.35">
      <c r="K1" s="157"/>
      <c r="L1" s="186"/>
    </row>
    <row r="2" spans="2:12" s="187" customFormat="1" ht="18" thickBot="1" x14ac:dyDescent="0.35">
      <c r="B2" s="315" t="str">
        <f>'Version Control'!$B$2</f>
        <v>Title Block</v>
      </c>
      <c r="C2" s="316"/>
      <c r="E2" s="445" t="s">
        <v>55</v>
      </c>
      <c r="F2" s="445"/>
      <c r="G2" s="445"/>
      <c r="H2" s="289"/>
      <c r="L2" s="188"/>
    </row>
    <row r="3" spans="2:12" s="187" customFormat="1" x14ac:dyDescent="0.3">
      <c r="B3" s="209" t="str">
        <f>'Version Control'!$B$3</f>
        <v>Test Report Template Name:</v>
      </c>
      <c r="C3" s="210" t="str">
        <f>'Version Control'!$C$3</f>
        <v>Single Packaged Vertical Unit</v>
      </c>
      <c r="I3" s="189"/>
      <c r="J3" s="189"/>
      <c r="L3" s="188"/>
    </row>
    <row r="4" spans="2:12" s="187" customFormat="1" ht="17.25" x14ac:dyDescent="0.3">
      <c r="B4" s="211" t="str">
        <f>'Version Control'!$B$4</f>
        <v>Version Number:</v>
      </c>
      <c r="C4" s="212" t="str">
        <f>'Version Control'!$C$4</f>
        <v>v4.0</v>
      </c>
      <c r="I4" s="190"/>
      <c r="J4" s="190"/>
      <c r="L4" s="188"/>
    </row>
    <row r="5" spans="2:12" s="187" customFormat="1" x14ac:dyDescent="0.3">
      <c r="B5" s="211" t="str">
        <f>'Version Control'!$B$5</f>
        <v xml:space="preserve">Latest Template Revision: </v>
      </c>
      <c r="C5" s="213">
        <f>'Version Control'!$C$5</f>
        <v>45623</v>
      </c>
      <c r="I5" s="191"/>
      <c r="J5" s="191"/>
      <c r="L5" s="188"/>
    </row>
    <row r="6" spans="2:12" s="187" customFormat="1" x14ac:dyDescent="0.3">
      <c r="B6" s="211" t="str">
        <f>'Version Control'!$B$6</f>
        <v>Tab Name:</v>
      </c>
      <c r="C6" s="241" t="str">
        <f ca="1">MID(CELL("filename",$A$1), FIND("]", CELL("filename", $A$1))+ 1, 255)</f>
        <v>Heating Mode Test Data</v>
      </c>
      <c r="I6" s="191"/>
      <c r="J6" s="191"/>
      <c r="L6" s="188"/>
    </row>
    <row r="7" spans="2:12" s="187" customFormat="1" ht="35.25" customHeight="1" x14ac:dyDescent="0.3">
      <c r="B7" s="242" t="str">
        <f>'Version Control'!$B$7</f>
        <v>File Name:</v>
      </c>
      <c r="C7" s="243" t="str">
        <f ca="1">'Version Control'!$C$7</f>
        <v>Single Packaged Vertical Unit - v4.0.xlsx</v>
      </c>
      <c r="I7" s="160"/>
      <c r="J7" s="160"/>
      <c r="L7" s="188"/>
    </row>
    <row r="8" spans="2:12" s="187" customFormat="1" ht="17.25" thickBot="1" x14ac:dyDescent="0.35">
      <c r="B8" s="214" t="str">
        <f>'Version Control'!$B$8</f>
        <v xml:space="preserve">Test Completion Date: </v>
      </c>
      <c r="C8" s="215" t="str">
        <f>'Version Control'!$C$8</f>
        <v>[MM/DD/YYYY]</v>
      </c>
      <c r="I8" s="160"/>
      <c r="J8" s="160"/>
      <c r="L8" s="188"/>
    </row>
    <row r="9" spans="2:12" s="187" customFormat="1" x14ac:dyDescent="0.3">
      <c r="C9" s="83"/>
      <c r="G9" s="161"/>
      <c r="H9" s="161"/>
      <c r="I9" s="191"/>
      <c r="J9" s="191"/>
      <c r="L9" s="188"/>
    </row>
    <row r="10" spans="2:12" s="187" customFormat="1" ht="17.25" thickBot="1" x14ac:dyDescent="0.35">
      <c r="C10" s="83"/>
      <c r="G10" s="161"/>
      <c r="H10" s="161"/>
      <c r="I10" s="143"/>
      <c r="J10" s="143"/>
      <c r="L10" s="188"/>
    </row>
    <row r="11" spans="2:12" s="10" customFormat="1" ht="18" thickBot="1" x14ac:dyDescent="0.4">
      <c r="B11" s="442" t="s">
        <v>249</v>
      </c>
      <c r="C11" s="443"/>
      <c r="D11" s="443"/>
      <c r="E11" s="443"/>
      <c r="F11" s="443"/>
      <c r="G11" s="443"/>
      <c r="H11" s="443"/>
      <c r="I11" s="443"/>
      <c r="J11" s="444"/>
      <c r="L11" s="81"/>
    </row>
    <row r="12" spans="2:12" s="10" customFormat="1" ht="18" thickBot="1" x14ac:dyDescent="0.4">
      <c r="B12" s="27"/>
      <c r="C12" s="168"/>
      <c r="G12" s="249"/>
      <c r="J12" s="98"/>
      <c r="L12" s="81"/>
    </row>
    <row r="13" spans="2:12" s="10" customFormat="1" ht="18" thickBot="1" x14ac:dyDescent="0.4">
      <c r="B13" s="27"/>
      <c r="C13" s="144" t="s">
        <v>152</v>
      </c>
      <c r="D13" s="163"/>
      <c r="E13" s="163"/>
      <c r="F13" s="169"/>
      <c r="G13" s="248"/>
      <c r="J13" s="98"/>
      <c r="L13" s="81"/>
    </row>
    <row r="14" spans="2:12" s="10" customFormat="1" ht="17.25" x14ac:dyDescent="0.35">
      <c r="B14" s="27"/>
      <c r="C14" s="170"/>
      <c r="D14" s="437" t="s">
        <v>153</v>
      </c>
      <c r="E14" s="437"/>
      <c r="F14" s="362"/>
      <c r="G14" s="249"/>
      <c r="J14" s="98"/>
      <c r="L14" s="81"/>
    </row>
    <row r="15" spans="2:12" s="10" customFormat="1" ht="17.25" x14ac:dyDescent="0.35">
      <c r="B15" s="99"/>
      <c r="C15" s="27"/>
      <c r="D15" s="171" t="s">
        <v>154</v>
      </c>
      <c r="E15" s="171" t="s">
        <v>155</v>
      </c>
      <c r="F15" s="172" t="s">
        <v>156</v>
      </c>
      <c r="G15" s="249"/>
      <c r="J15" s="98"/>
      <c r="L15" s="81"/>
    </row>
    <row r="16" spans="2:12" s="10" customFormat="1" x14ac:dyDescent="0.3">
      <c r="B16" s="27"/>
      <c r="C16" s="166" t="s">
        <v>157</v>
      </c>
      <c r="D16" s="3"/>
      <c r="E16" s="227"/>
      <c r="F16" s="228"/>
      <c r="G16" s="249"/>
      <c r="J16" s="98"/>
      <c r="L16" s="81"/>
    </row>
    <row r="17" spans="2:12" s="10" customFormat="1" x14ac:dyDescent="0.3">
      <c r="B17" s="27"/>
      <c r="C17" s="166" t="s">
        <v>158</v>
      </c>
      <c r="D17" s="3"/>
      <c r="E17" s="3"/>
      <c r="F17" s="1"/>
      <c r="G17" s="249"/>
      <c r="J17" s="98"/>
      <c r="L17" s="81"/>
    </row>
    <row r="18" spans="2:12" s="10" customFormat="1" x14ac:dyDescent="0.3">
      <c r="B18" s="27"/>
      <c r="C18" s="166" t="s">
        <v>159</v>
      </c>
      <c r="D18" s="3"/>
      <c r="E18" s="173"/>
      <c r="F18" s="174"/>
      <c r="G18" s="249"/>
      <c r="J18" s="98"/>
      <c r="L18" s="81"/>
    </row>
    <row r="19" spans="2:12" s="10" customFormat="1" ht="17.25" thickBot="1" x14ac:dyDescent="0.35">
      <c r="B19" s="27"/>
      <c r="C19" s="167" t="s">
        <v>160</v>
      </c>
      <c r="D19" s="20"/>
      <c r="E19" s="175"/>
      <c r="F19" s="176"/>
      <c r="G19" s="249"/>
      <c r="J19" s="98"/>
      <c r="L19" s="81"/>
    </row>
    <row r="20" spans="2:12" s="10" customFormat="1" ht="17.25" thickBot="1" x14ac:dyDescent="0.35">
      <c r="B20" s="27"/>
      <c r="C20" s="177"/>
      <c r="G20" s="249"/>
      <c r="J20" s="98"/>
      <c r="L20" s="81"/>
    </row>
    <row r="21" spans="2:12" s="10" customFormat="1" ht="18" thickBot="1" x14ac:dyDescent="0.4">
      <c r="B21" s="27"/>
      <c r="C21" s="144" t="s">
        <v>161</v>
      </c>
      <c r="D21" s="163"/>
      <c r="E21" s="163"/>
      <c r="F21" s="169"/>
      <c r="G21" s="248"/>
      <c r="J21" s="98"/>
      <c r="L21" s="81"/>
    </row>
    <row r="22" spans="2:12" s="10" customFormat="1" ht="17.25" x14ac:dyDescent="0.35">
      <c r="B22" s="27"/>
      <c r="C22" s="170"/>
      <c r="D22" s="437" t="s">
        <v>153</v>
      </c>
      <c r="E22" s="437"/>
      <c r="F22" s="362"/>
      <c r="G22" s="248"/>
      <c r="H22" s="294"/>
      <c r="J22" s="98"/>
      <c r="L22" s="81"/>
    </row>
    <row r="23" spans="2:12" s="10" customFormat="1" ht="17.25" x14ac:dyDescent="0.35">
      <c r="B23" s="99"/>
      <c r="C23" s="178"/>
      <c r="D23" s="150" t="s">
        <v>154</v>
      </c>
      <c r="E23" s="150" t="s">
        <v>155</v>
      </c>
      <c r="F23" s="179" t="s">
        <v>156</v>
      </c>
      <c r="G23" s="248"/>
      <c r="J23" s="98"/>
      <c r="L23" s="81"/>
    </row>
    <row r="24" spans="2:12" s="10" customFormat="1" x14ac:dyDescent="0.3">
      <c r="B24" s="27"/>
      <c r="C24" s="166" t="s">
        <v>162</v>
      </c>
      <c r="D24" s="3"/>
      <c r="E24" s="3"/>
      <c r="F24" s="1"/>
      <c r="G24" s="248"/>
      <c r="J24" s="98"/>
      <c r="L24" s="81"/>
    </row>
    <row r="25" spans="2:12" s="10" customFormat="1" ht="18" x14ac:dyDescent="0.35">
      <c r="B25" s="27"/>
      <c r="C25" s="166" t="s">
        <v>163</v>
      </c>
      <c r="D25" s="3"/>
      <c r="E25" s="3"/>
      <c r="F25" s="1"/>
      <c r="G25" s="248"/>
      <c r="J25" s="98"/>
      <c r="L25" s="81"/>
    </row>
    <row r="26" spans="2:12" s="10" customFormat="1" ht="18.75" thickBot="1" x14ac:dyDescent="0.4">
      <c r="B26" s="27"/>
      <c r="C26" s="167" t="s">
        <v>164</v>
      </c>
      <c r="D26" s="20"/>
      <c r="E26" s="20"/>
      <c r="F26" s="2"/>
      <c r="G26" s="248"/>
      <c r="J26" s="98"/>
      <c r="L26" s="81"/>
    </row>
    <row r="27" spans="2:12" s="10" customFormat="1" ht="17.25" thickBot="1" x14ac:dyDescent="0.35">
      <c r="B27" s="27"/>
      <c r="G27" s="249"/>
      <c r="J27" s="98"/>
      <c r="L27" s="81"/>
    </row>
    <row r="28" spans="2:12" s="10" customFormat="1" ht="18" thickBot="1" x14ac:dyDescent="0.4">
      <c r="B28" s="27"/>
      <c r="C28" s="144" t="s">
        <v>165</v>
      </c>
      <c r="D28" s="163"/>
      <c r="E28" s="163"/>
      <c r="F28" s="169"/>
      <c r="G28" s="248"/>
      <c r="J28" s="98"/>
      <c r="L28" s="81"/>
    </row>
    <row r="29" spans="2:12" s="10" customFormat="1" ht="17.25" x14ac:dyDescent="0.35">
      <c r="B29" s="27"/>
      <c r="C29" s="170"/>
      <c r="D29" s="437" t="s">
        <v>153</v>
      </c>
      <c r="E29" s="437"/>
      <c r="F29" s="362"/>
      <c r="G29" s="248"/>
      <c r="J29" s="98"/>
      <c r="L29" s="81"/>
    </row>
    <row r="30" spans="2:12" s="10" customFormat="1" ht="17.25" x14ac:dyDescent="0.35">
      <c r="B30" s="99"/>
      <c r="C30" s="27"/>
      <c r="D30" s="150" t="s">
        <v>154</v>
      </c>
      <c r="E30" s="150" t="s">
        <v>155</v>
      </c>
      <c r="F30" s="179" t="s">
        <v>156</v>
      </c>
      <c r="G30" s="248"/>
      <c r="J30" s="98"/>
      <c r="L30" s="81"/>
    </row>
    <row r="31" spans="2:12" s="10" customFormat="1" x14ac:dyDescent="0.3">
      <c r="B31" s="27"/>
      <c r="C31" s="148" t="s">
        <v>166</v>
      </c>
      <c r="D31" s="3"/>
      <c r="E31" s="3"/>
      <c r="F31" s="1"/>
      <c r="G31" s="248"/>
      <c r="J31" s="98"/>
      <c r="L31" s="81"/>
    </row>
    <row r="32" spans="2:12" s="10" customFormat="1" x14ac:dyDescent="0.3">
      <c r="B32" s="27"/>
      <c r="C32" s="148" t="s">
        <v>167</v>
      </c>
      <c r="D32" s="3"/>
      <c r="E32" s="3"/>
      <c r="F32" s="1"/>
      <c r="G32" s="248"/>
      <c r="J32" s="98"/>
      <c r="L32" s="81"/>
    </row>
    <row r="33" spans="2:12" s="10" customFormat="1" x14ac:dyDescent="0.3">
      <c r="B33" s="27"/>
      <c r="C33" s="148" t="s">
        <v>168</v>
      </c>
      <c r="D33" s="3"/>
      <c r="E33" s="3"/>
      <c r="F33" s="1"/>
      <c r="G33" s="248"/>
      <c r="J33" s="98"/>
      <c r="L33" s="81"/>
    </row>
    <row r="34" spans="2:12" s="10" customFormat="1" x14ac:dyDescent="0.3">
      <c r="B34" s="27"/>
      <c r="C34" s="148" t="s">
        <v>169</v>
      </c>
      <c r="D34" s="3"/>
      <c r="E34" s="3"/>
      <c r="F34" s="1"/>
      <c r="G34" s="248"/>
      <c r="J34" s="98"/>
      <c r="L34" s="81"/>
    </row>
    <row r="35" spans="2:12" s="10" customFormat="1" x14ac:dyDescent="0.3">
      <c r="B35" s="27"/>
      <c r="C35" s="148" t="s">
        <v>170</v>
      </c>
      <c r="D35" s="3"/>
      <c r="E35" s="3"/>
      <c r="F35" s="1"/>
      <c r="G35" s="249"/>
      <c r="J35" s="98"/>
      <c r="L35" s="81"/>
    </row>
    <row r="36" spans="2:12" s="10" customFormat="1" ht="17.25" thickBot="1" x14ac:dyDescent="0.35">
      <c r="B36" s="27"/>
      <c r="C36" s="180" t="s">
        <v>171</v>
      </c>
      <c r="D36" s="20"/>
      <c r="E36" s="20"/>
      <c r="F36" s="2"/>
      <c r="G36" s="249"/>
      <c r="J36" s="98"/>
      <c r="L36" s="81"/>
    </row>
    <row r="37" spans="2:12" s="10" customFormat="1" ht="17.25" thickBot="1" x14ac:dyDescent="0.35">
      <c r="B37" s="27"/>
      <c r="G37" s="249"/>
      <c r="J37" s="98"/>
      <c r="L37" s="81"/>
    </row>
    <row r="38" spans="2:12" s="10" customFormat="1" ht="18" thickBot="1" x14ac:dyDescent="0.4">
      <c r="B38" s="27"/>
      <c r="C38" s="144" t="s">
        <v>172</v>
      </c>
      <c r="D38" s="163"/>
      <c r="E38" s="163"/>
      <c r="F38" s="169"/>
      <c r="G38" s="248"/>
      <c r="J38" s="98"/>
      <c r="L38" s="81"/>
    </row>
    <row r="39" spans="2:12" s="10" customFormat="1" ht="17.25" x14ac:dyDescent="0.35">
      <c r="B39" s="27"/>
      <c r="C39" s="170"/>
      <c r="D39" s="437" t="s">
        <v>153</v>
      </c>
      <c r="E39" s="437"/>
      <c r="F39" s="362"/>
      <c r="G39" s="248"/>
      <c r="J39" s="98"/>
      <c r="L39" s="81"/>
    </row>
    <row r="40" spans="2:12" s="10" customFormat="1" ht="17.25" x14ac:dyDescent="0.35">
      <c r="B40" s="99"/>
      <c r="C40" s="27"/>
      <c r="D40" s="150" t="s">
        <v>154</v>
      </c>
      <c r="E40" s="150" t="s">
        <v>155</v>
      </c>
      <c r="F40" s="179" t="s">
        <v>156</v>
      </c>
      <c r="G40" s="248"/>
      <c r="J40" s="98"/>
      <c r="L40" s="81"/>
    </row>
    <row r="41" spans="2:12" s="10" customFormat="1" x14ac:dyDescent="0.3">
      <c r="B41" s="27"/>
      <c r="C41" s="148" t="s">
        <v>173</v>
      </c>
      <c r="D41" s="3"/>
      <c r="E41" s="3"/>
      <c r="F41" s="1"/>
      <c r="G41" s="248"/>
      <c r="J41" s="98"/>
      <c r="L41" s="81"/>
    </row>
    <row r="42" spans="2:12" s="10" customFormat="1" x14ac:dyDescent="0.3">
      <c r="B42" s="27"/>
      <c r="C42" s="148" t="s">
        <v>174</v>
      </c>
      <c r="D42" s="3"/>
      <c r="E42" s="3"/>
      <c r="F42" s="1"/>
      <c r="G42" s="248"/>
      <c r="J42" s="98"/>
      <c r="L42" s="81"/>
    </row>
    <row r="43" spans="2:12" s="10" customFormat="1" ht="17.25" thickBot="1" x14ac:dyDescent="0.35">
      <c r="B43" s="27"/>
      <c r="C43" s="180" t="s">
        <v>175</v>
      </c>
      <c r="D43" s="219"/>
      <c r="E43" s="219"/>
      <c r="F43" s="220"/>
      <c r="G43" s="248"/>
      <c r="J43" s="98"/>
      <c r="L43" s="81"/>
    </row>
    <row r="44" spans="2:12" s="10" customFormat="1" ht="17.25" thickBot="1" x14ac:dyDescent="0.35">
      <c r="B44" s="27"/>
      <c r="G44" s="249"/>
      <c r="J44" s="98"/>
      <c r="L44" s="81"/>
    </row>
    <row r="45" spans="2:12" s="10" customFormat="1" ht="18" thickBot="1" x14ac:dyDescent="0.4">
      <c r="B45" s="27"/>
      <c r="C45" s="144" t="s">
        <v>176</v>
      </c>
      <c r="D45" s="163"/>
      <c r="E45" s="163"/>
      <c r="F45" s="169"/>
      <c r="G45" s="248"/>
      <c r="J45" s="98"/>
      <c r="L45" s="81"/>
    </row>
    <row r="46" spans="2:12" s="10" customFormat="1" ht="17.25" x14ac:dyDescent="0.35">
      <c r="B46" s="27"/>
      <c r="C46" s="170"/>
      <c r="D46" s="437" t="s">
        <v>153</v>
      </c>
      <c r="E46" s="437"/>
      <c r="F46" s="362"/>
      <c r="G46" s="248"/>
      <c r="J46" s="98"/>
      <c r="L46" s="81"/>
    </row>
    <row r="47" spans="2:12" s="10" customFormat="1" ht="17.25" x14ac:dyDescent="0.35">
      <c r="B47" s="149"/>
      <c r="C47" s="27"/>
      <c r="D47" s="150" t="s">
        <v>154</v>
      </c>
      <c r="E47" s="150" t="s">
        <v>155</v>
      </c>
      <c r="F47" s="179" t="s">
        <v>156</v>
      </c>
      <c r="G47" s="248"/>
      <c r="J47" s="98"/>
      <c r="L47" s="81"/>
    </row>
    <row r="48" spans="2:12" s="10" customFormat="1" x14ac:dyDescent="0.3">
      <c r="B48" s="27"/>
      <c r="C48" s="104" t="s">
        <v>177</v>
      </c>
      <c r="D48" s="3"/>
      <c r="E48" s="3"/>
      <c r="F48" s="1"/>
      <c r="G48" s="248"/>
      <c r="J48" s="98"/>
      <c r="L48" s="81"/>
    </row>
    <row r="49" spans="2:12" s="10" customFormat="1" x14ac:dyDescent="0.3">
      <c r="B49" s="27"/>
      <c r="C49" s="104" t="s">
        <v>178</v>
      </c>
      <c r="D49" s="3"/>
      <c r="E49" s="3"/>
      <c r="F49" s="1"/>
      <c r="G49" s="248"/>
      <c r="J49" s="98"/>
      <c r="L49" s="81"/>
    </row>
    <row r="50" spans="2:12" s="10" customFormat="1" x14ac:dyDescent="0.3">
      <c r="B50" s="27"/>
      <c r="C50" s="148" t="s">
        <v>179</v>
      </c>
      <c r="D50" s="3"/>
      <c r="E50" s="3"/>
      <c r="F50" s="1"/>
      <c r="G50" s="248"/>
      <c r="J50" s="98"/>
      <c r="L50" s="81"/>
    </row>
    <row r="51" spans="2:12" s="10" customFormat="1" x14ac:dyDescent="0.3">
      <c r="B51" s="27"/>
      <c r="C51" s="104" t="s">
        <v>180</v>
      </c>
      <c r="D51" s="3"/>
      <c r="E51" s="3"/>
      <c r="F51" s="1"/>
      <c r="G51" s="248"/>
      <c r="J51" s="98"/>
      <c r="L51" s="81"/>
    </row>
    <row r="52" spans="2:12" s="10" customFormat="1" x14ac:dyDescent="0.3">
      <c r="B52" s="27"/>
      <c r="C52" s="104" t="s">
        <v>181</v>
      </c>
      <c r="D52" s="3"/>
      <c r="E52" s="3"/>
      <c r="F52" s="1"/>
      <c r="G52" s="248"/>
      <c r="J52" s="98"/>
      <c r="L52" s="81"/>
    </row>
    <row r="53" spans="2:12" s="10" customFormat="1" x14ac:dyDescent="0.3">
      <c r="B53" s="27"/>
      <c r="C53" s="148" t="s">
        <v>182</v>
      </c>
      <c r="D53" s="3"/>
      <c r="E53" s="3"/>
      <c r="F53" s="1"/>
      <c r="G53" s="248"/>
      <c r="J53" s="98"/>
      <c r="L53" s="81"/>
    </row>
    <row r="54" spans="2:12" s="10" customFormat="1" x14ac:dyDescent="0.3">
      <c r="B54" s="27"/>
      <c r="C54" s="104" t="s">
        <v>183</v>
      </c>
      <c r="D54" s="3"/>
      <c r="E54" s="3"/>
      <c r="F54" s="1"/>
      <c r="G54" s="248"/>
      <c r="J54" s="98"/>
      <c r="L54" s="81"/>
    </row>
    <row r="55" spans="2:12" s="10" customFormat="1" x14ac:dyDescent="0.3">
      <c r="B55" s="27"/>
      <c r="C55" s="104" t="s">
        <v>184</v>
      </c>
      <c r="D55" s="3"/>
      <c r="E55" s="3"/>
      <c r="F55" s="1"/>
      <c r="G55" s="249"/>
      <c r="J55" s="98"/>
      <c r="L55" s="81"/>
    </row>
    <row r="56" spans="2:12" s="10" customFormat="1" x14ac:dyDescent="0.3">
      <c r="B56" s="27"/>
      <c r="C56" s="104" t="s">
        <v>185</v>
      </c>
      <c r="D56" s="3"/>
      <c r="E56" s="3"/>
      <c r="F56" s="1"/>
      <c r="G56" s="249"/>
      <c r="J56" s="98"/>
      <c r="L56" s="81"/>
    </row>
    <row r="57" spans="2:12" s="10" customFormat="1" x14ac:dyDescent="0.3">
      <c r="B57" s="27"/>
      <c r="C57" s="104" t="s">
        <v>186</v>
      </c>
      <c r="D57" s="3"/>
      <c r="E57" s="3"/>
      <c r="F57" s="1"/>
      <c r="G57" s="249"/>
      <c r="J57" s="98"/>
      <c r="L57" s="81"/>
    </row>
    <row r="58" spans="2:12" s="10" customFormat="1" x14ac:dyDescent="0.3">
      <c r="B58" s="27"/>
      <c r="C58" s="104" t="s">
        <v>187</v>
      </c>
      <c r="D58" s="3"/>
      <c r="E58" s="3"/>
      <c r="F58" s="1"/>
      <c r="G58" s="249"/>
      <c r="J58" s="98"/>
      <c r="L58" s="81"/>
    </row>
    <row r="59" spans="2:12" s="10" customFormat="1" x14ac:dyDescent="0.3">
      <c r="B59" s="27"/>
      <c r="C59" s="293" t="s">
        <v>188</v>
      </c>
      <c r="D59" s="227"/>
      <c r="E59" s="227"/>
      <c r="F59" s="228"/>
      <c r="G59" s="249"/>
      <c r="J59" s="98"/>
      <c r="L59" s="81"/>
    </row>
    <row r="60" spans="2:12" s="10" customFormat="1" ht="17.25" thickBot="1" x14ac:dyDescent="0.35">
      <c r="B60" s="27"/>
      <c r="C60" s="180" t="s">
        <v>189</v>
      </c>
      <c r="D60" s="20"/>
      <c r="E60" s="20"/>
      <c r="F60" s="2"/>
      <c r="G60" s="249"/>
      <c r="J60" s="98"/>
      <c r="L60" s="81"/>
    </row>
    <row r="61" spans="2:12" s="10" customFormat="1" ht="17.25" thickBot="1" x14ac:dyDescent="0.35">
      <c r="B61" s="27"/>
      <c r="C61" s="143"/>
      <c r="D61" s="143"/>
      <c r="E61" s="143"/>
      <c r="F61" s="143"/>
      <c r="G61" s="249"/>
      <c r="J61" s="98"/>
      <c r="L61" s="81"/>
    </row>
    <row r="62" spans="2:12" s="10" customFormat="1" ht="18" thickBot="1" x14ac:dyDescent="0.4">
      <c r="B62" s="27"/>
      <c r="C62" s="181" t="s">
        <v>190</v>
      </c>
      <c r="D62" s="182"/>
      <c r="E62" s="182"/>
      <c r="F62" s="183"/>
      <c r="G62" s="249"/>
      <c r="J62" s="98"/>
      <c r="L62" s="81"/>
    </row>
    <row r="63" spans="2:12" s="10" customFormat="1" ht="17.25" x14ac:dyDescent="0.35">
      <c r="B63" s="27"/>
      <c r="C63" s="170"/>
      <c r="D63" s="437" t="s">
        <v>153</v>
      </c>
      <c r="E63" s="437"/>
      <c r="F63" s="362"/>
      <c r="G63" s="249"/>
      <c r="J63" s="98"/>
      <c r="L63" s="81"/>
    </row>
    <row r="64" spans="2:12" s="10" customFormat="1" ht="18" x14ac:dyDescent="0.3">
      <c r="B64" s="27"/>
      <c r="C64" s="104" t="s">
        <v>191</v>
      </c>
      <c r="D64" s="417"/>
      <c r="E64" s="417"/>
      <c r="F64" s="418"/>
      <c r="G64" s="249"/>
      <c r="J64" s="98"/>
      <c r="L64" s="81"/>
    </row>
    <row r="65" spans="2:12" s="10" customFormat="1" ht="18" x14ac:dyDescent="0.35">
      <c r="B65" s="27"/>
      <c r="C65" s="293" t="s">
        <v>192</v>
      </c>
      <c r="D65" s="417"/>
      <c r="E65" s="417"/>
      <c r="F65" s="418"/>
      <c r="G65" s="249"/>
      <c r="J65" s="98"/>
      <c r="L65" s="81"/>
    </row>
    <row r="66" spans="2:12" s="10" customFormat="1" ht="18" x14ac:dyDescent="0.35">
      <c r="B66" s="27"/>
      <c r="C66" s="293" t="s">
        <v>193</v>
      </c>
      <c r="D66" s="419">
        <f>D65</f>
        <v>0</v>
      </c>
      <c r="E66" s="419"/>
      <c r="F66" s="420"/>
      <c r="G66" s="249"/>
      <c r="J66" s="98"/>
      <c r="L66" s="81"/>
    </row>
    <row r="67" spans="2:12" s="10" customFormat="1" ht="18" x14ac:dyDescent="0.35">
      <c r="B67" s="27"/>
      <c r="C67" s="293" t="s">
        <v>194</v>
      </c>
      <c r="D67" s="419">
        <f>D65</f>
        <v>0</v>
      </c>
      <c r="E67" s="419"/>
      <c r="F67" s="420"/>
      <c r="G67" s="249"/>
      <c r="J67" s="98"/>
      <c r="L67" s="81"/>
    </row>
    <row r="68" spans="2:12" s="10" customFormat="1" x14ac:dyDescent="0.3">
      <c r="B68" s="27"/>
      <c r="C68" s="293" t="s">
        <v>195</v>
      </c>
      <c r="D68" s="419">
        <f>IF(D66=0,0,0.24+0.444*D66)</f>
        <v>0</v>
      </c>
      <c r="E68" s="419"/>
      <c r="F68" s="420"/>
      <c r="G68" s="249"/>
      <c r="J68" s="98"/>
      <c r="L68" s="81"/>
    </row>
    <row r="69" spans="2:12" s="10" customFormat="1" ht="17.25" customHeight="1" thickBot="1" x14ac:dyDescent="0.35">
      <c r="B69" s="27"/>
      <c r="C69" s="106" t="s">
        <v>196</v>
      </c>
      <c r="D69" s="421">
        <f>IF(D67=0,0,0.24+0.444*D67)</f>
        <v>0</v>
      </c>
      <c r="E69" s="421"/>
      <c r="F69" s="422"/>
      <c r="G69" s="249"/>
      <c r="J69" s="98"/>
      <c r="L69" s="81"/>
    </row>
    <row r="70" spans="2:12" s="10" customFormat="1" ht="16.5" customHeight="1" thickBot="1" x14ac:dyDescent="0.35">
      <c r="B70" s="27"/>
      <c r="C70" s="143"/>
      <c r="D70" s="143"/>
      <c r="E70" s="143"/>
      <c r="F70" s="143"/>
      <c r="G70" s="249"/>
      <c r="J70" s="98"/>
      <c r="L70" s="81"/>
    </row>
    <row r="71" spans="2:12" s="10" customFormat="1" ht="18" thickBot="1" x14ac:dyDescent="0.4">
      <c r="B71" s="27"/>
      <c r="C71" s="181" t="s">
        <v>250</v>
      </c>
      <c r="D71" s="182"/>
      <c r="E71" s="182"/>
      <c r="F71" s="183"/>
      <c r="G71" s="248"/>
      <c r="J71" s="98"/>
      <c r="L71" s="81"/>
    </row>
    <row r="72" spans="2:12" s="10" customFormat="1" ht="17.25" x14ac:dyDescent="0.35">
      <c r="B72" s="99"/>
      <c r="C72" s="170"/>
      <c r="D72" s="437" t="s">
        <v>153</v>
      </c>
      <c r="E72" s="437"/>
      <c r="F72" s="362"/>
      <c r="G72" s="249"/>
      <c r="J72" s="98"/>
      <c r="L72" s="81"/>
    </row>
    <row r="73" spans="2:12" s="10" customFormat="1" x14ac:dyDescent="0.3">
      <c r="B73" s="27"/>
      <c r="C73" s="104" t="s">
        <v>251</v>
      </c>
      <c r="D73" s="476" t="e">
        <f>IF(AND(D69="",D68=""),"",60*D41*(D69*D51-D68*D48)/((D64*(1+D65))))</f>
        <v>#DIV/0!</v>
      </c>
      <c r="E73" s="476"/>
      <c r="F73" s="477"/>
      <c r="G73" s="301"/>
      <c r="I73" s="299"/>
      <c r="J73" s="98"/>
      <c r="L73" s="81"/>
    </row>
    <row r="74" spans="2:12" s="10" customFormat="1" x14ac:dyDescent="0.3">
      <c r="B74" s="27"/>
      <c r="C74" s="293" t="s">
        <v>200</v>
      </c>
      <c r="D74" s="480"/>
      <c r="E74" s="481"/>
      <c r="F74" s="482"/>
      <c r="G74" s="301"/>
      <c r="I74" s="299"/>
      <c r="J74" s="98"/>
      <c r="L74" s="81"/>
    </row>
    <row r="75" spans="2:12" s="10" customFormat="1" ht="17.25" thickBot="1" x14ac:dyDescent="0.35">
      <c r="B75" s="27"/>
      <c r="C75" s="106" t="s">
        <v>252</v>
      </c>
      <c r="D75" s="478" t="e">
        <f>D73+D74</f>
        <v>#DIV/0!</v>
      </c>
      <c r="E75" s="478"/>
      <c r="F75" s="479"/>
      <c r="G75" s="301"/>
      <c r="I75" s="299"/>
      <c r="J75" s="98"/>
      <c r="L75" s="81"/>
    </row>
    <row r="76" spans="2:12" s="10" customFormat="1" ht="17.25" thickBot="1" x14ac:dyDescent="0.35">
      <c r="B76" s="27"/>
      <c r="G76" s="298"/>
      <c r="I76" s="299"/>
      <c r="J76" s="98"/>
      <c r="L76" s="81"/>
    </row>
    <row r="77" spans="2:12" s="10" customFormat="1" ht="18" thickBot="1" x14ac:dyDescent="0.4">
      <c r="B77" s="27"/>
      <c r="C77" s="449" t="s">
        <v>202</v>
      </c>
      <c r="D77" s="450"/>
      <c r="E77" s="450"/>
      <c r="F77" s="451"/>
      <c r="G77" s="298"/>
      <c r="H77" s="298"/>
      <c r="I77" s="298"/>
      <c r="J77" s="98"/>
      <c r="L77" s="81"/>
    </row>
    <row r="78" spans="2:12" s="10" customFormat="1" ht="15.6" customHeight="1" x14ac:dyDescent="0.35">
      <c r="B78" s="99"/>
      <c r="C78" s="170"/>
      <c r="D78" s="437" t="s">
        <v>153</v>
      </c>
      <c r="E78" s="437"/>
      <c r="F78" s="362"/>
      <c r="G78" s="298"/>
      <c r="H78" s="298"/>
      <c r="I78" s="298"/>
      <c r="J78" s="98"/>
      <c r="L78" s="81"/>
    </row>
    <row r="79" spans="2:12" s="10" customFormat="1" x14ac:dyDescent="0.3">
      <c r="B79" s="27"/>
      <c r="C79" s="104" t="s">
        <v>253</v>
      </c>
      <c r="D79" s="419" t="e">
        <f>IF(D75="","",D75)</f>
        <v>#DIV/0!</v>
      </c>
      <c r="E79" s="419"/>
      <c r="F79" s="420"/>
      <c r="G79" s="298"/>
      <c r="H79" s="298"/>
      <c r="I79" s="298"/>
      <c r="J79" s="98"/>
      <c r="L79" s="81"/>
    </row>
    <row r="80" spans="2:12" s="10" customFormat="1" ht="17.25" customHeight="1" x14ac:dyDescent="0.3">
      <c r="B80" s="27"/>
      <c r="C80" s="104" t="s">
        <v>160</v>
      </c>
      <c r="D80" s="419">
        <f>D19</f>
        <v>0</v>
      </c>
      <c r="E80" s="419"/>
      <c r="F80" s="420"/>
      <c r="G80" s="298"/>
      <c r="H80" s="298"/>
      <c r="I80" s="298"/>
      <c r="J80" s="98"/>
      <c r="L80" s="81"/>
    </row>
    <row r="81" spans="2:12" s="10" customFormat="1" ht="16.5" customHeight="1" thickBot="1" x14ac:dyDescent="0.35">
      <c r="B81" s="27"/>
      <c r="C81" s="106" t="s">
        <v>254</v>
      </c>
      <c r="D81" s="421" t="e">
        <f>IF(OR(D80="",D79=""),"",D79/D80/3.412)</f>
        <v>#DIV/0!</v>
      </c>
      <c r="E81" s="421"/>
      <c r="F81" s="422"/>
      <c r="G81" s="298"/>
      <c r="H81" s="298"/>
      <c r="I81" s="298"/>
      <c r="J81" s="303"/>
      <c r="L81" s="81"/>
    </row>
    <row r="82" spans="2:12" s="10" customFormat="1" ht="16.5" customHeight="1" thickBot="1" x14ac:dyDescent="0.35">
      <c r="B82" s="184"/>
      <c r="C82" s="175"/>
      <c r="D82" s="175"/>
      <c r="E82" s="175"/>
      <c r="F82" s="175"/>
      <c r="G82" s="250"/>
      <c r="H82" s="175"/>
      <c r="I82" s="175"/>
      <c r="J82" s="176"/>
      <c r="L82" s="81"/>
    </row>
    <row r="83" spans="2:12" s="10" customFormat="1" ht="17.25" thickBot="1" x14ac:dyDescent="0.35">
      <c r="L83" s="81"/>
    </row>
    <row r="84" spans="2:12" s="10" customFormat="1" ht="18" thickBot="1" x14ac:dyDescent="0.4">
      <c r="B84" s="442" t="s">
        <v>255</v>
      </c>
      <c r="C84" s="443"/>
      <c r="D84" s="443"/>
      <c r="E84" s="443"/>
      <c r="F84" s="443"/>
      <c r="G84" s="443"/>
      <c r="H84" s="443"/>
      <c r="I84" s="443"/>
      <c r="J84" s="444"/>
      <c r="L84" s="81"/>
    </row>
    <row r="85" spans="2:12" s="10" customFormat="1" ht="18" thickBot="1" x14ac:dyDescent="0.4">
      <c r="B85" s="27"/>
      <c r="C85" s="168"/>
      <c r="J85" s="98"/>
      <c r="L85" s="81"/>
    </row>
    <row r="86" spans="2:12" s="10" customFormat="1" ht="18" thickBot="1" x14ac:dyDescent="0.4">
      <c r="B86" s="27"/>
      <c r="C86" s="144" t="s">
        <v>152</v>
      </c>
      <c r="D86" s="163"/>
      <c r="E86" s="163"/>
      <c r="F86" s="169"/>
      <c r="G86" s="27"/>
      <c r="J86" s="98"/>
      <c r="L86" s="81"/>
    </row>
    <row r="87" spans="2:12" s="10" customFormat="1" ht="17.25" x14ac:dyDescent="0.35">
      <c r="B87" s="27"/>
      <c r="C87" s="170"/>
      <c r="D87" s="437" t="s">
        <v>153</v>
      </c>
      <c r="E87" s="437"/>
      <c r="F87" s="362"/>
      <c r="J87" s="98"/>
      <c r="L87" s="81"/>
    </row>
    <row r="88" spans="2:12" s="10" customFormat="1" ht="17.25" x14ac:dyDescent="0.35">
      <c r="B88" s="99"/>
      <c r="C88" s="27"/>
      <c r="D88" s="171" t="s">
        <v>154</v>
      </c>
      <c r="E88" s="171" t="s">
        <v>155</v>
      </c>
      <c r="F88" s="172" t="s">
        <v>156</v>
      </c>
      <c r="J88" s="98"/>
      <c r="L88" s="81"/>
    </row>
    <row r="89" spans="2:12" s="10" customFormat="1" x14ac:dyDescent="0.3">
      <c r="B89" s="27"/>
      <c r="C89" s="166" t="s">
        <v>157</v>
      </c>
      <c r="D89" s="3"/>
      <c r="E89" s="3"/>
      <c r="F89" s="1"/>
      <c r="J89" s="98"/>
      <c r="L89" s="81"/>
    </row>
    <row r="90" spans="2:12" s="10" customFormat="1" x14ac:dyDescent="0.3">
      <c r="B90" s="27"/>
      <c r="C90" s="166" t="s">
        <v>158</v>
      </c>
      <c r="D90" s="3"/>
      <c r="E90" s="3"/>
      <c r="F90" s="1"/>
      <c r="J90" s="98"/>
      <c r="L90" s="81"/>
    </row>
    <row r="91" spans="2:12" s="10" customFormat="1" x14ac:dyDescent="0.3">
      <c r="B91" s="27"/>
      <c r="C91" s="166" t="s">
        <v>159</v>
      </c>
      <c r="D91" s="3"/>
      <c r="E91" s="173"/>
      <c r="F91" s="174"/>
      <c r="J91" s="98"/>
      <c r="L91" s="81"/>
    </row>
    <row r="92" spans="2:12" s="10" customFormat="1" ht="17.25" thickBot="1" x14ac:dyDescent="0.35">
      <c r="B92" s="27"/>
      <c r="C92" s="167" t="s">
        <v>160</v>
      </c>
      <c r="D92" s="20"/>
      <c r="E92" s="175"/>
      <c r="F92" s="176"/>
      <c r="J92" s="98"/>
      <c r="L92" s="81"/>
    </row>
    <row r="93" spans="2:12" s="10" customFormat="1" ht="17.25" thickBot="1" x14ac:dyDescent="0.35">
      <c r="B93" s="27"/>
      <c r="C93" s="177"/>
      <c r="J93" s="98"/>
      <c r="L93" s="81"/>
    </row>
    <row r="94" spans="2:12" s="10" customFormat="1" ht="18" thickBot="1" x14ac:dyDescent="0.4">
      <c r="B94" s="27"/>
      <c r="C94" s="144" t="s">
        <v>161</v>
      </c>
      <c r="D94" s="163"/>
      <c r="E94" s="163"/>
      <c r="F94" s="169"/>
      <c r="G94" s="27"/>
      <c r="J94" s="98"/>
      <c r="L94" s="81"/>
    </row>
    <row r="95" spans="2:12" s="10" customFormat="1" ht="17.25" x14ac:dyDescent="0.35">
      <c r="B95" s="27"/>
      <c r="C95" s="170"/>
      <c r="D95" s="437" t="s">
        <v>153</v>
      </c>
      <c r="E95" s="437"/>
      <c r="F95" s="362"/>
      <c r="G95" s="27"/>
      <c r="J95" s="98"/>
      <c r="L95" s="81"/>
    </row>
    <row r="96" spans="2:12" s="10" customFormat="1" ht="17.25" x14ac:dyDescent="0.35">
      <c r="B96" s="99"/>
      <c r="C96" s="178"/>
      <c r="D96" s="150" t="s">
        <v>154</v>
      </c>
      <c r="E96" s="150" t="s">
        <v>155</v>
      </c>
      <c r="F96" s="179" t="s">
        <v>156</v>
      </c>
      <c r="G96" s="27"/>
      <c r="J96" s="98"/>
      <c r="L96" s="81"/>
    </row>
    <row r="97" spans="2:12" s="10" customFormat="1" x14ac:dyDescent="0.3">
      <c r="B97" s="27"/>
      <c r="C97" s="166" t="s">
        <v>162</v>
      </c>
      <c r="D97" s="3"/>
      <c r="E97" s="3"/>
      <c r="F97" s="1"/>
      <c r="G97" s="27"/>
      <c r="J97" s="98"/>
      <c r="L97" s="81"/>
    </row>
    <row r="98" spans="2:12" s="10" customFormat="1" ht="18" x14ac:dyDescent="0.35">
      <c r="B98" s="27"/>
      <c r="C98" s="166" t="s">
        <v>163</v>
      </c>
      <c r="D98" s="3"/>
      <c r="E98" s="3"/>
      <c r="F98" s="1"/>
      <c r="G98" s="27"/>
      <c r="J98" s="98"/>
      <c r="L98" s="81"/>
    </row>
    <row r="99" spans="2:12" s="10" customFormat="1" ht="18.75" thickBot="1" x14ac:dyDescent="0.4">
      <c r="B99" s="27"/>
      <c r="C99" s="167" t="s">
        <v>164</v>
      </c>
      <c r="D99" s="20"/>
      <c r="E99" s="20"/>
      <c r="F99" s="2"/>
      <c r="G99" s="27"/>
      <c r="J99" s="98"/>
      <c r="L99" s="81"/>
    </row>
    <row r="100" spans="2:12" s="10" customFormat="1" ht="17.25" thickBot="1" x14ac:dyDescent="0.35">
      <c r="B100" s="27"/>
      <c r="J100" s="98"/>
      <c r="L100" s="81"/>
    </row>
    <row r="101" spans="2:12" s="10" customFormat="1" ht="18" thickBot="1" x14ac:dyDescent="0.4">
      <c r="B101" s="27"/>
      <c r="C101" s="144" t="s">
        <v>165</v>
      </c>
      <c r="D101" s="163"/>
      <c r="E101" s="163"/>
      <c r="F101" s="169"/>
      <c r="G101" s="27"/>
      <c r="J101" s="98"/>
      <c r="L101" s="81"/>
    </row>
    <row r="102" spans="2:12" s="10" customFormat="1" ht="17.25" x14ac:dyDescent="0.35">
      <c r="B102" s="27"/>
      <c r="C102" s="170"/>
      <c r="D102" s="437" t="s">
        <v>153</v>
      </c>
      <c r="E102" s="437"/>
      <c r="F102" s="362"/>
      <c r="G102" s="27"/>
      <c r="J102" s="98"/>
      <c r="L102" s="81"/>
    </row>
    <row r="103" spans="2:12" s="10" customFormat="1" ht="17.25" x14ac:dyDescent="0.35">
      <c r="B103" s="99"/>
      <c r="C103" s="27"/>
      <c r="D103" s="150" t="s">
        <v>154</v>
      </c>
      <c r="E103" s="150" t="s">
        <v>155</v>
      </c>
      <c r="F103" s="179" t="s">
        <v>156</v>
      </c>
      <c r="G103" s="27"/>
      <c r="J103" s="98"/>
      <c r="L103" s="81"/>
    </row>
    <row r="104" spans="2:12" s="10" customFormat="1" x14ac:dyDescent="0.3">
      <c r="B104" s="27"/>
      <c r="C104" s="148" t="s">
        <v>166</v>
      </c>
      <c r="D104" s="3"/>
      <c r="E104" s="3"/>
      <c r="F104" s="1"/>
      <c r="G104" s="27"/>
      <c r="J104" s="98"/>
      <c r="L104" s="81"/>
    </row>
    <row r="105" spans="2:12" s="10" customFormat="1" x14ac:dyDescent="0.3">
      <c r="B105" s="27"/>
      <c r="C105" s="148" t="s">
        <v>167</v>
      </c>
      <c r="D105" s="3"/>
      <c r="E105" s="3"/>
      <c r="F105" s="1"/>
      <c r="G105" s="27"/>
      <c r="J105" s="98"/>
      <c r="L105" s="81"/>
    </row>
    <row r="106" spans="2:12" s="10" customFormat="1" x14ac:dyDescent="0.3">
      <c r="B106" s="27"/>
      <c r="C106" s="148" t="s">
        <v>168</v>
      </c>
      <c r="D106" s="3"/>
      <c r="E106" s="3"/>
      <c r="F106" s="1"/>
      <c r="G106" s="27"/>
      <c r="J106" s="98"/>
      <c r="L106" s="81"/>
    </row>
    <row r="107" spans="2:12" s="10" customFormat="1" x14ac:dyDescent="0.3">
      <c r="B107" s="27"/>
      <c r="C107" s="148" t="s">
        <v>169</v>
      </c>
      <c r="D107" s="3"/>
      <c r="E107" s="3"/>
      <c r="F107" s="1"/>
      <c r="G107" s="27"/>
      <c r="J107" s="98"/>
      <c r="L107" s="81"/>
    </row>
    <row r="108" spans="2:12" s="10" customFormat="1" x14ac:dyDescent="0.3">
      <c r="B108" s="27"/>
      <c r="C108" s="148" t="s">
        <v>170</v>
      </c>
      <c r="D108" s="3"/>
      <c r="E108" s="3"/>
      <c r="F108" s="1"/>
      <c r="J108" s="98"/>
      <c r="L108" s="81"/>
    </row>
    <row r="109" spans="2:12" s="10" customFormat="1" x14ac:dyDescent="0.3">
      <c r="B109" s="27"/>
      <c r="C109" s="148" t="s">
        <v>171</v>
      </c>
      <c r="D109" s="3"/>
      <c r="E109" s="3"/>
      <c r="F109" s="1"/>
      <c r="J109" s="98"/>
      <c r="L109" s="81"/>
    </row>
    <row r="110" spans="2:12" s="10" customFormat="1" ht="33" x14ac:dyDescent="0.3">
      <c r="B110" s="27"/>
      <c r="C110" s="148" t="s">
        <v>206</v>
      </c>
      <c r="D110" s="452" t="str">
        <f>IF(OR(E35="",E108=""),"",IF(ABS(E108-E35)&lt;=0.5,"Yes","No"))</f>
        <v/>
      </c>
      <c r="E110" s="453"/>
      <c r="F110" s="454"/>
      <c r="J110" s="98"/>
      <c r="L110" s="81"/>
    </row>
    <row r="111" spans="2:12" s="10" customFormat="1" ht="33.75" thickBot="1" x14ac:dyDescent="0.35">
      <c r="B111" s="27"/>
      <c r="C111" s="180" t="s">
        <v>207</v>
      </c>
      <c r="D111" s="455" t="str">
        <f>IF(OR(E36="",E109=""),"",IF(ABS(E109-E36)&lt;=0.5,"Yes","No"))</f>
        <v/>
      </c>
      <c r="E111" s="456"/>
      <c r="F111" s="457"/>
      <c r="J111" s="98"/>
      <c r="L111" s="81"/>
    </row>
    <row r="112" spans="2:12" s="10" customFormat="1" ht="17.25" thickBot="1" x14ac:dyDescent="0.35">
      <c r="B112" s="27"/>
      <c r="J112" s="98"/>
      <c r="L112" s="81"/>
    </row>
    <row r="113" spans="2:12" s="10" customFormat="1" ht="18" thickBot="1" x14ac:dyDescent="0.4">
      <c r="B113" s="27"/>
      <c r="C113" s="144" t="s">
        <v>172</v>
      </c>
      <c r="D113" s="163"/>
      <c r="E113" s="163"/>
      <c r="F113" s="169"/>
      <c r="G113" s="27"/>
      <c r="J113" s="98"/>
      <c r="L113" s="81"/>
    </row>
    <row r="114" spans="2:12" s="10" customFormat="1" ht="17.25" x14ac:dyDescent="0.35">
      <c r="B114" s="27"/>
      <c r="C114" s="170"/>
      <c r="D114" s="437" t="s">
        <v>153</v>
      </c>
      <c r="E114" s="437"/>
      <c r="F114" s="362"/>
      <c r="G114" s="27"/>
      <c r="J114" s="98"/>
      <c r="L114" s="81"/>
    </row>
    <row r="115" spans="2:12" s="10" customFormat="1" ht="17.25" x14ac:dyDescent="0.35">
      <c r="B115" s="99"/>
      <c r="C115" s="27"/>
      <c r="D115" s="150" t="s">
        <v>154</v>
      </c>
      <c r="E115" s="150" t="s">
        <v>155</v>
      </c>
      <c r="F115" s="179" t="s">
        <v>156</v>
      </c>
      <c r="G115" s="27"/>
      <c r="J115" s="98"/>
      <c r="L115" s="81"/>
    </row>
    <row r="116" spans="2:12" s="10" customFormat="1" x14ac:dyDescent="0.3">
      <c r="B116" s="27"/>
      <c r="C116" s="148" t="s">
        <v>173</v>
      </c>
      <c r="D116" s="3"/>
      <c r="E116" s="3"/>
      <c r="F116" s="1"/>
      <c r="G116" s="27"/>
      <c r="J116" s="98"/>
      <c r="L116" s="81"/>
    </row>
    <row r="117" spans="2:12" s="10" customFormat="1" x14ac:dyDescent="0.3">
      <c r="B117" s="27"/>
      <c r="C117" s="148" t="s">
        <v>174</v>
      </c>
      <c r="D117" s="3"/>
      <c r="E117" s="3"/>
      <c r="F117" s="1"/>
      <c r="G117" s="27"/>
      <c r="J117" s="98"/>
      <c r="L117" s="81"/>
    </row>
    <row r="118" spans="2:12" s="10" customFormat="1" x14ac:dyDescent="0.3">
      <c r="B118" s="27"/>
      <c r="C118" s="185" t="s">
        <v>175</v>
      </c>
      <c r="D118" s="226"/>
      <c r="E118" s="226"/>
      <c r="F118" s="226"/>
      <c r="G118" s="27"/>
      <c r="J118" s="98"/>
      <c r="L118" s="81"/>
    </row>
    <row r="119" spans="2:12" s="10" customFormat="1" x14ac:dyDescent="0.3">
      <c r="B119" s="27"/>
      <c r="C119" s="148" t="s">
        <v>208</v>
      </c>
      <c r="D119" s="3"/>
      <c r="E119" s="3"/>
      <c r="F119" s="1"/>
      <c r="G119" s="27"/>
      <c r="J119" s="98"/>
      <c r="L119" s="81"/>
    </row>
    <row r="120" spans="2:12" s="10" customFormat="1" x14ac:dyDescent="0.3">
      <c r="B120" s="27"/>
      <c r="C120" s="148" t="s">
        <v>209</v>
      </c>
      <c r="D120" s="3"/>
      <c r="E120" s="3"/>
      <c r="F120" s="1"/>
      <c r="G120" s="27"/>
      <c r="J120" s="98"/>
      <c r="L120" s="81"/>
    </row>
    <row r="121" spans="2:12" s="10" customFormat="1" ht="17.25" thickBot="1" x14ac:dyDescent="0.35">
      <c r="B121" s="27"/>
      <c r="C121" s="180" t="s">
        <v>210</v>
      </c>
      <c r="D121" s="219"/>
      <c r="E121" s="219"/>
      <c r="F121" s="220"/>
      <c r="G121" s="27"/>
      <c r="J121" s="98"/>
      <c r="L121" s="81"/>
    </row>
    <row r="122" spans="2:12" s="10" customFormat="1" ht="17.25" thickBot="1" x14ac:dyDescent="0.35">
      <c r="B122" s="27"/>
      <c r="J122" s="98"/>
      <c r="L122" s="81"/>
    </row>
    <row r="123" spans="2:12" s="10" customFormat="1" ht="18" thickBot="1" x14ac:dyDescent="0.4">
      <c r="B123" s="27"/>
      <c r="C123" s="144" t="s">
        <v>211</v>
      </c>
      <c r="D123" s="163"/>
      <c r="E123" s="163"/>
      <c r="F123" s="169"/>
      <c r="G123" s="27"/>
      <c r="J123" s="98"/>
      <c r="L123" s="81"/>
    </row>
    <row r="124" spans="2:12" s="10" customFormat="1" ht="17.25" x14ac:dyDescent="0.35">
      <c r="B124" s="27"/>
      <c r="C124" s="170"/>
      <c r="D124" s="437" t="s">
        <v>153</v>
      </c>
      <c r="E124" s="437"/>
      <c r="F124" s="362"/>
      <c r="G124" s="27"/>
      <c r="J124" s="98"/>
      <c r="L124" s="81"/>
    </row>
    <row r="125" spans="2:12" s="10" customFormat="1" ht="17.25" x14ac:dyDescent="0.35">
      <c r="B125" s="149"/>
      <c r="C125" s="27"/>
      <c r="D125" s="150" t="s">
        <v>154</v>
      </c>
      <c r="E125" s="150" t="s">
        <v>155</v>
      </c>
      <c r="F125" s="179" t="s">
        <v>156</v>
      </c>
      <c r="G125" s="27"/>
      <c r="J125" s="98"/>
      <c r="L125" s="81"/>
    </row>
    <row r="126" spans="2:12" s="10" customFormat="1" x14ac:dyDescent="0.3">
      <c r="B126" s="27"/>
      <c r="C126" s="104" t="s">
        <v>212</v>
      </c>
      <c r="D126" s="3"/>
      <c r="E126" s="3"/>
      <c r="F126" s="1"/>
      <c r="G126" s="27"/>
      <c r="J126" s="98"/>
      <c r="L126" s="81"/>
    </row>
    <row r="127" spans="2:12" s="10" customFormat="1" x14ac:dyDescent="0.3">
      <c r="B127" s="27"/>
      <c r="C127" s="104" t="s">
        <v>213</v>
      </c>
      <c r="D127" s="3"/>
      <c r="E127" s="3"/>
      <c r="F127" s="1"/>
      <c r="G127" s="27"/>
      <c r="J127" s="98"/>
      <c r="L127" s="81"/>
    </row>
    <row r="128" spans="2:12" s="10" customFormat="1" x14ac:dyDescent="0.3">
      <c r="B128" s="27"/>
      <c r="C128" s="148" t="s">
        <v>214</v>
      </c>
      <c r="D128" s="3"/>
      <c r="E128" s="3"/>
      <c r="F128" s="1"/>
      <c r="G128" s="27"/>
      <c r="J128" s="98"/>
      <c r="L128" s="81"/>
    </row>
    <row r="129" spans="2:12" s="10" customFormat="1" x14ac:dyDescent="0.3">
      <c r="B129" s="27"/>
      <c r="C129" s="104" t="s">
        <v>215</v>
      </c>
      <c r="D129" s="3"/>
      <c r="E129" s="3"/>
      <c r="F129" s="1"/>
      <c r="G129" s="27"/>
      <c r="J129" s="98"/>
      <c r="L129" s="81"/>
    </row>
    <row r="130" spans="2:12" s="10" customFormat="1" x14ac:dyDescent="0.3">
      <c r="B130" s="27"/>
      <c r="C130" s="104" t="s">
        <v>216</v>
      </c>
      <c r="D130" s="3"/>
      <c r="E130" s="3"/>
      <c r="F130" s="1"/>
      <c r="G130" s="27"/>
      <c r="J130" s="98"/>
      <c r="L130" s="81"/>
    </row>
    <row r="131" spans="2:12" s="10" customFormat="1" x14ac:dyDescent="0.3">
      <c r="B131" s="27"/>
      <c r="C131" s="148" t="s">
        <v>217</v>
      </c>
      <c r="D131" s="3"/>
      <c r="E131" s="3"/>
      <c r="F131" s="1"/>
      <c r="G131" s="27"/>
      <c r="J131" s="98"/>
      <c r="L131" s="81"/>
    </row>
    <row r="132" spans="2:12" s="10" customFormat="1" x14ac:dyDescent="0.3">
      <c r="B132" s="27"/>
      <c r="C132" s="104" t="s">
        <v>218</v>
      </c>
      <c r="D132" s="3"/>
      <c r="E132" s="3"/>
      <c r="F132" s="1"/>
      <c r="G132" s="27"/>
      <c r="J132" s="98"/>
      <c r="L132" s="81"/>
    </row>
    <row r="133" spans="2:12" s="10" customFormat="1" x14ac:dyDescent="0.3">
      <c r="B133" s="27"/>
      <c r="C133" s="104" t="s">
        <v>219</v>
      </c>
      <c r="D133" s="3"/>
      <c r="E133" s="3"/>
      <c r="F133" s="1"/>
      <c r="G133" s="27"/>
      <c r="J133" s="98"/>
      <c r="L133" s="81"/>
    </row>
    <row r="134" spans="2:12" s="10" customFormat="1" x14ac:dyDescent="0.3">
      <c r="B134" s="27"/>
      <c r="C134" s="104" t="s">
        <v>220</v>
      </c>
      <c r="D134" s="3"/>
      <c r="E134" s="3"/>
      <c r="F134" s="1"/>
      <c r="G134" s="27"/>
      <c r="J134" s="98"/>
      <c r="L134" s="81"/>
    </row>
    <row r="135" spans="2:12" s="10" customFormat="1" x14ac:dyDescent="0.3">
      <c r="B135" s="27"/>
      <c r="C135" s="148" t="s">
        <v>221</v>
      </c>
      <c r="D135" s="3"/>
      <c r="E135" s="3"/>
      <c r="F135" s="1"/>
      <c r="G135" s="27"/>
      <c r="J135" s="98"/>
      <c r="L135" s="81"/>
    </row>
    <row r="136" spans="2:12" s="10" customFormat="1" x14ac:dyDescent="0.3">
      <c r="B136" s="27"/>
      <c r="C136" s="148" t="s">
        <v>222</v>
      </c>
      <c r="D136" s="3"/>
      <c r="E136" s="3"/>
      <c r="F136" s="1"/>
      <c r="G136" s="27"/>
      <c r="J136" s="98"/>
      <c r="L136" s="81"/>
    </row>
    <row r="137" spans="2:12" s="10" customFormat="1" x14ac:dyDescent="0.3">
      <c r="B137" s="27"/>
      <c r="C137" s="148" t="s">
        <v>223</v>
      </c>
      <c r="D137" s="3"/>
      <c r="E137" s="3"/>
      <c r="F137" s="1"/>
      <c r="G137" s="27"/>
      <c r="J137" s="98"/>
      <c r="L137" s="81"/>
    </row>
    <row r="138" spans="2:12" s="10" customFormat="1" x14ac:dyDescent="0.3">
      <c r="B138" s="27"/>
      <c r="C138" s="148" t="s">
        <v>224</v>
      </c>
      <c r="D138" s="3"/>
      <c r="E138" s="3"/>
      <c r="F138" s="1"/>
      <c r="G138" s="27"/>
      <c r="J138" s="98"/>
      <c r="L138" s="81"/>
    </row>
    <row r="139" spans="2:12" s="10" customFormat="1" x14ac:dyDescent="0.3">
      <c r="B139" s="27"/>
      <c r="C139" s="148" t="s">
        <v>225</v>
      </c>
      <c r="D139" s="3"/>
      <c r="E139" s="3"/>
      <c r="F139" s="1"/>
      <c r="G139" s="27"/>
      <c r="J139" s="98"/>
      <c r="L139" s="81"/>
    </row>
    <row r="140" spans="2:12" s="10" customFormat="1" x14ac:dyDescent="0.3">
      <c r="B140" s="27"/>
      <c r="C140" s="185" t="s">
        <v>226</v>
      </c>
      <c r="D140" s="227"/>
      <c r="E140" s="227"/>
      <c r="F140" s="228"/>
      <c r="G140" s="27"/>
      <c r="J140" s="98"/>
      <c r="L140" s="81"/>
    </row>
    <row r="141" spans="2:12" s="10" customFormat="1" x14ac:dyDescent="0.3">
      <c r="B141" s="27"/>
      <c r="C141" s="148" t="s">
        <v>227</v>
      </c>
      <c r="D141" s="3"/>
      <c r="E141" s="3"/>
      <c r="F141" s="1"/>
      <c r="G141" s="27"/>
      <c r="J141" s="98"/>
      <c r="L141" s="81"/>
    </row>
    <row r="142" spans="2:12" s="10" customFormat="1" x14ac:dyDescent="0.3">
      <c r="B142" s="27"/>
      <c r="C142" s="148" t="s">
        <v>188</v>
      </c>
      <c r="D142" s="3"/>
      <c r="E142" s="3"/>
      <c r="F142" s="1"/>
      <c r="J142" s="98"/>
      <c r="L142" s="81"/>
    </row>
    <row r="143" spans="2:12" ht="17.25" thickBot="1" x14ac:dyDescent="0.35">
      <c r="B143" s="27"/>
      <c r="C143" s="180" t="s">
        <v>189</v>
      </c>
      <c r="D143" s="20"/>
      <c r="E143" s="20"/>
      <c r="F143" s="2"/>
      <c r="G143" s="10"/>
      <c r="H143" s="10"/>
      <c r="I143" s="10"/>
      <c r="J143" s="308"/>
      <c r="L143" s="81"/>
    </row>
    <row r="144" spans="2:12" ht="17.25" thickBot="1" x14ac:dyDescent="0.35">
      <c r="B144" s="27"/>
      <c r="C144" s="10"/>
      <c r="D144" s="10"/>
      <c r="E144" s="10"/>
      <c r="F144" s="10"/>
      <c r="G144" s="10"/>
      <c r="H144" s="10"/>
      <c r="I144" s="10"/>
      <c r="J144" s="308"/>
      <c r="L144" s="81"/>
    </row>
    <row r="145" spans="2:12" ht="18" thickBot="1" x14ac:dyDescent="0.4">
      <c r="B145" s="27"/>
      <c r="C145" s="181" t="s">
        <v>190</v>
      </c>
      <c r="D145" s="182"/>
      <c r="E145" s="182"/>
      <c r="F145" s="183"/>
      <c r="G145" s="10"/>
      <c r="H145" s="10"/>
      <c r="I145" s="10"/>
      <c r="J145" s="308"/>
      <c r="L145" s="81"/>
    </row>
    <row r="146" spans="2:12" ht="17.25" x14ac:dyDescent="0.35">
      <c r="B146" s="27"/>
      <c r="C146" s="170"/>
      <c r="D146" s="437" t="s">
        <v>153</v>
      </c>
      <c r="E146" s="437"/>
      <c r="F146" s="362"/>
      <c r="G146" s="10"/>
      <c r="H146" s="10"/>
      <c r="I146" s="10"/>
      <c r="J146" s="308"/>
      <c r="L146" s="81"/>
    </row>
    <row r="147" spans="2:12" ht="18" x14ac:dyDescent="0.3">
      <c r="B147" s="27"/>
      <c r="C147" s="104" t="s">
        <v>228</v>
      </c>
      <c r="D147" s="417"/>
      <c r="E147" s="417"/>
      <c r="F147" s="418"/>
      <c r="G147" s="10"/>
      <c r="H147" s="10"/>
      <c r="I147" s="10"/>
      <c r="J147" s="308"/>
      <c r="L147" s="81"/>
    </row>
    <row r="148" spans="2:12" ht="18" x14ac:dyDescent="0.35">
      <c r="B148" s="27"/>
      <c r="C148" s="293" t="s">
        <v>229</v>
      </c>
      <c r="D148" s="473"/>
      <c r="E148" s="474"/>
      <c r="F148" s="475"/>
      <c r="G148" s="10"/>
      <c r="H148" s="10"/>
      <c r="I148" s="10"/>
      <c r="J148" s="308"/>
      <c r="L148" s="81"/>
    </row>
    <row r="149" spans="2:12" ht="18" x14ac:dyDescent="0.35">
      <c r="B149" s="27"/>
      <c r="C149" s="293" t="s">
        <v>231</v>
      </c>
      <c r="D149" s="419">
        <f>D148</f>
        <v>0</v>
      </c>
      <c r="E149" s="419"/>
      <c r="F149" s="420"/>
      <c r="G149" s="10"/>
      <c r="H149" s="10"/>
      <c r="I149" s="10"/>
      <c r="J149" s="308"/>
      <c r="L149" s="81"/>
    </row>
    <row r="150" spans="2:12" x14ac:dyDescent="0.3">
      <c r="B150" s="27"/>
      <c r="C150" s="293" t="s">
        <v>233</v>
      </c>
      <c r="D150" s="419">
        <f>IF(D149=0,0,0.24+0.444*D149)</f>
        <v>0</v>
      </c>
      <c r="E150" s="419"/>
      <c r="F150" s="420"/>
      <c r="G150" s="10"/>
      <c r="H150" s="10"/>
      <c r="I150" s="10"/>
      <c r="J150" s="308"/>
      <c r="L150" s="81"/>
    </row>
    <row r="151" spans="2:12" ht="18" x14ac:dyDescent="0.3">
      <c r="B151" s="27"/>
      <c r="C151" s="104" t="s">
        <v>191</v>
      </c>
      <c r="D151" s="417"/>
      <c r="E151" s="417"/>
      <c r="F151" s="418"/>
      <c r="G151" s="10"/>
      <c r="H151" s="10"/>
      <c r="I151" s="10"/>
      <c r="J151" s="308"/>
      <c r="L151" s="81"/>
    </row>
    <row r="152" spans="2:12" ht="18" x14ac:dyDescent="0.35">
      <c r="B152" s="27"/>
      <c r="C152" s="293" t="s">
        <v>192</v>
      </c>
      <c r="D152" s="417"/>
      <c r="E152" s="417"/>
      <c r="F152" s="418"/>
      <c r="G152" s="10"/>
      <c r="H152" s="10"/>
      <c r="I152" s="10"/>
      <c r="J152" s="308"/>
      <c r="L152" s="81"/>
    </row>
    <row r="153" spans="2:12" ht="18" x14ac:dyDescent="0.35">
      <c r="B153" s="27"/>
      <c r="C153" s="293" t="s">
        <v>193</v>
      </c>
      <c r="D153" s="464">
        <f>D152</f>
        <v>0</v>
      </c>
      <c r="E153" s="465"/>
      <c r="F153" s="466"/>
      <c r="G153" s="10"/>
      <c r="H153" s="10"/>
      <c r="I153" s="10"/>
      <c r="J153" s="308"/>
      <c r="L153" s="81"/>
    </row>
    <row r="154" spans="2:12" ht="18" x14ac:dyDescent="0.35">
      <c r="B154" s="27"/>
      <c r="C154" s="293" t="s">
        <v>194</v>
      </c>
      <c r="D154" s="464">
        <f>D152</f>
        <v>0</v>
      </c>
      <c r="E154" s="465"/>
      <c r="F154" s="466"/>
      <c r="G154" s="10"/>
      <c r="H154" s="10"/>
      <c r="I154" s="10"/>
      <c r="J154" s="308"/>
      <c r="L154" s="81"/>
    </row>
    <row r="155" spans="2:12" x14ac:dyDescent="0.3">
      <c r="B155" s="27"/>
      <c r="C155" s="293" t="s">
        <v>195</v>
      </c>
      <c r="D155" s="419">
        <f>IF(D153=0,0,0.24+0.444*D153)</f>
        <v>0</v>
      </c>
      <c r="E155" s="419"/>
      <c r="F155" s="420"/>
      <c r="G155" s="10"/>
      <c r="H155" s="10"/>
      <c r="I155" s="10"/>
      <c r="J155" s="308"/>
      <c r="L155" s="81"/>
    </row>
    <row r="156" spans="2:12" ht="17.25" thickBot="1" x14ac:dyDescent="0.35">
      <c r="B156" s="27"/>
      <c r="C156" s="106" t="s">
        <v>196</v>
      </c>
      <c r="D156" s="421">
        <f>IF(D154=0,0,0.24+0.444*D154)</f>
        <v>0</v>
      </c>
      <c r="E156" s="421"/>
      <c r="F156" s="422"/>
      <c r="G156" s="10"/>
      <c r="H156" s="10"/>
      <c r="I156" s="10"/>
      <c r="J156" s="308"/>
      <c r="L156" s="81"/>
    </row>
    <row r="157" spans="2:12" ht="17.25" thickBot="1" x14ac:dyDescent="0.35">
      <c r="B157" s="27"/>
      <c r="G157" s="10"/>
      <c r="H157" s="10"/>
      <c r="I157" s="10"/>
      <c r="J157" s="308"/>
      <c r="L157" s="81"/>
    </row>
    <row r="158" spans="2:12" ht="18" thickBot="1" x14ac:dyDescent="0.4">
      <c r="B158" s="27"/>
      <c r="C158" s="181" t="s">
        <v>250</v>
      </c>
      <c r="D158" s="182"/>
      <c r="E158" s="182"/>
      <c r="F158" s="183"/>
      <c r="G158" s="27"/>
      <c r="H158" s="10"/>
      <c r="I158" s="10"/>
      <c r="J158" s="98"/>
      <c r="L158" s="81"/>
    </row>
    <row r="159" spans="2:12" ht="17.25" x14ac:dyDescent="0.35">
      <c r="B159" s="99"/>
      <c r="C159" s="302"/>
      <c r="D159" s="438" t="s">
        <v>235</v>
      </c>
      <c r="E159" s="438"/>
      <c r="F159" s="439"/>
      <c r="G159" s="10"/>
      <c r="H159" s="10"/>
      <c r="I159" s="10"/>
      <c r="J159" s="98"/>
      <c r="L159" s="81"/>
    </row>
    <row r="160" spans="2:12" ht="17.25" x14ac:dyDescent="0.35">
      <c r="B160" s="99"/>
      <c r="C160" s="302" t="s">
        <v>200</v>
      </c>
      <c r="D160" s="434"/>
      <c r="E160" s="435"/>
      <c r="F160" s="436"/>
      <c r="G160" s="10"/>
      <c r="H160" s="10"/>
      <c r="I160" s="10"/>
      <c r="J160" s="98"/>
      <c r="L160" s="81"/>
    </row>
    <row r="161" spans="2:12" x14ac:dyDescent="0.3">
      <c r="B161" s="27"/>
      <c r="C161" s="104" t="s">
        <v>256</v>
      </c>
      <c r="D161" s="419" t="e">
        <f>IF(AND(D156="",D155=""),"",60*D116*(D156*D129-D155*D126)/((D151*(1+D152))))</f>
        <v>#DIV/0!</v>
      </c>
      <c r="E161" s="419"/>
      <c r="F161" s="420"/>
      <c r="G161" s="295"/>
      <c r="H161" s="10"/>
      <c r="I161" s="10"/>
      <c r="J161" s="98"/>
      <c r="L161" s="81"/>
    </row>
    <row r="162" spans="2:12" ht="33" x14ac:dyDescent="0.3">
      <c r="B162" s="27"/>
      <c r="C162" s="148" t="s">
        <v>257</v>
      </c>
      <c r="D162" s="419" t="e">
        <f>D161+D160</f>
        <v>#DIV/0!</v>
      </c>
      <c r="E162" s="419"/>
      <c r="F162" s="420"/>
      <c r="G162" s="295"/>
      <c r="H162" s="10"/>
      <c r="I162" s="10"/>
      <c r="J162" s="98"/>
      <c r="L162" s="81"/>
    </row>
    <row r="163" spans="2:12" ht="17.25" x14ac:dyDescent="0.35">
      <c r="B163" s="27"/>
      <c r="C163" s="27"/>
      <c r="D163" s="438" t="s">
        <v>240</v>
      </c>
      <c r="E163" s="438"/>
      <c r="F163" s="439"/>
      <c r="G163" s="10"/>
      <c r="H163" s="10"/>
      <c r="I163" s="10"/>
      <c r="J163" s="98"/>
      <c r="L163" s="81"/>
    </row>
    <row r="164" spans="2:12" x14ac:dyDescent="0.3">
      <c r="B164" s="27"/>
      <c r="C164" s="104" t="s">
        <v>241</v>
      </c>
      <c r="D164" s="419">
        <f>3.412*D92</f>
        <v>0</v>
      </c>
      <c r="E164" s="419"/>
      <c r="F164" s="420"/>
      <c r="G164" s="10"/>
      <c r="H164" s="10"/>
      <c r="I164" s="10"/>
      <c r="J164" s="98"/>
      <c r="L164" s="81"/>
    </row>
    <row r="165" spans="2:12" x14ac:dyDescent="0.3">
      <c r="B165" s="27"/>
      <c r="C165" s="104" t="s">
        <v>242</v>
      </c>
      <c r="D165" s="419" t="e">
        <f>(60*D119*(D136-D139)/(D147*(1+D148)))</f>
        <v>#DIV/0!</v>
      </c>
      <c r="E165" s="419"/>
      <c r="F165" s="420"/>
      <c r="G165" s="10"/>
      <c r="H165" s="10"/>
      <c r="I165" s="10"/>
      <c r="J165" s="98"/>
      <c r="L165" s="81"/>
    </row>
    <row r="166" spans="2:12" x14ac:dyDescent="0.3">
      <c r="B166" s="27"/>
      <c r="C166" s="104" t="s">
        <v>258</v>
      </c>
      <c r="D166" s="464" t="e">
        <f>D165+D164+D160</f>
        <v>#DIV/0!</v>
      </c>
      <c r="E166" s="465"/>
      <c r="F166" s="466"/>
      <c r="G166" s="295"/>
      <c r="H166" s="10"/>
      <c r="I166" s="10"/>
      <c r="J166" s="98"/>
      <c r="L166" s="81"/>
    </row>
    <row r="167" spans="2:12" ht="17.25" x14ac:dyDescent="0.35">
      <c r="B167" s="27"/>
      <c r="C167" s="27"/>
      <c r="D167" s="438" t="s">
        <v>244</v>
      </c>
      <c r="E167" s="438"/>
      <c r="F167" s="439"/>
      <c r="G167" s="10"/>
      <c r="H167" s="10"/>
      <c r="I167" s="10"/>
      <c r="J167" s="98"/>
      <c r="L167" s="81"/>
    </row>
    <row r="168" spans="2:12" x14ac:dyDescent="0.3">
      <c r="B168" s="27"/>
      <c r="C168" s="382" t="s">
        <v>259</v>
      </c>
      <c r="D168" s="425" t="e">
        <f>ABS(D166-D162)/MIN(D162,D166)</f>
        <v>#DIV/0!</v>
      </c>
      <c r="E168" s="426"/>
      <c r="F168" s="427"/>
      <c r="G168" s="10"/>
      <c r="H168" s="10"/>
      <c r="I168" s="10"/>
      <c r="J168" s="98"/>
      <c r="L168" s="81"/>
    </row>
    <row r="169" spans="2:12" x14ac:dyDescent="0.3">
      <c r="B169" s="27"/>
      <c r="C169" s="467"/>
      <c r="D169" s="468"/>
      <c r="E169" s="469"/>
      <c r="F169" s="470"/>
      <c r="G169" s="10"/>
      <c r="H169" s="10"/>
      <c r="I169" s="10"/>
      <c r="J169" s="98"/>
      <c r="L169" s="81"/>
    </row>
    <row r="170" spans="2:12" x14ac:dyDescent="0.3">
      <c r="B170" s="27"/>
      <c r="C170" s="423" t="s">
        <v>260</v>
      </c>
      <c r="D170" s="425" t="e">
        <f>ABS(D162-D75)/MIN(D75,D162)</f>
        <v>#DIV/0!</v>
      </c>
      <c r="E170" s="426"/>
      <c r="F170" s="426"/>
      <c r="G170" s="10"/>
      <c r="H170" s="10"/>
      <c r="I170" s="10"/>
      <c r="J170" s="98"/>
      <c r="L170" s="81"/>
    </row>
    <row r="171" spans="2:12" ht="17.25" thickBot="1" x14ac:dyDescent="0.35">
      <c r="B171" s="27"/>
      <c r="C171" s="424"/>
      <c r="D171" s="471"/>
      <c r="E171" s="472"/>
      <c r="F171" s="472"/>
      <c r="G171" s="295"/>
      <c r="H171" s="10"/>
      <c r="I171" s="10"/>
      <c r="J171" s="98"/>
      <c r="L171" s="81"/>
    </row>
    <row r="172" spans="2:12" ht="17.25" thickBot="1" x14ac:dyDescent="0.35">
      <c r="B172" s="27"/>
      <c r="C172" s="10"/>
      <c r="D172" s="10"/>
      <c r="E172" s="10"/>
      <c r="F172" s="10"/>
      <c r="G172" s="10"/>
      <c r="H172" s="10"/>
      <c r="I172" s="10"/>
      <c r="J172" s="98"/>
      <c r="L172" s="81"/>
    </row>
    <row r="173" spans="2:12" ht="18" thickBot="1" x14ac:dyDescent="0.4">
      <c r="B173" s="27"/>
      <c r="C173" s="144" t="s">
        <v>202</v>
      </c>
      <c r="D173" s="163"/>
      <c r="E173" s="163"/>
      <c r="F173" s="169"/>
      <c r="G173" s="27"/>
      <c r="H173" s="10"/>
      <c r="I173" s="10"/>
      <c r="J173" s="98"/>
      <c r="L173" s="81"/>
    </row>
    <row r="174" spans="2:12" ht="17.25" x14ac:dyDescent="0.35">
      <c r="B174" s="99"/>
      <c r="C174" s="170"/>
      <c r="D174" s="437" t="s">
        <v>153</v>
      </c>
      <c r="E174" s="437"/>
      <c r="F174" s="362"/>
      <c r="G174" s="458" t="s">
        <v>247</v>
      </c>
      <c r="H174" s="459"/>
      <c r="I174" s="460"/>
      <c r="J174" s="98"/>
      <c r="L174" s="81"/>
    </row>
    <row r="175" spans="2:12" ht="30.95" customHeight="1" x14ac:dyDescent="0.3">
      <c r="B175" s="27"/>
      <c r="C175" s="148" t="s">
        <v>261</v>
      </c>
      <c r="D175" s="419" t="e">
        <f>D162</f>
        <v>#DIV/0!</v>
      </c>
      <c r="E175" s="419"/>
      <c r="F175" s="420"/>
      <c r="G175" s="461"/>
      <c r="H175" s="462"/>
      <c r="I175" s="463"/>
      <c r="J175" s="98"/>
      <c r="L175" s="81"/>
    </row>
    <row r="176" spans="2:12" x14ac:dyDescent="0.3">
      <c r="B176" s="27"/>
      <c r="C176" s="104" t="s">
        <v>160</v>
      </c>
      <c r="D176" s="419">
        <f>D92</f>
        <v>0</v>
      </c>
      <c r="E176" s="419"/>
      <c r="F176" s="420"/>
      <c r="G176" s="461"/>
      <c r="H176" s="462"/>
      <c r="I176" s="463"/>
      <c r="J176" s="98"/>
      <c r="L176" s="81"/>
    </row>
    <row r="177" spans="1:12" ht="17.25" thickBot="1" x14ac:dyDescent="0.35">
      <c r="B177" s="27"/>
      <c r="C177" s="106" t="s">
        <v>254</v>
      </c>
      <c r="D177" s="421" t="e">
        <f>IF(OR(D176="",D175=""),"",D175/D176/3.412)</f>
        <v>#DIV/0!</v>
      </c>
      <c r="E177" s="421"/>
      <c r="F177" s="422"/>
      <c r="G177" s="446"/>
      <c r="H177" s="447"/>
      <c r="I177" s="448"/>
      <c r="J177" s="98"/>
      <c r="L177" s="81"/>
    </row>
    <row r="178" spans="1:12" ht="17.25" thickBot="1" x14ac:dyDescent="0.35">
      <c r="B178" s="184"/>
      <c r="C178" s="175"/>
      <c r="D178" s="175"/>
      <c r="E178" s="175"/>
      <c r="F178" s="175"/>
      <c r="G178" s="175"/>
      <c r="H178" s="175"/>
      <c r="I178" s="175"/>
      <c r="J178" s="176"/>
      <c r="L178" s="81"/>
    </row>
    <row r="179" spans="1:12" x14ac:dyDescent="0.3">
      <c r="L179" s="81"/>
    </row>
    <row r="180" spans="1:12" x14ac:dyDescent="0.3">
      <c r="L180" s="81"/>
    </row>
    <row r="181" spans="1:12" x14ac:dyDescent="0.3">
      <c r="A181" s="81"/>
      <c r="B181" s="81"/>
      <c r="C181" s="81"/>
      <c r="D181" s="81"/>
      <c r="E181" s="81"/>
      <c r="F181" s="81"/>
      <c r="G181" s="81"/>
      <c r="H181" s="81"/>
      <c r="I181" s="81"/>
      <c r="J181" s="81"/>
      <c r="K181" s="81"/>
      <c r="L181" s="81"/>
    </row>
  </sheetData>
  <sheetProtection algorithmName="SHA-512" hashValue="+R/STpmCh+2Jf03PStsJ/9mDbATCoh66d5gWuYAgp8xC0EH/GrXmHlRVHEEODnJsVbujIvCvEjPjDVqBCMCMzQ==" saltValue="eq/CzkO9liu0I3ReCZoMUw==" spinCount="100000" sheet="1" selectLockedCells="1"/>
  <customSheetViews>
    <customSheetView guid="{2A4C6EB9-430A-44F2-86C8-15B50360FC3B}" scale="70" showGridLines="0">
      <selection activeCell="F2" sqref="F2"/>
      <pageMargins left="0" right="0" top="0" bottom="0" header="0" footer="0"/>
      <pageSetup orientation="portrait" horizontalDpi="200" verticalDpi="200" r:id="rId1"/>
    </customSheetView>
    <customSheetView guid="{B3BD5AF3-9A64-4EA7-AE1F-3CC326849B8F}" scale="70" showGridLines="0">
      <selection activeCell="K3" sqref="K3:K5"/>
      <pageMargins left="0" right="0" top="0" bottom="0" header="0" footer="0"/>
      <pageSetup orientation="portrait" horizontalDpi="200" verticalDpi="200" r:id="rId2"/>
    </customSheetView>
  </customSheetViews>
  <mergeCells count="62">
    <mergeCell ref="G174:I176"/>
    <mergeCell ref="G177:I177"/>
    <mergeCell ref="B84:J84"/>
    <mergeCell ref="D177:F177"/>
    <mergeCell ref="D165:F165"/>
    <mergeCell ref="D166:F166"/>
    <mergeCell ref="D167:F167"/>
    <mergeCell ref="D164:F164"/>
    <mergeCell ref="D174:F174"/>
    <mergeCell ref="D175:F175"/>
    <mergeCell ref="D176:F176"/>
    <mergeCell ref="D159:F159"/>
    <mergeCell ref="D161:F161"/>
    <mergeCell ref="D162:F162"/>
    <mergeCell ref="D153:F153"/>
    <mergeCell ref="D154:F154"/>
    <mergeCell ref="B2:C2"/>
    <mergeCell ref="B11:J11"/>
    <mergeCell ref="D69:F69"/>
    <mergeCell ref="D29:F29"/>
    <mergeCell ref="D39:F39"/>
    <mergeCell ref="D46:F46"/>
    <mergeCell ref="D66:F66"/>
    <mergeCell ref="D64:F64"/>
    <mergeCell ref="D65:F65"/>
    <mergeCell ref="E2:G2"/>
    <mergeCell ref="D67:F67"/>
    <mergeCell ref="D14:F14"/>
    <mergeCell ref="D22:F22"/>
    <mergeCell ref="D63:F63"/>
    <mergeCell ref="D68:F68"/>
    <mergeCell ref="D114:F114"/>
    <mergeCell ref="D95:F95"/>
    <mergeCell ref="D110:F110"/>
    <mergeCell ref="D111:F111"/>
    <mergeCell ref="C77:F77"/>
    <mergeCell ref="D73:F73"/>
    <mergeCell ref="D72:F72"/>
    <mergeCell ref="D75:F75"/>
    <mergeCell ref="D78:F78"/>
    <mergeCell ref="D87:F87"/>
    <mergeCell ref="D74:F74"/>
    <mergeCell ref="D79:F79"/>
    <mergeCell ref="D80:F80"/>
    <mergeCell ref="D81:F81"/>
    <mergeCell ref="D124:F124"/>
    <mergeCell ref="D102:F102"/>
    <mergeCell ref="D160:F160"/>
    <mergeCell ref="D148:F148"/>
    <mergeCell ref="D149:F149"/>
    <mergeCell ref="D150:F150"/>
    <mergeCell ref="D151:F151"/>
    <mergeCell ref="D152:F152"/>
    <mergeCell ref="D155:F155"/>
    <mergeCell ref="D156:F156"/>
    <mergeCell ref="C170:C171"/>
    <mergeCell ref="D170:F171"/>
    <mergeCell ref="D168:F169"/>
    <mergeCell ref="C168:C169"/>
    <mergeCell ref="D146:F146"/>
    <mergeCell ref="D147:F147"/>
    <mergeCell ref="D163:F163"/>
  </mergeCells>
  <hyperlinks>
    <hyperlink ref="E2" location="Instructions!A1" display="Back to Instructions" xr:uid="{00000000-0004-0000-0700-000000000000}"/>
  </hyperlinks>
  <pageMargins left="0.7" right="0.7" top="0.75" bottom="0.75" header="0.3" footer="0.3"/>
  <pageSetup orientation="portrait" horizontalDpi="200" verticalDpi="200"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5">
    <tabColor rgb="FF0070C0"/>
  </sheetPr>
  <dimension ref="A1:I62"/>
  <sheetViews>
    <sheetView showGridLines="0" showZeros="0" zoomScale="80" zoomScaleNormal="80" workbookViewId="0">
      <selection activeCell="B12" sqref="B12:G15"/>
    </sheetView>
  </sheetViews>
  <sheetFormatPr defaultColWidth="9.140625" defaultRowHeight="16.5" x14ac:dyDescent="0.3"/>
  <cols>
    <col min="1" max="1" width="5.85546875" style="10" customWidth="1"/>
    <col min="2" max="2" width="29.140625" style="10" customWidth="1"/>
    <col min="3" max="3" width="48.5703125" style="10" customWidth="1"/>
    <col min="4" max="4" width="11.5703125" style="10" customWidth="1"/>
    <col min="5" max="5" width="19.5703125" style="10" bestFit="1" customWidth="1"/>
    <col min="6" max="6" width="13.42578125" style="10" customWidth="1"/>
    <col min="7" max="7" width="9.140625" style="10"/>
    <col min="8" max="8" width="4.28515625" style="10" customWidth="1"/>
    <col min="9" max="9" width="3.42578125" style="8" customWidth="1"/>
    <col min="10" max="16384" width="9.140625" style="10"/>
  </cols>
  <sheetData>
    <row r="1" spans="2:9" ht="19.5" customHeight="1" thickBot="1" x14ac:dyDescent="0.35">
      <c r="I1" s="47"/>
    </row>
    <row r="2" spans="2:9" s="82" customFormat="1" ht="18" thickBot="1" x14ac:dyDescent="0.35">
      <c r="B2" s="315" t="str">
        <f>'Version Control'!$B$2</f>
        <v>Title Block</v>
      </c>
      <c r="C2" s="316"/>
      <c r="I2" s="81"/>
    </row>
    <row r="3" spans="2:9" s="187" customFormat="1" ht="15.6" customHeight="1" x14ac:dyDescent="0.3">
      <c r="B3" s="209" t="str">
        <f>'Version Control'!$B$3</f>
        <v>Test Report Template Name:</v>
      </c>
      <c r="C3" s="210" t="str">
        <f>'Version Control'!$C$3</f>
        <v>Single Packaged Vertical Unit</v>
      </c>
      <c r="E3" s="486" t="s">
        <v>55</v>
      </c>
      <c r="F3" s="486"/>
      <c r="I3" s="186"/>
    </row>
    <row r="4" spans="2:9" s="82" customFormat="1" x14ac:dyDescent="0.3">
      <c r="B4" s="211" t="str">
        <f>'Version Control'!$B$4</f>
        <v>Version Number:</v>
      </c>
      <c r="C4" s="212" t="str">
        <f>'Version Control'!$C$4</f>
        <v>v4.0</v>
      </c>
      <c r="I4" s="81"/>
    </row>
    <row r="5" spans="2:9" s="82" customFormat="1" x14ac:dyDescent="0.3">
      <c r="B5" s="211" t="str">
        <f>'Version Control'!$B$5</f>
        <v xml:space="preserve">Latest Template Revision: </v>
      </c>
      <c r="C5" s="213">
        <f>'Version Control'!$C$5</f>
        <v>45623</v>
      </c>
      <c r="I5" s="81"/>
    </row>
    <row r="6" spans="2:9" s="82" customFormat="1" x14ac:dyDescent="0.3">
      <c r="B6" s="211" t="str">
        <f>'Version Control'!$B$6</f>
        <v>Tab Name:</v>
      </c>
      <c r="C6" s="241" t="str">
        <f ca="1">MID(CELL("filename",$A$1), FIND("]", CELL("filename", $A$1))+ 1, 255)</f>
        <v>Test Comments</v>
      </c>
      <c r="I6" s="81"/>
    </row>
    <row r="7" spans="2:9" s="82" customFormat="1" ht="30.75" customHeight="1" x14ac:dyDescent="0.3">
      <c r="B7" s="242" t="str">
        <f>'Version Control'!$B$7</f>
        <v>File Name:</v>
      </c>
      <c r="C7" s="243" t="str">
        <f ca="1">'Version Control'!$C$7</f>
        <v>Single Packaged Vertical Unit - v4.0.xlsx</v>
      </c>
      <c r="I7" s="81"/>
    </row>
    <row r="8" spans="2:9" s="82" customFormat="1" ht="17.25" thickBot="1" x14ac:dyDescent="0.35">
      <c r="B8" s="214" t="str">
        <f>'Version Control'!$B$8</f>
        <v xml:space="preserve">Test Completion Date: </v>
      </c>
      <c r="C8" s="215" t="str">
        <f>'Version Control'!$C$8</f>
        <v>[MM/DD/YYYY]</v>
      </c>
      <c r="I8" s="81"/>
    </row>
    <row r="9" spans="2:9" x14ac:dyDescent="0.3">
      <c r="I9" s="81"/>
    </row>
    <row r="10" spans="2:9" ht="17.25" thickBot="1" x14ac:dyDescent="0.35">
      <c r="I10" s="81"/>
    </row>
    <row r="11" spans="2:9" ht="18" thickBot="1" x14ac:dyDescent="0.35">
      <c r="B11" s="483" t="s">
        <v>262</v>
      </c>
      <c r="C11" s="484"/>
      <c r="D11" s="484"/>
      <c r="E11" s="484"/>
      <c r="F11" s="484"/>
      <c r="G11" s="485"/>
      <c r="I11" s="81"/>
    </row>
    <row r="12" spans="2:9" x14ac:dyDescent="0.3">
      <c r="B12" s="363"/>
      <c r="C12" s="364"/>
      <c r="D12" s="364"/>
      <c r="E12" s="364"/>
      <c r="F12" s="364"/>
      <c r="G12" s="365"/>
      <c r="I12" s="81"/>
    </row>
    <row r="13" spans="2:9" x14ac:dyDescent="0.3">
      <c r="B13" s="366"/>
      <c r="C13" s="367"/>
      <c r="D13" s="367"/>
      <c r="E13" s="367"/>
      <c r="F13" s="367"/>
      <c r="G13" s="368"/>
      <c r="I13" s="81"/>
    </row>
    <row r="14" spans="2:9" x14ac:dyDescent="0.3">
      <c r="B14" s="366"/>
      <c r="C14" s="367"/>
      <c r="D14" s="367"/>
      <c r="E14" s="367"/>
      <c r="F14" s="367"/>
      <c r="G14" s="368"/>
      <c r="I14" s="81"/>
    </row>
    <row r="15" spans="2:9" x14ac:dyDescent="0.3">
      <c r="B15" s="369"/>
      <c r="C15" s="370"/>
      <c r="D15" s="370"/>
      <c r="E15" s="370"/>
      <c r="F15" s="370"/>
      <c r="G15" s="371"/>
      <c r="I15" s="81"/>
    </row>
    <row r="16" spans="2:9" x14ac:dyDescent="0.3">
      <c r="B16" s="27"/>
      <c r="G16" s="98"/>
      <c r="I16" s="81"/>
    </row>
    <row r="17" spans="2:9" x14ac:dyDescent="0.3">
      <c r="B17" s="363"/>
      <c r="C17" s="364"/>
      <c r="D17" s="364"/>
      <c r="E17" s="364"/>
      <c r="F17" s="364"/>
      <c r="G17" s="365"/>
      <c r="I17" s="81"/>
    </row>
    <row r="18" spans="2:9" x14ac:dyDescent="0.3">
      <c r="B18" s="366"/>
      <c r="C18" s="367"/>
      <c r="D18" s="367"/>
      <c r="E18" s="367"/>
      <c r="F18" s="367"/>
      <c r="G18" s="368"/>
      <c r="I18" s="81"/>
    </row>
    <row r="19" spans="2:9" x14ac:dyDescent="0.3">
      <c r="B19" s="366"/>
      <c r="C19" s="367"/>
      <c r="D19" s="367"/>
      <c r="E19" s="367"/>
      <c r="F19" s="367"/>
      <c r="G19" s="368"/>
      <c r="I19" s="81"/>
    </row>
    <row r="20" spans="2:9" x14ac:dyDescent="0.3">
      <c r="B20" s="369"/>
      <c r="C20" s="370"/>
      <c r="D20" s="370"/>
      <c r="E20" s="370"/>
      <c r="F20" s="370"/>
      <c r="G20" s="371"/>
      <c r="I20" s="81"/>
    </row>
    <row r="21" spans="2:9" x14ac:dyDescent="0.3">
      <c r="B21" s="27"/>
      <c r="G21" s="98"/>
      <c r="I21" s="81"/>
    </row>
    <row r="22" spans="2:9" x14ac:dyDescent="0.3">
      <c r="B22" s="363"/>
      <c r="C22" s="364"/>
      <c r="D22" s="364"/>
      <c r="E22" s="364"/>
      <c r="F22" s="364"/>
      <c r="G22" s="365"/>
      <c r="I22" s="81"/>
    </row>
    <row r="23" spans="2:9" x14ac:dyDescent="0.3">
      <c r="B23" s="366"/>
      <c r="C23" s="367"/>
      <c r="D23" s="367"/>
      <c r="E23" s="367"/>
      <c r="F23" s="367"/>
      <c r="G23" s="368"/>
      <c r="I23" s="81"/>
    </row>
    <row r="24" spans="2:9" x14ac:dyDescent="0.3">
      <c r="B24" s="366"/>
      <c r="C24" s="367"/>
      <c r="D24" s="367"/>
      <c r="E24" s="367"/>
      <c r="F24" s="367"/>
      <c r="G24" s="368"/>
      <c r="I24" s="81"/>
    </row>
    <row r="25" spans="2:9" x14ac:dyDescent="0.3">
      <c r="B25" s="369"/>
      <c r="C25" s="370"/>
      <c r="D25" s="370"/>
      <c r="E25" s="370"/>
      <c r="F25" s="370"/>
      <c r="G25" s="371"/>
      <c r="I25" s="81"/>
    </row>
    <row r="26" spans="2:9" x14ac:dyDescent="0.3">
      <c r="B26" s="27"/>
      <c r="G26" s="98"/>
      <c r="I26" s="81"/>
    </row>
    <row r="27" spans="2:9" x14ac:dyDescent="0.3">
      <c r="B27" s="363"/>
      <c r="C27" s="364"/>
      <c r="D27" s="364"/>
      <c r="E27" s="364"/>
      <c r="F27" s="364"/>
      <c r="G27" s="365"/>
      <c r="I27" s="81"/>
    </row>
    <row r="28" spans="2:9" x14ac:dyDescent="0.3">
      <c r="B28" s="366"/>
      <c r="C28" s="367"/>
      <c r="D28" s="367"/>
      <c r="E28" s="367"/>
      <c r="F28" s="367"/>
      <c r="G28" s="368"/>
      <c r="I28" s="81"/>
    </row>
    <row r="29" spans="2:9" x14ac:dyDescent="0.3">
      <c r="B29" s="366"/>
      <c r="C29" s="367"/>
      <c r="D29" s="367"/>
      <c r="E29" s="367"/>
      <c r="F29" s="367"/>
      <c r="G29" s="368"/>
      <c r="I29" s="81"/>
    </row>
    <row r="30" spans="2:9" x14ac:dyDescent="0.3">
      <c r="B30" s="369"/>
      <c r="C30" s="370"/>
      <c r="D30" s="370"/>
      <c r="E30" s="370"/>
      <c r="F30" s="370"/>
      <c r="G30" s="371"/>
      <c r="I30" s="81"/>
    </row>
    <row r="31" spans="2:9" x14ac:dyDescent="0.3">
      <c r="B31" s="27"/>
      <c r="G31" s="98"/>
      <c r="I31" s="81"/>
    </row>
    <row r="32" spans="2:9" x14ac:dyDescent="0.3">
      <c r="B32" s="363"/>
      <c r="C32" s="364"/>
      <c r="D32" s="364"/>
      <c r="E32" s="364"/>
      <c r="F32" s="364"/>
      <c r="G32" s="365"/>
      <c r="I32" s="81"/>
    </row>
    <row r="33" spans="2:9" x14ac:dyDescent="0.3">
      <c r="B33" s="366"/>
      <c r="C33" s="367"/>
      <c r="D33" s="367"/>
      <c r="E33" s="367"/>
      <c r="F33" s="367"/>
      <c r="G33" s="368"/>
      <c r="I33" s="81"/>
    </row>
    <row r="34" spans="2:9" x14ac:dyDescent="0.3">
      <c r="B34" s="366"/>
      <c r="C34" s="367"/>
      <c r="D34" s="367"/>
      <c r="E34" s="367"/>
      <c r="F34" s="367"/>
      <c r="G34" s="368"/>
      <c r="I34" s="81"/>
    </row>
    <row r="35" spans="2:9" x14ac:dyDescent="0.3">
      <c r="B35" s="369"/>
      <c r="C35" s="370"/>
      <c r="D35" s="370"/>
      <c r="E35" s="370"/>
      <c r="F35" s="370"/>
      <c r="G35" s="371"/>
      <c r="I35" s="81"/>
    </row>
    <row r="36" spans="2:9" x14ac:dyDescent="0.3">
      <c r="B36" s="27"/>
      <c r="G36" s="98"/>
      <c r="I36" s="81"/>
    </row>
    <row r="37" spans="2:9" x14ac:dyDescent="0.3">
      <c r="B37" s="363"/>
      <c r="C37" s="364"/>
      <c r="D37" s="364"/>
      <c r="E37" s="364"/>
      <c r="F37" s="364"/>
      <c r="G37" s="365"/>
      <c r="I37" s="81"/>
    </row>
    <row r="38" spans="2:9" x14ac:dyDescent="0.3">
      <c r="B38" s="366"/>
      <c r="C38" s="367"/>
      <c r="D38" s="367"/>
      <c r="E38" s="367"/>
      <c r="F38" s="367"/>
      <c r="G38" s="368"/>
      <c r="I38" s="81"/>
    </row>
    <row r="39" spans="2:9" x14ac:dyDescent="0.3">
      <c r="B39" s="366"/>
      <c r="C39" s="367"/>
      <c r="D39" s="367"/>
      <c r="E39" s="367"/>
      <c r="F39" s="367"/>
      <c r="G39" s="368"/>
      <c r="I39" s="81"/>
    </row>
    <row r="40" spans="2:9" x14ac:dyDescent="0.3">
      <c r="B40" s="369"/>
      <c r="C40" s="370"/>
      <c r="D40" s="370"/>
      <c r="E40" s="370"/>
      <c r="F40" s="370"/>
      <c r="G40" s="371"/>
      <c r="I40" s="81"/>
    </row>
    <row r="41" spans="2:9" x14ac:dyDescent="0.3">
      <c r="B41" s="27"/>
      <c r="G41" s="98"/>
      <c r="I41" s="81"/>
    </row>
    <row r="42" spans="2:9" x14ac:dyDescent="0.3">
      <c r="B42" s="363"/>
      <c r="C42" s="364"/>
      <c r="D42" s="364"/>
      <c r="E42" s="364"/>
      <c r="F42" s="364"/>
      <c r="G42" s="365"/>
      <c r="I42" s="81"/>
    </row>
    <row r="43" spans="2:9" x14ac:dyDescent="0.3">
      <c r="B43" s="366"/>
      <c r="C43" s="367"/>
      <c r="D43" s="367"/>
      <c r="E43" s="367"/>
      <c r="F43" s="367"/>
      <c r="G43" s="368"/>
      <c r="I43" s="81"/>
    </row>
    <row r="44" spans="2:9" x14ac:dyDescent="0.3">
      <c r="B44" s="366"/>
      <c r="C44" s="367"/>
      <c r="D44" s="367"/>
      <c r="E44" s="367"/>
      <c r="F44" s="367"/>
      <c r="G44" s="368"/>
      <c r="I44" s="81"/>
    </row>
    <row r="45" spans="2:9" x14ac:dyDescent="0.3">
      <c r="B45" s="369"/>
      <c r="C45" s="370"/>
      <c r="D45" s="370"/>
      <c r="E45" s="370"/>
      <c r="F45" s="370"/>
      <c r="G45" s="371"/>
      <c r="I45" s="81"/>
    </row>
    <row r="46" spans="2:9" x14ac:dyDescent="0.3">
      <c r="B46" s="27"/>
      <c r="G46" s="98"/>
      <c r="I46" s="81"/>
    </row>
    <row r="47" spans="2:9" x14ac:dyDescent="0.3">
      <c r="B47" s="363"/>
      <c r="C47" s="364"/>
      <c r="D47" s="364"/>
      <c r="E47" s="364"/>
      <c r="F47" s="364"/>
      <c r="G47" s="365"/>
      <c r="I47" s="81"/>
    </row>
    <row r="48" spans="2:9" x14ac:dyDescent="0.3">
      <c r="B48" s="366"/>
      <c r="C48" s="367"/>
      <c r="D48" s="367"/>
      <c r="E48" s="367"/>
      <c r="F48" s="367"/>
      <c r="G48" s="368"/>
      <c r="I48" s="81"/>
    </row>
    <row r="49" spans="1:9" x14ac:dyDescent="0.3">
      <c r="B49" s="366"/>
      <c r="C49" s="367"/>
      <c r="D49" s="367"/>
      <c r="E49" s="367"/>
      <c r="F49" s="367"/>
      <c r="G49" s="368"/>
      <c r="I49" s="81"/>
    </row>
    <row r="50" spans="1:9" x14ac:dyDescent="0.3">
      <c r="B50" s="369"/>
      <c r="C50" s="370"/>
      <c r="D50" s="370"/>
      <c r="E50" s="370"/>
      <c r="F50" s="370"/>
      <c r="G50" s="371"/>
      <c r="I50" s="81"/>
    </row>
    <row r="51" spans="1:9" x14ac:dyDescent="0.3">
      <c r="B51" s="27"/>
      <c r="G51" s="98"/>
      <c r="I51" s="81"/>
    </row>
    <row r="52" spans="1:9" x14ac:dyDescent="0.3">
      <c r="B52" s="363"/>
      <c r="C52" s="364"/>
      <c r="D52" s="364"/>
      <c r="E52" s="364"/>
      <c r="F52" s="364"/>
      <c r="G52" s="365"/>
      <c r="I52" s="81"/>
    </row>
    <row r="53" spans="1:9" x14ac:dyDescent="0.3">
      <c r="B53" s="366"/>
      <c r="C53" s="367"/>
      <c r="D53" s="367"/>
      <c r="E53" s="367"/>
      <c r="F53" s="367"/>
      <c r="G53" s="368"/>
      <c r="I53" s="81"/>
    </row>
    <row r="54" spans="1:9" x14ac:dyDescent="0.3">
      <c r="B54" s="366"/>
      <c r="C54" s="367"/>
      <c r="D54" s="367"/>
      <c r="E54" s="367"/>
      <c r="F54" s="367"/>
      <c r="G54" s="368"/>
      <c r="I54" s="81"/>
    </row>
    <row r="55" spans="1:9" x14ac:dyDescent="0.3">
      <c r="B55" s="369"/>
      <c r="C55" s="370"/>
      <c r="D55" s="370"/>
      <c r="E55" s="370"/>
      <c r="F55" s="370"/>
      <c r="G55" s="371"/>
      <c r="I55" s="81"/>
    </row>
    <row r="56" spans="1:9" x14ac:dyDescent="0.3">
      <c r="B56" s="27"/>
      <c r="G56" s="98"/>
      <c r="I56" s="81"/>
    </row>
    <row r="57" spans="1:9" x14ac:dyDescent="0.3">
      <c r="B57" s="363"/>
      <c r="C57" s="364"/>
      <c r="D57" s="364"/>
      <c r="E57" s="364"/>
      <c r="F57" s="364"/>
      <c r="G57" s="365"/>
      <c r="I57" s="81"/>
    </row>
    <row r="58" spans="1:9" x14ac:dyDescent="0.3">
      <c r="B58" s="366"/>
      <c r="C58" s="367"/>
      <c r="D58" s="367"/>
      <c r="E58" s="367"/>
      <c r="F58" s="367"/>
      <c r="G58" s="368"/>
      <c r="I58" s="81"/>
    </row>
    <row r="59" spans="1:9" x14ac:dyDescent="0.3">
      <c r="B59" s="366"/>
      <c r="C59" s="367"/>
      <c r="D59" s="367"/>
      <c r="E59" s="367"/>
      <c r="F59" s="367"/>
      <c r="G59" s="368"/>
      <c r="I59" s="81"/>
    </row>
    <row r="60" spans="1:9" ht="17.25" thickBot="1" x14ac:dyDescent="0.35">
      <c r="B60" s="372"/>
      <c r="C60" s="373"/>
      <c r="D60" s="373"/>
      <c r="E60" s="373"/>
      <c r="F60" s="373"/>
      <c r="G60" s="374"/>
      <c r="I60" s="81"/>
    </row>
    <row r="61" spans="1:9" x14ac:dyDescent="0.3">
      <c r="I61" s="81"/>
    </row>
    <row r="62" spans="1:9" s="8" customFormat="1" x14ac:dyDescent="0.3">
      <c r="A62" s="81"/>
      <c r="B62" s="81"/>
      <c r="C62" s="81"/>
      <c r="D62" s="81"/>
      <c r="E62" s="81"/>
      <c r="F62" s="81"/>
      <c r="G62" s="81"/>
      <c r="H62" s="81"/>
      <c r="I62" s="81"/>
    </row>
  </sheetData>
  <sheetProtection algorithmName="SHA-512" hashValue="1GUjn/suvVnbuE633w1XqRfmQ/35hjHP6FMpCcg4+ELM/dwrcPmLk38NIPArtkKDvZpkgdtu3AU0fKV2MwmQXg==" saltValue="vIfG0DIuyfSVDq2BvhCBvg==" spinCount="100000" sheet="1" objects="1" scenarios="1" selectLockedCells="1"/>
  <customSheetViews>
    <customSheetView guid="{2A4C6EB9-430A-44F2-86C8-15B50360FC3B}" scale="60" showGridLines="0">
      <selection activeCell="F2" sqref="F2"/>
      <pageMargins left="0" right="0" top="0" bottom="0" header="0" footer="0"/>
    </customSheetView>
    <customSheetView guid="{B3BD5AF3-9A64-4EA7-AE1F-3CC326849B8F}" scale="60" showGridLines="0">
      <selection activeCell="F2" sqref="F2"/>
      <pageMargins left="0" right="0" top="0" bottom="0" header="0" footer="0"/>
    </customSheetView>
  </customSheetViews>
  <mergeCells count="13">
    <mergeCell ref="B2:C2"/>
    <mergeCell ref="B11:G11"/>
    <mergeCell ref="B57:G60"/>
    <mergeCell ref="B12:G15"/>
    <mergeCell ref="B17:G20"/>
    <mergeCell ref="B22:G25"/>
    <mergeCell ref="B27:G30"/>
    <mergeCell ref="B32:G35"/>
    <mergeCell ref="B37:G40"/>
    <mergeCell ref="B42:G45"/>
    <mergeCell ref="B47:G50"/>
    <mergeCell ref="B52:G55"/>
    <mergeCell ref="E3:F3"/>
  </mergeCells>
  <hyperlinks>
    <hyperlink ref="E3" location="Instructions!A1" display="Back to Instructions" xr:uid="{00000000-0004-0000-0800-000000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DocumentType xmlns="fa504290-48b0-421f-a269-8aa9478176e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EA17E7-0FB4-4409-A8F8-1F0FF93E6B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1CEF5E-1131-4DF4-8DA1-19B728D2F2AD}">
  <ds:schemaRefs>
    <ds:schemaRef ds:uri="http://schemas.microsoft.com/office/2006/metadata/properties"/>
    <ds:schemaRef ds:uri="fa504290-48b0-421f-a269-8aa9478176e6"/>
  </ds:schemaRefs>
</ds:datastoreItem>
</file>

<file path=customXml/itemProps3.xml><?xml version="1.0" encoding="utf-8"?>
<ds:datastoreItem xmlns:ds="http://schemas.openxmlformats.org/officeDocument/2006/customXml" ds:itemID="{E7363DD5-5885-4EEB-8E1A-74182B8A0F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vt:i4>
      </vt:variant>
    </vt:vector>
  </HeadingPairs>
  <TitlesOfParts>
    <vt:vector size="22" baseType="lpstr">
      <vt:lpstr>Instructions</vt:lpstr>
      <vt:lpstr>General Info and Test Results</vt:lpstr>
      <vt:lpstr>Instrumentation</vt:lpstr>
      <vt:lpstr>Setup</vt:lpstr>
      <vt:lpstr>Photos</vt:lpstr>
      <vt:lpstr>Test Settings</vt:lpstr>
      <vt:lpstr>Cooling Mode Test Data</vt:lpstr>
      <vt:lpstr>Heating Mode Test Data</vt:lpstr>
      <vt:lpstr>Test Comments</vt:lpstr>
      <vt:lpstr>Report Sign-off Block</vt:lpstr>
      <vt:lpstr>Drop-Downs</vt:lpstr>
      <vt:lpstr>Tables</vt:lpstr>
      <vt:lpstr>Version Control</vt:lpstr>
      <vt:lpstr>Control</vt:lpstr>
      <vt:lpstr>COP</vt:lpstr>
      <vt:lpstr>COP_round</vt:lpstr>
      <vt:lpstr>EER</vt:lpstr>
      <vt:lpstr>EER_round</vt:lpstr>
      <vt:lpstr>Instructions!Print_Area</vt:lpstr>
      <vt:lpstr>Product_Type</vt:lpstr>
      <vt:lpstr>Refrigerant</vt:lpstr>
      <vt:lpstr>Y_N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 Carlisle</dc:creator>
  <cp:keywords/>
  <dc:description/>
  <cp:lastModifiedBy>User 939</cp:lastModifiedBy>
  <cp:revision/>
  <dcterms:created xsi:type="dcterms:W3CDTF">2013-02-19T16:38:41Z</dcterms:created>
  <dcterms:modified xsi:type="dcterms:W3CDTF">2025-01-15T22:31:20Z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