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https://nrel.sharepoint.com/sites/2019OSWMarketReport/Shared Documents/General/2020 Market Data Update/Databases/"/>
    </mc:Choice>
  </mc:AlternateContent>
  <xr:revisionPtr revIDLastSave="14" documentId="13_ncr:1_{2C1F8991-4AC1-7F44-891D-6B873CC163F0}" xr6:coauthVersionLast="47" xr6:coauthVersionMax="47" xr10:uidLastSave="{9B903A5D-C5F8-A249-8235-A2D5EF65408D}"/>
  <bookViews>
    <workbookView xWindow="19280" yWindow="460" windowWidth="31920" windowHeight="25080" tabRatio="969" xr2:uid="{00000000-000D-0000-FFFF-FFFF00000000}"/>
  </bookViews>
  <sheets>
    <sheet name="Table of Contents" sheetId="20" r:id="rId1"/>
    <sheet name="T3, US Pipeline" sheetId="19" r:id="rId2"/>
    <sheet name="F2-3, US State Pipeline" sheetId="17" r:id="rId3"/>
    <sheet name="F7, US Forecasts" sheetId="13" r:id="rId4"/>
    <sheet name="F10-11, Global Annual Additions" sheetId="3" r:id="rId5"/>
    <sheet name="F12-13, Global Summary" sheetId="4" r:id="rId6"/>
    <sheet name="F14, Developer Announced" sheetId="7" r:id="rId7"/>
    <sheet name="F15, Global Cumulative" sheetId="2" r:id="rId8"/>
    <sheet name="F16, Global Regional" sheetId="5" r:id="rId9"/>
    <sheet name="F17, Global Forecasts" sheetId="12" r:id="rId10"/>
    <sheet name="F18, Global Floating Pipeline" sheetId="23" r:id="rId11"/>
    <sheet name="F20, Global Floating" sheetId="21" r:id="rId12"/>
    <sheet name="F22-23, Depth and Dist to Shore" sheetId="14" r:id="rId13"/>
    <sheet name="F24-26, Sub. Market Share" sheetId="15" r:id="rId14"/>
    <sheet name="F27-28, Global Turbine Trends" sheetId="1" r:id="rId15"/>
    <sheet name="F29-30, OEM Market Share" sheetId="16" r:id="rId16"/>
    <sheet name="F32, Regional Cable Distribtion" sheetId="27" r:id="rId17"/>
    <sheet name="F35, Fixed LCOE Projections" sheetId="9" r:id="rId18"/>
    <sheet name="F36 Project CapEx" sheetId="25" r:id="rId19"/>
    <sheet name="F37, OpEx Projections" sheetId="11" r:id="rId20"/>
    <sheet name="F38, Global Strike Prices" sheetId="6" r:id="rId21"/>
    <sheet name="F39, Floating LCOE" sheetId="10" r:id="rId2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20" l="1"/>
  <c r="A5" i="20"/>
  <c r="S27" i="19"/>
  <c r="S37" i="19"/>
  <c r="S41" i="19"/>
  <c r="S38" i="19"/>
  <c r="S33" i="19"/>
  <c r="S30" i="19"/>
  <c r="S28" i="19"/>
  <c r="S25" i="19"/>
  <c r="S23" i="19"/>
  <c r="S16" i="19"/>
  <c r="S13" i="19"/>
  <c r="S5" i="19"/>
  <c r="S4" i="19"/>
  <c r="R43" i="19"/>
  <c r="Q43" i="19"/>
  <c r="P43" i="19"/>
  <c r="O43" i="19"/>
  <c r="N43" i="19"/>
  <c r="A25" i="20"/>
  <c r="A23" i="20"/>
  <c r="A22" i="20"/>
  <c r="A21" i="20"/>
  <c r="A24" i="20"/>
  <c r="A17" i="20"/>
  <c r="A19" i="20"/>
  <c r="A18" i="20"/>
  <c r="A16" i="20"/>
  <c r="A15" i="20"/>
  <c r="A14" i="20"/>
  <c r="A13" i="20"/>
  <c r="A10" i="20"/>
  <c r="A12" i="20"/>
  <c r="A11" i="20"/>
  <c r="A9" i="20"/>
  <c r="A8" i="20"/>
  <c r="A7" i="20"/>
  <c r="A6" i="20"/>
  <c r="S43" i="19" l="1"/>
</calcChain>
</file>

<file path=xl/sharedStrings.xml><?xml version="1.0" encoding="utf-8"?>
<sst xmlns="http://schemas.openxmlformats.org/spreadsheetml/2006/main" count="961" uniqueCount="394">
  <si>
    <t>Turbine Capacity (MW)</t>
  </si>
  <si>
    <t>Rotor Diameter (m)</t>
  </si>
  <si>
    <t>Hub Height (m)</t>
  </si>
  <si>
    <t>Commercial Operation Date</t>
  </si>
  <si>
    <t>Belgium</t>
  </si>
  <si>
    <t>China</t>
  </si>
  <si>
    <t>Denmark</t>
  </si>
  <si>
    <t>Germany</t>
  </si>
  <si>
    <t>Netherlands</t>
  </si>
  <si>
    <t>Other Asia</t>
  </si>
  <si>
    <t>Other Europe</t>
  </si>
  <si>
    <t>United Kingdom</t>
  </si>
  <si>
    <t>United States</t>
  </si>
  <si>
    <t>Italy</t>
  </si>
  <si>
    <t>Poland</t>
  </si>
  <si>
    <t>Portugal</t>
  </si>
  <si>
    <t>Finland</t>
  </si>
  <si>
    <t>Vietnam</t>
  </si>
  <si>
    <t>Under Construction</t>
  </si>
  <si>
    <t>Other</t>
  </si>
  <si>
    <t>Country</t>
  </si>
  <si>
    <t>Asia</t>
  </si>
  <si>
    <t>Europe</t>
  </si>
  <si>
    <t>Installed</t>
  </si>
  <si>
    <t>Financial Close</t>
  </si>
  <si>
    <t>Approved</t>
  </si>
  <si>
    <t>Permitting</t>
  </si>
  <si>
    <t>Site Control</t>
  </si>
  <si>
    <t>Planning</t>
  </si>
  <si>
    <t>Total Pipeline</t>
  </si>
  <si>
    <t>Pipeline Classification</t>
  </si>
  <si>
    <t>Project name</t>
  </si>
  <si>
    <t>Walney Extension</t>
  </si>
  <si>
    <t>Beatrice</t>
  </si>
  <si>
    <t>Hornsea ONE</t>
  </si>
  <si>
    <t xml:space="preserve">East Anglia ONE </t>
  </si>
  <si>
    <t xml:space="preserve">Neart na Gaoithe </t>
  </si>
  <si>
    <t>Triton Knoll</t>
  </si>
  <si>
    <t>Hornsea 2</t>
  </si>
  <si>
    <t xml:space="preserve">Moray East </t>
  </si>
  <si>
    <t>Vineyard Wind 1</t>
  </si>
  <si>
    <t>Vineyard Wind 2</t>
  </si>
  <si>
    <t>Source</t>
  </si>
  <si>
    <t>Canada</t>
  </si>
  <si>
    <t>Ireland</t>
  </si>
  <si>
    <t>Sweden</t>
  </si>
  <si>
    <t>Norway</t>
  </si>
  <si>
    <t>Spain</t>
  </si>
  <si>
    <t>France</t>
  </si>
  <si>
    <t>South Korea</t>
  </si>
  <si>
    <t>Japan</t>
  </si>
  <si>
    <t>Taiwan</t>
  </si>
  <si>
    <t>India</t>
  </si>
  <si>
    <t>4C Offshore</t>
  </si>
  <si>
    <t>BNEF</t>
  </si>
  <si>
    <t>Maine</t>
  </si>
  <si>
    <t>Massachusetts</t>
  </si>
  <si>
    <t>Rhode Island</t>
  </si>
  <si>
    <t>New York</t>
  </si>
  <si>
    <t>New Jersey</t>
  </si>
  <si>
    <t>Delaware</t>
  </si>
  <si>
    <t>Maryland</t>
  </si>
  <si>
    <t>Virginia</t>
  </si>
  <si>
    <t>Ohio</t>
  </si>
  <si>
    <t>California</t>
  </si>
  <si>
    <t>State</t>
  </si>
  <si>
    <t>Connecticut</t>
  </si>
  <si>
    <t>High-Rise Pile Cap</t>
  </si>
  <si>
    <t>Jacket</t>
  </si>
  <si>
    <t>Monopile</t>
  </si>
  <si>
    <t>Spar</t>
  </si>
  <si>
    <t>Semisubmersible</t>
  </si>
  <si>
    <t>Tripod</t>
  </si>
  <si>
    <t>Type</t>
  </si>
  <si>
    <t>Bard</t>
  </si>
  <si>
    <t>Envision Energy</t>
  </si>
  <si>
    <t>GE Energy</t>
  </si>
  <si>
    <t>Goldwind</t>
  </si>
  <si>
    <t>Senvion</t>
  </si>
  <si>
    <t>Siemens Gamesa</t>
  </si>
  <si>
    <t>OEM</t>
  </si>
  <si>
    <t>MingYang</t>
  </si>
  <si>
    <t>Hawaii</t>
  </si>
  <si>
    <t>North Carolina</t>
  </si>
  <si>
    <t>Total</t>
  </si>
  <si>
    <t>Pre-2001</t>
  </si>
  <si>
    <t xml:space="preserve">The location of the project is defined by where the project’s power is intended to be sold. If the project does not have an offtake agreement, the location is the project’s physical location. This clarification is needed where projects are located in a certain location but sell their power to a neighboring state market.  </t>
  </si>
  <si>
    <t>High-rise pile caps are offshore wind foundations that use a group of piles to support a flat, stable pad. The wind turbine tower is then installed on top of the pad. These foundations are primarily found in the Chinese market and deployed in shallow waters.</t>
  </si>
  <si>
    <t>The strike price for an offshore wind project from an auction is usually the lowest bid price at which the offering can be sold. The strike price usually covers a specific contract term for which the project will be paid for the energy (and possibly other products or attributes) produced. The offeror of that strike price is awarded the rights to develop a particular parcel under predetermined conditions set in the tender offer that may vary by country or market. The strike price should not be confused with levelized cost of energy, which may be calculated using different financing and cost assumptions.</t>
  </si>
  <si>
    <t>In general, these adjusted costs are higher than the unadjusted strike prices but still reflect a steep decline in price for European offshore wind projects installed out to the 2025 COD.</t>
  </si>
  <si>
    <t>*Grid and development costs added</t>
  </si>
  <si>
    <t>**Grid costs added and contract length adjusted</t>
  </si>
  <si>
    <t>Note: In contrast to the other sources, this estimate from BVG Associates explicitly includes the impact from an increase in turbine rating (over time) on turbine CapEx ($/kW) (i.e., from turbine ratings of 8 MW [2018] up to 12 MW ([2027 and 2032]). This citation is included in the references as Valpy et al. (2017)</t>
  </si>
  <si>
    <r>
      <rPr>
        <sz val="12"/>
        <color theme="1"/>
        <rFont val="Times New Roman"/>
        <family val="1"/>
      </rPr>
      <t xml:space="preserve"> Estimates from ORE Catapult (2018) were converted from £2012 to $2018 using 2012 exchange rates and applying a cumulative U.S. inflation factor of 9.4% for the period 2012</t>
    </r>
    <r>
      <rPr>
        <sz val="12"/>
        <color theme="1"/>
        <rFont val="Symbol"/>
        <family val="1"/>
        <charset val="2"/>
      </rPr>
      <t>-</t>
    </r>
    <r>
      <rPr>
        <sz val="12"/>
        <color theme="1"/>
        <rFont val="Times New Roman"/>
        <family val="1"/>
      </rPr>
      <t xml:space="preserve">2018. The ORE Catapult (2018) estimates reflect demonstration (2018), precommercial (2025), and commercial status (2027). </t>
    </r>
  </si>
  <si>
    <t>Status</t>
  </si>
  <si>
    <t>New England Aqua Ventus I</t>
  </si>
  <si>
    <t>Bay State Wind</t>
  </si>
  <si>
    <t>TBD</t>
  </si>
  <si>
    <t>Liberty Wind</t>
  </si>
  <si>
    <t>Block Island Wind Farm</t>
  </si>
  <si>
    <t>South Fork</t>
  </si>
  <si>
    <t>Empire Wind</t>
  </si>
  <si>
    <t>Atlantic Shores Offshore Wind</t>
  </si>
  <si>
    <t>Ocean Wind</t>
  </si>
  <si>
    <t>Garden State Offshore Energy</t>
  </si>
  <si>
    <t>Skipjack</t>
  </si>
  <si>
    <t>Kitty Hawk</t>
  </si>
  <si>
    <t>Table of Contents</t>
  </si>
  <si>
    <t>Please note the North America region includes potential offshore wind projects in Canada.</t>
  </si>
  <si>
    <t>Does not include projects that are dormant, cancelled, decommissioned, or development zones.</t>
  </si>
  <si>
    <t>Mayflower Wind</t>
  </si>
  <si>
    <t>Revolution Wind</t>
  </si>
  <si>
    <t>Park City Wind</t>
  </si>
  <si>
    <t>Sunrise Wind</t>
  </si>
  <si>
    <t>Operating</t>
  </si>
  <si>
    <t>Other Americas</t>
  </si>
  <si>
    <t>Brazil</t>
  </si>
  <si>
    <t>Greece</t>
  </si>
  <si>
    <t>Lithuania</t>
  </si>
  <si>
    <t>Project Name</t>
  </si>
  <si>
    <t>Operational</t>
  </si>
  <si>
    <t>Barge</t>
  </si>
  <si>
    <t>Horns Rev 3</t>
  </si>
  <si>
    <t>Vesterhav Nord &amp; Syd</t>
  </si>
  <si>
    <t>Borssele 1 and 2</t>
  </si>
  <si>
    <t>Kriegers Flak</t>
  </si>
  <si>
    <t>Hollandse Kust Zuid III &amp; IV</t>
  </si>
  <si>
    <t>Borssele 3 &amp; 4</t>
  </si>
  <si>
    <t>Gode Wind 3</t>
  </si>
  <si>
    <t>Borkum Riffgrund West 2</t>
  </si>
  <si>
    <t>OWP West</t>
  </si>
  <si>
    <t>Borkum Riffgrund West 1</t>
  </si>
  <si>
    <t>Gode Wind 4</t>
  </si>
  <si>
    <t>He Dreiht</t>
  </si>
  <si>
    <t>U.S. Wind</t>
  </si>
  <si>
    <t>Doggerbank A</t>
  </si>
  <si>
    <t>Doggerbank B</t>
  </si>
  <si>
    <t>WoodMac average</t>
  </si>
  <si>
    <t>WoodMac min</t>
  </si>
  <si>
    <t>WoodMac max</t>
  </si>
  <si>
    <t>IEA average</t>
  </si>
  <si>
    <t>IEA min</t>
  </si>
  <si>
    <t>IEA max</t>
  </si>
  <si>
    <t xml:space="preserve"> </t>
  </si>
  <si>
    <t>Adwen</t>
  </si>
  <si>
    <t>Sinovel</t>
  </si>
  <si>
    <t>Hitachi Ltd</t>
  </si>
  <si>
    <t>Sewind</t>
  </si>
  <si>
    <t>Unreported</t>
  </si>
  <si>
    <t>Beacon Wind</t>
  </si>
  <si>
    <t>2020</t>
  </si>
  <si>
    <t>2021</t>
  </si>
  <si>
    <t>2022</t>
  </si>
  <si>
    <t>2023</t>
  </si>
  <si>
    <t>2024</t>
  </si>
  <si>
    <t>2025</t>
  </si>
  <si>
    <t>2026</t>
  </si>
  <si>
    <t>2027</t>
  </si>
  <si>
    <t>2028</t>
  </si>
  <si>
    <t>2029</t>
  </si>
  <si>
    <t>2030</t>
  </si>
  <si>
    <t>2010</t>
  </si>
  <si>
    <t>2011</t>
  </si>
  <si>
    <t>2012</t>
  </si>
  <si>
    <t>2013</t>
  </si>
  <si>
    <t>2014</t>
  </si>
  <si>
    <t>2015</t>
  </si>
  <si>
    <t>2016</t>
  </si>
  <si>
    <t>2017</t>
  </si>
  <si>
    <t>2018</t>
  </si>
  <si>
    <t>2019</t>
  </si>
  <si>
    <t>Saudi Arabia</t>
  </si>
  <si>
    <t>Announced</t>
  </si>
  <si>
    <t>Gravity Base</t>
  </si>
  <si>
    <t>Tension-Leg Platform</t>
  </si>
  <si>
    <t>Floating</t>
  </si>
  <si>
    <t>Fixed</t>
  </si>
  <si>
    <t>-</t>
  </si>
  <si>
    <t>Category</t>
  </si>
  <si>
    <t>2031</t>
  </si>
  <si>
    <t>2032</t>
  </si>
  <si>
    <t>2033</t>
  </si>
  <si>
    <t>2034</t>
  </si>
  <si>
    <t>#</t>
  </si>
  <si>
    <t>Lease/WEA/Call Area Location</t>
  </si>
  <si>
    <t>Developer</t>
  </si>
  <si>
    <t>Lease Area</t>
  </si>
  <si>
    <t>Foundation Type</t>
  </si>
  <si>
    <t>Wind Turbine</t>
  </si>
  <si>
    <t>Permit  Status</t>
  </si>
  <si>
    <t>Offtake Agreement</t>
  </si>
  <si>
    <t>Approved Interconnect Location</t>
  </si>
  <si>
    <t>Estimated Commercial Operation Date</t>
  </si>
  <si>
    <t>Installed (MW)</t>
  </si>
  <si>
    <t>Approved (MW)</t>
  </si>
  <si>
    <t>Permitting (MW)</t>
  </si>
  <si>
    <t>Site Control (MW)</t>
  </si>
  <si>
    <t>Planning (MW)</t>
  </si>
  <si>
    <t>Univ. of Maine/RWE/Mitsubishi</t>
  </si>
  <si>
    <t>State Lease</t>
  </si>
  <si>
    <t>State Approved</t>
  </si>
  <si>
    <t>PPA (ME)</t>
  </si>
  <si>
    <t>Ørsted/Eversource</t>
  </si>
  <si>
    <t>OCS-A 0500</t>
  </si>
  <si>
    <t>Fixed-Bottom</t>
  </si>
  <si>
    <t>COP</t>
  </si>
  <si>
    <t>Brayton Point</t>
  </si>
  <si>
    <t>Avangrid/Copenhagen Infrastructure Partners (CIP)</t>
  </si>
  <si>
    <t>OCS-A 0501</t>
  </si>
  <si>
    <t>PPA (CT)</t>
  </si>
  <si>
    <t>Vineyard Wind 1 + Residual</t>
  </si>
  <si>
    <t>Avangrid/CIP</t>
  </si>
  <si>
    <t>13 MW GE Haliade-X</t>
  </si>
  <si>
    <t>ROD</t>
  </si>
  <si>
    <t>PPA (MA)</t>
  </si>
  <si>
    <t>Barnstable</t>
  </si>
  <si>
    <t>Equinor/BP</t>
  </si>
  <si>
    <t>OCS-A 0520</t>
  </si>
  <si>
    <t>SAP</t>
  </si>
  <si>
    <t>OREC (NY)</t>
  </si>
  <si>
    <t>Mayflower Wind + Residual</t>
  </si>
  <si>
    <t>EDPR/Shell</t>
  </si>
  <si>
    <t>OCS-A 0521</t>
  </si>
  <si>
    <t>Shell/Atkins/Ocergy Floating Demonstration</t>
  </si>
  <si>
    <t>Shell/Atkins/Ocergy</t>
  </si>
  <si>
    <t>OCS-A 0522</t>
  </si>
  <si>
    <t>OCS-A 0487/0500</t>
  </si>
  <si>
    <t>OCS-A 0486</t>
  </si>
  <si>
    <t>8 MW SG DD-167</t>
  </si>
  <si>
    <t>PPA (RI &amp; CT)</t>
  </si>
  <si>
    <t>OCS-A 0517</t>
  </si>
  <si>
    <t>PPA (NY)</t>
  </si>
  <si>
    <t>East Hampton</t>
  </si>
  <si>
    <t>6 MW GE Haliade 150m</t>
  </si>
  <si>
    <t>PPA (RI)</t>
  </si>
  <si>
    <t>Block Island</t>
  </si>
  <si>
    <t>Fairways North WEA</t>
  </si>
  <si>
    <t>N/A</t>
  </si>
  <si>
    <t>Wind Energy Area</t>
  </si>
  <si>
    <t>Fairways South WEA</t>
  </si>
  <si>
    <t>Hudson North WEA</t>
  </si>
  <si>
    <t>Central Bight WEA</t>
  </si>
  <si>
    <t>WEA</t>
  </si>
  <si>
    <t>Fixed Bottom</t>
  </si>
  <si>
    <t>Hudson South WEA</t>
  </si>
  <si>
    <t>OCS-A 0512</t>
  </si>
  <si>
    <t>Empire Wind II</t>
  </si>
  <si>
    <t>EDF/Shell</t>
  </si>
  <si>
    <t>OCS-A 0499</t>
  </si>
  <si>
    <t>OREC (NJ)</t>
  </si>
  <si>
    <t>Ocean Wind + Residual</t>
  </si>
  <si>
    <t>Ørsted/PSEG</t>
  </si>
  <si>
    <t>OCS-A 0498</t>
  </si>
  <si>
    <t>13-MW GE Haliade-X</t>
  </si>
  <si>
    <t>OCS-A 0482</t>
  </si>
  <si>
    <t>Ørsted</t>
  </si>
  <si>
    <t>OCS-A 0519</t>
  </si>
  <si>
    <t>OREC (MD)</t>
  </si>
  <si>
    <t>MarWin + Residual</t>
  </si>
  <si>
    <t>US Wind</t>
  </si>
  <si>
    <t>OCS-A 0490</t>
  </si>
  <si>
    <t>Indian River</t>
  </si>
  <si>
    <t>Coastal Virginia Offshore Wind - Commercial</t>
  </si>
  <si>
    <t>Dominion Energy</t>
  </si>
  <si>
    <t>OCS-A 0483</t>
  </si>
  <si>
    <t>14-MW SG 222m</t>
  </si>
  <si>
    <t>Utility Owned</t>
  </si>
  <si>
    <t>Coastal Virginia Offshore Wind - Pilot</t>
  </si>
  <si>
    <t>OCS-A 0497</t>
  </si>
  <si>
    <t>Birdneck</t>
  </si>
  <si>
    <t>Avangrid</t>
  </si>
  <si>
    <t>OCS-A 0508</t>
  </si>
  <si>
    <t>Wilmington West WEA</t>
  </si>
  <si>
    <t>WE A</t>
  </si>
  <si>
    <t>Wilmington East WEA</t>
  </si>
  <si>
    <t>Grand Strand Call Area</t>
  </si>
  <si>
    <t>Call Area</t>
  </si>
  <si>
    <t>Winyah Call Area</t>
  </si>
  <si>
    <t>Cape Romain Call Area</t>
  </si>
  <si>
    <t>Charleston Call Area</t>
  </si>
  <si>
    <t>Ice Breaker</t>
  </si>
  <si>
    <t>LEEDCo/Fred Olsen</t>
  </si>
  <si>
    <t>PPA</t>
  </si>
  <si>
    <t>Humboldt Bay Call Area</t>
  </si>
  <si>
    <t>Morro Bay Call Area</t>
  </si>
  <si>
    <t>Diablo Canyon Call Area</t>
  </si>
  <si>
    <t>Oahu North Call Area</t>
  </si>
  <si>
    <t>Oahu South Call Area</t>
  </si>
  <si>
    <t>South Carolina</t>
  </si>
  <si>
    <t>State Totals (MW)</t>
  </si>
  <si>
    <t>6-MW SWT 164 m</t>
  </si>
  <si>
    <t>Fentress 500 kV</t>
  </si>
  <si>
    <t>Figures 2-3: US Pipeline by State and Status (MW)</t>
  </si>
  <si>
    <t xml:space="preserve">Figure 7: U.S. Pipeline Forecast (MW) </t>
  </si>
  <si>
    <t>Table 3: U.S. Offshore Wind Pipeline (MW)</t>
  </si>
  <si>
    <t>Figures 10-11: Global Annual Offshore Wind Additions (MW)</t>
  </si>
  <si>
    <t>Figures 12-13: Cumulative Installed Capacity and Capacity Under Construction as of 04/30/2021 (MW)</t>
  </si>
  <si>
    <t>Oceana</t>
  </si>
  <si>
    <t>Figures 14-15: Announced Cumulative Capacity (MW)</t>
  </si>
  <si>
    <t>Figure 16: Total Global Pipeline by Status and Region (MW)</t>
  </si>
  <si>
    <t>Figure 14: Developer Announced Capacity to 2026 (MW)</t>
  </si>
  <si>
    <t>Australia</t>
  </si>
  <si>
    <t>Estonia</t>
  </si>
  <si>
    <t>U.S.</t>
  </si>
  <si>
    <t>U.K.</t>
  </si>
  <si>
    <t>Figure 17: Global Forecast (MW)</t>
  </si>
  <si>
    <t>Figure 18: Global Floating Pipeline</t>
  </si>
  <si>
    <t>Figure 20: Cumulative Global Floating (MW)</t>
  </si>
  <si>
    <t>Global Water Depth Max (m)</t>
  </si>
  <si>
    <t>Rest of the World Water Depth Max (m)</t>
  </si>
  <si>
    <t>Asian Water Depth Max (m)</t>
  </si>
  <si>
    <t>Global Distance From Shore Auto (km)</t>
  </si>
  <si>
    <t>Rest of the World Distance From Shore Auto (km)</t>
  </si>
  <si>
    <t>Asian Distance From Shore Auto (km)</t>
  </si>
  <si>
    <t>Global Capacity MW (Max)</t>
  </si>
  <si>
    <t>Rest of the World Capacity MW (Max)</t>
  </si>
  <si>
    <t>Asian Capacity MW (Max)</t>
  </si>
  <si>
    <t>Global 5-Year Weighted Mean Distance to Shore</t>
  </si>
  <si>
    <t>Rest of the World 5-Year Weighted Mean Distance to Shore</t>
  </si>
  <si>
    <t>Asian 5-Year Weighted Mean Distance to Shore</t>
  </si>
  <si>
    <t>Global 5-Year Weighted Mean Depth</t>
  </si>
  <si>
    <t>Rest of the World 5-Year Weighted Mean Depth</t>
  </si>
  <si>
    <t>Asian 5-Year Weighted Mean Depth</t>
  </si>
  <si>
    <t>Global Capacity MW (Max)2</t>
  </si>
  <si>
    <t>Rest of the World Capacity MW (Max)3</t>
  </si>
  <si>
    <t>Asian Capacity MW (Max)4</t>
  </si>
  <si>
    <t>Figures 22-23: Global Fixed-Bottom Turbine Water Depth (m) and Distance from Shore (km) Trends</t>
  </si>
  <si>
    <t>Floating (Unreported)</t>
  </si>
  <si>
    <t>Multipile</t>
  </si>
  <si>
    <t>Rock-Anchored Concrete Rings</t>
  </si>
  <si>
    <t>Figures 24-26: Offshore Wind Substructure Technology Trend for 2020 and Future Disclosed Pipeline</t>
  </si>
  <si>
    <t>Figure 27-28: Global Offshore Wind Turbine Rating, Hub Height, and Diameter</t>
  </si>
  <si>
    <t>Vestas</t>
  </si>
  <si>
    <t>CSIC</t>
  </si>
  <si>
    <t>Doosan Heavy Industries</t>
  </si>
  <si>
    <t>DEC</t>
  </si>
  <si>
    <t>Unison</t>
  </si>
  <si>
    <t>Yinhe</t>
  </si>
  <si>
    <t>Figures 29-30: Offshore Manufacturers by Market Share for 2020 and Future Disclosed Pipeline</t>
  </si>
  <si>
    <t>Figure 35: Fixed LCOE Estimates (USD2020/MWh)</t>
  </si>
  <si>
    <t>Figure 36: Capital Expenditures for Global Offshore Wind Projects</t>
  </si>
  <si>
    <t>Figure 37: Operational Expenditures ($/kW)</t>
  </si>
  <si>
    <t>Figure 38: Adjusted Strike Prices From U.S. and European Offshore Wind Auctions</t>
  </si>
  <si>
    <t>Figure 39: Floating LCOE Estimates (USD2020/MWh)</t>
  </si>
  <si>
    <t>2020 Offshore Wind Technologies Market Report</t>
  </si>
  <si>
    <t>BloombergNEF (2020) - Global Mid</t>
  </si>
  <si>
    <t>BloombergNEF (2020) - USA Mid</t>
  </si>
  <si>
    <t>DNV GL (2020)</t>
  </si>
  <si>
    <t>EIA (2020)</t>
  </si>
  <si>
    <t>Expert Survey (2021) - Median</t>
  </si>
  <si>
    <t>Expert Survey (2021) - Low</t>
  </si>
  <si>
    <t>Expert Survey (2021) - High</t>
  </si>
  <si>
    <t>IEA (2020) SP</t>
  </si>
  <si>
    <t>IEA (2020) SD</t>
  </si>
  <si>
    <t>IRENA (2020)</t>
  </si>
  <si>
    <t>NREL ATB Advanced (2020)</t>
  </si>
  <si>
    <t>NREL ATB Moderate (2020)</t>
  </si>
  <si>
    <t>NREL ATB Conservative (2020)</t>
  </si>
  <si>
    <t>Wood Mackenzie (2020) - Global</t>
  </si>
  <si>
    <t>Wood Mackenzie (2020) - USA</t>
  </si>
  <si>
    <t>2035</t>
  </si>
  <si>
    <t>Global Capacity-Weighted Mean CapEx</t>
  </si>
  <si>
    <t>Global 5-Year Rolling Capacity-Weighted Mean CapEx</t>
  </si>
  <si>
    <t>European and US Capacity-Weighted Mean CapEx</t>
  </si>
  <si>
    <t>European and US 5-Year Rolling Capacity-Weighted Mean CapEx</t>
  </si>
  <si>
    <t>Asian Capacity-Weighted Mean CapEx</t>
  </si>
  <si>
    <t>Asian 5-Year Rolling Capacity-Weighted Mean CapEx</t>
  </si>
  <si>
    <t xml:space="preserve">Dudgeon Extension </t>
  </si>
  <si>
    <t xml:space="preserve">Burbo Bank Extension </t>
  </si>
  <si>
    <t>Adjusted Price (2020USD/MWh)</t>
  </si>
  <si>
    <t>NREL (2019) - Oregon Mean</t>
  </si>
  <si>
    <t>NREL (2020) - Maine</t>
  </si>
  <si>
    <t>NREL (2020) - California Mean</t>
  </si>
  <si>
    <t>DNV Floating - Low</t>
  </si>
  <si>
    <t>DNV Floating - Mid</t>
  </si>
  <si>
    <t>DNV Floating - High</t>
  </si>
  <si>
    <t>ORE Catapult - 8GW</t>
  </si>
  <si>
    <t>Wiser average</t>
  </si>
  <si>
    <t>Wiser max</t>
  </si>
  <si>
    <t>Wiser min</t>
  </si>
  <si>
    <t>Figure 32: Regional Export Cable Length Distribution</t>
  </si>
  <si>
    <t>Number of Wind Power Plants</t>
  </si>
  <si>
    <t>AC Export Cable Length (km)</t>
  </si>
  <si>
    <t>0-10</t>
  </si>
  <si>
    <t>10-20</t>
  </si>
  <si>
    <t>20-30</t>
  </si>
  <si>
    <t>30-40</t>
  </si>
  <si>
    <t>40-50</t>
  </si>
  <si>
    <t>50-60</t>
  </si>
  <si>
    <t>60-70</t>
  </si>
  <si>
    <t>70-80</t>
  </si>
  <si>
    <t>80-90</t>
  </si>
  <si>
    <t>90-100</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</si>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</sst>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0"/>
  </numFmts>
  <fonts count="11" x14ac:knownFonts="1">
    <font>
      <sz val="12"/>
      <color theme="1"/>
      <name val="Calibri"/>
      <family val="2"/>
      <scheme val="minor"/>
    </font>
    <font>
      <b/>
      <sz val="12"/>
      <color theme="1"/>
      <name val="Calibri"/>
      <family val="2"/>
      <scheme val="minor"/>
    </font>
    <font>
      <b/>
      <sz val="18"/>
      <color theme="1"/>
      <name val="Calibri"/>
      <family val="2"/>
      <scheme val="minor"/>
    </font>
    <font>
      <sz val="12"/>
      <color theme="1"/>
      <name val="Times New Roman"/>
      <family val="1"/>
    </font>
    <font>
      <sz val="7.5"/>
      <color theme="1"/>
      <name val="Times New Roman"/>
      <family val="1"/>
    </font>
    <font>
      <sz val="12"/>
      <color theme="1"/>
      <name val="Symbol"/>
      <family val="1"/>
      <charset val="2"/>
    </font>
    <font>
      <u/>
      <sz val="12"/>
      <color theme="10"/>
      <name val="Calibri"/>
      <family val="2"/>
      <scheme val="minor"/>
    </font>
    <font>
      <sz val="12"/>
      <name val="Arial"/>
      <family val="2"/>
    </font>
    <font>
      <b/>
      <sz val="12"/>
      <name val="Calibri"/>
      <family val="2"/>
    </font>
    <font>
      <sz val="12"/>
      <name val="Calibri"/>
      <family val="2"/>
    </font>
    <font>
      <sz val="8"/>
      <name val="Calibri"/>
      <family val="2"/>
      <scheme val="minor"/>
    </font>
  </fonts>
  <fills count="4">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medium">
        <color indexed="64"/>
      </right>
      <top style="thin">
        <color indexed="64"/>
      </top>
      <bottom style="thin">
        <color theme="1"/>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6" fillId="0" borderId="0" applyNumberFormat="0" applyFill="0" applyBorder="0" applyAlignment="0" applyProtection="0"/>
  </cellStyleXfs>
  <cellXfs count="154">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right"/>
    </xf>
    <xf numFmtId="0" fontId="0" fillId="0" borderId="0" xfId="0" applyBorder="1" applyAlignment="1">
      <alignment horizontal="right"/>
    </xf>
    <xf numFmtId="0" fontId="0" fillId="0" borderId="0" xfId="0" applyBorder="1" applyAlignment="1">
      <alignment horizontal="center"/>
    </xf>
    <xf numFmtId="0" fontId="0" fillId="0" borderId="0" xfId="0" applyBorder="1"/>
    <xf numFmtId="0" fontId="2" fillId="0" borderId="0" xfId="0" applyFont="1" applyAlignment="1">
      <alignment horizontal="left"/>
    </xf>
    <xf numFmtId="0" fontId="2" fillId="0" borderId="0" xfId="0" applyFont="1"/>
    <xf numFmtId="0" fontId="2" fillId="0" borderId="0" xfId="0" applyFont="1" applyAlignment="1"/>
    <xf numFmtId="0" fontId="3" fillId="0" borderId="0" xfId="0" applyFont="1"/>
    <xf numFmtId="2" fontId="0" fillId="0" borderId="0" xfId="0" applyNumberFormat="1" applyBorder="1" applyAlignment="1">
      <alignment horizontal="center"/>
    </xf>
    <xf numFmtId="0" fontId="0" fillId="0" borderId="0" xfId="0" applyFont="1"/>
    <xf numFmtId="0" fontId="0" fillId="0" borderId="0" xfId="0" applyFont="1" applyAlignment="1">
      <alignment horizontal="center"/>
    </xf>
    <xf numFmtId="0" fontId="6" fillId="0" borderId="0" xfId="1"/>
    <xf numFmtId="0" fontId="6" fillId="0" borderId="0" xfId="1" quotePrefix="1"/>
    <xf numFmtId="0" fontId="3" fillId="0" borderId="0" xfId="0" applyFont="1" applyAlignment="1">
      <alignment wrapText="1"/>
    </xf>
    <xf numFmtId="0" fontId="1" fillId="0" borderId="0" xfId="0" applyFont="1" applyBorder="1" applyAlignment="1">
      <alignment horizontal="center"/>
    </xf>
    <xf numFmtId="0" fontId="9" fillId="0" borderId="0" xfId="0" applyFont="1" applyFill="1" applyBorder="1" applyAlignment="1">
      <alignment horizontal="left" vertical="center" wrapText="1" readingOrder="1"/>
    </xf>
    <xf numFmtId="0" fontId="7" fillId="0" borderId="0" xfId="0" applyFont="1" applyFill="1" applyBorder="1" applyAlignment="1">
      <alignment horizontal="right" vertical="top" wrapText="1"/>
    </xf>
    <xf numFmtId="3" fontId="9" fillId="0" borderId="0" xfId="0" applyNumberFormat="1" applyFont="1" applyFill="1" applyBorder="1" applyAlignment="1">
      <alignment horizontal="right" vertical="center" wrapText="1" readingOrder="1"/>
    </xf>
    <xf numFmtId="0" fontId="1" fillId="0" borderId="0" xfId="0" applyFont="1" applyBorder="1" applyAlignment="1">
      <alignment horizontal="right"/>
    </xf>
    <xf numFmtId="0" fontId="0" fillId="0" borderId="0" xfId="0" applyBorder="1" applyAlignment="1">
      <alignment horizontal="left"/>
    </xf>
    <xf numFmtId="1" fontId="0" fillId="0" borderId="0" xfId="0" applyNumberFormat="1" applyBorder="1" applyAlignment="1">
      <alignment horizontal="right"/>
    </xf>
    <xf numFmtId="0" fontId="1" fillId="0" borderId="0" xfId="0" applyFont="1" applyBorder="1" applyAlignment="1">
      <alignment horizontal="left"/>
    </xf>
    <xf numFmtId="0" fontId="0" fillId="0" borderId="6" xfId="0" applyBorder="1" applyAlignment="1">
      <alignment horizontal="left"/>
    </xf>
    <xf numFmtId="0" fontId="1" fillId="0" borderId="7" xfId="0" applyFont="1" applyBorder="1" applyAlignment="1">
      <alignment horizontal="left"/>
    </xf>
    <xf numFmtId="0" fontId="1" fillId="0" borderId="11" xfId="0" applyFont="1" applyBorder="1" applyAlignment="1">
      <alignment horizontal="left"/>
    </xf>
    <xf numFmtId="0" fontId="0" fillId="2" borderId="6" xfId="0" applyFont="1" applyFill="1" applyBorder="1" applyAlignment="1">
      <alignment horizontal="left"/>
    </xf>
    <xf numFmtId="0" fontId="0" fillId="0" borderId="6" xfId="0" applyFont="1" applyBorder="1" applyAlignment="1">
      <alignment horizontal="left"/>
    </xf>
    <xf numFmtId="0" fontId="1" fillId="0" borderId="12" xfId="0" applyFont="1" applyBorder="1" applyAlignment="1">
      <alignment horizontal="center"/>
    </xf>
    <xf numFmtId="0" fontId="1" fillId="0" borderId="13" xfId="0" applyFont="1" applyBorder="1" applyAlignment="1">
      <alignment horizontal="center"/>
    </xf>
    <xf numFmtId="3" fontId="1" fillId="0" borderId="4" xfId="0" applyNumberFormat="1" applyFont="1" applyBorder="1" applyAlignment="1">
      <alignment horizontal="right"/>
    </xf>
    <xf numFmtId="0" fontId="0" fillId="0" borderId="4" xfId="0" applyBorder="1" applyAlignment="1">
      <alignment horizontal="left"/>
    </xf>
    <xf numFmtId="3" fontId="0" fillId="0" borderId="4" xfId="0" applyNumberFormat="1" applyBorder="1" applyAlignment="1">
      <alignment horizontal="right"/>
    </xf>
    <xf numFmtId="3" fontId="0" fillId="0" borderId="0" xfId="0" applyNumberFormat="1" applyBorder="1" applyAlignment="1">
      <alignment horizontal="right"/>
    </xf>
    <xf numFmtId="3" fontId="1" fillId="0" borderId="0" xfId="0" applyNumberFormat="1" applyFont="1" applyBorder="1" applyAlignment="1">
      <alignment horizontal="right"/>
    </xf>
    <xf numFmtId="0" fontId="1" fillId="0" borderId="19" xfId="0" applyFont="1" applyBorder="1" applyAlignment="1">
      <alignment horizontal="center"/>
    </xf>
    <xf numFmtId="0" fontId="1" fillId="0" borderId="5" xfId="0" applyFont="1" applyBorder="1" applyAlignment="1">
      <alignment horizontal="center"/>
    </xf>
    <xf numFmtId="0" fontId="1" fillId="0" borderId="5" xfId="0" applyFont="1" applyFill="1" applyBorder="1" applyAlignment="1">
      <alignment horizontal="center"/>
    </xf>
    <xf numFmtId="0" fontId="1" fillId="0" borderId="5" xfId="0" applyFont="1" applyBorder="1" applyAlignment="1">
      <alignment horizontal="left" wrapText="1"/>
    </xf>
    <xf numFmtId="0" fontId="0" fillId="0" borderId="0" xfId="0" applyBorder="1" applyAlignment="1">
      <alignment horizontal="left" wrapText="1"/>
    </xf>
    <xf numFmtId="0" fontId="1" fillId="0" borderId="5" xfId="0" applyFont="1" applyBorder="1" applyAlignment="1">
      <alignment horizontal="center" wrapText="1"/>
    </xf>
    <xf numFmtId="0" fontId="1" fillId="0" borderId="20" xfId="0" applyFont="1" applyBorder="1" applyAlignment="1">
      <alignment horizontal="center"/>
    </xf>
    <xf numFmtId="0" fontId="1" fillId="0" borderId="18" xfId="0" applyFont="1" applyBorder="1" applyAlignment="1">
      <alignment horizontal="left"/>
    </xf>
    <xf numFmtId="0" fontId="0" fillId="3" borderId="6" xfId="0" applyFill="1" applyBorder="1" applyAlignment="1">
      <alignment horizontal="left"/>
    </xf>
    <xf numFmtId="0" fontId="1" fillId="0" borderId="7" xfId="0" applyFont="1" applyFill="1" applyBorder="1" applyAlignment="1">
      <alignment horizontal="left"/>
    </xf>
    <xf numFmtId="3" fontId="0" fillId="3" borderId="0" xfId="0" applyNumberFormat="1" applyFill="1" applyBorder="1" applyAlignment="1">
      <alignment horizontal="right"/>
    </xf>
    <xf numFmtId="3" fontId="0" fillId="3" borderId="9" xfId="0" applyNumberFormat="1" applyFill="1" applyBorder="1" applyAlignment="1">
      <alignment horizontal="right"/>
    </xf>
    <xf numFmtId="3" fontId="0" fillId="0" borderId="9" xfId="0" applyNumberFormat="1" applyBorder="1" applyAlignment="1">
      <alignment horizontal="right"/>
    </xf>
    <xf numFmtId="3" fontId="1" fillId="0" borderId="8" xfId="0" applyNumberFormat="1" applyFont="1" applyBorder="1" applyAlignment="1">
      <alignment horizontal="right"/>
    </xf>
    <xf numFmtId="3" fontId="1" fillId="0" borderId="10" xfId="0" applyNumberFormat="1" applyFont="1" applyBorder="1" applyAlignment="1">
      <alignment horizontal="right"/>
    </xf>
    <xf numFmtId="3" fontId="1" fillId="0" borderId="0" xfId="0" applyNumberFormat="1" applyFont="1" applyBorder="1" applyAlignment="1"/>
    <xf numFmtId="3" fontId="1" fillId="0" borderId="9" xfId="0" applyNumberFormat="1" applyFont="1" applyBorder="1" applyAlignment="1">
      <alignment horizontal="right"/>
    </xf>
    <xf numFmtId="0" fontId="1" fillId="0" borderId="0" xfId="0" applyFont="1" applyFill="1" applyBorder="1" applyAlignment="1">
      <alignment horizontal="center"/>
    </xf>
    <xf numFmtId="0" fontId="1" fillId="0" borderId="0" xfId="0" applyFont="1" applyBorder="1" applyAlignment="1">
      <alignment horizontal="center" wrapText="1"/>
    </xf>
    <xf numFmtId="0" fontId="1" fillId="0" borderId="5" xfId="0" applyFont="1" applyBorder="1" applyAlignment="1">
      <alignment horizontal="right"/>
    </xf>
    <xf numFmtId="0" fontId="1" fillId="0" borderId="14" xfId="0" applyFont="1" applyBorder="1" applyAlignment="1">
      <alignment horizontal="center"/>
    </xf>
    <xf numFmtId="0" fontId="1" fillId="0" borderId="0" xfId="0" applyFont="1" applyBorder="1"/>
    <xf numFmtId="164" fontId="0" fillId="0" borderId="0" xfId="0" applyNumberFormat="1" applyBorder="1" applyAlignment="1">
      <alignment horizontal="right"/>
    </xf>
    <xf numFmtId="165" fontId="0" fillId="0" borderId="0" xfId="0" applyNumberFormat="1" applyBorder="1" applyAlignment="1">
      <alignment horizontal="right"/>
    </xf>
    <xf numFmtId="165" fontId="1" fillId="0" borderId="0" xfId="0" applyNumberFormat="1" applyFont="1" applyBorder="1" applyAlignment="1">
      <alignment horizontal="right"/>
    </xf>
    <xf numFmtId="0" fontId="1" fillId="0" borderId="5" xfId="0" applyFont="1" applyBorder="1"/>
    <xf numFmtId="165" fontId="0" fillId="0" borderId="0" xfId="0" applyNumberFormat="1" applyBorder="1" applyAlignment="1">
      <alignment horizontal="left"/>
    </xf>
    <xf numFmtId="165" fontId="0" fillId="0" borderId="0" xfId="0" applyNumberFormat="1" applyBorder="1" applyAlignment="1"/>
    <xf numFmtId="165" fontId="1" fillId="0" borderId="0" xfId="0" applyNumberFormat="1" applyFont="1" applyBorder="1" applyAlignment="1"/>
    <xf numFmtId="166" fontId="0" fillId="0" borderId="0" xfId="0" applyNumberFormat="1" applyBorder="1" applyAlignment="1">
      <alignment horizontal="right"/>
    </xf>
    <xf numFmtId="0" fontId="0" fillId="0" borderId="0" xfId="0" applyBorder="1" applyAlignment="1">
      <alignment horizontal="center" wrapText="1"/>
    </xf>
    <xf numFmtId="165" fontId="0" fillId="0" borderId="4" xfId="0" applyNumberFormat="1" applyBorder="1" applyAlignment="1">
      <alignment horizontal="right"/>
    </xf>
    <xf numFmtId="0" fontId="0" fillId="0" borderId="5" xfId="0" applyBorder="1" applyAlignment="1">
      <alignment horizontal="left" wrapText="1"/>
    </xf>
    <xf numFmtId="0" fontId="0" fillId="0" borderId="5" xfId="0" applyBorder="1" applyAlignment="1">
      <alignment horizontal="center" wrapText="1"/>
    </xf>
    <xf numFmtId="0" fontId="0" fillId="0" borderId="5" xfId="0" applyBorder="1" applyAlignment="1">
      <alignment horizontal="center"/>
    </xf>
    <xf numFmtId="0" fontId="0" fillId="0" borderId="5" xfId="0" applyBorder="1" applyAlignment="1">
      <alignment horizontal="left"/>
    </xf>
    <xf numFmtId="166" fontId="0" fillId="0" borderId="4" xfId="0" applyNumberFormat="1" applyBorder="1" applyAlignment="1">
      <alignment horizontal="right"/>
    </xf>
    <xf numFmtId="3" fontId="0" fillId="2" borderId="0" xfId="0" applyNumberFormat="1" applyFont="1" applyFill="1" applyBorder="1" applyAlignment="1">
      <alignment horizontal="right"/>
    </xf>
    <xf numFmtId="3" fontId="1" fillId="2" borderId="9" xfId="0" applyNumberFormat="1" applyFont="1" applyFill="1" applyBorder="1" applyAlignment="1">
      <alignment horizontal="right"/>
    </xf>
    <xf numFmtId="3" fontId="0" fillId="0" borderId="0" xfId="0" applyNumberFormat="1" applyFont="1" applyBorder="1" applyAlignment="1">
      <alignment horizontal="right"/>
    </xf>
    <xf numFmtId="0" fontId="8" fillId="0" borderId="6" xfId="0" applyFont="1" applyFill="1" applyBorder="1" applyAlignment="1">
      <alignment horizontal="left" vertical="center" wrapText="1" readingOrder="1"/>
    </xf>
    <xf numFmtId="0" fontId="0" fillId="0" borderId="0" xfId="0" applyFont="1" applyFill="1" applyBorder="1"/>
    <xf numFmtId="0" fontId="8" fillId="0" borderId="1" xfId="0" applyFont="1" applyBorder="1" applyAlignment="1">
      <alignment horizontal="left" wrapText="1" readingOrder="1"/>
    </xf>
    <xf numFmtId="0" fontId="8" fillId="0" borderId="2" xfId="0" applyFont="1" applyBorder="1" applyAlignment="1">
      <alignment horizontal="left" wrapText="1" readingOrder="1"/>
    </xf>
    <xf numFmtId="0" fontId="8" fillId="0" borderId="3" xfId="0" applyFont="1" applyBorder="1" applyAlignment="1">
      <alignment horizontal="left" wrapText="1" readingOrder="1"/>
    </xf>
    <xf numFmtId="0" fontId="8" fillId="2" borderId="21" xfId="0" applyFont="1" applyFill="1" applyBorder="1" applyAlignment="1">
      <alignment horizontal="left" vertical="center" wrapText="1" readingOrder="1"/>
    </xf>
    <xf numFmtId="0" fontId="9" fillId="2" borderId="4" xfId="0" applyFont="1" applyFill="1" applyBorder="1" applyAlignment="1">
      <alignment horizontal="left" vertical="center" wrapText="1" readingOrder="1"/>
    </xf>
    <xf numFmtId="0" fontId="9" fillId="2" borderId="4" xfId="0" applyFont="1" applyFill="1" applyBorder="1" applyAlignment="1">
      <alignment horizontal="right" vertical="center" wrapText="1" readingOrder="1"/>
    </xf>
    <xf numFmtId="0" fontId="7" fillId="2" borderId="4" xfId="0" applyFont="1" applyFill="1" applyBorder="1" applyAlignment="1">
      <alignment horizontal="right" vertical="top" wrapText="1"/>
    </xf>
    <xf numFmtId="0" fontId="0" fillId="2" borderId="4" xfId="0" applyFont="1" applyFill="1" applyBorder="1"/>
    <xf numFmtId="0" fontId="8" fillId="0" borderId="6" xfId="0" applyFont="1" applyBorder="1" applyAlignment="1">
      <alignment horizontal="left" vertical="center" wrapText="1" readingOrder="1"/>
    </xf>
    <xf numFmtId="0" fontId="9" fillId="0" borderId="0" xfId="0" applyFont="1" applyBorder="1" applyAlignment="1">
      <alignment horizontal="left" vertical="center" wrapText="1" readingOrder="1"/>
    </xf>
    <xf numFmtId="0" fontId="9" fillId="0" borderId="0" xfId="0" applyFont="1" applyBorder="1" applyAlignment="1">
      <alignment horizontal="right" vertical="center" wrapText="1" readingOrder="1"/>
    </xf>
    <xf numFmtId="0" fontId="7" fillId="0" borderId="0" xfId="0" applyFont="1" applyBorder="1" applyAlignment="1">
      <alignment horizontal="right" vertical="top" wrapText="1"/>
    </xf>
    <xf numFmtId="3" fontId="9" fillId="0" borderId="0" xfId="0" applyNumberFormat="1" applyFont="1" applyBorder="1" applyAlignment="1">
      <alignment horizontal="right" vertical="center" wrapText="1" readingOrder="1"/>
    </xf>
    <xf numFmtId="0" fontId="0" fillId="0" borderId="0" xfId="0" applyFont="1" applyBorder="1"/>
    <xf numFmtId="3" fontId="0" fillId="0" borderId="0" xfId="0" applyNumberFormat="1" applyFont="1" applyBorder="1"/>
    <xf numFmtId="0" fontId="8" fillId="2" borderId="6" xfId="0" applyFont="1" applyFill="1" applyBorder="1" applyAlignment="1">
      <alignment horizontal="left" vertical="center" wrapText="1" readingOrder="1"/>
    </xf>
    <xf numFmtId="0" fontId="9" fillId="2" borderId="0" xfId="0" applyFont="1" applyFill="1" applyBorder="1" applyAlignment="1">
      <alignment horizontal="left" vertical="center" wrapText="1" readingOrder="1"/>
    </xf>
    <xf numFmtId="0" fontId="7" fillId="2" borderId="0" xfId="0" applyFont="1" applyFill="1" applyBorder="1" applyAlignment="1">
      <alignment horizontal="right" vertical="top" wrapText="1"/>
    </xf>
    <xf numFmtId="0" fontId="9" fillId="2" borderId="0" xfId="0" applyFont="1" applyFill="1" applyBorder="1" applyAlignment="1">
      <alignment horizontal="right" vertical="center" wrapText="1" readingOrder="1"/>
    </xf>
    <xf numFmtId="3" fontId="9" fillId="2" borderId="0" xfId="0" applyNumberFormat="1" applyFont="1" applyFill="1" applyBorder="1" applyAlignment="1">
      <alignment horizontal="right" vertical="center" wrapText="1" readingOrder="1"/>
    </xf>
    <xf numFmtId="0" fontId="0" fillId="2" borderId="0" xfId="0" applyFont="1" applyFill="1" applyBorder="1"/>
    <xf numFmtId="3" fontId="0" fillId="2" borderId="0" xfId="0" applyNumberFormat="1" applyFont="1" applyFill="1" applyBorder="1"/>
    <xf numFmtId="0" fontId="0" fillId="0" borderId="25" xfId="0" applyFont="1" applyBorder="1"/>
    <xf numFmtId="0" fontId="1" fillId="0" borderId="26" xfId="0" applyFont="1" applyBorder="1"/>
    <xf numFmtId="0" fontId="0" fillId="0" borderId="26" xfId="0" applyFont="1" applyBorder="1"/>
    <xf numFmtId="3" fontId="1" fillId="0" borderId="26" xfId="0" applyNumberFormat="1" applyFont="1" applyBorder="1"/>
    <xf numFmtId="3" fontId="1" fillId="0" borderId="22" xfId="0" applyNumberFormat="1" applyFont="1" applyBorder="1"/>
    <xf numFmtId="3" fontId="1" fillId="2" borderId="23" xfId="0" applyNumberFormat="1" applyFont="1" applyFill="1" applyBorder="1" applyAlignment="1">
      <alignment horizontal="right" vertical="center"/>
    </xf>
    <xf numFmtId="3" fontId="1" fillId="3" borderId="24" xfId="0" applyNumberFormat="1" applyFont="1" applyFill="1" applyBorder="1" applyAlignment="1">
      <alignment horizontal="right" vertical="center"/>
    </xf>
    <xf numFmtId="0" fontId="1" fillId="0" borderId="0" xfId="0" applyFont="1" applyBorder="1" applyAlignment="1"/>
    <xf numFmtId="0" fontId="1" fillId="0" borderId="18" xfId="0" applyFont="1" applyBorder="1" applyAlignment="1">
      <alignment horizontal="right"/>
    </xf>
    <xf numFmtId="0" fontId="0" fillId="2" borderId="6" xfId="0" applyFont="1" applyFill="1" applyBorder="1" applyAlignment="1">
      <alignment horizontal="right"/>
    </xf>
    <xf numFmtId="0" fontId="0" fillId="0" borderId="6" xfId="0" applyFont="1" applyBorder="1" applyAlignment="1">
      <alignment horizontal="right"/>
    </xf>
    <xf numFmtId="0" fontId="1" fillId="0" borderId="7" xfId="0" applyFont="1" applyBorder="1" applyAlignment="1">
      <alignment horizontal="right"/>
    </xf>
    <xf numFmtId="0" fontId="0" fillId="0" borderId="6" xfId="0" applyFont="1" applyFill="1" applyBorder="1" applyAlignment="1">
      <alignment horizontal="right"/>
    </xf>
    <xf numFmtId="3" fontId="0" fillId="0" borderId="0" xfId="0" applyNumberFormat="1" applyFont="1" applyFill="1" applyBorder="1" applyAlignment="1">
      <alignment horizontal="right"/>
    </xf>
    <xf numFmtId="3" fontId="1" fillId="0" borderId="9" xfId="0" applyNumberFormat="1" applyFont="1" applyFill="1" applyBorder="1" applyAlignment="1">
      <alignment horizontal="right"/>
    </xf>
    <xf numFmtId="165" fontId="0" fillId="0" borderId="4" xfId="0" applyNumberFormat="1" applyBorder="1" applyAlignment="1">
      <alignment horizontal="left"/>
    </xf>
    <xf numFmtId="1" fontId="0" fillId="0" borderId="0" xfId="0" applyNumberFormat="1" applyAlignment="1">
      <alignment horizontal="right"/>
    </xf>
    <xf numFmtId="0" fontId="1" fillId="0" borderId="28" xfId="0" applyFont="1" applyBorder="1"/>
    <xf numFmtId="0" fontId="1" fillId="0" borderId="29" xfId="0" applyFont="1" applyBorder="1" applyAlignment="1">
      <alignment horizontal="center"/>
    </xf>
    <xf numFmtId="0" fontId="1" fillId="0" borderId="30" xfId="0" applyFont="1" applyBorder="1" applyAlignment="1">
      <alignment horizontal="center"/>
    </xf>
    <xf numFmtId="0" fontId="0" fillId="2" borderId="36" xfId="0" applyFont="1" applyFill="1" applyBorder="1"/>
    <xf numFmtId="0" fontId="0" fillId="0" borderId="31" xfId="0" applyFont="1" applyBorder="1"/>
    <xf numFmtId="0" fontId="0" fillId="2" borderId="31" xfId="0" applyFont="1" applyFill="1" applyBorder="1"/>
    <xf numFmtId="0" fontId="1" fillId="0" borderId="33" xfId="0" applyFont="1" applyBorder="1"/>
    <xf numFmtId="0" fontId="1" fillId="0" borderId="29" xfId="0" applyFont="1" applyBorder="1"/>
    <xf numFmtId="1" fontId="0" fillId="2" borderId="4" xfId="0" applyNumberFormat="1" applyFont="1" applyFill="1" applyBorder="1"/>
    <xf numFmtId="1" fontId="0" fillId="2" borderId="4" xfId="0" applyNumberFormat="1" applyFont="1" applyFill="1" applyBorder="1" applyAlignment="1">
      <alignment horizontal="right"/>
    </xf>
    <xf numFmtId="1" fontId="1" fillId="2" borderId="37" xfId="0" applyNumberFormat="1" applyFont="1" applyFill="1" applyBorder="1" applyAlignment="1">
      <alignment horizontal="right"/>
    </xf>
    <xf numFmtId="1" fontId="0" fillId="0" borderId="0" xfId="0" applyNumberFormat="1" applyFont="1" applyBorder="1"/>
    <xf numFmtId="1" fontId="0" fillId="0" borderId="0" xfId="0" applyNumberFormat="1" applyFont="1" applyBorder="1" applyAlignment="1">
      <alignment horizontal="right"/>
    </xf>
    <xf numFmtId="1" fontId="1" fillId="0" borderId="32" xfId="0" applyNumberFormat="1" applyFont="1" applyBorder="1" applyAlignment="1">
      <alignment horizontal="right"/>
    </xf>
    <xf numFmtId="1" fontId="0" fillId="2" borderId="0" xfId="0" applyNumberFormat="1" applyFont="1" applyFill="1" applyBorder="1"/>
    <xf numFmtId="1" fontId="0" fillId="2" borderId="0" xfId="0" applyNumberFormat="1" applyFont="1" applyFill="1" applyBorder="1" applyAlignment="1">
      <alignment horizontal="right"/>
    </xf>
    <xf numFmtId="1" fontId="1" fillId="2" borderId="32" xfId="0" applyNumberFormat="1" applyFont="1" applyFill="1" applyBorder="1" applyAlignment="1">
      <alignment horizontal="right"/>
    </xf>
    <xf numFmtId="1" fontId="1" fillId="0" borderId="34" xfId="0" applyNumberFormat="1" applyFont="1" applyBorder="1"/>
    <xf numFmtId="1" fontId="1" fillId="0" borderId="34" xfId="0" applyNumberFormat="1" applyFont="1" applyBorder="1" applyAlignment="1">
      <alignment horizontal="right"/>
    </xf>
    <xf numFmtId="1" fontId="1" fillId="0" borderId="35" xfId="0" applyNumberFormat="1" applyFont="1" applyBorder="1" applyAlignment="1">
      <alignment horizontal="right"/>
    </xf>
    <xf numFmtId="3" fontId="1" fillId="0" borderId="24" xfId="0" applyNumberFormat="1" applyFont="1" applyFill="1" applyBorder="1" applyAlignment="1">
      <alignment horizontal="right" vertical="center"/>
    </xf>
    <xf numFmtId="3" fontId="1" fillId="3" borderId="24" xfId="0" applyNumberFormat="1" applyFont="1" applyFill="1" applyBorder="1" applyAlignment="1">
      <alignment horizontal="right" vertical="center"/>
    </xf>
    <xf numFmtId="3" fontId="1" fillId="3" borderId="27" xfId="0" applyNumberFormat="1" applyFont="1" applyFill="1" applyBorder="1" applyAlignment="1">
      <alignment horizontal="right" vertical="center"/>
    </xf>
    <xf numFmtId="3" fontId="1" fillId="0" borderId="24" xfId="0" applyNumberFormat="1" applyFont="1" applyBorder="1" applyAlignment="1">
      <alignment horizontal="right" vertical="center"/>
    </xf>
    <xf numFmtId="0" fontId="3" fillId="0" borderId="0" xfId="0" applyFont="1" applyAlignment="1">
      <alignment horizontal="left"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38" xfId="0" applyFont="1" applyBorder="1" applyAlignment="1">
      <alignment horizontal="center"/>
    </xf>
    <xf numFmtId="0" fontId="1" fillId="0" borderId="39" xfId="0" applyFont="1" applyBorder="1" applyAlignment="1">
      <alignment horizontal="center"/>
    </xf>
    <xf numFmtId="0" fontId="1" fillId="0" borderId="40"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cellXfs>
  <cellStyles count="2">
    <cellStyle name="Hyperlink" xfId="1" builtinId="8"/>
    <cellStyle name="Normal" xfId="0" builtinId="0"/>
  </cellStyles>
  <dxfs count="242">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dxf>
    <dxf>
      <numFmt numFmtId="166" formatCode="&quot;$&quot;#,##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left" vertical="bottom" textRotation="0" wrapText="0" indent="0" justifyLastLine="0" shrinkToFit="0" readingOrder="0"/>
    </dxf>
    <dxf>
      <border outline="0">
        <bottom style="thin">
          <color indexed="64"/>
        </bottom>
      </border>
    </dxf>
    <dxf>
      <alignment horizontal="left" vertical="bottom" textRotation="0" wrapText="1"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dxf>
    <dxf>
      <numFmt numFmtId="166" formatCode="&quot;$&quot;#,##0.0"/>
      <alignment horizontal="right" vertical="bottom" textRotation="0" wrapText="0" indent="0" justifyLastLine="0" shrinkToFit="0" readingOrder="0"/>
    </dxf>
    <dxf>
      <numFmt numFmtId="166" formatCode="&quot;$&quot;#,##0.0"/>
      <alignment horizontal="righ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border>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
      <numFmt numFmtId="165" formatCode="#,##0.0"/>
      <alignment horizontal="general" vertical="bottom" textRotation="0" wrapText="0" indent="0" justifyLastLine="0" shrinkToFit="0" readingOrder="0"/>
    </dxf>
    <dxf>
      <numFmt numFmtId="165" formatCode="#,##0.0"/>
      <alignment horizontal="general" vertical="bottom" textRotation="0" wrapText="0" indent="0" justifyLastLine="0" shrinkToFit="0" readingOrder="0"/>
    </dxf>
    <dxf>
      <numFmt numFmtId="165" formatCode="#,##0.0"/>
      <alignment horizontal="general" vertical="bottom" textRotation="0" wrapText="0" indent="0" justifyLastLine="0" shrinkToFit="0" readingOrder="0"/>
    </dxf>
    <dxf>
      <numFmt numFmtId="165" formatCode="#,##0.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bottom style="thin">
          <color indexed="64"/>
        </bottom>
      </border>
    </dxf>
    <dxf>
      <alignment horizontal="center"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righ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numFmt numFmtId="165" formatCode="#,##0.0"/>
      <alignment horizontal="lef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border diagonalUp="0" diagonalDown="0">
        <left/>
        <right style="medium">
          <color indexed="64"/>
        </right>
        <top/>
        <bottom/>
      </border>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righ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center"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font>
      <numFmt numFmtId="3" formatCode="#,##0"/>
      <alignment horizontal="general"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diagonalUp="0" diagonalDown="0">
        <left style="medium">
          <color indexed="64"/>
        </left>
        <right style="medium">
          <color indexed="64"/>
        </right>
        <top/>
        <bottom style="medium">
          <color indexed="64"/>
        </bottom>
      </border>
    </dxf>
    <dxf>
      <alignment horizontal="right" vertical="bottom" textRotation="0" wrapText="0" indent="0" justifyLastLine="0" shrinkToFit="0" readingOrder="0"/>
    </dxf>
    <dxf>
      <font>
        <b/>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2"/>
        <color theme="1"/>
        <name val="Calibri"/>
        <family val="2"/>
        <scheme val="minor"/>
      </font>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3593E29-CE2C-4941-BA50-1EA133E64DB7}" name="Table2" displayName="Table2" ref="B3:N11" totalsRowShown="0" headerRowDxfId="241" dataDxfId="239" headerRowBorderDxfId="240" tableBorderDxfId="238">
  <autoFilter ref="B3:N11" xr:uid="{9E4D3C29-7BE2-9B4E-A8F4-956A9A49906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5AFBCEEA-5E0A-EC46-9D3A-C3B8988323BA}" name="Pipeline Classification" dataDxfId="237"/>
    <tableColumn id="3" xr3:uid="{67A17737-3EF0-C34A-BB8D-4AF56174C601}" name="Connecticut" dataDxfId="236"/>
    <tableColumn id="4" xr3:uid="{DDA7B299-D3D8-E74F-A787-D3242D88633A}" name="Delaware" dataDxfId="235"/>
    <tableColumn id="6" xr3:uid="{A44E6F26-91C4-5B4C-A129-4D181B04BCAA}" name="Maine" dataDxfId="234"/>
    <tableColumn id="7" xr3:uid="{E43207CB-F1DE-D541-9B40-06C3FEC00029}" name="Maryland" dataDxfId="233"/>
    <tableColumn id="8" xr3:uid="{8432F393-2CAC-0146-A044-0D1691290079}" name="Massachusetts" dataDxfId="232"/>
    <tableColumn id="9" xr3:uid="{5CBF11DD-C680-6A43-978C-BF7DBAB600C6}" name="New Jersey" dataDxfId="231"/>
    <tableColumn id="10" xr3:uid="{884C92BB-A244-3F4B-8D9E-BDC1BAE78945}" name="New York" dataDxfId="230"/>
    <tableColumn id="11" xr3:uid="{2A9AA0E9-7E45-B243-9E59-7C3C459E0A32}" name="North Carolina" dataDxfId="229"/>
    <tableColumn id="12" xr3:uid="{4E1625E8-AF01-6F46-8C66-A05094E896BB}" name="Ohio" dataDxfId="228"/>
    <tableColumn id="13" xr3:uid="{F49259B7-1E68-4B4E-A7DD-0A1DA08F1218}" name="Rhode Island" dataDxfId="227"/>
    <tableColumn id="14" xr3:uid="{F43C641E-831B-3E46-AEB1-97AD55175952}" name="Virginia" dataDxfId="226"/>
    <tableColumn id="15" xr3:uid="{1D2F58CA-E9E2-DE45-9AB2-95311F8B5881}" name="Total" dataDxfId="225"/>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A6DCC95-C19F-C344-A13A-5269FA93C469}" name="Table13" displayName="Table13" ref="B3:T29" totalsRowShown="0" headerRowBorderDxfId="124" tableBorderDxfId="123">
  <autoFilter ref="B3:T29" xr:uid="{66D01478-AC65-BF46-85C9-5CFA5EC644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7F1AC124-4E0E-F442-B525-8EBEED694249}" name="Commercial Operation Date" dataDxfId="122"/>
    <tableColumn id="8" xr3:uid="{645F41D1-C97F-3440-8222-E26CCF2086A8}" name="Global Water Depth Max (m)" dataDxfId="121"/>
    <tableColumn id="9" xr3:uid="{73EDDF3B-2F27-F744-98CB-EA7A636E2B32}" name="Rest of the World Water Depth Max (m)" dataDxfId="120"/>
    <tableColumn id="10" xr3:uid="{07493FDC-8528-E345-BA8F-E7305F367795}" name="Asian Water Depth Max (m)" dataDxfId="119"/>
    <tableColumn id="11" xr3:uid="{C17EBB3A-DAF6-4F46-96E1-03FEFB29310E}" name="Global Distance From Shore Auto (km)" dataDxfId="118"/>
    <tableColumn id="12" xr3:uid="{699CC8D8-39A4-9B4B-AED5-C1F4F8589D83}" name="Rest of the World Distance From Shore Auto (km)" dataDxfId="117"/>
    <tableColumn id="13" xr3:uid="{21979731-0A7C-314A-A4E6-89ED0F535EC5}" name="Asian Distance From Shore Auto (km)" dataDxfId="116"/>
    <tableColumn id="14" xr3:uid="{E68210CA-F35B-F043-AEA0-F88E1DDCF3DF}" name="Global Capacity MW (Max)" dataDxfId="115"/>
    <tableColumn id="15" xr3:uid="{4E7FDFB4-EF09-474F-8EFF-AF1795DA87E1}" name="Rest of the World Capacity MW (Max)" dataDxfId="114"/>
    <tableColumn id="16" xr3:uid="{2565F06A-E7F1-EC4E-B985-39E5C2614FED}" name="Asian Capacity MW (Max)" dataDxfId="113"/>
    <tableColumn id="17" xr3:uid="{1B837353-CA98-CA4E-8C8A-A375DB096A6A}" name="Global Capacity MW (Max)2" dataDxfId="112"/>
    <tableColumn id="18" xr3:uid="{1F6A2577-E91E-7240-A007-5C3ED98B061F}" name="Rest of the World Capacity MW (Max)3" dataDxfId="111"/>
    <tableColumn id="19" xr3:uid="{F3CEB486-0B2B-0048-A597-79EA6530C6CF}" name="Asian Capacity MW (Max)4" dataDxfId="110"/>
    <tableColumn id="2" xr3:uid="{DB088C1A-8354-E747-A95F-FB5215466DAE}" name="Global 5-Year Weighted Mean Distance to Shore" dataDxfId="109"/>
    <tableColumn id="6" xr3:uid="{CFBD9C08-752F-C74C-8E41-BF1ECC7459A1}" name="Rest of the World 5-Year Weighted Mean Distance to Shore" dataDxfId="108"/>
    <tableColumn id="3" xr3:uid="{F1084E67-EFA1-6C4A-AE7E-E69C3C53FE55}" name="Asian 5-Year Weighted Mean Distance to Shore" dataDxfId="107"/>
    <tableColumn id="7" xr3:uid="{712E005E-C9D7-9A45-BA08-7271C38D8DB6}" name="Global 5-Year Weighted Mean Depth" dataDxfId="106"/>
    <tableColumn id="4" xr3:uid="{F10740C4-9767-C644-A2E1-9BA9EAA0BBC9}" name="Rest of the World 5-Year Weighted Mean Depth" dataDxfId="105"/>
    <tableColumn id="5" xr3:uid="{F6B3E417-8253-3E46-836C-B29684320C1F}" name="Asian 5-Year Weighted Mean Depth" dataDxfId="10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22AC64-2ABF-F94A-91ED-D50FC5549893}" name="Table6" displayName="Table6" ref="B3:F17" totalsRowShown="0" headerRowDxfId="103" dataDxfId="101" headerRowBorderDxfId="102" tableBorderDxfId="100">
  <autoFilter ref="B3:F17" xr:uid="{B65E1B82-05D6-124E-BE27-017C1B0FBC06}">
    <filterColumn colId="0" hiddenButton="1"/>
    <filterColumn colId="1" hiddenButton="1"/>
    <filterColumn colId="2" hiddenButton="1"/>
    <filterColumn colId="3" hiddenButton="1"/>
    <filterColumn colId="4" hiddenButton="1"/>
  </autoFilter>
  <tableColumns count="5">
    <tableColumn id="1" xr3:uid="{197766B8-9BC8-B54F-B061-AE73A2AA7D1E}" name="Type" dataDxfId="99"/>
    <tableColumn id="2" xr3:uid="{0B4EEB3A-29C5-914F-94EA-722A6B652995}" name="Category" dataDxfId="98"/>
    <tableColumn id="3" xr3:uid="{A635C85F-0811-EF4F-97AD-72BB1CA59B57}" name="Operating" dataDxfId="97"/>
    <tableColumn id="4" xr3:uid="{DBAF2A7B-3F9C-6848-A039-A90F1F46D417}" name="Announced" dataDxfId="96"/>
    <tableColumn id="5" xr3:uid="{E404A354-B1B8-454F-A9A9-27FDCF264CAA}" name="Total" dataDxfId="9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5AE6E66-CB42-714C-952E-F88EA9ECDD9D}" name="Table14" displayName="Table14" ref="B3:E29" totalsRowShown="0" headerRowDxfId="94" headerRowBorderDxfId="93" tableBorderDxfId="92">
  <autoFilter ref="B3:E29" xr:uid="{CB4C2266-55C9-4E4D-B6EC-842E65BE666A}">
    <filterColumn colId="0" hiddenButton="1"/>
    <filterColumn colId="1" hiddenButton="1"/>
    <filterColumn colId="2" hiddenButton="1"/>
    <filterColumn colId="3" hiddenButton="1"/>
  </autoFilter>
  <tableColumns count="4">
    <tableColumn id="1" xr3:uid="{F8E10AEB-DDB0-3842-BA7A-5FC061A6ED99}" name="Commercial Operation Date" dataDxfId="91"/>
    <tableColumn id="2" xr3:uid="{80FCDD67-A8B2-FF44-BF0E-291DCE877AF9}" name="Turbine Capacity (MW)" dataDxfId="90"/>
    <tableColumn id="3" xr3:uid="{D472AF95-5759-C146-8FDB-DF284145A713}" name="Rotor Diameter (m)" dataDxfId="89"/>
    <tableColumn id="4" xr3:uid="{CDA262AE-FA5C-BA48-937F-7A84F108E7AE}" name="Hub Height (m)" dataDxfId="88"/>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EF87759-A179-1A40-89D7-D09B872F5EFF}" name="Table3" displayName="Table3" ref="B3:E23" totalsRowShown="0" headerRowDxfId="87" headerRowBorderDxfId="86" tableBorderDxfId="85">
  <autoFilter ref="B3:E23" xr:uid="{6A28E48C-27C1-294E-8A03-705E90443625}">
    <filterColumn colId="0" hiddenButton="1"/>
    <filterColumn colId="1" hiddenButton="1"/>
    <filterColumn colId="2" hiddenButton="1"/>
    <filterColumn colId="3" hiddenButton="1"/>
  </autoFilter>
  <tableColumns count="4">
    <tableColumn id="1" xr3:uid="{5D88933F-8039-7E4B-8728-776AD321FEB3}" name="OEM"/>
    <tableColumn id="2" xr3:uid="{06300E0B-7E8D-9D46-8851-A11A7051DD3A}" name="Operating" dataDxfId="84"/>
    <tableColumn id="3" xr3:uid="{81942593-08FB-0243-B379-110AA8B77C63}" name="Announced" dataDxfId="83"/>
    <tableColumn id="4" xr3:uid="{0401BE2C-F96A-4F44-90E3-47CD7D021C5D}" name="Total" dataDxfId="8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2CCBC58-20FB-6841-B189-BCC85314890A}" name="Table15" displayName="Table15" ref="B3:U18" totalsRowShown="0" headerRowDxfId="81" dataDxfId="80" tableBorderDxfId="79">
  <autoFilter ref="B3:U18" xr:uid="{1771AADC-26D4-8A46-BBFC-51C44C800A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56BD3592-87E3-6540-B1A4-923416D5D80F}" name="Source" dataDxfId="78"/>
    <tableColumn id="8" xr3:uid="{B9942FA5-003D-9D45-A983-67AF2C3BA9AF}" name="2017" dataDxfId="77"/>
    <tableColumn id="9" xr3:uid="{91D56969-FE4F-9E41-8AA2-50F5B8328E18}" name="2018" dataDxfId="76"/>
    <tableColumn id="10" xr3:uid="{B1E850C6-0F99-C947-AA53-52A084466283}" name="2019" dataDxfId="75"/>
    <tableColumn id="11" xr3:uid="{0247C75C-2BA7-3C45-998B-C2F705074D55}" name="2020" dataDxfId="74"/>
    <tableColumn id="12" xr3:uid="{EAF9C098-85CC-6140-94B5-A54B7B244476}" name="2021" dataDxfId="73"/>
    <tableColumn id="13" xr3:uid="{1C5EED00-F2CE-2B4B-905D-606F4F01A25B}" name="2022" dataDxfId="72"/>
    <tableColumn id="14" xr3:uid="{3FE10CFC-FBE7-3A43-8626-37611145191B}" name="2023" dataDxfId="71"/>
    <tableColumn id="15" xr3:uid="{C98EED23-E2BA-694D-B27C-BC8D14D43425}" name="2024" dataDxfId="70"/>
    <tableColumn id="16" xr3:uid="{6070DDBB-32F0-4A4F-987A-87DF65908E0C}" name="2025" dataDxfId="69"/>
    <tableColumn id="17" xr3:uid="{956B870C-294C-BF4E-AFD1-8A8F9345B98D}" name="2026" dataDxfId="68"/>
    <tableColumn id="18" xr3:uid="{ADD441C7-5AAD-1945-85CE-D3DDC866AA4A}" name="2027" dataDxfId="67"/>
    <tableColumn id="19" xr3:uid="{1D60139E-2B69-4346-83D2-83B220767047}" name="2028" dataDxfId="66"/>
    <tableColumn id="20" xr3:uid="{3D540916-AAD1-3D48-B885-C9268F008145}" name="2029" dataDxfId="65"/>
    <tableColumn id="21" xr3:uid="{7207ECA0-36BA-6843-AE82-FD4A4A8065F1}" name="2030" dataDxfId="64"/>
    <tableColumn id="22" xr3:uid="{79DE9B58-74E9-2F49-A16F-2457902E24BA}" name="2031" dataDxfId="63"/>
    <tableColumn id="23" xr3:uid="{493EBC8B-0A33-2B41-9293-1DEFBFD63BAF}" name="2032" dataDxfId="62"/>
    <tableColumn id="24" xr3:uid="{363C66EA-2AAB-CF4E-890F-32399A3E2E87}" name="2033" dataDxfId="61"/>
    <tableColumn id="25" xr3:uid="{254B846B-AE37-1D40-8E34-B0D775EA5B10}" name="2034" dataDxfId="60"/>
    <tableColumn id="26" xr3:uid="{21EFA386-B0AB-D44C-8329-2D79ADA3BD0F}" name="2035" dataDxfId="5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8593724-A414-1549-878D-440A3C085FB8}" name="Table16" displayName="Table16" ref="B3:H24" totalsRowShown="0" tableBorderDxfId="58">
  <autoFilter ref="B3:H24" xr:uid="{A8DCD14A-E3FA-C048-9A23-4B45403D19C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9F83657-56B4-6F4E-A570-2C5008089851}" name="Commercial Operation Date" dataDxfId="57"/>
    <tableColumn id="4" xr3:uid="{450C46E8-BA03-2640-ADAA-0B28A99B77E6}" name="Global Capacity-Weighted Mean CapEx" dataDxfId="56"/>
    <tableColumn id="5" xr3:uid="{CDEDC09C-02DF-1646-9580-81CEFA9BFCC3}" name="Global 5-Year Rolling Capacity-Weighted Mean CapEx" dataDxfId="55"/>
    <tableColumn id="6" xr3:uid="{C1AE9CDF-C473-5C44-B1B1-142EFE9AA49E}" name="European and US Capacity-Weighted Mean CapEx" dataDxfId="54"/>
    <tableColumn id="7" xr3:uid="{79D68D9E-DAE5-774F-81B4-3141C91BEDDD}" name="European and US 5-Year Rolling Capacity-Weighted Mean CapEx" dataDxfId="53"/>
    <tableColumn id="2" xr3:uid="{7263536A-FE16-E14D-B388-60A271BEA7AB}" name="Asian Capacity-Weighted Mean CapEx" dataDxfId="52"/>
    <tableColumn id="3" xr3:uid="{16D49F5C-5C94-3842-90A2-7C4369A28445}" name="Asian 5-Year Rolling Capacity-Weighted Mean CapEx" dataDxfId="51"/>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928A41C-9E2C-6D49-B915-6A386ACC2E19}" name="Table17" displayName="Table17" ref="B3:K24" totalsRowShown="0" headerRowDxfId="50" dataDxfId="49" tableBorderDxfId="48">
  <autoFilter ref="B3:K24" xr:uid="{00D4C5D2-EAD6-264E-B75F-5312ED3F67C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5F5EFA6C-6687-C742-9DD1-946C46EDD446}" name="Commercial Operation Date" dataDxfId="47"/>
    <tableColumn id="2" xr3:uid="{2B983C1A-1670-6846-9737-9D8F18B5CCC2}" name="Wiser average" dataDxfId="46"/>
    <tableColumn id="3" xr3:uid="{DA9DD00C-57D5-7243-8AB9-CC6050931D7E}" name="Wiser max" dataDxfId="45"/>
    <tableColumn id="4" xr3:uid="{E71165C4-2C64-B44F-BCB2-60422341DB9F}" name="Wiser min" dataDxfId="44"/>
    <tableColumn id="5" xr3:uid="{52021E0B-764C-4A41-9CA5-FC1C8616374B}" name="WoodMac average" dataDxfId="43"/>
    <tableColumn id="6" xr3:uid="{5CC886B1-E5B2-7C41-A65B-EC2D3B29066C}" name="WoodMac min" dataDxfId="42"/>
    <tableColumn id="7" xr3:uid="{F74F9984-17E7-A74D-96F9-8AE013BD262F}" name="WoodMac max" dataDxfId="41"/>
    <tableColumn id="8" xr3:uid="{292A9566-888A-E049-B5BC-8EC0692817BA}" name="IEA average" dataDxfId="40"/>
    <tableColumn id="9" xr3:uid="{8A5F2196-026A-B54F-BC2E-EE7FA4CF4DA8}" name="IEA min" dataDxfId="39"/>
    <tableColumn id="10" xr3:uid="{D828CA1D-90A9-0442-9FD7-4017ED2180DF}" name="IEA max" dataDxfId="38"/>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C9A10DB-D0E6-2047-A437-53B281C27D13}" name="Table20" displayName="Table20" ref="B3:E36" totalsRowShown="0" headerRowDxfId="37" dataDxfId="35" headerRowBorderDxfId="36" tableBorderDxfId="34">
  <autoFilter ref="B3:E36" xr:uid="{48DC5A07-4E7E-7741-AA1A-6D52B090C8BA}">
    <filterColumn colId="0" hiddenButton="1"/>
    <filterColumn colId="1" hiddenButton="1"/>
    <filterColumn colId="2" hiddenButton="1"/>
    <filterColumn colId="3" hiddenButton="1"/>
  </autoFilter>
  <tableColumns count="4">
    <tableColumn id="1" xr3:uid="{47ADB35E-601D-F747-AE2A-65ED735A20EB}" name="Commercial Operation Date" dataDxfId="33"/>
    <tableColumn id="2" xr3:uid="{B4D46E58-5ECD-3545-86D2-9554BF8BED88}" name="Project name" dataDxfId="32"/>
    <tableColumn id="3" xr3:uid="{3CB2F52A-B01E-B84F-A65D-6D1DA1B0C149}" name="Country" dataDxfId="31"/>
    <tableColumn id="4" xr3:uid="{6FE6E3F5-C70B-8E44-ABE6-3B6E89B67347}" name="Adjusted Price (2020USD/MWh)" dataDxfId="3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55EFB0-AD1D-364E-9286-35B6910D73FA}" name="Table18" displayName="Table18" ref="B3:AB13" totalsRowShown="0" headerRowDxfId="29" dataDxfId="28" tableBorderDxfId="27">
  <autoFilter ref="B3:AB13" xr:uid="{B4C01D87-D7B5-7E48-9D42-6CAF2B9841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xr3:uid="{256955F2-0614-3441-8874-70F91C69CF61}" name="Source" dataDxfId="26"/>
    <tableColumn id="2" xr3:uid="{CC9D92CE-D549-A640-8170-317B9CFE210C}" name="2010" dataDxfId="25"/>
    <tableColumn id="3" xr3:uid="{A448C91C-2573-2546-83B2-04646F7E6E1F}" name="2011" dataDxfId="24"/>
    <tableColumn id="4" xr3:uid="{8C2712D8-60F2-2843-9F08-9CF0827F9BA0}" name="2012" dataDxfId="23"/>
    <tableColumn id="5" xr3:uid="{040CD64D-602C-0C4D-AFCD-5040D5AFB1EF}" name="2013" dataDxfId="22"/>
    <tableColumn id="6" xr3:uid="{CCD0EAC0-5908-6146-9866-A47850666FA8}" name="2014" dataDxfId="21"/>
    <tableColumn id="7" xr3:uid="{AB347D2B-C079-6241-9A6D-5E572128EF47}" name="2015" dataDxfId="20"/>
    <tableColumn id="8" xr3:uid="{89A6B329-C69A-EF4E-8394-44942F9E4C8F}" name="2016" dataDxfId="19"/>
    <tableColumn id="9" xr3:uid="{F5313695-A40D-5447-8DF3-65CB28E5ED8A}" name="2017" dataDxfId="18"/>
    <tableColumn id="10" xr3:uid="{582E941F-BCDB-BE4A-801B-811551CE577B}" name="2018" dataDxfId="17"/>
    <tableColumn id="11" xr3:uid="{1A47D1E2-E30F-644A-BB83-B39CD1CBCD36}" name="2019" dataDxfId="16"/>
    <tableColumn id="12" xr3:uid="{3B88326D-1344-1543-A913-125B88ABE3E1}" name="2020" dataDxfId="15"/>
    <tableColumn id="13" xr3:uid="{F1BD2659-E12B-954A-A14A-697C500978C5}" name="2021" dataDxfId="14"/>
    <tableColumn id="14" xr3:uid="{E09ADCF3-3F29-C94B-A35D-CF9221971E3A}" name="2022" dataDxfId="13"/>
    <tableColumn id="15" xr3:uid="{60D23C25-BA76-374A-912A-4C136E79BF17}" name="2023" dataDxfId="12"/>
    <tableColumn id="16" xr3:uid="{C39DE9C0-B106-1249-BA28-36608FF6189E}" name="2024" dataDxfId="11"/>
    <tableColumn id="17" xr3:uid="{7A1A2DF8-9607-3643-A401-EA5081BB2A8C}" name="2025" dataDxfId="10"/>
    <tableColumn id="18" xr3:uid="{57DAB965-B43E-4B4C-B544-2629228C6AC3}" name="2026" dataDxfId="9"/>
    <tableColumn id="19" xr3:uid="{3CEEDFD1-3F2E-FB4E-B129-7DB9817F270F}" name="2027" dataDxfId="8"/>
    <tableColumn id="20" xr3:uid="{6EF05A8B-5B14-2E4A-9CDA-64035991797B}" name="2028" dataDxfId="7"/>
    <tableColumn id="21" xr3:uid="{4691FBAB-CF99-EE48-BBAD-C31D85E317A2}" name="2029" dataDxfId="6"/>
    <tableColumn id="22" xr3:uid="{DBA4A4D4-B0E7-C748-A664-6A67E32C0540}" name="2030" dataDxfId="5"/>
    <tableColumn id="23" xr3:uid="{26FC2F2E-23D2-7548-B59D-28A3C4138A02}" name="2031" dataDxfId="4"/>
    <tableColumn id="24" xr3:uid="{D5D9474A-2379-CB4D-B844-636381771AFC}" name="2032" dataDxfId="3"/>
    <tableColumn id="25" xr3:uid="{BBEEC222-E07C-5047-8230-5938B304A917}" name="2033" dataDxfId="2"/>
    <tableColumn id="26" xr3:uid="{DA5970F4-0A0E-714D-8A5D-BCA4AF7115C4}" name="2034" dataDxfId="1"/>
    <tableColumn id="27" xr3:uid="{58984A73-1813-3A43-9CFD-715AA8B80B84}" name="2035"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1A9DC0-6C08-E740-A8D0-883051654452}" name="Table1" displayName="Table1" ref="B4:M18" totalsRowShown="0" headerRowDxfId="224" dataDxfId="223" tableBorderDxfId="222">
  <autoFilter ref="B4:M18" xr:uid="{45D9EE2C-1641-9546-92BE-23B0C67B161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71508EE-9654-1E4E-AC13-D831EE267DDE}" name="State" dataDxfId="221"/>
    <tableColumn id="3" xr3:uid="{96AC315B-F3AC-5E44-8B85-C48571E53F2F}" name="2021" dataDxfId="220"/>
    <tableColumn id="4" xr3:uid="{5A508CE7-2307-0949-880D-4A393C79116C}" name="2022" dataDxfId="219"/>
    <tableColumn id="5" xr3:uid="{5A486A73-DECC-F741-B25E-5508E9AB62E1}" name="2023" dataDxfId="218"/>
    <tableColumn id="6" xr3:uid="{A8791A42-9AD2-5640-A5ED-DC18791BAF70}" name="2024" dataDxfId="217"/>
    <tableColumn id="7" xr3:uid="{6564E0CD-D39D-2342-AF84-98513B0D536A}" name="2025" dataDxfId="216"/>
    <tableColumn id="8" xr3:uid="{81C4AE61-B73A-6943-8CB4-0CC6D4A0CC8B}" name="2026" dataDxfId="215"/>
    <tableColumn id="9" xr3:uid="{415C8D96-1694-5543-9823-EFA6784A282A}" name="2027" dataDxfId="214"/>
    <tableColumn id="10" xr3:uid="{D2651202-F1A7-BD4B-BB64-BAA02AA94764}" name="2028" dataDxfId="213"/>
    <tableColumn id="11" xr3:uid="{18BAACAB-24CF-5F47-9D16-FCE75FC5F2C1}" name="2029" dataDxfId="212"/>
    <tableColumn id="12" xr3:uid="{01923A59-BC51-B642-83E3-A299F154900F}" name="2030" dataDxfId="211"/>
    <tableColumn id="13" xr3:uid="{1DDE40EA-60C2-7D4E-9D4A-C1DA6863EDDD}" name="Total" dataDxfId="21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45FE9C-4411-3847-91B7-BE333A73F656}" name="Table4" displayName="Table4" ref="B3:L25" totalsRowShown="0" headerRowDxfId="209" dataDxfId="207" headerRowBorderDxfId="208" tableBorderDxfId="206">
  <autoFilter ref="B3:L25" xr:uid="{A51EE0CC-2C83-7743-B2E9-3CE9A11B9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D4B6321-B53C-4148-84C9-0F3ADD292714}" name="Commercial Operation Date" dataDxfId="205"/>
    <tableColumn id="2" xr3:uid="{9918B51E-471E-5843-89D7-FC7847017685}" name="Belgium" dataDxfId="204"/>
    <tableColumn id="3" xr3:uid="{9242250C-C6D4-1448-B918-AE8442A5160F}" name="China" dataDxfId="203"/>
    <tableColumn id="4" xr3:uid="{7B74EEED-1256-304D-B5F6-7127D3D98800}" name="Denmark" dataDxfId="202"/>
    <tableColumn id="5" xr3:uid="{4991BC2B-1A29-444C-B09C-3F8EB7C50618}" name="Germany" dataDxfId="201"/>
    <tableColumn id="6" xr3:uid="{0FE0E66C-AE70-6745-8289-8009CA250F55}" name="Netherlands" dataDxfId="200"/>
    <tableColumn id="7" xr3:uid="{D6057629-3097-EC43-A693-EE252118B286}" name="Other Asia" dataDxfId="199"/>
    <tableColumn id="8" xr3:uid="{C6F44D1D-9A79-644C-BE33-CACC2EB46C85}" name="Other Europe" dataDxfId="198"/>
    <tableColumn id="9" xr3:uid="{9376E654-DAC0-BF4D-931F-3A9F5D84028E}" name="United Kingdom" dataDxfId="197"/>
    <tableColumn id="10" xr3:uid="{FEB5D747-D311-2748-8552-71DA70CC582C}" name="United States" dataDxfId="196"/>
    <tableColumn id="11" xr3:uid="{D74F95E5-AE6E-0545-B9C7-930944F66CB4}" name="Total" dataDxfId="19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F967805-B972-A94B-AE5E-0EC50FA85455}" name="Table8" displayName="Table8" ref="B3:M10" totalsRowShown="0" headerRowDxfId="194" dataDxfId="193" tableBorderDxfId="192">
  <autoFilter ref="B3:M10" xr:uid="{126E2B94-9346-044C-A141-6785EF76A4C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22B595CB-B19C-CE4E-9B4E-F98908FC9533}" name="Commercial Operation Date" dataDxfId="191"/>
    <tableColumn id="2" xr3:uid="{A4800B88-6D80-7F4A-985C-114FCBE052D7}" name="China" dataDxfId="190"/>
    <tableColumn id="3" xr3:uid="{AA1F9795-6543-D74F-B841-9925B0DEC52B}" name="Denmark" dataDxfId="189"/>
    <tableColumn id="4" xr3:uid="{BE081E66-F9D0-184F-95EB-9FA6F10C8BED}" name="Germany" dataDxfId="188"/>
    <tableColumn id="5" xr3:uid="{DE59DA38-347B-9142-BDDC-12381B385992}" name="Netherlands" dataDxfId="187"/>
    <tableColumn id="6" xr3:uid="{95A094BD-23ED-1C42-B884-CA2CEEFE5AAE}" name="Other Americas" dataDxfId="186"/>
    <tableColumn id="7" xr3:uid="{0D04FDB5-DE83-094F-9EEF-6BEC9A62FB03}" name="Other Asia" dataDxfId="185"/>
    <tableColumn id="8" xr3:uid="{6AFC8274-BB35-E648-84FC-52009AB6D7FC}" name="Other Europe" dataDxfId="184"/>
    <tableColumn id="9" xr3:uid="{263128AF-626E-D649-8A79-643779906741}" name="Poland" dataDxfId="183"/>
    <tableColumn id="10" xr3:uid="{F26AD2E8-42FE-AF4E-8270-112EF83909FE}" name="United Kingdom" dataDxfId="182"/>
    <tableColumn id="11" xr3:uid="{F644EF3A-2728-6449-9800-C115AC63BB15}" name="United States" dataDxfId="181"/>
    <tableColumn id="12" xr3:uid="{D18AEEF2-68B1-B346-9390-2C740AF15BF9}" name="Total" dataDxfId="18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BC586D-AB50-3542-8E36-C2C4E29CDF4B}" name="Table5" displayName="Table5" ref="B3:Q47" totalsRowShown="0" headerRowDxfId="179" dataDxfId="177" headerRowBorderDxfId="178" tableBorderDxfId="176">
  <autoFilter ref="B3:Q47" xr:uid="{ABCAB636-ACAF-9A40-B060-2EF363CA49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BFE27B9-7EB6-3740-A33E-A3DB6526DF45}" name="Commercial Operation Date" dataDxfId="175"/>
    <tableColumn id="2" xr3:uid="{31840C3D-9FB1-724B-BC75-A4E5FFAD6FA1}" name="Belgium" dataDxfId="174"/>
    <tableColumn id="3" xr3:uid="{4FB59E03-AEB1-004D-9B22-4C5E2EC3AC4B}" name="China" dataDxfId="173"/>
    <tableColumn id="4" xr3:uid="{87895B72-6503-4742-8DBD-E2672C66AEC7}" name="Denmark" dataDxfId="172"/>
    <tableColumn id="5" xr3:uid="{1BB076DB-6DC0-CB40-BEFF-DEF5D69822E4}" name="Germany" dataDxfId="171"/>
    <tableColumn id="6" xr3:uid="{27FB366B-4229-D246-AC05-5ADBC88F0661}" name="Netherlands" dataDxfId="170"/>
    <tableColumn id="16" xr3:uid="{4FF1DB7A-97B0-DD43-AF0D-E766BCE3FFF2}" name="Oceana" dataDxfId="169"/>
    <tableColumn id="7" xr3:uid="{35EECAD7-D4C8-934F-BB5F-1D7C297BBF58}" name="Other Americas" dataDxfId="168"/>
    <tableColumn id="8" xr3:uid="{7D1E914E-9396-B140-9369-81F162914651}" name="Other Asia" dataDxfId="167"/>
    <tableColumn id="9" xr3:uid="{D2211731-ECAB-964D-B2E5-7EC3DCC57555}" name="Other Europe" dataDxfId="166"/>
    <tableColumn id="10" xr3:uid="{1E449F16-C30E-A849-B7FF-47A4C6926F5D}" name="South Korea" dataDxfId="165"/>
    <tableColumn id="11" xr3:uid="{A0C3C7D4-3E96-FC48-8D2D-41CEF8E1B0E3}" name="Taiwan" dataDxfId="164"/>
    <tableColumn id="12" xr3:uid="{19BF991F-02C1-344E-AEAF-D95160BDDC6A}" name="United Kingdom" dataDxfId="163"/>
    <tableColumn id="13" xr3:uid="{1B13F753-24F0-2649-86F7-921442EF77C1}" name="United States" dataDxfId="162"/>
    <tableColumn id="14" xr3:uid="{C5F23045-FEFD-7A4F-B8C7-6C815797AF56}" name="Vietnam" dataDxfId="161"/>
    <tableColumn id="15" xr3:uid="{6E803258-D43E-384B-8EA5-ACB124E7F889}" name="Total" dataDxfId="16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6E2CE8E-BDA6-744A-8F23-7A1A567E09F5}" name="Table7" displayName="Table7" ref="B3:G11" totalsRowShown="0" headerRowDxfId="159" dataDxfId="158" tableBorderDxfId="157">
  <autoFilter ref="B3:G11" xr:uid="{13A45933-010A-434E-AAEE-372B59ACB34B}">
    <filterColumn colId="0" hiddenButton="1"/>
    <filterColumn colId="1" hiddenButton="1"/>
    <filterColumn colId="2" hiddenButton="1"/>
    <filterColumn colId="3" hiddenButton="1"/>
    <filterColumn colId="4" hiddenButton="1"/>
    <filterColumn colId="5" hiddenButton="1"/>
  </autoFilter>
  <tableColumns count="6">
    <tableColumn id="1" xr3:uid="{0DC6B5F4-80B9-FB41-93D2-D302DA7CF099}" name="Pipeline Classification" dataDxfId="156"/>
    <tableColumn id="2" xr3:uid="{20F9D138-1891-6840-A132-325AA31B2DE4}" name="Asia" dataDxfId="155"/>
    <tableColumn id="3" xr3:uid="{0AFCA2A9-4A67-B244-BDC0-B79DCC2A27EB}" name="Europe" dataDxfId="154"/>
    <tableColumn id="4" xr3:uid="{B49D42D3-CE8B-A348-9869-E7DC64911D38}" name="United States" dataDxfId="153"/>
    <tableColumn id="5" xr3:uid="{6F891678-5697-154E-893E-A6CE1487F4EC}" name="Other" dataDxfId="152"/>
    <tableColumn id="6" xr3:uid="{77E44285-0C67-614F-B575-EC372720F61F}" name="Total" dataDxfId="15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24E4C5-A410-DB49-BAEB-7A32030A0859}" name="Table10" displayName="Table10" ref="B35:M59" totalsRowShown="0" headerRowDxfId="150" headerRowBorderDxfId="149" tableBorderDxfId="148">
  <autoFilter ref="B35:M59" xr:uid="{F9808CAE-ABF3-694E-96D5-2F967381EFD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9F4D88C4-C139-CD49-8803-9AE090955146}" name="Country" dataDxfId="147"/>
    <tableColumn id="23" xr3:uid="{24DE622C-D438-7C40-BE10-9CBEB3140E7E}" name="2021" dataDxfId="146"/>
    <tableColumn id="24" xr3:uid="{9F53D244-83CC-1245-B08D-6EDF0D0C21FC}" name="2022" dataDxfId="145"/>
    <tableColumn id="25" xr3:uid="{D6A628AF-F752-AC4D-90C3-652AA9D0A5B8}" name="2023" dataDxfId="144"/>
    <tableColumn id="26" xr3:uid="{F574A3A6-F3B8-964F-A4CF-7CEE2A912F7E}" name="2024" dataDxfId="143"/>
    <tableColumn id="27" xr3:uid="{EC354663-A4BA-FC4B-A80B-2F37FFD077BB}" name="2025" dataDxfId="142"/>
    <tableColumn id="28" xr3:uid="{B5297B35-1E7F-134C-8CCA-C8884C554474}" name="2026" dataDxfId="141"/>
    <tableColumn id="29" xr3:uid="{5DEF31C7-30B3-EA4F-8579-733468334E70}" name="2027" dataDxfId="140"/>
    <tableColumn id="30" xr3:uid="{107E6003-B494-664A-A11A-40BDD84701D1}" name="2028" dataDxfId="139"/>
    <tableColumn id="31" xr3:uid="{CC9D6A1C-1441-D343-9826-B2A6552299F5}" name="2029" dataDxfId="138"/>
    <tableColumn id="32" xr3:uid="{C1CE8C4B-BB03-3146-B661-CDA848C50F35}" name="2030" dataDxfId="137"/>
    <tableColumn id="33" xr3:uid="{517FAEA2-C356-504C-81BB-AA19D38CCEA8}" name="Total" dataDxfId="13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F984F3B-F5B3-0340-A912-A31AA67558A6}" name="Table11" displayName="Table11" ref="B3:F10" totalsRowShown="0" headerRowDxfId="135" dataDxfId="133" headerRowBorderDxfId="134" tableBorderDxfId="132">
  <autoFilter ref="B3:F10" xr:uid="{3431C2B3-C214-474C-991F-E4D3690ED4EA}">
    <filterColumn colId="0" hiddenButton="1"/>
    <filterColumn colId="1" hiddenButton="1"/>
    <filterColumn colId="2" hiddenButton="1"/>
    <filterColumn colId="3" hiddenButton="1"/>
    <filterColumn colId="4" hiddenButton="1"/>
  </autoFilter>
  <tableColumns count="5">
    <tableColumn id="1" xr3:uid="{0577DEC4-C512-D64F-9C1B-2AFDD9ECAB65}" name="Pipeline Classification" dataDxfId="131"/>
    <tableColumn id="2" xr3:uid="{FA5F2607-2FD5-304B-B0CF-FB7593DCCD64}" name="United States" dataDxfId="130"/>
    <tableColumn id="4" xr3:uid="{35C9E116-BA73-9544-9BC5-34A50B0D896F}" name="Asia" dataDxfId="129"/>
    <tableColumn id="5" xr3:uid="{D1079C6A-47B0-974D-87B7-6BF03D8FE030}" name="Europe" dataDxfId="128"/>
    <tableColumn id="6" xr3:uid="{DE31B4DD-6163-1C43-9A0C-CF37AFEA81AB}" name="Total" dataDxfId="127"/>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183F031-7D94-1248-BF98-C1695E6B1AE2}" name="Table12" displayName="Table12" ref="B3:P21" totalsRowShown="0" headerRowBorderDxfId="126" tableBorderDxfId="125">
  <autoFilter ref="B3:P21" xr:uid="{88366BF8-AA63-4F49-99F3-A45FD23F9F9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293AA51F-7C2A-1748-BA7E-7EDE467C351F}" name="Commercial Operation Date"/>
    <tableColumn id="2" xr3:uid="{7D34E85D-C117-0A44-BA67-7C511B69D24A}" name="Sweden"/>
    <tableColumn id="3" xr3:uid="{42B27637-9720-9446-A536-FDDC83595D39}" name="Germany"/>
    <tableColumn id="4" xr3:uid="{D0C4BA8A-2AA6-434C-A120-B7F1FD003246}" name="Ireland"/>
    <tableColumn id="5" xr3:uid="{7DFB25CF-AFCD-B04D-BF16-1FF3DB85832F}" name="United States"/>
    <tableColumn id="6" xr3:uid="{9D718386-027F-4F4B-825B-16AAC0866DB3}" name="Portugal"/>
    <tableColumn id="7" xr3:uid="{863504B7-846E-EB40-8E7F-C68835AEA4C1}" name="Japan"/>
    <tableColumn id="8" xr3:uid="{01956D42-91A9-E444-90A6-D56A1C43C7D0}" name="China"/>
    <tableColumn id="9" xr3:uid="{6E3D7BAF-0A8E-B144-81C2-D3F40B72E721}" name="Norway"/>
    <tableColumn id="10" xr3:uid="{7F081BC4-5420-7A41-B3CC-A6D3BB679E31}" name="United Kingdom"/>
    <tableColumn id="11" xr3:uid="{B44CB5E0-7593-CE4A-98E2-2B1DFBAD5CEE}" name="France"/>
    <tableColumn id="12" xr3:uid="{E144660B-9EB2-8F4E-A265-D1391C4689D7}" name="Spain"/>
    <tableColumn id="13" xr3:uid="{74A03F89-CF95-754A-A537-4DC70FD571F2}" name="Saudi Arabia"/>
    <tableColumn id="14" xr3:uid="{AAF6A813-6566-E947-91E6-C703269B964D}" name="South Korea"/>
    <tableColumn id="16" xr3:uid="{F13AC9D5-4226-064C-A16D-1D7F830602E3}" name="Tot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26"/>
  <sheetViews>
    <sheetView tabSelected="1" workbookViewId="0">
      <selection activeCell="A2" sqref="A2"/>
    </sheetView>
  </sheetViews>
  <sheetFormatPr baseColWidth="10" defaultColWidth="8.83203125" defaultRowHeight="16" x14ac:dyDescent="0.2"/>
  <cols>
    <col min="1" max="1" width="100.1640625" customWidth="1"/>
    <col min="2" max="5" width="9.83203125" bestFit="1" customWidth="1"/>
  </cols>
  <sheetData>
    <row r="2" spans="1:1" ht="24" x14ac:dyDescent="0.3">
      <c r="A2" s="8" t="s">
        <v>344</v>
      </c>
    </row>
    <row r="4" spans="1:1" ht="24" x14ac:dyDescent="0.3">
      <c r="A4" s="8" t="s">
        <v>107</v>
      </c>
    </row>
    <row r="5" spans="1:1" x14ac:dyDescent="0.2">
      <c r="A5" s="14" t="str">
        <f>'T3, US Pipeline'!B1</f>
        <v>Table 3: U.S. Offshore Wind Pipeline (MW)</v>
      </c>
    </row>
    <row r="6" spans="1:1" x14ac:dyDescent="0.2">
      <c r="A6" s="14" t="str">
        <f>'F2-3, US State Pipeline'!B1</f>
        <v>Figures 2-3: US Pipeline by State and Status (MW)</v>
      </c>
    </row>
    <row r="7" spans="1:1" x14ac:dyDescent="0.2">
      <c r="A7" s="14" t="str">
        <f>'F7, US Forecasts'!B1</f>
        <v xml:space="preserve">Figure 7: U.S. Pipeline Forecast (MW) </v>
      </c>
    </row>
    <row r="8" spans="1:1" x14ac:dyDescent="0.2">
      <c r="A8" s="15" t="str">
        <f>'F10-11, Global Annual Additions'!B1</f>
        <v>Figures 10-11: Global Annual Offshore Wind Additions (MW)</v>
      </c>
    </row>
    <row r="9" spans="1:1" x14ac:dyDescent="0.2">
      <c r="A9" s="15" t="str">
        <f>'F12-13, Global Summary'!B1</f>
        <v>Figures 12-13: Cumulative Installed Capacity and Capacity Under Construction as of 04/30/2021 (MW)</v>
      </c>
    </row>
    <row r="10" spans="1:1" x14ac:dyDescent="0.2">
      <c r="A10" s="14" t="str">
        <f>'F14, Developer Announced'!B1</f>
        <v>Figure 14: Developer Announced Capacity to 2026 (MW)</v>
      </c>
    </row>
    <row r="11" spans="1:1" x14ac:dyDescent="0.2">
      <c r="A11" s="14" t="str">
        <f>'F15, Global Cumulative'!B1</f>
        <v>Figures 14-15: Announced Cumulative Capacity (MW)</v>
      </c>
    </row>
    <row r="12" spans="1:1" x14ac:dyDescent="0.2">
      <c r="A12" s="14" t="str">
        <f>'F16, Global Regional'!B1</f>
        <v>Figure 16: Total Global Pipeline by Status and Region (MW)</v>
      </c>
    </row>
    <row r="13" spans="1:1" x14ac:dyDescent="0.2">
      <c r="A13" s="14" t="str">
        <f>'F17, Global Forecasts'!B1</f>
        <v>Figure 17: Global Forecast (MW)</v>
      </c>
    </row>
    <row r="14" spans="1:1" x14ac:dyDescent="0.2">
      <c r="A14" s="14" t="str">
        <f>'F18, Global Floating Pipeline'!B1</f>
        <v>Figure 18: Global Floating Pipeline</v>
      </c>
    </row>
    <row r="15" spans="1:1" x14ac:dyDescent="0.2">
      <c r="A15" s="14" t="str">
        <f>'F20, Global Floating'!B1</f>
        <v>Figure 20: Cumulative Global Floating (MW)</v>
      </c>
    </row>
    <row r="16" spans="1:1" x14ac:dyDescent="0.2">
      <c r="A16" s="14" t="str">
        <f>'F22-23, Depth and Dist to Shore'!B1</f>
        <v>Figures 22-23: Global Fixed-Bottom Turbine Water Depth (m) and Distance from Shore (km) Trends</v>
      </c>
    </row>
    <row r="17" spans="1:1" x14ac:dyDescent="0.2">
      <c r="A17" s="14" t="str">
        <f>'F24-26, Sub. Market Share'!B1</f>
        <v>Figures 24-26: Offshore Wind Substructure Technology Trend for 2020 and Future Disclosed Pipeline</v>
      </c>
    </row>
    <row r="18" spans="1:1" x14ac:dyDescent="0.2">
      <c r="A18" s="14" t="str">
        <f>'F27-28, Global Turbine Trends'!B1</f>
        <v>Figure 27-28: Global Offshore Wind Turbine Rating, Hub Height, and Diameter</v>
      </c>
    </row>
    <row r="19" spans="1:1" x14ac:dyDescent="0.2">
      <c r="A19" s="14" t="str">
        <f>'F29-30, OEM Market Share'!B1</f>
        <v>Figures 29-30: Offshore Manufacturers by Market Share for 2020 and Future Disclosed Pipeline</v>
      </c>
    </row>
    <row r="20" spans="1:1" x14ac:dyDescent="0.2">
      <c r="A20" s="14" t="str">
        <f>'F32, Regional Cable Distribtion'!B1</f>
        <v>Figure 32: Regional Export Cable Length Distribution</v>
      </c>
    </row>
    <row r="21" spans="1:1" x14ac:dyDescent="0.2">
      <c r="A21" s="14" t="str">
        <f>'F35, Fixed LCOE Projections'!B1</f>
        <v>Figure 35: Fixed LCOE Estimates (USD2020/MWh)</v>
      </c>
    </row>
    <row r="22" spans="1:1" x14ac:dyDescent="0.2">
      <c r="A22" s="14" t="str">
        <f>'F36 Project CapEx'!B1</f>
        <v>Figure 36: Capital Expenditures for Global Offshore Wind Projects</v>
      </c>
    </row>
    <row r="23" spans="1:1" x14ac:dyDescent="0.2">
      <c r="A23" s="14" t="str">
        <f>'F37, OpEx Projections'!B1</f>
        <v>Figure 37: Operational Expenditures ($/kW)</v>
      </c>
    </row>
    <row r="24" spans="1:1" x14ac:dyDescent="0.2">
      <c r="A24" s="14" t="str">
        <f>'F38, Global Strike Prices'!B1</f>
        <v>Figure 38: Adjusted Strike Prices From U.S. and European Offshore Wind Auctions</v>
      </c>
    </row>
    <row r="25" spans="1:1" x14ac:dyDescent="0.2">
      <c r="A25" s="14" t="str">
        <f>'F39, Floating LCOE'!B1</f>
        <v>Figure 39: Floating LCOE Estimates (USD2020/MWh)</v>
      </c>
    </row>
    <row r="26" spans="1:1" x14ac:dyDescent="0.2">
      <c r="A26" s="14"/>
    </row>
  </sheetData>
  <hyperlinks>
    <hyperlink ref="A6" location="'F2-3, US State Pipeline'!B1" display="'F2-3, US State Pipeline'!B1" xr:uid="{1BCB7786-BABB-B849-94C5-AD0582B665AB}"/>
    <hyperlink ref="A7" location="'F7, US Forecasts'!B1" display="'F7, US Forecasts'!B1" xr:uid="{2FF86BDE-4C67-904E-B5AB-3A391A93E1CE}"/>
    <hyperlink ref="A5" location="'T3, US Pipeline'!B1" display="'T3, US Pipeline'!B1" xr:uid="{FB9F8211-1A3D-C844-92AB-5868932DD950}"/>
    <hyperlink ref="A8" location="'F10-11, Global Annual Additions'!B1" display="'F10-11, Global Annual Additions'!B1" xr:uid="{2C9913BA-7504-BD40-AFB7-19CC5961E286}"/>
    <hyperlink ref="A9" location="'F12-13, Global Summary'!B1" display="'F12-13, Global Summary'!B1" xr:uid="{EA9D6295-9543-384D-B72E-D9F00BAD0F9C}"/>
    <hyperlink ref="A11" location="'F15, Global Cumulative'!B1" display="'F15, Global Cumulative'!B1" xr:uid="{245EDA2A-23B7-2A4B-97EB-9A3F93A71F33}"/>
    <hyperlink ref="A12" location="'F16, Global Regional'!B1" display="'F16, Global Regional'!B1" xr:uid="{B26E8F4E-EBE5-4E4B-B607-1452932B868C}"/>
    <hyperlink ref="A13" location="'F17, Global Forecasts'!B1" display="'F17, Global Forecasts'!B1" xr:uid="{8774E13B-D28A-9947-8497-0456FFC63BA4}"/>
    <hyperlink ref="A14" location="'F18, Global Floating Pipeline'!B1" display="'F18, Global Floating Pipeline'!B1" xr:uid="{4CF6B0AC-3E87-A945-A415-2A0CB39F93E5}"/>
    <hyperlink ref="A15" location="'F20, Global Floating'!B1" display="'F20, Global Floating'!B1" xr:uid="{42727E14-D0CD-8648-8524-4B007E7DE4D9}"/>
    <hyperlink ref="A16" location="'F22-23, Depth and Dist to Shore'!B1" display="'F22-23, Depth and Dist to Shore'!B1" xr:uid="{3ED3FF6A-278F-0A42-9D24-891999D3F711}"/>
    <hyperlink ref="A18" location="'F27-28, Global Turbine Trends'!B1" display="'F27-28, Global Turbine Trends'!B1" xr:uid="{BA1DE91C-F17E-EC43-AB06-7BD3BCF98B23}"/>
    <hyperlink ref="A19" location="'F29-30, OEM Market Share'!B1" display="'F29-30, OEM Market Share'!B1" xr:uid="{1BA733A9-9218-3545-946A-5E753A7B714F}"/>
    <hyperlink ref="A17" location="'F24-26, Sub. Market Share'!B1" display="'F24-26, Sub. Market Share'!B1" xr:uid="{BE6A8CAE-3982-DA40-A90A-78F02F8CED58}"/>
    <hyperlink ref="A24" location="'F38, Global Strike Prices'!B1" display="'F38, Global Strike Prices'!B1" xr:uid="{DF054367-CA4C-B148-AC56-714C3C820B65}"/>
    <hyperlink ref="A21" location="'F35, Fixed LCOE Projections'!B1" display="'F35, Fixed LCOE Projections'!B1" xr:uid="{F382C770-0B3C-9C42-9B09-46732B0DA68E}"/>
    <hyperlink ref="A22" location="'F36 Project CapEx'!B1" display="'F36 Project CapEx'!B1" xr:uid="{E2C148A2-9DB9-E34E-9E90-F08F461B181E}"/>
    <hyperlink ref="A25" location="'F39, Floating LCOE'!B1" display="'F39, Floating LCOE'!B1" xr:uid="{161BFD19-919D-F342-82A0-BA7BBBAAD8FB}"/>
    <hyperlink ref="A23" location="'F37, OpEx Projections'!B1" display="'F37, OpEx Projections'!B1" xr:uid="{F83DBBDA-2B92-9F4B-BFD1-0459A5A83FAA}"/>
    <hyperlink ref="A10" location="'F14, Developer Announced'!B1" display="'F14, Developer Announced'!B1" xr:uid="{C25DA509-4A16-AA43-A529-0DBA5ACD727C}"/>
    <hyperlink ref="A20" location="'F32, Regional Cable Distribtion'!B1" display="'F32, Regional Cable Distribtion'!B1" xr:uid="{76A50C84-7F77-5D49-B881-5EF9A9260CED}"/>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G60"/>
  <sheetViews>
    <sheetView zoomScaleNormal="100" workbookViewId="0">
      <selection activeCell="AI44" sqref="AI44"/>
    </sheetView>
  </sheetViews>
  <sheetFormatPr baseColWidth="10" defaultColWidth="11" defaultRowHeight="16" x14ac:dyDescent="0.2"/>
  <cols>
    <col min="2" max="2" width="22.6640625" style="3" customWidth="1"/>
  </cols>
  <sheetData>
    <row r="1" spans="2:13" ht="24" x14ac:dyDescent="0.3">
      <c r="B1" s="7" t="s">
        <v>305</v>
      </c>
    </row>
    <row r="2" spans="2:13" ht="17" thickBot="1" x14ac:dyDescent="0.25"/>
    <row r="3" spans="2:13" ht="17" thickBot="1" x14ac:dyDescent="0.25">
      <c r="B3" s="146" t="s">
        <v>53</v>
      </c>
      <c r="C3" s="147"/>
      <c r="D3" s="147"/>
      <c r="E3" s="147"/>
      <c r="F3" s="147"/>
      <c r="G3" s="147"/>
      <c r="H3" s="147"/>
      <c r="I3" s="147"/>
      <c r="J3" s="147"/>
      <c r="K3" s="147"/>
      <c r="L3" s="147"/>
      <c r="M3" s="148"/>
    </row>
    <row r="4" spans="2:13" x14ac:dyDescent="0.2">
      <c r="B4" s="109" t="s">
        <v>20</v>
      </c>
      <c r="C4" s="37">
        <v>2021</v>
      </c>
      <c r="D4" s="37">
        <v>2022</v>
      </c>
      <c r="E4" s="37">
        <v>2023</v>
      </c>
      <c r="F4" s="37">
        <v>2024</v>
      </c>
      <c r="G4" s="37">
        <v>2025</v>
      </c>
      <c r="H4" s="37">
        <v>2026</v>
      </c>
      <c r="I4" s="37">
        <v>2027</v>
      </c>
      <c r="J4" s="37">
        <v>2028</v>
      </c>
      <c r="K4" s="37">
        <v>2029</v>
      </c>
      <c r="L4" s="37">
        <v>2030</v>
      </c>
      <c r="M4" s="43" t="s">
        <v>84</v>
      </c>
    </row>
    <row r="5" spans="2:13" x14ac:dyDescent="0.2">
      <c r="B5" s="110" t="s">
        <v>301</v>
      </c>
      <c r="C5" s="74"/>
      <c r="D5" s="74"/>
      <c r="E5" s="74"/>
      <c r="F5" s="74"/>
      <c r="G5" s="74">
        <v>2200</v>
      </c>
      <c r="H5" s="74"/>
      <c r="I5" s="74"/>
      <c r="J5" s="74"/>
      <c r="K5" s="74"/>
      <c r="L5" s="74"/>
      <c r="M5" s="75">
        <v>2200</v>
      </c>
    </row>
    <row r="6" spans="2:13" x14ac:dyDescent="0.2">
      <c r="B6" s="111" t="s">
        <v>4</v>
      </c>
      <c r="C6" s="76"/>
      <c r="D6" s="76"/>
      <c r="E6" s="76"/>
      <c r="F6" s="76"/>
      <c r="G6" s="76">
        <v>700</v>
      </c>
      <c r="H6" s="76"/>
      <c r="I6" s="76">
        <v>1400</v>
      </c>
      <c r="J6" s="76"/>
      <c r="K6" s="76"/>
      <c r="L6" s="76"/>
      <c r="M6" s="53">
        <v>4361.8</v>
      </c>
    </row>
    <row r="7" spans="2:13" x14ac:dyDescent="0.2">
      <c r="B7" s="110" t="s">
        <v>116</v>
      </c>
      <c r="C7" s="74"/>
      <c r="D7" s="74"/>
      <c r="E7" s="74"/>
      <c r="F7" s="74"/>
      <c r="G7" s="74">
        <v>1318</v>
      </c>
      <c r="H7" s="74"/>
      <c r="I7" s="74"/>
      <c r="J7" s="74"/>
      <c r="K7" s="74"/>
      <c r="L7" s="74"/>
      <c r="M7" s="75">
        <v>1318</v>
      </c>
    </row>
    <row r="8" spans="2:13" x14ac:dyDescent="0.2">
      <c r="B8" s="111" t="s">
        <v>43</v>
      </c>
      <c r="C8" s="76"/>
      <c r="D8" s="76"/>
      <c r="E8" s="76"/>
      <c r="F8" s="76"/>
      <c r="G8" s="76"/>
      <c r="H8" s="76">
        <v>396</v>
      </c>
      <c r="I8" s="76"/>
      <c r="J8" s="76"/>
      <c r="K8" s="76"/>
      <c r="L8" s="76"/>
      <c r="M8" s="53">
        <v>396</v>
      </c>
    </row>
    <row r="9" spans="2:13" x14ac:dyDescent="0.2">
      <c r="B9" s="110" t="s">
        <v>5</v>
      </c>
      <c r="C9" s="74">
        <v>7996.5</v>
      </c>
      <c r="D9" s="74">
        <v>2548.5</v>
      </c>
      <c r="E9" s="74">
        <v>1653.5</v>
      </c>
      <c r="F9" s="74">
        <v>1200</v>
      </c>
      <c r="G9" s="74">
        <v>1000</v>
      </c>
      <c r="H9" s="74">
        <v>2500</v>
      </c>
      <c r="I9" s="74">
        <v>2400</v>
      </c>
      <c r="J9" s="74">
        <v>3600</v>
      </c>
      <c r="K9" s="74">
        <v>2000</v>
      </c>
      <c r="L9" s="74">
        <v>2000</v>
      </c>
      <c r="M9" s="75">
        <v>52339.7</v>
      </c>
    </row>
    <row r="10" spans="2:13" x14ac:dyDescent="0.2">
      <c r="B10" s="111" t="s">
        <v>6</v>
      </c>
      <c r="C10" s="76"/>
      <c r="D10" s="76">
        <v>344</v>
      </c>
      <c r="E10" s="76">
        <v>240</v>
      </c>
      <c r="F10" s="76">
        <v>802</v>
      </c>
      <c r="G10" s="76">
        <v>1160</v>
      </c>
      <c r="H10" s="76">
        <v>1200</v>
      </c>
      <c r="I10" s="76"/>
      <c r="J10" s="76"/>
      <c r="K10" s="76">
        <v>1000</v>
      </c>
      <c r="L10" s="76">
        <v>1000</v>
      </c>
      <c r="M10" s="53">
        <v>8049.83</v>
      </c>
    </row>
    <row r="11" spans="2:13" x14ac:dyDescent="0.2">
      <c r="B11" s="110" t="s">
        <v>302</v>
      </c>
      <c r="C11" s="74"/>
      <c r="D11" s="74"/>
      <c r="E11" s="74"/>
      <c r="F11" s="74"/>
      <c r="G11" s="74"/>
      <c r="H11" s="74"/>
      <c r="I11" s="74"/>
      <c r="J11" s="74"/>
      <c r="K11" s="74"/>
      <c r="L11" s="74">
        <v>1000</v>
      </c>
      <c r="M11" s="75">
        <v>1000</v>
      </c>
    </row>
    <row r="12" spans="2:13" x14ac:dyDescent="0.2">
      <c r="B12" s="111" t="s">
        <v>16</v>
      </c>
      <c r="C12" s="76"/>
      <c r="D12" s="76"/>
      <c r="E12" s="76"/>
      <c r="F12" s="76"/>
      <c r="G12" s="76"/>
      <c r="H12" s="76"/>
      <c r="I12" s="76"/>
      <c r="J12" s="76"/>
      <c r="K12" s="76"/>
      <c r="L12" s="76"/>
      <c r="M12" s="53">
        <v>100.69999999999999</v>
      </c>
    </row>
    <row r="13" spans="2:13" x14ac:dyDescent="0.2">
      <c r="B13" s="110" t="s">
        <v>48</v>
      </c>
      <c r="C13" s="74">
        <v>496</v>
      </c>
      <c r="D13" s="74">
        <v>611.70000000000005</v>
      </c>
      <c r="E13" s="74">
        <v>1442</v>
      </c>
      <c r="F13" s="74"/>
      <c r="G13" s="74">
        <v>12</v>
      </c>
      <c r="H13" s="74">
        <v>1848</v>
      </c>
      <c r="I13" s="74">
        <v>1500</v>
      </c>
      <c r="J13" s="74">
        <v>1000</v>
      </c>
      <c r="K13" s="74">
        <v>1000</v>
      </c>
      <c r="L13" s="74">
        <v>1000</v>
      </c>
      <c r="M13" s="75">
        <v>9391.9</v>
      </c>
    </row>
    <row r="14" spans="2:13" x14ac:dyDescent="0.2">
      <c r="B14" s="113" t="s">
        <v>7</v>
      </c>
      <c r="C14" s="114">
        <v>342</v>
      </c>
      <c r="D14" s="114">
        <v>257</v>
      </c>
      <c r="E14" s="114">
        <v>1627.75</v>
      </c>
      <c r="F14" s="114">
        <v>1200</v>
      </c>
      <c r="G14" s="114">
        <v>958</v>
      </c>
      <c r="H14" s="114">
        <v>930</v>
      </c>
      <c r="I14" s="114">
        <v>900</v>
      </c>
      <c r="J14" s="114">
        <v>2900</v>
      </c>
      <c r="K14" s="114">
        <v>3700</v>
      </c>
      <c r="L14" s="114">
        <v>1998</v>
      </c>
      <c r="M14" s="115">
        <v>22462.25</v>
      </c>
    </row>
    <row r="15" spans="2:13" x14ac:dyDescent="0.2">
      <c r="B15" s="110" t="s">
        <v>117</v>
      </c>
      <c r="C15" s="74"/>
      <c r="D15" s="74"/>
      <c r="E15" s="74"/>
      <c r="F15" s="74"/>
      <c r="G15" s="74"/>
      <c r="H15" s="74"/>
      <c r="I15" s="74"/>
      <c r="J15" s="74">
        <v>250</v>
      </c>
      <c r="K15" s="74"/>
      <c r="L15" s="74"/>
      <c r="M15" s="75">
        <v>250</v>
      </c>
    </row>
    <row r="16" spans="2:13" x14ac:dyDescent="0.2">
      <c r="B16" s="111" t="s">
        <v>52</v>
      </c>
      <c r="C16" s="76"/>
      <c r="D16" s="76"/>
      <c r="E16" s="76"/>
      <c r="F16" s="76"/>
      <c r="G16" s="76"/>
      <c r="H16" s="76"/>
      <c r="I16" s="76"/>
      <c r="J16" s="76">
        <v>1000</v>
      </c>
      <c r="K16" s="76">
        <v>1000</v>
      </c>
      <c r="L16" s="76">
        <v>1000</v>
      </c>
      <c r="M16" s="53">
        <v>3000</v>
      </c>
    </row>
    <row r="17" spans="2:13" x14ac:dyDescent="0.2">
      <c r="B17" s="110" t="s">
        <v>44</v>
      </c>
      <c r="C17" s="74"/>
      <c r="D17" s="74">
        <v>5</v>
      </c>
      <c r="E17" s="74">
        <v>330</v>
      </c>
      <c r="F17" s="74">
        <v>2520</v>
      </c>
      <c r="G17" s="74">
        <v>600</v>
      </c>
      <c r="H17" s="74"/>
      <c r="I17" s="74">
        <v>400</v>
      </c>
      <c r="J17" s="74">
        <v>100</v>
      </c>
      <c r="K17" s="74">
        <v>1100</v>
      </c>
      <c r="L17" s="74"/>
      <c r="M17" s="75">
        <v>5080.2</v>
      </c>
    </row>
    <row r="18" spans="2:13" x14ac:dyDescent="0.2">
      <c r="B18" s="111" t="s">
        <v>13</v>
      </c>
      <c r="C18" s="76">
        <v>30</v>
      </c>
      <c r="D18" s="76"/>
      <c r="E18" s="76"/>
      <c r="F18" s="76"/>
      <c r="G18" s="76"/>
      <c r="H18" s="76"/>
      <c r="I18" s="76"/>
      <c r="J18" s="76">
        <v>250</v>
      </c>
      <c r="K18" s="76"/>
      <c r="L18" s="76"/>
      <c r="M18" s="53">
        <v>280.08</v>
      </c>
    </row>
    <row r="19" spans="2:13" x14ac:dyDescent="0.2">
      <c r="B19" s="110" t="s">
        <v>50</v>
      </c>
      <c r="C19" s="74">
        <v>245.095</v>
      </c>
      <c r="D19" s="74">
        <v>467.2</v>
      </c>
      <c r="E19" s="74">
        <v>80</v>
      </c>
      <c r="F19" s="74">
        <v>800</v>
      </c>
      <c r="G19" s="74">
        <v>1851</v>
      </c>
      <c r="H19" s="74">
        <v>1333.5</v>
      </c>
      <c r="I19" s="74">
        <v>500</v>
      </c>
      <c r="J19" s="74">
        <v>1000</v>
      </c>
      <c r="K19" s="74">
        <v>1000</v>
      </c>
      <c r="L19" s="74">
        <v>1000</v>
      </c>
      <c r="M19" s="75">
        <v>8343.6209999999992</v>
      </c>
    </row>
    <row r="20" spans="2:13" x14ac:dyDescent="0.2">
      <c r="B20" s="111" t="s">
        <v>118</v>
      </c>
      <c r="C20" s="76"/>
      <c r="D20" s="76"/>
      <c r="E20" s="76"/>
      <c r="F20" s="76"/>
      <c r="G20" s="76"/>
      <c r="H20" s="76"/>
      <c r="I20" s="76"/>
      <c r="J20" s="76">
        <v>700</v>
      </c>
      <c r="K20" s="76"/>
      <c r="L20" s="76"/>
      <c r="M20" s="53">
        <v>700</v>
      </c>
    </row>
    <row r="21" spans="2:13" x14ac:dyDescent="0.2">
      <c r="B21" s="110" t="s">
        <v>8</v>
      </c>
      <c r="C21" s="74">
        <v>770</v>
      </c>
      <c r="D21" s="74">
        <v>1470</v>
      </c>
      <c r="E21" s="74"/>
      <c r="F21" s="74">
        <v>1400</v>
      </c>
      <c r="G21" s="74"/>
      <c r="H21" s="74">
        <v>700</v>
      </c>
      <c r="I21" s="74">
        <v>2000</v>
      </c>
      <c r="J21" s="74">
        <v>2000</v>
      </c>
      <c r="K21" s="74">
        <v>700</v>
      </c>
      <c r="L21" s="74">
        <v>1500</v>
      </c>
      <c r="M21" s="75">
        <v>13526.2</v>
      </c>
    </row>
    <row r="22" spans="2:13" x14ac:dyDescent="0.2">
      <c r="B22" s="111" t="s">
        <v>46</v>
      </c>
      <c r="C22" s="76">
        <v>3.6</v>
      </c>
      <c r="D22" s="76">
        <v>99</v>
      </c>
      <c r="E22" s="76">
        <v>350</v>
      </c>
      <c r="F22" s="76"/>
      <c r="G22" s="76"/>
      <c r="H22" s="76"/>
      <c r="I22" s="76">
        <v>500</v>
      </c>
      <c r="J22" s="76"/>
      <c r="K22" s="76">
        <v>500</v>
      </c>
      <c r="L22" s="76"/>
      <c r="M22" s="53">
        <v>1454.9159999999999</v>
      </c>
    </row>
    <row r="23" spans="2:13" x14ac:dyDescent="0.2">
      <c r="B23" s="110" t="s">
        <v>14</v>
      </c>
      <c r="C23" s="74"/>
      <c r="D23" s="74"/>
      <c r="E23" s="74"/>
      <c r="F23" s="74">
        <v>1440</v>
      </c>
      <c r="G23" s="74">
        <v>1045.5</v>
      </c>
      <c r="H23" s="74">
        <v>1550</v>
      </c>
      <c r="I23" s="74">
        <v>1498</v>
      </c>
      <c r="J23" s="74">
        <v>1560</v>
      </c>
      <c r="K23" s="74"/>
      <c r="L23" s="74">
        <v>900</v>
      </c>
      <c r="M23" s="75">
        <v>7993.5</v>
      </c>
    </row>
    <row r="24" spans="2:13" x14ac:dyDescent="0.2">
      <c r="B24" s="111" t="s">
        <v>15</v>
      </c>
      <c r="C24" s="76"/>
      <c r="D24" s="76"/>
      <c r="E24" s="76"/>
      <c r="F24" s="76"/>
      <c r="G24" s="76"/>
      <c r="H24" s="76"/>
      <c r="I24" s="76">
        <v>125</v>
      </c>
      <c r="J24" s="76"/>
      <c r="K24" s="76">
        <v>150</v>
      </c>
      <c r="L24" s="76"/>
      <c r="M24" s="53">
        <v>302</v>
      </c>
    </row>
    <row r="25" spans="2:13" x14ac:dyDescent="0.2">
      <c r="B25" s="110" t="s">
        <v>49</v>
      </c>
      <c r="C25" s="74"/>
      <c r="D25" s="74">
        <v>198.9</v>
      </c>
      <c r="E25" s="74">
        <v>1333</v>
      </c>
      <c r="F25" s="74">
        <v>736</v>
      </c>
      <c r="G25" s="74">
        <v>3300</v>
      </c>
      <c r="H25" s="74">
        <v>1620</v>
      </c>
      <c r="I25" s="74">
        <v>920</v>
      </c>
      <c r="J25" s="74">
        <v>148</v>
      </c>
      <c r="K25" s="74"/>
      <c r="L25" s="74">
        <v>151</v>
      </c>
      <c r="M25" s="75">
        <v>8505.65</v>
      </c>
    </row>
    <row r="26" spans="2:13" x14ac:dyDescent="0.2">
      <c r="B26" s="111" t="s">
        <v>47</v>
      </c>
      <c r="C26" s="76">
        <v>0.22500000000000001</v>
      </c>
      <c r="D26" s="76">
        <v>12</v>
      </c>
      <c r="E26" s="76">
        <v>8</v>
      </c>
      <c r="F26" s="76">
        <v>25</v>
      </c>
      <c r="G26" s="76">
        <v>250</v>
      </c>
      <c r="H26" s="76">
        <v>547.6</v>
      </c>
      <c r="I26" s="76">
        <v>200</v>
      </c>
      <c r="J26" s="76"/>
      <c r="K26" s="76"/>
      <c r="L26" s="76"/>
      <c r="M26" s="53">
        <v>1047.855</v>
      </c>
    </row>
    <row r="27" spans="2:13" x14ac:dyDescent="0.2">
      <c r="B27" s="110" t="s">
        <v>45</v>
      </c>
      <c r="C27" s="74"/>
      <c r="D27" s="74">
        <v>100</v>
      </c>
      <c r="E27" s="74"/>
      <c r="F27" s="74"/>
      <c r="G27" s="74"/>
      <c r="H27" s="74"/>
      <c r="I27" s="74">
        <v>640</v>
      </c>
      <c r="J27" s="74"/>
      <c r="K27" s="74">
        <v>400</v>
      </c>
      <c r="L27" s="74"/>
      <c r="M27" s="75">
        <v>1348.9315000000001</v>
      </c>
    </row>
    <row r="28" spans="2:13" x14ac:dyDescent="0.2">
      <c r="B28" s="111" t="s">
        <v>51</v>
      </c>
      <c r="C28" s="76">
        <v>1373</v>
      </c>
      <c r="D28" s="76">
        <v>446.2</v>
      </c>
      <c r="E28" s="76">
        <v>1496.6</v>
      </c>
      <c r="F28" s="76">
        <v>1114.9000000000001</v>
      </c>
      <c r="G28" s="76">
        <v>330</v>
      </c>
      <c r="H28" s="76">
        <v>2118</v>
      </c>
      <c r="I28" s="76">
        <v>760</v>
      </c>
      <c r="J28" s="76">
        <v>1692</v>
      </c>
      <c r="K28" s="76">
        <v>850</v>
      </c>
      <c r="L28" s="76">
        <v>610</v>
      </c>
      <c r="M28" s="53">
        <v>11667.9</v>
      </c>
    </row>
    <row r="29" spans="2:13" x14ac:dyDescent="0.2">
      <c r="B29" s="110" t="s">
        <v>11</v>
      </c>
      <c r="C29" s="74">
        <v>1140</v>
      </c>
      <c r="D29" s="74">
        <v>1235</v>
      </c>
      <c r="E29" s="74">
        <v>2664.9</v>
      </c>
      <c r="F29" s="74">
        <v>4898.3999999999996</v>
      </c>
      <c r="G29" s="74">
        <v>2700</v>
      </c>
      <c r="H29" s="74">
        <v>3496</v>
      </c>
      <c r="I29" s="74">
        <v>1900</v>
      </c>
      <c r="J29" s="74">
        <v>3319</v>
      </c>
      <c r="K29" s="74">
        <v>1704</v>
      </c>
      <c r="L29" s="74">
        <v>1533</v>
      </c>
      <c r="M29" s="75">
        <v>38705.5</v>
      </c>
    </row>
    <row r="30" spans="2:13" x14ac:dyDescent="0.2">
      <c r="B30" s="111" t="s">
        <v>12</v>
      </c>
      <c r="C30" s="76"/>
      <c r="D30" s="76">
        <v>150.69999999999999</v>
      </c>
      <c r="E30" s="76">
        <v>1874</v>
      </c>
      <c r="F30" s="76">
        <v>4292</v>
      </c>
      <c r="G30" s="76">
        <v>2860</v>
      </c>
      <c r="H30" s="76">
        <v>4260</v>
      </c>
      <c r="I30" s="76">
        <v>5980</v>
      </c>
      <c r="J30" s="76">
        <v>4500</v>
      </c>
      <c r="K30" s="76"/>
      <c r="L30" s="76">
        <v>4850</v>
      </c>
      <c r="M30" s="53">
        <v>28808.720000000001</v>
      </c>
    </row>
    <row r="31" spans="2:13" x14ac:dyDescent="0.2">
      <c r="B31" s="110" t="s">
        <v>17</v>
      </c>
      <c r="C31" s="74">
        <v>292</v>
      </c>
      <c r="D31" s="74">
        <v>449</v>
      </c>
      <c r="E31" s="74">
        <v>90</v>
      </c>
      <c r="F31" s="74">
        <v>1119</v>
      </c>
      <c r="G31" s="74">
        <v>1050</v>
      </c>
      <c r="H31" s="74">
        <v>680</v>
      </c>
      <c r="I31" s="74">
        <v>100</v>
      </c>
      <c r="J31" s="74">
        <v>600</v>
      </c>
      <c r="K31" s="74"/>
      <c r="L31" s="74">
        <v>800</v>
      </c>
      <c r="M31" s="75">
        <v>5896.1</v>
      </c>
    </row>
    <row r="32" spans="2:13" ht="17" thickBot="1" x14ac:dyDescent="0.25">
      <c r="B32" s="112" t="s">
        <v>84</v>
      </c>
      <c r="C32" s="50">
        <v>12688.42</v>
      </c>
      <c r="D32" s="50">
        <v>8394.1999999999989</v>
      </c>
      <c r="E32" s="50">
        <v>13189.75</v>
      </c>
      <c r="F32" s="50">
        <v>21547.3</v>
      </c>
      <c r="G32" s="50">
        <v>21334.5</v>
      </c>
      <c r="H32" s="50">
        <v>23179.1</v>
      </c>
      <c r="I32" s="50">
        <v>21723</v>
      </c>
      <c r="J32" s="50">
        <v>24619</v>
      </c>
      <c r="K32" s="50">
        <v>15104</v>
      </c>
      <c r="L32" s="50">
        <v>19342</v>
      </c>
      <c r="M32" s="51">
        <v>238531.3535</v>
      </c>
    </row>
    <row r="33" spans="2:33" ht="17" thickBot="1" x14ac:dyDescent="0.25">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row>
    <row r="34" spans="2:33" ht="17" thickBot="1" x14ac:dyDescent="0.25">
      <c r="B34" s="146" t="s">
        <v>54</v>
      </c>
      <c r="C34" s="147"/>
      <c r="D34" s="147"/>
      <c r="E34" s="147"/>
      <c r="F34" s="147"/>
      <c r="G34" s="147"/>
      <c r="H34" s="147"/>
      <c r="I34" s="147"/>
      <c r="J34" s="147"/>
      <c r="K34" s="147"/>
      <c r="L34" s="147"/>
      <c r="M34" s="148"/>
    </row>
    <row r="35" spans="2:33" x14ac:dyDescent="0.2">
      <c r="B35" s="56" t="s">
        <v>20</v>
      </c>
      <c r="C35" s="38" t="s">
        <v>151</v>
      </c>
      <c r="D35" s="38" t="s">
        <v>152</v>
      </c>
      <c r="E35" s="38" t="s">
        <v>153</v>
      </c>
      <c r="F35" s="38" t="s">
        <v>154</v>
      </c>
      <c r="G35" s="38" t="s">
        <v>155</v>
      </c>
      <c r="H35" s="38" t="s">
        <v>156</v>
      </c>
      <c r="I35" s="38" t="s">
        <v>157</v>
      </c>
      <c r="J35" s="38" t="s">
        <v>158</v>
      </c>
      <c r="K35" s="38" t="s">
        <v>159</v>
      </c>
      <c r="L35" s="38" t="s">
        <v>160</v>
      </c>
      <c r="M35" s="57" t="s">
        <v>84</v>
      </c>
    </row>
    <row r="36" spans="2:33" x14ac:dyDescent="0.2">
      <c r="B36" s="4" t="s">
        <v>20</v>
      </c>
      <c r="C36" s="35"/>
      <c r="D36" s="35"/>
      <c r="E36" s="35"/>
      <c r="F36" s="35"/>
      <c r="G36" s="35"/>
      <c r="H36" s="35"/>
      <c r="I36" s="35"/>
      <c r="J36" s="35">
        <v>1000</v>
      </c>
      <c r="K36" s="35">
        <v>1000</v>
      </c>
      <c r="L36" s="35"/>
      <c r="M36" s="53">
        <v>4255.6499999999996</v>
      </c>
    </row>
    <row r="37" spans="2:33" x14ac:dyDescent="0.2">
      <c r="B37" s="4" t="s">
        <v>4</v>
      </c>
      <c r="C37" s="35">
        <v>5307.55</v>
      </c>
      <c r="D37" s="35">
        <v>2366.5500000000002</v>
      </c>
      <c r="E37" s="35">
        <v>2504.35</v>
      </c>
      <c r="F37" s="35">
        <v>2757.5</v>
      </c>
      <c r="G37" s="35">
        <v>3210.75</v>
      </c>
      <c r="H37" s="35">
        <v>3250</v>
      </c>
      <c r="I37" s="35">
        <v>3500</v>
      </c>
      <c r="J37" s="35">
        <v>3750</v>
      </c>
      <c r="K37" s="35">
        <v>4000</v>
      </c>
      <c r="L37" s="35">
        <v>4000</v>
      </c>
      <c r="M37" s="53">
        <v>45496.824999999997</v>
      </c>
    </row>
    <row r="38" spans="2:33" x14ac:dyDescent="0.2">
      <c r="B38" s="4" t="s">
        <v>5</v>
      </c>
      <c r="C38" s="35">
        <v>604.79999999999995</v>
      </c>
      <c r="D38" s="35"/>
      <c r="E38" s="35">
        <v>344</v>
      </c>
      <c r="F38" s="35"/>
      <c r="G38" s="35"/>
      <c r="H38" s="35"/>
      <c r="I38" s="35">
        <v>2000</v>
      </c>
      <c r="J38" s="35">
        <v>1000</v>
      </c>
      <c r="K38" s="35">
        <v>1000</v>
      </c>
      <c r="L38" s="35">
        <v>1000</v>
      </c>
      <c r="M38" s="53">
        <v>7644.6329999999998</v>
      </c>
    </row>
    <row r="39" spans="2:33" x14ac:dyDescent="0.2">
      <c r="B39" s="4" t="s">
        <v>6</v>
      </c>
      <c r="C39" s="35"/>
      <c r="D39" s="35"/>
      <c r="E39" s="35"/>
      <c r="F39" s="35"/>
      <c r="G39" s="35"/>
      <c r="H39" s="35"/>
      <c r="I39" s="35"/>
      <c r="J39" s="35"/>
      <c r="K39" s="35"/>
      <c r="L39" s="35"/>
      <c r="M39" s="53">
        <v>66.3</v>
      </c>
    </row>
    <row r="40" spans="2:33" x14ac:dyDescent="0.2">
      <c r="B40" s="4" t="s">
        <v>16</v>
      </c>
      <c r="C40" s="35"/>
      <c r="D40" s="35">
        <v>510</v>
      </c>
      <c r="E40" s="35">
        <v>1076.7</v>
      </c>
      <c r="F40" s="35">
        <v>1440</v>
      </c>
      <c r="G40" s="35"/>
      <c r="H40" s="35"/>
      <c r="I40" s="35">
        <v>600</v>
      </c>
      <c r="J40" s="35">
        <v>1250</v>
      </c>
      <c r="K40" s="35">
        <v>1500</v>
      </c>
      <c r="L40" s="35">
        <v>1000</v>
      </c>
      <c r="M40" s="53">
        <v>7378.7</v>
      </c>
    </row>
    <row r="41" spans="2:33" x14ac:dyDescent="0.2">
      <c r="B41" s="4" t="s">
        <v>48</v>
      </c>
      <c r="C41" s="35"/>
      <c r="D41" s="35">
        <v>342</v>
      </c>
      <c r="E41" s="35">
        <v>256.5</v>
      </c>
      <c r="F41" s="35">
        <v>728</v>
      </c>
      <c r="G41" s="35">
        <v>1800</v>
      </c>
      <c r="H41" s="35">
        <v>950</v>
      </c>
      <c r="I41" s="35">
        <v>930</v>
      </c>
      <c r="J41" s="35">
        <v>900</v>
      </c>
      <c r="K41" s="35">
        <v>2900</v>
      </c>
      <c r="L41" s="35">
        <v>4000</v>
      </c>
      <c r="M41" s="53">
        <v>20475.129999999997</v>
      </c>
    </row>
    <row r="42" spans="2:33" x14ac:dyDescent="0.2">
      <c r="B42" s="4" t="s">
        <v>7</v>
      </c>
      <c r="C42" s="35"/>
      <c r="D42" s="35"/>
      <c r="E42" s="35"/>
      <c r="F42" s="35"/>
      <c r="G42" s="35"/>
      <c r="H42" s="35"/>
      <c r="I42" s="35"/>
      <c r="J42" s="35"/>
      <c r="K42" s="35">
        <v>250</v>
      </c>
      <c r="L42" s="35">
        <v>250</v>
      </c>
      <c r="M42" s="53">
        <v>500</v>
      </c>
    </row>
    <row r="43" spans="2:33" x14ac:dyDescent="0.2">
      <c r="B43" s="4" t="s">
        <v>117</v>
      </c>
      <c r="C43" s="35"/>
      <c r="D43" s="35"/>
      <c r="E43" s="35"/>
      <c r="F43" s="35"/>
      <c r="G43" s="35"/>
      <c r="H43" s="35">
        <v>500</v>
      </c>
      <c r="I43" s="35">
        <v>1000</v>
      </c>
      <c r="J43" s="35">
        <v>1000</v>
      </c>
      <c r="K43" s="35">
        <v>1000</v>
      </c>
      <c r="L43" s="35">
        <v>1000</v>
      </c>
      <c r="M43" s="53">
        <v>4500</v>
      </c>
    </row>
    <row r="44" spans="2:33" x14ac:dyDescent="0.2">
      <c r="B44" s="4" t="s">
        <v>52</v>
      </c>
      <c r="C44" s="35"/>
      <c r="D44" s="35"/>
      <c r="E44" s="35"/>
      <c r="F44" s="35"/>
      <c r="G44" s="35"/>
      <c r="H44" s="35"/>
      <c r="I44" s="35">
        <v>1165.7</v>
      </c>
      <c r="J44" s="35">
        <v>1165.7</v>
      </c>
      <c r="K44" s="35">
        <v>499.6</v>
      </c>
      <c r="L44" s="35">
        <v>499.6</v>
      </c>
      <c r="M44" s="53">
        <v>3355.8</v>
      </c>
    </row>
    <row r="45" spans="2:33" x14ac:dyDescent="0.2">
      <c r="B45" s="4" t="s">
        <v>44</v>
      </c>
      <c r="C45" s="35">
        <v>30</v>
      </c>
      <c r="D45" s="35"/>
      <c r="E45" s="35"/>
      <c r="F45" s="35"/>
      <c r="G45" s="35"/>
      <c r="H45" s="35"/>
      <c r="I45" s="35"/>
      <c r="J45" s="35"/>
      <c r="K45" s="35"/>
      <c r="L45" s="35">
        <v>900</v>
      </c>
      <c r="M45" s="53">
        <v>930.08</v>
      </c>
    </row>
    <row r="46" spans="2:33" x14ac:dyDescent="0.2">
      <c r="B46" s="4" t="s">
        <v>13</v>
      </c>
      <c r="C46" s="35"/>
      <c r="D46" s="35">
        <v>146.1</v>
      </c>
      <c r="E46" s="35">
        <v>126</v>
      </c>
      <c r="F46" s="35"/>
      <c r="G46" s="35">
        <v>1158</v>
      </c>
      <c r="H46" s="35">
        <v>1007.2</v>
      </c>
      <c r="I46" s="35">
        <v>1268</v>
      </c>
      <c r="J46" s="35">
        <v>1100</v>
      </c>
      <c r="K46" s="35">
        <v>1120</v>
      </c>
      <c r="L46" s="35">
        <v>1420</v>
      </c>
      <c r="M46" s="53">
        <v>7364.89</v>
      </c>
    </row>
    <row r="47" spans="2:33" x14ac:dyDescent="0.2">
      <c r="B47" s="4" t="s">
        <v>50</v>
      </c>
      <c r="C47" s="35"/>
      <c r="D47" s="35"/>
      <c r="E47" s="35"/>
      <c r="F47" s="35"/>
      <c r="G47" s="35"/>
      <c r="H47" s="35"/>
      <c r="I47" s="35"/>
      <c r="J47" s="35"/>
      <c r="K47" s="35">
        <v>700</v>
      </c>
      <c r="L47" s="35"/>
      <c r="M47" s="53">
        <v>700</v>
      </c>
    </row>
    <row r="48" spans="2:33" x14ac:dyDescent="0.2">
      <c r="B48" s="4" t="s">
        <v>118</v>
      </c>
      <c r="C48" s="35">
        <v>1114.2</v>
      </c>
      <c r="D48" s="35"/>
      <c r="E48" s="35">
        <v>1540</v>
      </c>
      <c r="F48" s="35">
        <v>759</v>
      </c>
      <c r="G48" s="35"/>
      <c r="H48" s="35">
        <v>1400</v>
      </c>
      <c r="I48" s="35"/>
      <c r="J48" s="35">
        <v>700</v>
      </c>
      <c r="K48" s="35">
        <v>2000</v>
      </c>
      <c r="L48" s="35"/>
      <c r="M48" s="53">
        <v>9385.2000000000007</v>
      </c>
    </row>
    <row r="49" spans="2:33" x14ac:dyDescent="0.2">
      <c r="B49" s="4" t="s">
        <v>8</v>
      </c>
      <c r="C49" s="35">
        <v>3.6</v>
      </c>
      <c r="D49" s="35">
        <v>89</v>
      </c>
      <c r="E49" s="35">
        <v>10</v>
      </c>
      <c r="F49" s="35"/>
      <c r="G49" s="35"/>
      <c r="H49" s="35"/>
      <c r="I49" s="35"/>
      <c r="J49" s="35"/>
      <c r="K49" s="35">
        <v>500</v>
      </c>
      <c r="L49" s="35">
        <v>250</v>
      </c>
      <c r="M49" s="53">
        <v>854.9</v>
      </c>
    </row>
    <row r="50" spans="2:33" x14ac:dyDescent="0.2">
      <c r="B50" s="4" t="s">
        <v>46</v>
      </c>
      <c r="C50" s="35"/>
      <c r="D50" s="35"/>
      <c r="E50" s="35"/>
      <c r="F50" s="35"/>
      <c r="G50" s="35"/>
      <c r="H50" s="35">
        <v>900</v>
      </c>
      <c r="I50" s="35">
        <v>2500</v>
      </c>
      <c r="J50" s="35">
        <v>2500</v>
      </c>
      <c r="K50" s="35"/>
      <c r="L50" s="35">
        <v>1250</v>
      </c>
      <c r="M50" s="53">
        <v>7150</v>
      </c>
    </row>
    <row r="51" spans="2:33" x14ac:dyDescent="0.2">
      <c r="B51" s="4" t="s">
        <v>14</v>
      </c>
      <c r="C51" s="35"/>
      <c r="D51" s="35"/>
      <c r="E51" s="35"/>
      <c r="F51" s="35"/>
      <c r="G51" s="35"/>
      <c r="H51" s="35"/>
      <c r="I51" s="35"/>
      <c r="J51" s="35"/>
      <c r="K51" s="35"/>
      <c r="L51" s="35"/>
      <c r="M51" s="53">
        <v>27.2</v>
      </c>
    </row>
    <row r="52" spans="2:33" x14ac:dyDescent="0.2">
      <c r="B52" s="4" t="s">
        <v>15</v>
      </c>
      <c r="C52" s="35"/>
      <c r="D52" s="35"/>
      <c r="E52" s="35">
        <v>4</v>
      </c>
      <c r="F52" s="35">
        <v>100</v>
      </c>
      <c r="G52" s="35">
        <v>402</v>
      </c>
      <c r="H52" s="35">
        <v>719</v>
      </c>
      <c r="I52" s="35">
        <v>1016</v>
      </c>
      <c r="J52" s="35">
        <v>1504</v>
      </c>
      <c r="K52" s="35">
        <v>1693</v>
      </c>
      <c r="L52" s="35">
        <v>1843</v>
      </c>
      <c r="M52" s="53">
        <v>7413.5</v>
      </c>
    </row>
    <row r="53" spans="2:33" x14ac:dyDescent="0.2">
      <c r="B53" s="4" t="s">
        <v>49</v>
      </c>
      <c r="C53" s="35"/>
      <c r="D53" s="35"/>
      <c r="E53" s="35"/>
      <c r="F53" s="35"/>
      <c r="G53" s="35"/>
      <c r="H53" s="35"/>
      <c r="I53" s="35"/>
      <c r="J53" s="35"/>
      <c r="K53" s="35">
        <v>300</v>
      </c>
      <c r="L53" s="35">
        <v>600</v>
      </c>
      <c r="M53" s="53">
        <v>905</v>
      </c>
    </row>
    <row r="54" spans="2:33" x14ac:dyDescent="0.2">
      <c r="B54" s="4" t="s">
        <v>47</v>
      </c>
      <c r="C54" s="35"/>
      <c r="D54" s="35"/>
      <c r="E54" s="35"/>
      <c r="F54" s="35"/>
      <c r="G54" s="35"/>
      <c r="H54" s="35"/>
      <c r="I54" s="35"/>
      <c r="J54" s="35"/>
      <c r="K54" s="35"/>
      <c r="L54" s="35"/>
      <c r="M54" s="53">
        <v>212.20000000000002</v>
      </c>
    </row>
    <row r="55" spans="2:33" x14ac:dyDescent="0.2">
      <c r="B55" s="4" t="s">
        <v>45</v>
      </c>
      <c r="C55" s="35">
        <v>1125.2</v>
      </c>
      <c r="D55" s="35">
        <v>1120</v>
      </c>
      <c r="E55" s="35">
        <v>452</v>
      </c>
      <c r="F55" s="35">
        <v>648</v>
      </c>
      <c r="G55" s="35">
        <v>1964</v>
      </c>
      <c r="H55" s="35">
        <v>1000</v>
      </c>
      <c r="I55" s="35">
        <v>1000</v>
      </c>
      <c r="J55" s="35">
        <v>1000</v>
      </c>
      <c r="K55" s="35">
        <v>1000</v>
      </c>
      <c r="L55" s="35">
        <v>1000</v>
      </c>
      <c r="M55" s="53">
        <v>10437.200000000001</v>
      </c>
    </row>
    <row r="56" spans="2:33" x14ac:dyDescent="0.2">
      <c r="B56" s="4" t="s">
        <v>51</v>
      </c>
      <c r="C56" s="35">
        <v>47.5</v>
      </c>
      <c r="D56" s="35">
        <v>3191.1</v>
      </c>
      <c r="E56" s="35">
        <v>432</v>
      </c>
      <c r="F56" s="35">
        <v>1317.5</v>
      </c>
      <c r="G56" s="35">
        <v>3804</v>
      </c>
      <c r="H56" s="35">
        <v>5098.5</v>
      </c>
      <c r="I56" s="35">
        <v>2917.0714290000001</v>
      </c>
      <c r="J56" s="35">
        <v>1888.2857140000001</v>
      </c>
      <c r="K56" s="35">
        <v>2973.4948979999999</v>
      </c>
      <c r="L56" s="35">
        <v>5845.1224490000004</v>
      </c>
      <c r="M56" s="53">
        <v>37950.504489999999</v>
      </c>
    </row>
    <row r="57" spans="2:33" x14ac:dyDescent="0.2">
      <c r="B57" s="4" t="s">
        <v>304</v>
      </c>
      <c r="C57" s="35"/>
      <c r="D57" s="35"/>
      <c r="E57" s="35">
        <v>282.39999999999998</v>
      </c>
      <c r="F57" s="35">
        <v>2604</v>
      </c>
      <c r="G57" s="35">
        <v>3648</v>
      </c>
      <c r="H57" s="35">
        <v>4184</v>
      </c>
      <c r="I57" s="35">
        <v>3980</v>
      </c>
      <c r="J57" s="35">
        <v>3300</v>
      </c>
      <c r="K57" s="35">
        <v>2200</v>
      </c>
      <c r="L57" s="35">
        <v>2600</v>
      </c>
      <c r="M57" s="53">
        <v>22840.400000000001</v>
      </c>
    </row>
    <row r="58" spans="2:33" x14ac:dyDescent="0.2">
      <c r="B58" s="4" t="s">
        <v>303</v>
      </c>
      <c r="C58" s="35">
        <v>477.8</v>
      </c>
      <c r="D58" s="35">
        <v>403.1</v>
      </c>
      <c r="E58" s="35">
        <v>400</v>
      </c>
      <c r="F58" s="35">
        <v>382</v>
      </c>
      <c r="G58" s="35">
        <v>608</v>
      </c>
      <c r="H58" s="35">
        <v>600</v>
      </c>
      <c r="I58" s="35">
        <v>650</v>
      </c>
      <c r="J58" s="35">
        <v>700</v>
      </c>
      <c r="K58" s="35">
        <v>800</v>
      </c>
      <c r="L58" s="35">
        <v>1000</v>
      </c>
      <c r="M58" s="53">
        <v>6120.1</v>
      </c>
    </row>
    <row r="59" spans="2:33" x14ac:dyDescent="0.2">
      <c r="B59" s="21" t="s">
        <v>17</v>
      </c>
      <c r="C59" s="36">
        <v>8710.65</v>
      </c>
      <c r="D59" s="36">
        <v>8167.85</v>
      </c>
      <c r="E59" s="36">
        <v>7427.95</v>
      </c>
      <c r="F59" s="36">
        <v>10736</v>
      </c>
      <c r="G59" s="36">
        <v>16594.75</v>
      </c>
      <c r="H59" s="36">
        <v>19608.7</v>
      </c>
      <c r="I59" s="36">
        <v>22526.771429</v>
      </c>
      <c r="J59" s="36">
        <v>22757.985714000002</v>
      </c>
      <c r="K59" s="36">
        <v>25436.094897999999</v>
      </c>
      <c r="L59" s="36">
        <v>28457.722449000001</v>
      </c>
      <c r="M59" s="53">
        <v>205964.21248999998</v>
      </c>
    </row>
    <row r="60" spans="2:33" x14ac:dyDescent="0.2">
      <c r="B60" s="4"/>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row>
  </sheetData>
  <mergeCells count="2">
    <mergeCell ref="B3:M3"/>
    <mergeCell ref="B34:M34"/>
  </mergeCell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F080-C72A-E04F-AECF-4B92CA48CD32}">
  <dimension ref="B1:F10"/>
  <sheetViews>
    <sheetView workbookViewId="0">
      <selection activeCell="H14" sqref="H14"/>
    </sheetView>
  </sheetViews>
  <sheetFormatPr baseColWidth="10" defaultColWidth="11" defaultRowHeight="16" x14ac:dyDescent="0.2"/>
  <cols>
    <col min="2" max="2" width="21.33203125" customWidth="1"/>
    <col min="3" max="3" width="12.33203125" bestFit="1" customWidth="1"/>
    <col min="4" max="4" width="17" bestFit="1" customWidth="1"/>
    <col min="5" max="5" width="17" customWidth="1"/>
    <col min="6" max="6" width="7.6640625" style="1" customWidth="1"/>
  </cols>
  <sheetData>
    <row r="1" spans="2:6" ht="24" x14ac:dyDescent="0.3">
      <c r="B1" s="8" t="s">
        <v>306</v>
      </c>
    </row>
    <row r="3" spans="2:6" s="2" customFormat="1" x14ac:dyDescent="0.2">
      <c r="B3" s="56" t="s">
        <v>30</v>
      </c>
      <c r="C3" s="38" t="s">
        <v>12</v>
      </c>
      <c r="D3" s="38" t="s">
        <v>21</v>
      </c>
      <c r="E3" s="38" t="s">
        <v>22</v>
      </c>
      <c r="F3" s="39" t="s">
        <v>84</v>
      </c>
    </row>
    <row r="4" spans="2:6" x14ac:dyDescent="0.2">
      <c r="B4" s="4" t="s">
        <v>23</v>
      </c>
      <c r="C4" s="35">
        <v>0</v>
      </c>
      <c r="D4" s="35">
        <v>19.756</v>
      </c>
      <c r="E4" s="35">
        <v>59.33</v>
      </c>
      <c r="F4" s="36">
        <v>79.085999999999999</v>
      </c>
    </row>
    <row r="5" spans="2:6" x14ac:dyDescent="0.2">
      <c r="B5" s="4" t="s">
        <v>18</v>
      </c>
      <c r="C5" s="35">
        <v>0</v>
      </c>
      <c r="D5" s="35">
        <v>0</v>
      </c>
      <c r="E5" s="35">
        <v>48</v>
      </c>
      <c r="F5" s="36">
        <v>48</v>
      </c>
    </row>
    <row r="6" spans="2:6" x14ac:dyDescent="0.2">
      <c r="B6" s="4" t="s">
        <v>24</v>
      </c>
      <c r="C6" s="35">
        <v>0</v>
      </c>
      <c r="D6" s="35">
        <v>5.5</v>
      </c>
      <c r="E6" s="35">
        <v>98.125</v>
      </c>
      <c r="F6" s="36">
        <v>103.625</v>
      </c>
    </row>
    <row r="7" spans="2:6" x14ac:dyDescent="0.2">
      <c r="B7" s="4" t="s">
        <v>25</v>
      </c>
      <c r="C7" s="35">
        <v>0</v>
      </c>
      <c r="D7" s="35">
        <v>0</v>
      </c>
      <c r="E7" s="35">
        <v>141.69999999999999</v>
      </c>
      <c r="F7" s="36">
        <v>141.69999999999999</v>
      </c>
    </row>
    <row r="8" spans="2:6" x14ac:dyDescent="0.2">
      <c r="B8" s="4" t="s">
        <v>26</v>
      </c>
      <c r="C8" s="35">
        <v>22</v>
      </c>
      <c r="D8" s="35">
        <v>0</v>
      </c>
      <c r="E8" s="35">
        <v>57</v>
      </c>
      <c r="F8" s="36">
        <v>79</v>
      </c>
    </row>
    <row r="9" spans="2:6" x14ac:dyDescent="0.2">
      <c r="B9" s="4" t="s">
        <v>28</v>
      </c>
      <c r="C9" s="35">
        <v>0</v>
      </c>
      <c r="D9" s="35">
        <v>13053</v>
      </c>
      <c r="E9" s="35">
        <v>13025</v>
      </c>
      <c r="F9" s="36">
        <v>26078</v>
      </c>
    </row>
    <row r="10" spans="2:6" x14ac:dyDescent="0.2">
      <c r="B10" s="21" t="s">
        <v>29</v>
      </c>
      <c r="C10" s="36">
        <v>22</v>
      </c>
      <c r="D10" s="36">
        <v>13078.255999999999</v>
      </c>
      <c r="E10" s="36">
        <v>13429.155000000001</v>
      </c>
      <c r="F10" s="36">
        <v>26529.411</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75067-04B7-FE4B-9FD8-B5A17BB6C418}">
  <dimension ref="B1:P80"/>
  <sheetViews>
    <sheetView workbookViewId="0"/>
  </sheetViews>
  <sheetFormatPr baseColWidth="10" defaultColWidth="11" defaultRowHeight="16" x14ac:dyDescent="0.2"/>
  <cols>
    <col min="2" max="2" width="28.5" customWidth="1"/>
    <col min="3" max="5" width="14.83203125" customWidth="1"/>
    <col min="6" max="6" width="14.83203125" style="1" customWidth="1"/>
    <col min="7" max="16" width="14.83203125" customWidth="1"/>
  </cols>
  <sheetData>
    <row r="1" spans="2:16" ht="24" x14ac:dyDescent="0.3">
      <c r="B1" s="8" t="s">
        <v>307</v>
      </c>
    </row>
    <row r="3" spans="2:16" ht="17" x14ac:dyDescent="0.2">
      <c r="B3" s="40" t="s">
        <v>3</v>
      </c>
      <c r="C3" s="38" t="s">
        <v>45</v>
      </c>
      <c r="D3" s="38" t="s">
        <v>7</v>
      </c>
      <c r="E3" s="38" t="s">
        <v>44</v>
      </c>
      <c r="F3" s="38" t="s">
        <v>12</v>
      </c>
      <c r="G3" s="38" t="s">
        <v>15</v>
      </c>
      <c r="H3" s="38" t="s">
        <v>50</v>
      </c>
      <c r="I3" s="38" t="s">
        <v>5</v>
      </c>
      <c r="J3" s="38" t="s">
        <v>46</v>
      </c>
      <c r="K3" s="38" t="s">
        <v>11</v>
      </c>
      <c r="L3" s="38" t="s">
        <v>48</v>
      </c>
      <c r="M3" s="38" t="s">
        <v>47</v>
      </c>
      <c r="N3" s="38" t="s">
        <v>171</v>
      </c>
      <c r="O3" s="38" t="s">
        <v>49</v>
      </c>
      <c r="P3" s="39" t="s">
        <v>84</v>
      </c>
    </row>
    <row r="4" spans="2:16" x14ac:dyDescent="0.2">
      <c r="B4" s="22">
        <v>2009</v>
      </c>
      <c r="C4" s="35">
        <v>0</v>
      </c>
      <c r="D4" s="35">
        <v>0</v>
      </c>
      <c r="E4" s="35">
        <v>0</v>
      </c>
      <c r="F4" s="35">
        <v>0</v>
      </c>
      <c r="G4" s="35">
        <v>0</v>
      </c>
      <c r="H4" s="35">
        <v>0</v>
      </c>
      <c r="I4" s="35">
        <v>0</v>
      </c>
      <c r="J4" s="35">
        <v>2.2999999999999998</v>
      </c>
      <c r="K4" s="35">
        <v>0</v>
      </c>
      <c r="L4" s="35">
        <v>0</v>
      </c>
      <c r="M4" s="35">
        <v>0</v>
      </c>
      <c r="N4" s="35">
        <v>0</v>
      </c>
      <c r="O4" s="35">
        <v>0</v>
      </c>
      <c r="P4" s="36">
        <v>2.2999999999999998</v>
      </c>
    </row>
    <row r="5" spans="2:16" x14ac:dyDescent="0.2">
      <c r="B5" s="22">
        <v>2010</v>
      </c>
      <c r="C5" s="35">
        <v>0</v>
      </c>
      <c r="D5" s="35">
        <v>0</v>
      </c>
      <c r="E5" s="35">
        <v>0</v>
      </c>
      <c r="F5" s="35">
        <v>0</v>
      </c>
      <c r="G5" s="35">
        <v>0</v>
      </c>
      <c r="H5" s="35">
        <v>0</v>
      </c>
      <c r="I5" s="35">
        <v>0</v>
      </c>
      <c r="J5" s="35">
        <v>2.2999999999999998</v>
      </c>
      <c r="K5" s="35">
        <v>0</v>
      </c>
      <c r="L5" s="35">
        <v>0</v>
      </c>
      <c r="M5" s="35">
        <v>0</v>
      </c>
      <c r="N5" s="35">
        <v>0</v>
      </c>
      <c r="O5" s="35">
        <v>0</v>
      </c>
      <c r="P5" s="36">
        <v>2.2999999999999998</v>
      </c>
    </row>
    <row r="6" spans="2:16" x14ac:dyDescent="0.2">
      <c r="B6" s="22">
        <v>2011</v>
      </c>
      <c r="C6" s="35">
        <v>0</v>
      </c>
      <c r="D6" s="35">
        <v>0</v>
      </c>
      <c r="E6" s="35">
        <v>0</v>
      </c>
      <c r="F6" s="35">
        <v>0</v>
      </c>
      <c r="G6" s="35">
        <v>0</v>
      </c>
      <c r="H6" s="35">
        <v>0</v>
      </c>
      <c r="I6" s="35">
        <v>0</v>
      </c>
      <c r="J6" s="35">
        <v>2.2999999999999998</v>
      </c>
      <c r="K6" s="35">
        <v>0</v>
      </c>
      <c r="L6" s="35">
        <v>0</v>
      </c>
      <c r="M6" s="35">
        <v>0</v>
      </c>
      <c r="N6" s="35">
        <v>0</v>
      </c>
      <c r="O6" s="35">
        <v>0</v>
      </c>
      <c r="P6" s="36">
        <v>2.2999999999999998</v>
      </c>
    </row>
    <row r="7" spans="2:16" x14ac:dyDescent="0.2">
      <c r="B7" s="22">
        <v>2012</v>
      </c>
      <c r="C7" s="35">
        <v>0</v>
      </c>
      <c r="D7" s="35">
        <v>0</v>
      </c>
      <c r="E7" s="35">
        <v>0</v>
      </c>
      <c r="F7" s="35">
        <v>0</v>
      </c>
      <c r="G7" s="35">
        <v>0</v>
      </c>
      <c r="H7" s="35">
        <v>6.0000000000000001E-3</v>
      </c>
      <c r="I7" s="35">
        <v>0</v>
      </c>
      <c r="J7" s="35">
        <v>2.2999999999999998</v>
      </c>
      <c r="K7" s="35">
        <v>0</v>
      </c>
      <c r="L7" s="35">
        <v>0</v>
      </c>
      <c r="M7" s="35">
        <v>0</v>
      </c>
      <c r="N7" s="35">
        <v>0</v>
      </c>
      <c r="O7" s="35">
        <v>0</v>
      </c>
      <c r="P7" s="36">
        <v>2.3059999999999898</v>
      </c>
    </row>
    <row r="8" spans="2:16" x14ac:dyDescent="0.2">
      <c r="B8" s="22">
        <v>2013</v>
      </c>
      <c r="C8" s="35">
        <v>0</v>
      </c>
      <c r="D8" s="35">
        <v>0</v>
      </c>
      <c r="E8" s="35">
        <v>0</v>
      </c>
      <c r="F8" s="35">
        <v>0</v>
      </c>
      <c r="G8" s="35">
        <v>0</v>
      </c>
      <c r="H8" s="35">
        <v>2.0059999999999998</v>
      </c>
      <c r="I8" s="35">
        <v>0</v>
      </c>
      <c r="J8" s="35">
        <v>2.2999999999999998</v>
      </c>
      <c r="K8" s="35">
        <v>0</v>
      </c>
      <c r="L8" s="35">
        <v>0</v>
      </c>
      <c r="M8" s="35">
        <v>0</v>
      </c>
      <c r="N8" s="35">
        <v>0</v>
      </c>
      <c r="O8" s="35">
        <v>0</v>
      </c>
      <c r="P8" s="36">
        <v>4.3059999999999903</v>
      </c>
    </row>
    <row r="9" spans="2:16" x14ac:dyDescent="0.2">
      <c r="B9" s="22">
        <v>2014</v>
      </c>
      <c r="C9" s="35">
        <v>0</v>
      </c>
      <c r="D9" s="35">
        <v>0</v>
      </c>
      <c r="E9" s="35">
        <v>0</v>
      </c>
      <c r="F9" s="35">
        <v>0</v>
      </c>
      <c r="G9" s="35">
        <v>0</v>
      </c>
      <c r="H9" s="35">
        <v>2.0059999999999998</v>
      </c>
      <c r="I9" s="35">
        <v>0</v>
      </c>
      <c r="J9" s="35">
        <v>2.2999999999999998</v>
      </c>
      <c r="K9" s="35">
        <v>0</v>
      </c>
      <c r="L9" s="35">
        <v>0</v>
      </c>
      <c r="M9" s="35">
        <v>0</v>
      </c>
      <c r="N9" s="35">
        <v>0</v>
      </c>
      <c r="O9" s="35">
        <v>0</v>
      </c>
      <c r="P9" s="36">
        <v>4.3059999999999903</v>
      </c>
    </row>
    <row r="10" spans="2:16" x14ac:dyDescent="0.2">
      <c r="B10" s="22">
        <v>2015</v>
      </c>
      <c r="C10" s="35">
        <v>0.03</v>
      </c>
      <c r="D10" s="35">
        <v>0</v>
      </c>
      <c r="E10" s="35">
        <v>0</v>
      </c>
      <c r="F10" s="35">
        <v>0</v>
      </c>
      <c r="G10" s="35">
        <v>0</v>
      </c>
      <c r="H10" s="35">
        <v>2.0059999999999998</v>
      </c>
      <c r="I10" s="35">
        <v>0</v>
      </c>
      <c r="J10" s="35">
        <v>2.2999999999999998</v>
      </c>
      <c r="K10" s="35">
        <v>0</v>
      </c>
      <c r="L10" s="35">
        <v>0</v>
      </c>
      <c r="M10" s="35">
        <v>0</v>
      </c>
      <c r="N10" s="35">
        <v>0</v>
      </c>
      <c r="O10" s="35">
        <v>0</v>
      </c>
      <c r="P10" s="36">
        <v>4.3359999999999896</v>
      </c>
    </row>
    <row r="11" spans="2:16" x14ac:dyDescent="0.2">
      <c r="B11" s="22">
        <v>2016</v>
      </c>
      <c r="C11" s="35">
        <v>0.03</v>
      </c>
      <c r="D11" s="35">
        <v>0</v>
      </c>
      <c r="E11" s="35">
        <v>0</v>
      </c>
      <c r="F11" s="35">
        <v>0</v>
      </c>
      <c r="G11" s="35">
        <v>0</v>
      </c>
      <c r="H11" s="35">
        <v>4.0060000000000002</v>
      </c>
      <c r="I11" s="35">
        <v>0</v>
      </c>
      <c r="J11" s="35">
        <v>2.2999999999999998</v>
      </c>
      <c r="K11" s="35">
        <v>0</v>
      </c>
      <c r="L11" s="35">
        <v>0</v>
      </c>
      <c r="M11" s="35">
        <v>0</v>
      </c>
      <c r="N11" s="35">
        <v>0</v>
      </c>
      <c r="O11" s="35">
        <v>0</v>
      </c>
      <c r="P11" s="36">
        <v>6.3360000000000003</v>
      </c>
    </row>
    <row r="12" spans="2:16" x14ac:dyDescent="0.2">
      <c r="B12" s="22">
        <v>2017</v>
      </c>
      <c r="C12" s="35">
        <v>0.03</v>
      </c>
      <c r="D12" s="35">
        <v>0</v>
      </c>
      <c r="E12" s="35">
        <v>0</v>
      </c>
      <c r="F12" s="35">
        <v>0</v>
      </c>
      <c r="G12" s="35">
        <v>0</v>
      </c>
      <c r="H12" s="35">
        <v>16.006</v>
      </c>
      <c r="I12" s="35">
        <v>0</v>
      </c>
      <c r="J12" s="35">
        <v>2.2999999999999998</v>
      </c>
      <c r="K12" s="35">
        <v>30</v>
      </c>
      <c r="L12" s="35">
        <v>0</v>
      </c>
      <c r="M12" s="35">
        <v>0</v>
      </c>
      <c r="N12" s="35">
        <v>0</v>
      </c>
      <c r="O12" s="35">
        <v>0</v>
      </c>
      <c r="P12" s="36">
        <v>48.335999999999999</v>
      </c>
    </row>
    <row r="13" spans="2:16" x14ac:dyDescent="0.2">
      <c r="B13" s="22">
        <v>2018</v>
      </c>
      <c r="C13" s="35">
        <v>0.03</v>
      </c>
      <c r="D13" s="35">
        <v>0</v>
      </c>
      <c r="E13" s="35">
        <v>0</v>
      </c>
      <c r="F13" s="35">
        <v>0</v>
      </c>
      <c r="G13" s="35">
        <v>0</v>
      </c>
      <c r="H13" s="35">
        <v>16.006</v>
      </c>
      <c r="I13" s="35">
        <v>0</v>
      </c>
      <c r="J13" s="35">
        <v>2.2999999999999998</v>
      </c>
      <c r="K13" s="35">
        <v>30</v>
      </c>
      <c r="L13" s="35">
        <v>2</v>
      </c>
      <c r="M13" s="35">
        <v>0</v>
      </c>
      <c r="N13" s="35">
        <v>0</v>
      </c>
      <c r="O13" s="35">
        <v>0</v>
      </c>
      <c r="P13" s="36">
        <v>50.335999999999999</v>
      </c>
    </row>
    <row r="14" spans="2:16" x14ac:dyDescent="0.2">
      <c r="B14" s="22">
        <v>2019</v>
      </c>
      <c r="C14" s="35">
        <v>0.03</v>
      </c>
      <c r="D14" s="35">
        <v>0</v>
      </c>
      <c r="E14" s="35">
        <v>0</v>
      </c>
      <c r="F14" s="35">
        <v>0</v>
      </c>
      <c r="G14" s="35">
        <v>0</v>
      </c>
      <c r="H14" s="35">
        <v>19.006</v>
      </c>
      <c r="I14" s="35">
        <v>0</v>
      </c>
      <c r="J14" s="35">
        <v>2.2999999999999998</v>
      </c>
      <c r="K14" s="35">
        <v>30</v>
      </c>
      <c r="L14" s="35">
        <v>2</v>
      </c>
      <c r="M14" s="35">
        <v>0</v>
      </c>
      <c r="N14" s="35">
        <v>0</v>
      </c>
      <c r="O14" s="35">
        <v>0</v>
      </c>
      <c r="P14" s="36">
        <v>53.335999999999999</v>
      </c>
    </row>
    <row r="15" spans="2:16" x14ac:dyDescent="0.2">
      <c r="B15" s="22">
        <v>2020</v>
      </c>
      <c r="C15" s="35">
        <v>0.03</v>
      </c>
      <c r="D15" s="35">
        <v>0</v>
      </c>
      <c r="E15" s="35">
        <v>0</v>
      </c>
      <c r="F15" s="35">
        <v>0</v>
      </c>
      <c r="G15" s="35">
        <v>25</v>
      </c>
      <c r="H15" s="35">
        <v>19.006</v>
      </c>
      <c r="I15" s="35">
        <v>12</v>
      </c>
      <c r="J15" s="35">
        <v>2.2999999999999998</v>
      </c>
      <c r="K15" s="35">
        <v>30</v>
      </c>
      <c r="L15" s="35">
        <v>2</v>
      </c>
      <c r="M15" s="35">
        <v>0</v>
      </c>
      <c r="N15" s="35">
        <v>0</v>
      </c>
      <c r="O15" s="35">
        <v>0.75</v>
      </c>
      <c r="P15" s="36">
        <v>91.085999999999999</v>
      </c>
    </row>
    <row r="16" spans="2:16" x14ac:dyDescent="0.2">
      <c r="B16" s="22">
        <v>2021</v>
      </c>
      <c r="C16" s="35">
        <v>0.03</v>
      </c>
      <c r="D16" s="35">
        <v>0</v>
      </c>
      <c r="E16" s="35">
        <v>0</v>
      </c>
      <c r="F16" s="35">
        <v>0</v>
      </c>
      <c r="G16" s="35">
        <v>25</v>
      </c>
      <c r="H16" s="35">
        <v>19.006</v>
      </c>
      <c r="I16" s="35">
        <v>17.5</v>
      </c>
      <c r="J16" s="35">
        <v>5.9</v>
      </c>
      <c r="K16" s="35">
        <v>78</v>
      </c>
      <c r="L16" s="35">
        <v>2</v>
      </c>
      <c r="M16" s="35">
        <v>0.22500000000000001</v>
      </c>
      <c r="N16" s="35">
        <v>0</v>
      </c>
      <c r="O16" s="35">
        <v>0.75</v>
      </c>
      <c r="P16" s="36">
        <v>148.411</v>
      </c>
    </row>
    <row r="17" spans="2:16" x14ac:dyDescent="0.2">
      <c r="B17" s="22">
        <v>2022</v>
      </c>
      <c r="C17" s="35">
        <v>0.03</v>
      </c>
      <c r="D17" s="35">
        <v>2.2999999999999998</v>
      </c>
      <c r="E17" s="35">
        <v>0</v>
      </c>
      <c r="F17" s="35">
        <v>0</v>
      </c>
      <c r="G17" s="35">
        <v>25</v>
      </c>
      <c r="H17" s="35">
        <v>41.006</v>
      </c>
      <c r="I17" s="35">
        <v>61.5</v>
      </c>
      <c r="J17" s="35">
        <v>94.9</v>
      </c>
      <c r="K17" s="35">
        <v>78</v>
      </c>
      <c r="L17" s="35">
        <v>32.200000000000003</v>
      </c>
      <c r="M17" s="35">
        <v>22.225000000000001</v>
      </c>
      <c r="N17" s="35">
        <v>0</v>
      </c>
      <c r="O17" s="35">
        <v>5.75</v>
      </c>
      <c r="P17" s="36">
        <v>362.911</v>
      </c>
    </row>
    <row r="18" spans="2:16" x14ac:dyDescent="0.2">
      <c r="B18" s="22">
        <v>2023</v>
      </c>
      <c r="C18" s="35">
        <v>0.03</v>
      </c>
      <c r="D18" s="35">
        <v>2.2999999999999998</v>
      </c>
      <c r="E18" s="35">
        <v>6</v>
      </c>
      <c r="F18" s="35">
        <v>12</v>
      </c>
      <c r="G18" s="35">
        <v>25</v>
      </c>
      <c r="H18" s="35">
        <v>41.006</v>
      </c>
      <c r="I18" s="35">
        <v>61.5</v>
      </c>
      <c r="J18" s="35">
        <v>94.9</v>
      </c>
      <c r="K18" s="35">
        <v>110</v>
      </c>
      <c r="L18" s="35">
        <v>132.69999999999999</v>
      </c>
      <c r="M18" s="35">
        <v>30.225000000000001</v>
      </c>
      <c r="N18" s="35">
        <v>0</v>
      </c>
      <c r="O18" s="35">
        <v>5.75</v>
      </c>
      <c r="P18" s="36">
        <v>521.41099999999994</v>
      </c>
    </row>
    <row r="19" spans="2:16" x14ac:dyDescent="0.2">
      <c r="B19" s="22">
        <v>2024</v>
      </c>
      <c r="C19" s="35">
        <v>0.03</v>
      </c>
      <c r="D19" s="35">
        <v>2.2999999999999998</v>
      </c>
      <c r="E19" s="35">
        <v>6</v>
      </c>
      <c r="F19" s="35">
        <v>12</v>
      </c>
      <c r="G19" s="35">
        <v>25</v>
      </c>
      <c r="H19" s="35">
        <v>41.006</v>
      </c>
      <c r="I19" s="35">
        <v>61.5</v>
      </c>
      <c r="J19" s="35">
        <v>94.9</v>
      </c>
      <c r="K19" s="35">
        <v>112</v>
      </c>
      <c r="L19" s="35">
        <v>132.69999999999999</v>
      </c>
      <c r="M19" s="35">
        <v>55.225000000000001</v>
      </c>
      <c r="N19" s="35">
        <v>500</v>
      </c>
      <c r="O19" s="35">
        <v>5.75</v>
      </c>
      <c r="P19" s="36">
        <v>1048.4110000000001</v>
      </c>
    </row>
    <row r="20" spans="2:16" x14ac:dyDescent="0.2">
      <c r="B20" s="22">
        <v>2025</v>
      </c>
      <c r="C20" s="35">
        <v>0.03</v>
      </c>
      <c r="D20" s="35">
        <v>2.2999999999999998</v>
      </c>
      <c r="E20" s="35">
        <v>6</v>
      </c>
      <c r="F20" s="35">
        <v>22</v>
      </c>
      <c r="G20" s="35">
        <v>25</v>
      </c>
      <c r="H20" s="35">
        <v>41.006</v>
      </c>
      <c r="I20" s="35">
        <v>61.5</v>
      </c>
      <c r="J20" s="35">
        <v>94.9</v>
      </c>
      <c r="K20" s="35">
        <v>112</v>
      </c>
      <c r="L20" s="35">
        <v>132.69999999999999</v>
      </c>
      <c r="M20" s="35">
        <v>305.22500000000002</v>
      </c>
      <c r="N20" s="35">
        <v>500</v>
      </c>
      <c r="O20" s="35">
        <v>1305.75</v>
      </c>
      <c r="P20" s="36">
        <v>2608.4110000000001</v>
      </c>
    </row>
    <row r="21" spans="2:16" x14ac:dyDescent="0.2">
      <c r="B21" s="22">
        <v>2026</v>
      </c>
      <c r="C21" s="35">
        <v>0.03</v>
      </c>
      <c r="D21" s="35">
        <v>2.2999999999999998</v>
      </c>
      <c r="E21" s="35">
        <v>6</v>
      </c>
      <c r="F21" s="35">
        <v>22</v>
      </c>
      <c r="G21" s="35">
        <v>25</v>
      </c>
      <c r="H21" s="35">
        <v>41.006</v>
      </c>
      <c r="I21" s="35">
        <v>61.5</v>
      </c>
      <c r="J21" s="35">
        <v>94.9</v>
      </c>
      <c r="K21" s="35">
        <v>112</v>
      </c>
      <c r="L21" s="35">
        <v>132.69999999999999</v>
      </c>
      <c r="M21" s="35">
        <v>365.22500000000002</v>
      </c>
      <c r="N21" s="35">
        <v>500</v>
      </c>
      <c r="O21" s="35">
        <v>2325.75</v>
      </c>
      <c r="P21" s="36">
        <v>3688.4110000000001</v>
      </c>
    </row>
    <row r="22" spans="2:16" x14ac:dyDescent="0.2">
      <c r="F22"/>
    </row>
    <row r="23" spans="2:16" x14ac:dyDescent="0.2">
      <c r="F23"/>
    </row>
    <row r="24" spans="2:16" x14ac:dyDescent="0.2">
      <c r="F24"/>
    </row>
    <row r="25" spans="2:16" x14ac:dyDescent="0.2">
      <c r="F25"/>
    </row>
    <row r="26" spans="2:16" x14ac:dyDescent="0.2">
      <c r="F26"/>
    </row>
    <row r="27" spans="2:16" x14ac:dyDescent="0.2">
      <c r="F27"/>
    </row>
    <row r="28" spans="2:16" x14ac:dyDescent="0.2">
      <c r="F28"/>
    </row>
    <row r="29" spans="2:16" x14ac:dyDescent="0.2">
      <c r="F29"/>
    </row>
    <row r="30" spans="2:16" x14ac:dyDescent="0.2">
      <c r="F30"/>
    </row>
    <row r="31" spans="2:16" x14ac:dyDescent="0.2">
      <c r="F31"/>
    </row>
    <row r="32" spans="2:16" x14ac:dyDescent="0.2">
      <c r="F32"/>
    </row>
    <row r="33" spans="6:6" x14ac:dyDescent="0.2">
      <c r="F33"/>
    </row>
    <row r="34" spans="6:6" x14ac:dyDescent="0.2">
      <c r="F34"/>
    </row>
    <row r="35" spans="6:6" x14ac:dyDescent="0.2">
      <c r="F35"/>
    </row>
    <row r="36" spans="6:6" x14ac:dyDescent="0.2">
      <c r="F36"/>
    </row>
    <row r="37" spans="6:6" x14ac:dyDescent="0.2">
      <c r="F37"/>
    </row>
    <row r="38" spans="6:6" x14ac:dyDescent="0.2">
      <c r="F38"/>
    </row>
    <row r="39" spans="6:6" x14ac:dyDescent="0.2">
      <c r="F39"/>
    </row>
    <row r="40" spans="6:6" x14ac:dyDescent="0.2">
      <c r="F40"/>
    </row>
    <row r="41" spans="6:6" x14ac:dyDescent="0.2">
      <c r="F41"/>
    </row>
    <row r="42" spans="6:6" x14ac:dyDescent="0.2">
      <c r="F42"/>
    </row>
    <row r="43" spans="6:6" x14ac:dyDescent="0.2">
      <c r="F43"/>
    </row>
    <row r="44" spans="6:6" x14ac:dyDescent="0.2">
      <c r="F44"/>
    </row>
    <row r="45" spans="6:6" x14ac:dyDescent="0.2">
      <c r="F45"/>
    </row>
    <row r="46" spans="6:6" x14ac:dyDescent="0.2">
      <c r="F46"/>
    </row>
    <row r="47" spans="6:6" x14ac:dyDescent="0.2">
      <c r="F47"/>
    </row>
    <row r="48" spans="6:6" x14ac:dyDescent="0.2">
      <c r="F48"/>
    </row>
    <row r="49" spans="6:6" x14ac:dyDescent="0.2">
      <c r="F49"/>
    </row>
    <row r="50" spans="6:6" x14ac:dyDescent="0.2">
      <c r="F50"/>
    </row>
    <row r="51" spans="6:6" x14ac:dyDescent="0.2">
      <c r="F51"/>
    </row>
    <row r="52" spans="6:6" x14ac:dyDescent="0.2">
      <c r="F52"/>
    </row>
    <row r="53" spans="6:6" x14ac:dyDescent="0.2">
      <c r="F53"/>
    </row>
    <row r="54" spans="6:6" x14ac:dyDescent="0.2">
      <c r="F54"/>
    </row>
    <row r="55" spans="6:6" x14ac:dyDescent="0.2">
      <c r="F55"/>
    </row>
    <row r="56" spans="6:6" x14ac:dyDescent="0.2">
      <c r="F56"/>
    </row>
    <row r="57" spans="6:6" x14ac:dyDescent="0.2">
      <c r="F57"/>
    </row>
    <row r="58" spans="6:6" x14ac:dyDescent="0.2">
      <c r="F58"/>
    </row>
    <row r="59" spans="6:6" x14ac:dyDescent="0.2">
      <c r="F59"/>
    </row>
    <row r="60" spans="6:6" x14ac:dyDescent="0.2">
      <c r="F60"/>
    </row>
    <row r="61" spans="6:6" x14ac:dyDescent="0.2">
      <c r="F61"/>
    </row>
    <row r="62" spans="6:6" x14ac:dyDescent="0.2">
      <c r="F62"/>
    </row>
    <row r="63" spans="6:6" x14ac:dyDescent="0.2">
      <c r="F63"/>
    </row>
    <row r="64" spans="6:6" x14ac:dyDescent="0.2">
      <c r="F64"/>
    </row>
    <row r="65" spans="6:6" x14ac:dyDescent="0.2">
      <c r="F65"/>
    </row>
    <row r="66" spans="6:6" x14ac:dyDescent="0.2">
      <c r="F66"/>
    </row>
    <row r="67" spans="6:6" x14ac:dyDescent="0.2">
      <c r="F67"/>
    </row>
    <row r="68" spans="6:6" x14ac:dyDescent="0.2">
      <c r="F68"/>
    </row>
    <row r="69" spans="6:6" x14ac:dyDescent="0.2">
      <c r="F69"/>
    </row>
    <row r="70" spans="6:6" x14ac:dyDescent="0.2">
      <c r="F70"/>
    </row>
    <row r="71" spans="6:6" x14ac:dyDescent="0.2">
      <c r="F71"/>
    </row>
    <row r="72" spans="6:6" x14ac:dyDescent="0.2">
      <c r="F72"/>
    </row>
    <row r="73" spans="6:6" x14ac:dyDescent="0.2">
      <c r="F73"/>
    </row>
    <row r="74" spans="6:6" x14ac:dyDescent="0.2">
      <c r="F74"/>
    </row>
    <row r="75" spans="6:6" x14ac:dyDescent="0.2">
      <c r="F75"/>
    </row>
    <row r="76" spans="6:6" x14ac:dyDescent="0.2">
      <c r="F76"/>
    </row>
    <row r="77" spans="6:6" x14ac:dyDescent="0.2">
      <c r="F77"/>
    </row>
    <row r="78" spans="6:6" x14ac:dyDescent="0.2">
      <c r="F78"/>
    </row>
    <row r="79" spans="6:6" x14ac:dyDescent="0.2">
      <c r="F79"/>
    </row>
    <row r="80" spans="6:6" x14ac:dyDescent="0.2">
      <c r="F80"/>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29"/>
  <sheetViews>
    <sheetView workbookViewId="0"/>
  </sheetViews>
  <sheetFormatPr baseColWidth="10" defaultColWidth="11" defaultRowHeight="16" x14ac:dyDescent="0.2"/>
  <cols>
    <col min="2" max="2" width="26.33203125" customWidth="1"/>
    <col min="3" max="20" width="20.83203125" customWidth="1"/>
  </cols>
  <sheetData>
    <row r="1" spans="2:20" ht="24" x14ac:dyDescent="0.3">
      <c r="B1" s="8" t="s">
        <v>326</v>
      </c>
      <c r="C1" s="8"/>
      <c r="D1" s="8"/>
      <c r="E1" s="8"/>
      <c r="F1" s="8"/>
      <c r="G1" s="8"/>
      <c r="H1" s="8"/>
      <c r="I1" s="8"/>
      <c r="J1" s="8"/>
      <c r="K1" s="8"/>
      <c r="L1" s="8"/>
      <c r="M1" s="8"/>
      <c r="N1" s="8"/>
      <c r="O1" s="8"/>
      <c r="P1" s="8"/>
      <c r="Q1" s="8"/>
      <c r="R1" s="8"/>
    </row>
    <row r="3" spans="2:20" s="2" customFormat="1" ht="51" x14ac:dyDescent="0.2">
      <c r="B3" s="69" t="s">
        <v>3</v>
      </c>
      <c r="C3" s="69" t="s">
        <v>308</v>
      </c>
      <c r="D3" s="69" t="s">
        <v>309</v>
      </c>
      <c r="E3" s="69" t="s">
        <v>310</v>
      </c>
      <c r="F3" s="69" t="s">
        <v>311</v>
      </c>
      <c r="G3" s="69" t="s">
        <v>312</v>
      </c>
      <c r="H3" s="69" t="s">
        <v>313</v>
      </c>
      <c r="I3" s="69" t="s">
        <v>314</v>
      </c>
      <c r="J3" s="69" t="s">
        <v>315</v>
      </c>
      <c r="K3" s="69" t="s">
        <v>316</v>
      </c>
      <c r="L3" s="69" t="s">
        <v>323</v>
      </c>
      <c r="M3" s="69" t="s">
        <v>324</v>
      </c>
      <c r="N3" s="69" t="s">
        <v>325</v>
      </c>
      <c r="O3" s="70" t="s">
        <v>317</v>
      </c>
      <c r="P3" s="70" t="s">
        <v>318</v>
      </c>
      <c r="Q3" s="70" t="s">
        <v>319</v>
      </c>
      <c r="R3" s="70" t="s">
        <v>320</v>
      </c>
      <c r="S3" s="70" t="s">
        <v>321</v>
      </c>
      <c r="T3" s="70" t="s">
        <v>322</v>
      </c>
    </row>
    <row r="4" spans="2:20" x14ac:dyDescent="0.2">
      <c r="B4" s="33">
        <v>2001</v>
      </c>
      <c r="C4" s="116">
        <v>6</v>
      </c>
      <c r="D4" s="116">
        <v>6</v>
      </c>
      <c r="E4" s="116">
        <v>0</v>
      </c>
      <c r="F4" s="116">
        <v>4.74</v>
      </c>
      <c r="G4" s="116">
        <v>4.74</v>
      </c>
      <c r="H4" s="116">
        <v>0</v>
      </c>
      <c r="I4" s="116">
        <v>40</v>
      </c>
      <c r="J4" s="116">
        <v>40</v>
      </c>
      <c r="K4" s="116">
        <v>0</v>
      </c>
      <c r="L4" s="116">
        <v>40</v>
      </c>
      <c r="M4" s="116">
        <v>40</v>
      </c>
      <c r="N4" s="116">
        <v>0</v>
      </c>
      <c r="O4" s="68">
        <v>0</v>
      </c>
      <c r="P4" s="68">
        <v>0</v>
      </c>
      <c r="Q4" s="68">
        <v>0</v>
      </c>
      <c r="R4" s="68">
        <v>0</v>
      </c>
      <c r="S4" s="68">
        <v>0</v>
      </c>
      <c r="T4" s="68">
        <v>0</v>
      </c>
    </row>
    <row r="5" spans="2:20" x14ac:dyDescent="0.2">
      <c r="B5" s="22">
        <v>2002</v>
      </c>
      <c r="C5" s="63">
        <v>11</v>
      </c>
      <c r="D5" s="63">
        <v>11</v>
      </c>
      <c r="E5" s="63">
        <v>0</v>
      </c>
      <c r="F5" s="63">
        <v>17.75</v>
      </c>
      <c r="G5" s="63">
        <v>17.75</v>
      </c>
      <c r="H5" s="63">
        <v>0</v>
      </c>
      <c r="I5" s="63">
        <v>160</v>
      </c>
      <c r="J5" s="63">
        <v>160</v>
      </c>
      <c r="K5" s="63">
        <v>0</v>
      </c>
      <c r="L5" s="63">
        <v>160</v>
      </c>
      <c r="M5" s="63">
        <v>160</v>
      </c>
      <c r="N5" s="63">
        <v>0</v>
      </c>
      <c r="O5" s="60">
        <v>0</v>
      </c>
      <c r="P5" s="60">
        <v>0</v>
      </c>
      <c r="Q5" s="60">
        <v>0</v>
      </c>
      <c r="R5" s="60">
        <v>0</v>
      </c>
      <c r="S5" s="60">
        <v>0</v>
      </c>
      <c r="T5" s="60">
        <v>0</v>
      </c>
    </row>
    <row r="6" spans="2:20" x14ac:dyDescent="0.2">
      <c r="B6" s="22">
        <v>2003</v>
      </c>
      <c r="C6" s="63">
        <v>9.4878048780487791</v>
      </c>
      <c r="D6" s="63">
        <v>9.4878048780487791</v>
      </c>
      <c r="E6" s="63">
        <v>0</v>
      </c>
      <c r="F6" s="63">
        <v>10.0480487804878</v>
      </c>
      <c r="G6" s="63">
        <v>10.0480487804878</v>
      </c>
      <c r="H6" s="63">
        <v>0</v>
      </c>
      <c r="I6" s="63">
        <v>94.3</v>
      </c>
      <c r="J6" s="63">
        <v>94.3</v>
      </c>
      <c r="K6" s="63">
        <v>0</v>
      </c>
      <c r="L6" s="63">
        <v>148.20975609755999</v>
      </c>
      <c r="M6" s="63">
        <v>148.20975609755999</v>
      </c>
      <c r="N6" s="63">
        <v>0</v>
      </c>
      <c r="O6" s="60">
        <v>0</v>
      </c>
      <c r="P6" s="60">
        <v>0</v>
      </c>
      <c r="Q6" s="60">
        <v>0</v>
      </c>
      <c r="R6" s="60">
        <v>0</v>
      </c>
      <c r="S6" s="60">
        <v>0</v>
      </c>
      <c r="T6" s="60">
        <v>0</v>
      </c>
    </row>
    <row r="7" spans="2:20" x14ac:dyDescent="0.2">
      <c r="B7" s="22">
        <v>2004</v>
      </c>
      <c r="C7" s="63">
        <v>11.4084507042253</v>
      </c>
      <c r="D7" s="63">
        <v>11.4084507042253</v>
      </c>
      <c r="E7" s="63">
        <v>0</v>
      </c>
      <c r="F7" s="63">
        <v>9.8912676056338</v>
      </c>
      <c r="G7" s="63">
        <v>9.8912676056338</v>
      </c>
      <c r="H7" s="63">
        <v>0</v>
      </c>
      <c r="I7" s="63">
        <v>42.6</v>
      </c>
      <c r="J7" s="63">
        <v>42.6</v>
      </c>
      <c r="K7" s="63">
        <v>0</v>
      </c>
      <c r="L7" s="63">
        <v>49.707042253521102</v>
      </c>
      <c r="M7" s="63">
        <v>49.707042253521102</v>
      </c>
      <c r="N7" s="63">
        <v>0</v>
      </c>
      <c r="O7" s="60">
        <v>0</v>
      </c>
      <c r="P7" s="60">
        <v>0</v>
      </c>
      <c r="Q7" s="60">
        <v>0</v>
      </c>
      <c r="R7" s="60">
        <v>0</v>
      </c>
      <c r="S7" s="60">
        <v>0</v>
      </c>
      <c r="T7" s="60">
        <v>0</v>
      </c>
    </row>
    <row r="8" spans="2:20" x14ac:dyDescent="0.2">
      <c r="B8" s="22">
        <v>2005</v>
      </c>
      <c r="C8" s="63">
        <v>4.5</v>
      </c>
      <c r="D8" s="63">
        <v>4.5</v>
      </c>
      <c r="E8" s="63">
        <v>0</v>
      </c>
      <c r="F8" s="63">
        <v>9.85</v>
      </c>
      <c r="G8" s="63">
        <v>9.85</v>
      </c>
      <c r="H8" s="63">
        <v>0</v>
      </c>
      <c r="I8" s="63">
        <v>90</v>
      </c>
      <c r="J8" s="63">
        <v>90</v>
      </c>
      <c r="K8" s="63">
        <v>0</v>
      </c>
      <c r="L8" s="63">
        <v>90</v>
      </c>
      <c r="M8" s="63">
        <v>90</v>
      </c>
      <c r="N8" s="63">
        <v>0</v>
      </c>
      <c r="O8" s="60">
        <v>10.455863277224299</v>
      </c>
      <c r="P8" s="60">
        <v>10.455863277224299</v>
      </c>
      <c r="Q8" s="60">
        <v>0</v>
      </c>
      <c r="R8" s="60">
        <v>8.4792511164548205</v>
      </c>
      <c r="S8" s="60">
        <v>8.4792511164548205</v>
      </c>
      <c r="T8" s="60">
        <v>0</v>
      </c>
    </row>
    <row r="9" spans="2:20" x14ac:dyDescent="0.2">
      <c r="B9" s="22">
        <v>2006</v>
      </c>
      <c r="C9" s="63">
        <v>16</v>
      </c>
      <c r="D9" s="63">
        <v>16</v>
      </c>
      <c r="E9" s="63">
        <v>0</v>
      </c>
      <c r="F9" s="63">
        <v>12.739999999999901</v>
      </c>
      <c r="G9" s="63">
        <v>12.739999999999901</v>
      </c>
      <c r="H9" s="63">
        <v>0</v>
      </c>
      <c r="I9" s="63">
        <v>90</v>
      </c>
      <c r="J9" s="63">
        <v>90</v>
      </c>
      <c r="K9" s="63">
        <v>0</v>
      </c>
      <c r="L9" s="63">
        <v>90</v>
      </c>
      <c r="M9" s="63">
        <v>90</v>
      </c>
      <c r="N9" s="63">
        <v>0</v>
      </c>
      <c r="O9" s="60">
        <v>12.055863277224301</v>
      </c>
      <c r="P9" s="60">
        <v>12.055863277224301</v>
      </c>
      <c r="Q9" s="60">
        <v>0</v>
      </c>
      <c r="R9" s="60">
        <v>10.479251116454799</v>
      </c>
      <c r="S9" s="60">
        <v>10.479251116454799</v>
      </c>
      <c r="T9" s="60">
        <v>0</v>
      </c>
    </row>
    <row r="10" spans="2:20" x14ac:dyDescent="0.2">
      <c r="B10" s="22">
        <v>2007</v>
      </c>
      <c r="C10" s="63">
        <v>15.4725274725274</v>
      </c>
      <c r="D10" s="63">
        <v>15.4725274725274</v>
      </c>
      <c r="E10" s="63">
        <v>0</v>
      </c>
      <c r="F10" s="63">
        <v>11.4148351648351</v>
      </c>
      <c r="G10" s="63">
        <v>11.4148351648351</v>
      </c>
      <c r="H10" s="63">
        <v>0</v>
      </c>
      <c r="I10" s="63">
        <v>109.2</v>
      </c>
      <c r="J10" s="63">
        <v>109.2</v>
      </c>
      <c r="K10" s="63">
        <v>0</v>
      </c>
      <c r="L10" s="63">
        <v>109.213186813186</v>
      </c>
      <c r="M10" s="63">
        <v>109.213186813186</v>
      </c>
      <c r="N10" s="63">
        <v>0</v>
      </c>
      <c r="O10" s="60">
        <v>10.788830310191299</v>
      </c>
      <c r="P10" s="60">
        <v>10.788830310191299</v>
      </c>
      <c r="Q10" s="60">
        <v>0</v>
      </c>
      <c r="R10" s="60">
        <v>11.373756610960299</v>
      </c>
      <c r="S10" s="60">
        <v>11.373756610960299</v>
      </c>
      <c r="T10" s="60">
        <v>0</v>
      </c>
    </row>
    <row r="11" spans="2:20" x14ac:dyDescent="0.2">
      <c r="B11" s="22">
        <v>2008</v>
      </c>
      <c r="C11" s="63">
        <v>24</v>
      </c>
      <c r="D11" s="63">
        <v>24</v>
      </c>
      <c r="E11" s="63">
        <v>0</v>
      </c>
      <c r="F11" s="63">
        <v>26.43</v>
      </c>
      <c r="G11" s="63">
        <v>26.43</v>
      </c>
      <c r="H11" s="63">
        <v>0</v>
      </c>
      <c r="I11" s="63">
        <v>120</v>
      </c>
      <c r="J11" s="63">
        <v>120</v>
      </c>
      <c r="K11" s="63">
        <v>0</v>
      </c>
      <c r="L11" s="63">
        <v>120</v>
      </c>
      <c r="M11" s="63">
        <v>120</v>
      </c>
      <c r="N11" s="63">
        <v>0</v>
      </c>
      <c r="O11" s="60">
        <v>14.065220554093701</v>
      </c>
      <c r="P11" s="60">
        <v>14.065220554093701</v>
      </c>
      <c r="Q11" s="60">
        <v>0</v>
      </c>
      <c r="R11" s="60">
        <v>14.276195635350501</v>
      </c>
      <c r="S11" s="60">
        <v>14.276195635350501</v>
      </c>
      <c r="T11" s="60">
        <v>0</v>
      </c>
    </row>
    <row r="12" spans="2:20" x14ac:dyDescent="0.2">
      <c r="B12" s="22">
        <v>2009</v>
      </c>
      <c r="C12" s="63">
        <v>11.219677996422099</v>
      </c>
      <c r="D12" s="63">
        <v>11.219677996422099</v>
      </c>
      <c r="E12" s="63">
        <v>0</v>
      </c>
      <c r="F12" s="63">
        <v>9.5983363148479395</v>
      </c>
      <c r="G12" s="63">
        <v>9.5983363148479395</v>
      </c>
      <c r="H12" s="63">
        <v>0</v>
      </c>
      <c r="I12" s="63">
        <v>67.08</v>
      </c>
      <c r="J12" s="63">
        <v>67.08</v>
      </c>
      <c r="K12" s="63">
        <v>0</v>
      </c>
      <c r="L12" s="63">
        <v>84.486225402504402</v>
      </c>
      <c r="M12" s="63">
        <v>84.486225402504402</v>
      </c>
      <c r="N12" s="63">
        <v>0</v>
      </c>
      <c r="O12" s="60">
        <v>14.0066342959366</v>
      </c>
      <c r="P12" s="60">
        <v>14.0066342959366</v>
      </c>
      <c r="Q12" s="60">
        <v>0</v>
      </c>
      <c r="R12" s="60">
        <v>14.2384410937899</v>
      </c>
      <c r="S12" s="60">
        <v>14.2384410937899</v>
      </c>
      <c r="T12" s="60">
        <v>0</v>
      </c>
    </row>
    <row r="13" spans="2:20" x14ac:dyDescent="0.2">
      <c r="B13" s="22">
        <v>2010</v>
      </c>
      <c r="C13" s="63">
        <v>18.212307102463299</v>
      </c>
      <c r="D13" s="63">
        <v>19.167215552958599</v>
      </c>
      <c r="E13" s="63">
        <v>9.4</v>
      </c>
      <c r="F13" s="63">
        <v>25.240932617655499</v>
      </c>
      <c r="G13" s="63">
        <v>26.245538085626201</v>
      </c>
      <c r="H13" s="63">
        <v>15.97</v>
      </c>
      <c r="I13" s="63">
        <v>173.88333333333301</v>
      </c>
      <c r="J13" s="63">
        <v>188.26</v>
      </c>
      <c r="K13" s="63">
        <v>102</v>
      </c>
      <c r="L13" s="63">
        <v>208.84164669797701</v>
      </c>
      <c r="M13" s="63">
        <v>220.41909061935601</v>
      </c>
      <c r="N13" s="63">
        <v>102</v>
      </c>
      <c r="O13" s="60">
        <v>17.084820819467701</v>
      </c>
      <c r="P13" s="60">
        <v>17.285741913061798</v>
      </c>
      <c r="Q13" s="60">
        <v>3.194</v>
      </c>
      <c r="R13" s="60">
        <v>16.980902514282501</v>
      </c>
      <c r="S13" s="60">
        <v>17.171884204381598</v>
      </c>
      <c r="T13" s="60">
        <v>1.88</v>
      </c>
    </row>
    <row r="14" spans="2:20" x14ac:dyDescent="0.2">
      <c r="B14" s="22">
        <v>2011</v>
      </c>
      <c r="C14" s="63">
        <v>22.166882276843399</v>
      </c>
      <c r="D14" s="63">
        <v>22.166882276843399</v>
      </c>
      <c r="E14" s="63">
        <v>0</v>
      </c>
      <c r="F14" s="63">
        <v>18.818033635187501</v>
      </c>
      <c r="G14" s="63">
        <v>18.818033635187501</v>
      </c>
      <c r="H14" s="63">
        <v>0</v>
      </c>
      <c r="I14" s="63">
        <v>115.94999999999899</v>
      </c>
      <c r="J14" s="63">
        <v>115.94999999999899</v>
      </c>
      <c r="K14" s="63">
        <v>0</v>
      </c>
      <c r="L14" s="63">
        <v>155.41979301423001</v>
      </c>
      <c r="M14" s="63">
        <v>155.41979301423001</v>
      </c>
      <c r="N14" s="63">
        <v>0</v>
      </c>
      <c r="O14" s="60">
        <v>18.300427546505201</v>
      </c>
      <c r="P14" s="60">
        <v>18.501348640099302</v>
      </c>
      <c r="Q14" s="60">
        <v>3.194</v>
      </c>
      <c r="R14" s="60">
        <v>18.2142789696512</v>
      </c>
      <c r="S14" s="60">
        <v>18.405260659750301</v>
      </c>
      <c r="T14" s="60">
        <v>1.88</v>
      </c>
    </row>
    <row r="15" spans="2:20" x14ac:dyDescent="0.2">
      <c r="B15" s="22">
        <v>2012</v>
      </c>
      <c r="C15" s="63">
        <v>25.9532374100719</v>
      </c>
      <c r="D15" s="63">
        <v>25.9532374100719</v>
      </c>
      <c r="E15" s="63">
        <v>0</v>
      </c>
      <c r="F15" s="63">
        <v>17.619496402877601</v>
      </c>
      <c r="G15" s="63">
        <v>17.619496402877601</v>
      </c>
      <c r="H15" s="63">
        <v>0</v>
      </c>
      <c r="I15" s="63">
        <v>166.8</v>
      </c>
      <c r="J15" s="63">
        <v>166.8</v>
      </c>
      <c r="K15" s="63">
        <v>0</v>
      </c>
      <c r="L15" s="63">
        <v>168.492086330935</v>
      </c>
      <c r="M15" s="63">
        <v>168.492086330935</v>
      </c>
      <c r="N15" s="63">
        <v>0</v>
      </c>
      <c r="O15" s="60">
        <v>19.541359794113699</v>
      </c>
      <c r="P15" s="60">
        <v>19.742280887707899</v>
      </c>
      <c r="Q15" s="60">
        <v>3.194</v>
      </c>
      <c r="R15" s="60">
        <v>20.310420957160101</v>
      </c>
      <c r="S15" s="60">
        <v>20.501402647259201</v>
      </c>
      <c r="T15" s="60">
        <v>1.88</v>
      </c>
    </row>
    <row r="16" spans="2:20" x14ac:dyDescent="0.2">
      <c r="B16" s="22">
        <v>2013</v>
      </c>
      <c r="C16" s="63">
        <v>27.470382080513001</v>
      </c>
      <c r="D16" s="63">
        <v>27.470382080513001</v>
      </c>
      <c r="E16" s="63">
        <v>0</v>
      </c>
      <c r="F16" s="63">
        <v>39.277967135732098</v>
      </c>
      <c r="G16" s="63">
        <v>39.277967135732098</v>
      </c>
      <c r="H16" s="63">
        <v>0</v>
      </c>
      <c r="I16" s="63">
        <v>249.51111111111101</v>
      </c>
      <c r="J16" s="63">
        <v>249.51111111111101</v>
      </c>
      <c r="K16" s="63">
        <v>0</v>
      </c>
      <c r="L16" s="63">
        <v>354.33787851799002</v>
      </c>
      <c r="M16" s="63">
        <v>354.33787851799002</v>
      </c>
      <c r="N16" s="63">
        <v>0</v>
      </c>
      <c r="O16" s="60">
        <v>22.1109532212601</v>
      </c>
      <c r="P16" s="60">
        <v>22.3118743148543</v>
      </c>
      <c r="Q16" s="60">
        <v>3.194</v>
      </c>
      <c r="R16" s="60">
        <v>21.004497373262701</v>
      </c>
      <c r="S16" s="60">
        <v>21.195479063361802</v>
      </c>
      <c r="T16" s="60">
        <v>1.88</v>
      </c>
    </row>
    <row r="17" spans="2:20" x14ac:dyDescent="0.2">
      <c r="B17" s="22">
        <v>2014</v>
      </c>
      <c r="C17" s="63">
        <v>23.059730975449099</v>
      </c>
      <c r="D17" s="63">
        <v>23.059730975449099</v>
      </c>
      <c r="E17" s="63">
        <v>0</v>
      </c>
      <c r="F17" s="63">
        <v>33.935579907816702</v>
      </c>
      <c r="G17" s="63">
        <v>33.935579907816702</v>
      </c>
      <c r="H17" s="63">
        <v>0</v>
      </c>
      <c r="I17" s="63">
        <v>212.61999999999901</v>
      </c>
      <c r="J17" s="63">
        <v>212.61999999999901</v>
      </c>
      <c r="K17" s="63">
        <v>0</v>
      </c>
      <c r="L17" s="63">
        <v>278.84621390273702</v>
      </c>
      <c r="M17" s="63">
        <v>278.84621390273702</v>
      </c>
      <c r="N17" s="63">
        <v>0</v>
      </c>
      <c r="O17" s="60">
        <v>26.978401939853899</v>
      </c>
      <c r="P17" s="60">
        <v>27.179323033448</v>
      </c>
      <c r="Q17" s="60">
        <v>3.194</v>
      </c>
      <c r="R17" s="60">
        <v>23.372507969068099</v>
      </c>
      <c r="S17" s="60">
        <v>23.5634896591672</v>
      </c>
      <c r="T17" s="60">
        <v>1.88</v>
      </c>
    </row>
    <row r="18" spans="2:20" x14ac:dyDescent="0.2">
      <c r="B18" s="22">
        <v>2015</v>
      </c>
      <c r="C18" s="63">
        <v>28.6982677773487</v>
      </c>
      <c r="D18" s="63">
        <v>29.343008667883201</v>
      </c>
      <c r="E18" s="63">
        <v>9.5676818950930596</v>
      </c>
      <c r="F18" s="63">
        <v>45.1670441882275</v>
      </c>
      <c r="G18" s="63">
        <v>46.292798243613099</v>
      </c>
      <c r="H18" s="63">
        <v>11.763959390862899</v>
      </c>
      <c r="I18" s="63">
        <v>258.957142857142</v>
      </c>
      <c r="J18" s="63">
        <v>292.26666666666603</v>
      </c>
      <c r="K18" s="63">
        <v>59.1</v>
      </c>
      <c r="L18" s="63">
        <v>324.29576874275898</v>
      </c>
      <c r="M18" s="63">
        <v>332.17411040145902</v>
      </c>
      <c r="N18" s="63">
        <v>90.531641285955999</v>
      </c>
      <c r="O18" s="60">
        <v>30.963624253968302</v>
      </c>
      <c r="P18" s="60">
        <v>31.188775065045402</v>
      </c>
      <c r="Q18" s="60">
        <v>2.3527918781725798</v>
      </c>
      <c r="R18" s="60">
        <v>25.469700104045199</v>
      </c>
      <c r="S18" s="60">
        <v>25.598648282152102</v>
      </c>
      <c r="T18" s="60">
        <v>1.91353637901861</v>
      </c>
    </row>
    <row r="19" spans="2:20" x14ac:dyDescent="0.2">
      <c r="B19" s="22">
        <v>2016</v>
      </c>
      <c r="C19" s="63">
        <v>26.137512007684901</v>
      </c>
      <c r="D19" s="63">
        <v>34</v>
      </c>
      <c r="E19" s="63">
        <v>7.8920255183413</v>
      </c>
      <c r="F19" s="63">
        <v>35.158405379442797</v>
      </c>
      <c r="G19" s="63">
        <v>44.29</v>
      </c>
      <c r="H19" s="63">
        <v>13.9678628389154</v>
      </c>
      <c r="I19" s="63">
        <v>208.2</v>
      </c>
      <c r="J19" s="63">
        <v>582</v>
      </c>
      <c r="K19" s="63">
        <v>83.6</v>
      </c>
      <c r="L19" s="63">
        <v>433.93928914505199</v>
      </c>
      <c r="M19" s="63">
        <v>582</v>
      </c>
      <c r="N19" s="63">
        <v>90.353429027113194</v>
      </c>
      <c r="O19" s="60">
        <v>34.2316986028193</v>
      </c>
      <c r="P19" s="60">
        <v>36.283168338007897</v>
      </c>
      <c r="Q19" s="60">
        <v>5.1463644459556797</v>
      </c>
      <c r="R19" s="60">
        <v>26.263826050213499</v>
      </c>
      <c r="S19" s="60">
        <v>27.9652718267834</v>
      </c>
      <c r="T19" s="60">
        <v>3.4919414826868702</v>
      </c>
    </row>
    <row r="20" spans="2:20" x14ac:dyDescent="0.2">
      <c r="B20" s="22">
        <v>2017</v>
      </c>
      <c r="C20" s="63">
        <v>27.857279253409899</v>
      </c>
      <c r="D20" s="63">
        <v>29.1594349845201</v>
      </c>
      <c r="E20" s="63">
        <v>11.1999999999999</v>
      </c>
      <c r="F20" s="63">
        <v>57.800390524048801</v>
      </c>
      <c r="G20" s="63">
        <v>61.550397832817303</v>
      </c>
      <c r="H20" s="63">
        <v>9.83</v>
      </c>
      <c r="I20" s="63">
        <v>278.60000000000002</v>
      </c>
      <c r="J20" s="63">
        <v>287.11111111111097</v>
      </c>
      <c r="K20" s="63">
        <v>202</v>
      </c>
      <c r="L20" s="63">
        <v>366.92158650394799</v>
      </c>
      <c r="M20" s="63">
        <v>379.81406346749202</v>
      </c>
      <c r="N20" s="63">
        <v>202</v>
      </c>
      <c r="O20" s="60">
        <v>42.267877427053598</v>
      </c>
      <c r="P20" s="60">
        <v>45.069348623995801</v>
      </c>
      <c r="Q20" s="60">
        <v>7.1123644459556798</v>
      </c>
      <c r="R20" s="60">
        <v>26.6446344188811</v>
      </c>
      <c r="S20" s="60">
        <v>28.606511341672999</v>
      </c>
      <c r="T20" s="60">
        <v>5.73194148268687</v>
      </c>
    </row>
    <row r="21" spans="2:20" x14ac:dyDescent="0.2">
      <c r="B21" s="22">
        <v>2018</v>
      </c>
      <c r="C21" s="63">
        <v>39.680741410488203</v>
      </c>
      <c r="D21" s="63">
        <v>45.437972676262497</v>
      </c>
      <c r="E21" s="63">
        <v>12.802733485193601</v>
      </c>
      <c r="F21" s="63">
        <v>32.838190425959397</v>
      </c>
      <c r="G21" s="63">
        <v>33.046038972920201</v>
      </c>
      <c r="H21" s="63">
        <v>31.867835990888299</v>
      </c>
      <c r="I21" s="63">
        <v>331.8</v>
      </c>
      <c r="J21" s="63">
        <v>327.91999999999899</v>
      </c>
      <c r="K21" s="63">
        <v>351.2</v>
      </c>
      <c r="L21" s="63">
        <v>435.14119449467501</v>
      </c>
      <c r="M21" s="63">
        <v>451.668827762869</v>
      </c>
      <c r="N21" s="63">
        <v>357.98086560364402</v>
      </c>
      <c r="O21" s="60">
        <v>40.979922085098998</v>
      </c>
      <c r="P21" s="60">
        <v>43.8229629914334</v>
      </c>
      <c r="Q21" s="60">
        <v>13.4859316441333</v>
      </c>
      <c r="R21" s="60">
        <v>29.086706284876101</v>
      </c>
      <c r="S21" s="60">
        <v>32.200029460822897</v>
      </c>
      <c r="T21" s="60">
        <v>8.2924881797255896</v>
      </c>
    </row>
    <row r="22" spans="2:20" x14ac:dyDescent="0.2">
      <c r="B22" s="22">
        <v>2019</v>
      </c>
      <c r="C22" s="63">
        <v>31.2195634615763</v>
      </c>
      <c r="D22" s="63">
        <v>35.371706830727298</v>
      </c>
      <c r="E22" s="63">
        <v>13.507053941908699</v>
      </c>
      <c r="F22" s="63">
        <v>62.9394468412032</v>
      </c>
      <c r="G22" s="63">
        <v>71.053141550956795</v>
      </c>
      <c r="H22" s="63">
        <v>28.327468879668</v>
      </c>
      <c r="I22" s="63">
        <v>390.48461538461498</v>
      </c>
      <c r="J22" s="63">
        <v>514.03750000000002</v>
      </c>
      <c r="K22" s="63">
        <v>192.8</v>
      </c>
      <c r="L22" s="63">
        <v>591.07599038669798</v>
      </c>
      <c r="M22" s="63">
        <v>667.95492789922901</v>
      </c>
      <c r="N22" s="63">
        <v>263.120331950207</v>
      </c>
      <c r="O22" s="60">
        <v>46.780695471776298</v>
      </c>
      <c r="P22" s="60">
        <v>51.246475320061499</v>
      </c>
      <c r="Q22" s="60">
        <v>19.1514254200669</v>
      </c>
      <c r="R22" s="60">
        <v>30.718672782101599</v>
      </c>
      <c r="S22" s="60">
        <v>34.662424631878601</v>
      </c>
      <c r="T22" s="60">
        <v>10.993898968107301</v>
      </c>
    </row>
    <row r="23" spans="2:20" x14ac:dyDescent="0.2">
      <c r="B23" s="22">
        <v>2020</v>
      </c>
      <c r="C23" s="63">
        <v>31.3552140717116</v>
      </c>
      <c r="D23" s="63">
        <v>36.254307059002898</v>
      </c>
      <c r="E23" s="63">
        <v>22.872333685322001</v>
      </c>
      <c r="F23" s="63">
        <v>37.579254856480098</v>
      </c>
      <c r="G23" s="63">
        <v>46.26310565635</v>
      </c>
      <c r="H23" s="63">
        <v>22.5429883843717</v>
      </c>
      <c r="I23" s="63">
        <v>287.416666666666</v>
      </c>
      <c r="J23" s="63">
        <v>298.136363636363</v>
      </c>
      <c r="K23" s="63">
        <v>270.57142857142799</v>
      </c>
      <c r="L23" s="63">
        <v>465.95075867401101</v>
      </c>
      <c r="M23" s="63">
        <v>558.69499923768797</v>
      </c>
      <c r="N23" s="63">
        <v>305.36219640971399</v>
      </c>
      <c r="O23" s="60">
        <v>45.263137605426799</v>
      </c>
      <c r="P23" s="60">
        <v>51.240536802608901</v>
      </c>
      <c r="Q23" s="60">
        <v>21.307231218768699</v>
      </c>
      <c r="R23" s="60">
        <v>31.2500620409742</v>
      </c>
      <c r="S23" s="60">
        <v>36.044684310102497</v>
      </c>
      <c r="T23" s="60">
        <v>13.6548293261531</v>
      </c>
    </row>
    <row r="24" spans="2:20" x14ac:dyDescent="0.2">
      <c r="B24" s="22">
        <v>2021</v>
      </c>
      <c r="C24" s="63">
        <v>22.785261549410698</v>
      </c>
      <c r="D24" s="63">
        <v>20.739566670041501</v>
      </c>
      <c r="E24" s="63">
        <v>22.936678107342502</v>
      </c>
      <c r="F24" s="63">
        <v>29.435047062845801</v>
      </c>
      <c r="G24" s="63">
        <v>16.572160575073401</v>
      </c>
      <c r="H24" s="63">
        <v>30.387121595899298</v>
      </c>
      <c r="I24" s="63">
        <v>292.48775510204001</v>
      </c>
      <c r="J24" s="63">
        <v>493.85</v>
      </c>
      <c r="K24" s="63">
        <v>283.91914893617002</v>
      </c>
      <c r="L24" s="63">
        <v>347.70824873184898</v>
      </c>
      <c r="M24" s="63">
        <v>518.86634605649397</v>
      </c>
      <c r="N24" s="63">
        <v>335.03960971807902</v>
      </c>
      <c r="O24" s="60">
        <v>44.118465942107399</v>
      </c>
      <c r="P24" s="60">
        <v>45.696968917623501</v>
      </c>
      <c r="Q24" s="60">
        <v>24.591082970165399</v>
      </c>
      <c r="R24" s="60">
        <v>30.5796119493193</v>
      </c>
      <c r="S24" s="60">
        <v>33.392597644110801</v>
      </c>
      <c r="T24" s="60">
        <v>16.663759843953301</v>
      </c>
    </row>
    <row r="25" spans="2:20" x14ac:dyDescent="0.2">
      <c r="B25" s="22">
        <v>2022</v>
      </c>
      <c r="C25" s="63">
        <v>33.2159151808345</v>
      </c>
      <c r="D25" s="63">
        <v>42.504936000900798</v>
      </c>
      <c r="E25" s="63">
        <v>27.379386792452799</v>
      </c>
      <c r="F25" s="63">
        <v>40.436307266696502</v>
      </c>
      <c r="G25" s="63">
        <v>49.013314815509901</v>
      </c>
      <c r="H25" s="63">
        <v>35.047154952830098</v>
      </c>
      <c r="I25" s="63">
        <v>406.12352941176403</v>
      </c>
      <c r="J25" s="63">
        <v>761.17142857142801</v>
      </c>
      <c r="K25" s="63">
        <v>314.07407407407402</v>
      </c>
      <c r="L25" s="63">
        <v>580.66425167653995</v>
      </c>
      <c r="M25" s="63">
        <v>911.11145227281202</v>
      </c>
      <c r="N25" s="63">
        <v>373.035858490566</v>
      </c>
      <c r="O25" s="60">
        <v>40.645649290637003</v>
      </c>
      <c r="P25" s="60">
        <v>43.1895523141621</v>
      </c>
      <c r="Q25" s="60">
        <v>29.6345139607315</v>
      </c>
      <c r="R25" s="60">
        <v>31.651339134804299</v>
      </c>
      <c r="S25" s="60">
        <v>36.061697847387002</v>
      </c>
      <c r="T25" s="60">
        <v>19.899637202443898</v>
      </c>
    </row>
    <row r="26" spans="2:20" x14ac:dyDescent="0.2">
      <c r="B26" s="22">
        <v>2023</v>
      </c>
      <c r="C26" s="63">
        <v>37.824604954202101</v>
      </c>
      <c r="D26" s="63">
        <v>39.572111518316802</v>
      </c>
      <c r="E26" s="63">
        <v>33.486445172934502</v>
      </c>
      <c r="F26" s="63">
        <v>27.011432212890998</v>
      </c>
      <c r="G26" s="63">
        <v>25.696260070923</v>
      </c>
      <c r="H26" s="63">
        <v>30.2763280415484</v>
      </c>
      <c r="I26" s="63">
        <v>363.638461538461</v>
      </c>
      <c r="J26" s="63">
        <v>449.31333333333299</v>
      </c>
      <c r="K26" s="63">
        <v>246.80909090909</v>
      </c>
      <c r="L26" s="63">
        <v>590.973399191927</v>
      </c>
      <c r="M26" s="63">
        <v>691.80430731338197</v>
      </c>
      <c r="N26" s="63">
        <v>340.66212751850799</v>
      </c>
      <c r="O26" s="60">
        <v>39.480297648023303</v>
      </c>
      <c r="P26" s="60">
        <v>41.719596533762598</v>
      </c>
      <c r="Q26" s="60">
        <v>29.3162123708635</v>
      </c>
      <c r="R26" s="60">
        <v>31.280111843547001</v>
      </c>
      <c r="S26" s="60">
        <v>34.888525615797803</v>
      </c>
      <c r="T26" s="60">
        <v>24.036379539992101</v>
      </c>
    </row>
    <row r="27" spans="2:20" x14ac:dyDescent="0.2">
      <c r="B27" s="22">
        <v>2024</v>
      </c>
      <c r="C27" s="63">
        <v>34.849480661829901</v>
      </c>
      <c r="D27" s="63">
        <v>34.639571443288297</v>
      </c>
      <c r="E27" s="63">
        <v>35.988816819503398</v>
      </c>
      <c r="F27" s="63">
        <v>41.635534213685403</v>
      </c>
      <c r="G27" s="63">
        <v>45.731892448748297</v>
      </c>
      <c r="H27" s="63">
        <v>19.401498546186499</v>
      </c>
      <c r="I27" s="63">
        <v>463.52419354838702</v>
      </c>
      <c r="J27" s="63">
        <v>527.554347826087</v>
      </c>
      <c r="K27" s="63">
        <v>279.4375</v>
      </c>
      <c r="L27" s="63">
        <v>687.02676287906399</v>
      </c>
      <c r="M27" s="63">
        <v>742.53936849696095</v>
      </c>
      <c r="N27" s="63">
        <v>385.71784835607201</v>
      </c>
      <c r="O27" s="60">
        <v>35.219515122519802</v>
      </c>
      <c r="P27" s="60">
        <v>36.655346713320903</v>
      </c>
      <c r="Q27" s="60">
        <v>27.531018304167201</v>
      </c>
      <c r="R27" s="60">
        <v>32.006095283597801</v>
      </c>
      <c r="S27" s="60">
        <v>34.742098538310003</v>
      </c>
      <c r="T27" s="60">
        <v>28.532732115510999</v>
      </c>
    </row>
    <row r="28" spans="2:20" x14ac:dyDescent="0.2">
      <c r="B28" s="22">
        <v>2025</v>
      </c>
      <c r="C28" s="63">
        <v>43.418344665271903</v>
      </c>
      <c r="D28" s="63">
        <v>45.561455411687803</v>
      </c>
      <c r="E28" s="63">
        <v>36.102332047952501</v>
      </c>
      <c r="F28" s="63">
        <v>63.171194132750003</v>
      </c>
      <c r="G28" s="63">
        <v>69.547150651246795</v>
      </c>
      <c r="H28" s="63">
        <v>41.405366858162097</v>
      </c>
      <c r="I28" s="63">
        <v>623.17037037037005</v>
      </c>
      <c r="J28" s="63">
        <v>867.56666666666604</v>
      </c>
      <c r="K28" s="63">
        <v>317.67500000000001</v>
      </c>
      <c r="L28" s="63">
        <v>1016.49722209014</v>
      </c>
      <c r="M28" s="63">
        <v>1165.49969262688</v>
      </c>
      <c r="N28" s="63">
        <v>507.84224180897598</v>
      </c>
      <c r="O28" s="60">
        <v>40.337902977773801</v>
      </c>
      <c r="P28" s="60">
        <v>41.312155712300203</v>
      </c>
      <c r="Q28" s="60">
        <v>31.303493998925301</v>
      </c>
      <c r="R28" s="60">
        <v>34.418721402309799</v>
      </c>
      <c r="S28" s="60">
        <v>36.603528208847003</v>
      </c>
      <c r="T28" s="60">
        <v>31.178731788037101</v>
      </c>
    </row>
    <row r="29" spans="2:20" x14ac:dyDescent="0.2">
      <c r="B29" s="22">
        <v>2026</v>
      </c>
      <c r="C29" s="63">
        <v>42.914832808103696</v>
      </c>
      <c r="D29" s="63">
        <v>42.0749869041382</v>
      </c>
      <c r="E29" s="63">
        <v>44.689805012385598</v>
      </c>
      <c r="F29" s="63">
        <v>52.7203309612811</v>
      </c>
      <c r="G29" s="63">
        <v>64.601379649030903</v>
      </c>
      <c r="H29" s="63">
        <v>27.610330330330299</v>
      </c>
      <c r="I29" s="63">
        <v>833.26296296296198</v>
      </c>
      <c r="J29" s="63">
        <v>1174.76923076923</v>
      </c>
      <c r="K29" s="63">
        <v>516.15</v>
      </c>
      <c r="L29" s="63">
        <v>1091.2360888252699</v>
      </c>
      <c r="M29" s="63">
        <v>1307.7300942902</v>
      </c>
      <c r="N29" s="63">
        <v>633.68686428363799</v>
      </c>
      <c r="O29" s="60">
        <v>44.994959757460798</v>
      </c>
      <c r="P29" s="60">
        <v>50.917999527091702</v>
      </c>
      <c r="Q29" s="60">
        <v>30.748135745811499</v>
      </c>
      <c r="R29" s="60">
        <v>38.444635654048497</v>
      </c>
      <c r="S29" s="60">
        <v>40.870612255666401</v>
      </c>
      <c r="T29" s="60">
        <v>35.529357169045802</v>
      </c>
    </row>
  </sheetData>
  <phoneticPr fontId="10"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20"/>
  <sheetViews>
    <sheetView workbookViewId="0">
      <selection activeCell="B1" sqref="B1"/>
    </sheetView>
  </sheetViews>
  <sheetFormatPr baseColWidth="10" defaultColWidth="11" defaultRowHeight="16" x14ac:dyDescent="0.2"/>
  <cols>
    <col min="2" max="2" width="26.6640625" style="3" customWidth="1"/>
    <col min="3" max="3" width="13.1640625" style="3" bestFit="1" customWidth="1"/>
    <col min="4" max="5" width="17.6640625" style="1" customWidth="1"/>
    <col min="6" max="6" width="10.83203125" style="1"/>
  </cols>
  <sheetData>
    <row r="1" spans="2:6" ht="24" x14ac:dyDescent="0.3">
      <c r="B1" s="7" t="s">
        <v>330</v>
      </c>
      <c r="C1" s="7"/>
    </row>
    <row r="3" spans="2:6" x14ac:dyDescent="0.2">
      <c r="B3" s="72" t="s">
        <v>73</v>
      </c>
      <c r="C3" s="72" t="s">
        <v>178</v>
      </c>
      <c r="D3" s="71" t="s">
        <v>114</v>
      </c>
      <c r="E3" s="71" t="s">
        <v>172</v>
      </c>
      <c r="F3" s="38" t="s">
        <v>84</v>
      </c>
    </row>
    <row r="4" spans="2:6" x14ac:dyDescent="0.2">
      <c r="B4" s="22" t="s">
        <v>121</v>
      </c>
      <c r="C4" s="63" t="s">
        <v>175</v>
      </c>
      <c r="D4" s="64">
        <v>5</v>
      </c>
      <c r="E4" s="64">
        <v>532</v>
      </c>
      <c r="F4" s="65">
        <v>537</v>
      </c>
    </row>
    <row r="5" spans="2:6" x14ac:dyDescent="0.2">
      <c r="B5" s="22" t="s">
        <v>327</v>
      </c>
      <c r="C5" s="63" t="s">
        <v>175</v>
      </c>
      <c r="D5" s="64">
        <v>0</v>
      </c>
      <c r="E5" s="64">
        <v>10</v>
      </c>
      <c r="F5" s="65">
        <v>10</v>
      </c>
    </row>
    <row r="6" spans="2:6" x14ac:dyDescent="0.2">
      <c r="B6" s="22" t="s">
        <v>173</v>
      </c>
      <c r="C6" s="63" t="s">
        <v>176</v>
      </c>
      <c r="D6" s="64">
        <v>735.5</v>
      </c>
      <c r="E6" s="64">
        <v>5284</v>
      </c>
      <c r="F6" s="65">
        <v>6019.5</v>
      </c>
    </row>
    <row r="7" spans="2:6" x14ac:dyDescent="0.2">
      <c r="B7" s="22" t="s">
        <v>67</v>
      </c>
      <c r="C7" s="63" t="s">
        <v>176</v>
      </c>
      <c r="D7" s="64">
        <v>1333.62</v>
      </c>
      <c r="E7" s="64">
        <v>2905.9</v>
      </c>
      <c r="F7" s="65">
        <v>4239.5200000000004</v>
      </c>
    </row>
    <row r="8" spans="2:6" x14ac:dyDescent="0.2">
      <c r="B8" s="22" t="s">
        <v>68</v>
      </c>
      <c r="C8" s="63" t="s">
        <v>176</v>
      </c>
      <c r="D8" s="64">
        <v>3543.8</v>
      </c>
      <c r="E8" s="64">
        <v>16012.3</v>
      </c>
      <c r="F8" s="65">
        <v>19556.099999999999</v>
      </c>
    </row>
    <row r="9" spans="2:6" x14ac:dyDescent="0.2">
      <c r="B9" s="22" t="s">
        <v>69</v>
      </c>
      <c r="C9" s="63" t="s">
        <v>176</v>
      </c>
      <c r="D9" s="64">
        <v>24614</v>
      </c>
      <c r="E9" s="64">
        <v>38356.199999999997</v>
      </c>
      <c r="F9" s="65">
        <v>62970.2</v>
      </c>
    </row>
    <row r="10" spans="2:6" x14ac:dyDescent="0.2">
      <c r="B10" s="22" t="s">
        <v>328</v>
      </c>
      <c r="C10" s="63" t="s">
        <v>176</v>
      </c>
      <c r="D10" s="64">
        <v>0.6</v>
      </c>
      <c r="E10" s="64">
        <v>0</v>
      </c>
      <c r="F10" s="65">
        <v>0.6</v>
      </c>
    </row>
    <row r="11" spans="2:6" x14ac:dyDescent="0.2">
      <c r="B11" s="22" t="s">
        <v>329</v>
      </c>
      <c r="C11" s="63" t="s">
        <v>176</v>
      </c>
      <c r="D11" s="64">
        <v>30</v>
      </c>
      <c r="E11" s="64">
        <v>0</v>
      </c>
      <c r="F11" s="65">
        <v>30</v>
      </c>
    </row>
    <row r="12" spans="2:6" x14ac:dyDescent="0.2">
      <c r="B12" s="22" t="s">
        <v>71</v>
      </c>
      <c r="C12" s="63" t="s">
        <v>175</v>
      </c>
      <c r="D12" s="64">
        <v>39.756</v>
      </c>
      <c r="E12" s="64">
        <v>8787.5249999999996</v>
      </c>
      <c r="F12" s="65">
        <v>8827.2809999999899</v>
      </c>
    </row>
    <row r="13" spans="2:6" x14ac:dyDescent="0.2">
      <c r="B13" s="22" t="s">
        <v>70</v>
      </c>
      <c r="C13" s="63" t="s">
        <v>175</v>
      </c>
      <c r="D13" s="64">
        <v>34.33</v>
      </c>
      <c r="E13" s="64">
        <v>2279.4</v>
      </c>
      <c r="F13" s="65">
        <v>2313.73</v>
      </c>
    </row>
    <row r="14" spans="2:6" x14ac:dyDescent="0.2">
      <c r="B14" s="22" t="s">
        <v>174</v>
      </c>
      <c r="C14" s="63" t="s">
        <v>175</v>
      </c>
      <c r="D14" s="64">
        <v>0</v>
      </c>
      <c r="E14" s="64">
        <v>60.2</v>
      </c>
      <c r="F14" s="65">
        <v>60.2</v>
      </c>
    </row>
    <row r="15" spans="2:6" x14ac:dyDescent="0.2">
      <c r="B15" s="22" t="s">
        <v>72</v>
      </c>
      <c r="C15" s="63" t="s">
        <v>176</v>
      </c>
      <c r="D15" s="64">
        <v>1060</v>
      </c>
      <c r="E15" s="64">
        <v>99.2</v>
      </c>
      <c r="F15" s="65">
        <v>1159.2</v>
      </c>
    </row>
    <row r="16" spans="2:6" x14ac:dyDescent="0.2">
      <c r="B16" s="22" t="s">
        <v>148</v>
      </c>
      <c r="C16" s="60" t="s">
        <v>177</v>
      </c>
      <c r="D16" s="64">
        <v>1509.3</v>
      </c>
      <c r="E16" s="64">
        <v>200581.94500000001</v>
      </c>
      <c r="F16" s="65">
        <v>202091.245</v>
      </c>
    </row>
    <row r="17" spans="2:9" x14ac:dyDescent="0.2">
      <c r="B17" s="24" t="s">
        <v>84</v>
      </c>
      <c r="C17" s="61" t="s">
        <v>177</v>
      </c>
      <c r="D17" s="65">
        <v>32905.906000000003</v>
      </c>
      <c r="E17" s="65">
        <v>274908.67</v>
      </c>
      <c r="F17" s="65">
        <v>307814.576</v>
      </c>
    </row>
    <row r="20" spans="2:9" ht="32" customHeight="1" x14ac:dyDescent="0.2">
      <c r="B20" s="142" t="s">
        <v>87</v>
      </c>
      <c r="C20" s="142"/>
      <c r="D20" s="142"/>
      <c r="E20" s="142"/>
      <c r="F20" s="142"/>
      <c r="G20" s="142"/>
      <c r="H20" s="16"/>
      <c r="I20" s="16"/>
    </row>
  </sheetData>
  <mergeCells count="1">
    <mergeCell ref="B20:G20"/>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E29"/>
  <sheetViews>
    <sheetView workbookViewId="0">
      <selection activeCell="B1" sqref="B1"/>
    </sheetView>
  </sheetViews>
  <sheetFormatPr baseColWidth="10" defaultColWidth="11" defaultRowHeight="16" x14ac:dyDescent="0.2"/>
  <cols>
    <col min="2" max="2" width="26.33203125" customWidth="1"/>
    <col min="3" max="3" width="22.33203125" customWidth="1"/>
    <col min="4" max="4" width="19.6640625" customWidth="1"/>
    <col min="5" max="5" width="16" customWidth="1"/>
  </cols>
  <sheetData>
    <row r="1" spans="2:5" ht="24" x14ac:dyDescent="0.3">
      <c r="B1" s="8" t="s">
        <v>331</v>
      </c>
    </row>
    <row r="3" spans="2:5" ht="17" x14ac:dyDescent="0.2">
      <c r="B3" s="69" t="s">
        <v>3</v>
      </c>
      <c r="C3" s="70" t="s">
        <v>0</v>
      </c>
      <c r="D3" s="70" t="s">
        <v>1</v>
      </c>
      <c r="E3" s="70" t="s">
        <v>2</v>
      </c>
    </row>
    <row r="4" spans="2:5" x14ac:dyDescent="0.2">
      <c r="B4" s="22">
        <v>2001</v>
      </c>
      <c r="C4" s="59">
        <v>2</v>
      </c>
      <c r="D4" s="59">
        <v>76</v>
      </c>
      <c r="E4" s="59">
        <v>64</v>
      </c>
    </row>
    <row r="5" spans="2:5" x14ac:dyDescent="0.2">
      <c r="B5" s="22">
        <v>2002</v>
      </c>
      <c r="C5" s="59">
        <v>2</v>
      </c>
      <c r="D5" s="59">
        <v>80</v>
      </c>
      <c r="E5" s="59">
        <v>70</v>
      </c>
    </row>
    <row r="6" spans="2:5" x14ac:dyDescent="0.2">
      <c r="B6" s="22">
        <v>2003</v>
      </c>
      <c r="C6" s="59">
        <v>2.2999999999999998</v>
      </c>
      <c r="D6" s="59">
        <v>82.857207718501698</v>
      </c>
      <c r="E6" s="59">
        <v>69.661748013620894</v>
      </c>
    </row>
    <row r="7" spans="2:5" x14ac:dyDescent="0.2">
      <c r="B7" s="22">
        <v>2004</v>
      </c>
      <c r="C7" s="59">
        <v>2.3092858030058299</v>
      </c>
      <c r="D7" s="59">
        <v>84.435722270525403</v>
      </c>
      <c r="E7" s="59">
        <v>65.732455595578202</v>
      </c>
    </row>
    <row r="8" spans="2:5" x14ac:dyDescent="0.2">
      <c r="B8" s="22">
        <v>2005</v>
      </c>
      <c r="C8" s="59">
        <v>3</v>
      </c>
      <c r="D8" s="59">
        <v>90</v>
      </c>
      <c r="E8" s="59">
        <v>70</v>
      </c>
    </row>
    <row r="9" spans="2:5" x14ac:dyDescent="0.2">
      <c r="B9" s="22">
        <v>2006</v>
      </c>
      <c r="C9" s="59">
        <v>2.9864864864864802</v>
      </c>
      <c r="D9" s="59">
        <v>90</v>
      </c>
      <c r="E9" s="59">
        <v>75.135135135135101</v>
      </c>
    </row>
    <row r="10" spans="2:5" x14ac:dyDescent="0.2">
      <c r="B10" s="22">
        <v>2007</v>
      </c>
      <c r="C10" s="59">
        <v>2.9176185866408502</v>
      </c>
      <c r="D10" s="59">
        <v>95.909002904162605</v>
      </c>
      <c r="E10" s="59">
        <v>73.145208131655295</v>
      </c>
    </row>
    <row r="11" spans="2:5" x14ac:dyDescent="0.2">
      <c r="B11" s="22">
        <v>2008</v>
      </c>
      <c r="C11" s="59">
        <v>2</v>
      </c>
      <c r="D11" s="59">
        <v>80</v>
      </c>
      <c r="E11" s="59">
        <v>59</v>
      </c>
    </row>
    <row r="12" spans="2:5" x14ac:dyDescent="0.2">
      <c r="B12" s="22">
        <v>2009</v>
      </c>
      <c r="C12" s="59">
        <v>3.6848682262363002</v>
      </c>
      <c r="D12" s="59">
        <v>107.46319218241</v>
      </c>
      <c r="E12" s="59">
        <v>80.519692034350001</v>
      </c>
    </row>
    <row r="13" spans="2:5" x14ac:dyDescent="0.2">
      <c r="B13" s="22">
        <v>2010</v>
      </c>
      <c r="C13" s="59">
        <v>2.8522709220882301</v>
      </c>
      <c r="D13" s="59">
        <v>93.227886489999193</v>
      </c>
      <c r="E13" s="59">
        <v>73.585024189472094</v>
      </c>
    </row>
    <row r="14" spans="2:5" x14ac:dyDescent="0.2">
      <c r="B14" s="22">
        <v>2011</v>
      </c>
      <c r="C14" s="59">
        <v>3.31131621187801</v>
      </c>
      <c r="D14" s="59">
        <v>104.645264847512</v>
      </c>
      <c r="E14" s="59">
        <v>80.5742375601926</v>
      </c>
    </row>
    <row r="15" spans="2:5" x14ac:dyDescent="0.2">
      <c r="B15" s="22">
        <v>2012</v>
      </c>
      <c r="C15" s="59">
        <v>4.3016753884360996</v>
      </c>
      <c r="D15" s="59">
        <v>122.70025465578399</v>
      </c>
      <c r="E15" s="59">
        <v>90.162148055955399</v>
      </c>
    </row>
    <row r="16" spans="2:5" x14ac:dyDescent="0.2">
      <c r="B16" s="22">
        <v>2013</v>
      </c>
      <c r="C16" s="59">
        <v>4.0221808143547202</v>
      </c>
      <c r="D16" s="59">
        <v>116.621670117322</v>
      </c>
      <c r="E16" s="59">
        <v>84.841014492753601</v>
      </c>
    </row>
    <row r="17" spans="2:5" x14ac:dyDescent="0.2">
      <c r="B17" s="22">
        <v>2014</v>
      </c>
      <c r="C17" s="59">
        <v>3.4206501490312902</v>
      </c>
      <c r="D17" s="59">
        <v>116.959109538002</v>
      </c>
      <c r="E17" s="59">
        <v>85.381892697466398</v>
      </c>
    </row>
    <row r="18" spans="2:5" x14ac:dyDescent="0.2">
      <c r="B18" s="22">
        <v>2015</v>
      </c>
      <c r="C18" s="59">
        <v>4.2043620797095498</v>
      </c>
      <c r="D18" s="59">
        <v>118.831938009699</v>
      </c>
      <c r="E18" s="59">
        <v>87.545097401717697</v>
      </c>
    </row>
    <row r="19" spans="2:5" x14ac:dyDescent="0.2">
      <c r="B19" s="22">
        <v>2016</v>
      </c>
      <c r="C19" s="59">
        <v>4.9344953445065096</v>
      </c>
      <c r="D19" s="59">
        <v>135.610055865921</v>
      </c>
      <c r="E19" s="59">
        <v>101.80260707635</v>
      </c>
    </row>
    <row r="20" spans="2:5" x14ac:dyDescent="0.2">
      <c r="B20" s="22">
        <v>2017</v>
      </c>
      <c r="C20" s="59">
        <v>5.2197653798935999</v>
      </c>
      <c r="D20" s="59">
        <v>138.01718728686399</v>
      </c>
      <c r="E20" s="59">
        <v>96.250838903287303</v>
      </c>
    </row>
    <row r="21" spans="2:5" x14ac:dyDescent="0.2">
      <c r="B21" s="22">
        <v>2018</v>
      </c>
      <c r="C21" s="59">
        <v>6.2043621661878898</v>
      </c>
      <c r="D21" s="59">
        <v>145.47393339716899</v>
      </c>
      <c r="E21" s="59">
        <v>101.56770667092201</v>
      </c>
    </row>
    <row r="22" spans="2:5" x14ac:dyDescent="0.2">
      <c r="B22" s="22">
        <v>2019</v>
      </c>
      <c r="C22" s="59">
        <v>6.6551820989573596</v>
      </c>
      <c r="D22" s="59">
        <v>149.80685280766099</v>
      </c>
      <c r="E22" s="59">
        <v>105.082074083286</v>
      </c>
    </row>
    <row r="23" spans="2:5" x14ac:dyDescent="0.2">
      <c r="B23" s="22">
        <v>2020</v>
      </c>
      <c r="C23" s="59">
        <v>7.5833357525488099</v>
      </c>
      <c r="D23" s="59">
        <v>156.236046310696</v>
      </c>
      <c r="E23" s="59">
        <v>100.32296526697699</v>
      </c>
    </row>
    <row r="24" spans="2:5" x14ac:dyDescent="0.2">
      <c r="B24" s="22">
        <v>2021</v>
      </c>
      <c r="C24" s="59">
        <v>5.9182897946198096</v>
      </c>
      <c r="D24" s="59">
        <v>147.458870939234</v>
      </c>
      <c r="E24" s="59">
        <v>92.063416875817396</v>
      </c>
    </row>
    <row r="25" spans="2:5" x14ac:dyDescent="0.2">
      <c r="B25" s="22">
        <v>2022</v>
      </c>
      <c r="C25" s="59">
        <v>8.2440736038401994</v>
      </c>
      <c r="D25" s="59">
        <v>160.67547872062801</v>
      </c>
      <c r="E25" s="59">
        <v>108.948136424509</v>
      </c>
    </row>
    <row r="26" spans="2:5" x14ac:dyDescent="0.2">
      <c r="B26" s="22">
        <v>2023</v>
      </c>
      <c r="C26" s="59">
        <v>8.5884703632887192</v>
      </c>
      <c r="D26" s="59">
        <v>163.975700628243</v>
      </c>
      <c r="E26" s="59">
        <v>117.171947555312</v>
      </c>
    </row>
    <row r="27" spans="2:5" x14ac:dyDescent="0.2">
      <c r="B27" s="22">
        <v>2024</v>
      </c>
      <c r="C27" s="59">
        <v>10.257359500446</v>
      </c>
      <c r="D27" s="59">
        <v>187.07983942908101</v>
      </c>
      <c r="E27" s="59">
        <v>124.64495985727</v>
      </c>
    </row>
    <row r="28" spans="2:5" x14ac:dyDescent="0.2">
      <c r="B28" s="22">
        <v>2025</v>
      </c>
      <c r="C28" s="59">
        <v>11.585559333009501</v>
      </c>
      <c r="D28" s="59">
        <v>209.315201554152</v>
      </c>
      <c r="E28" s="59">
        <v>137.69564513517801</v>
      </c>
    </row>
    <row r="29" spans="2:5" x14ac:dyDescent="0.2">
      <c r="B29" s="22">
        <v>2026</v>
      </c>
      <c r="C29" s="59">
        <v>8.9166666666666607</v>
      </c>
      <c r="D29" s="59">
        <v>170.041666666666</v>
      </c>
      <c r="E29" s="59">
        <v>118.375</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24"/>
  <sheetViews>
    <sheetView workbookViewId="0">
      <selection activeCell="B1" sqref="B1"/>
    </sheetView>
  </sheetViews>
  <sheetFormatPr baseColWidth="10" defaultColWidth="11" defaultRowHeight="16" x14ac:dyDescent="0.2"/>
  <cols>
    <col min="2" max="2" width="34.1640625" style="3" customWidth="1"/>
    <col min="3" max="3" width="12" style="1" customWidth="1"/>
    <col min="4" max="4" width="12.5" style="1" customWidth="1"/>
    <col min="5" max="5" width="12" style="1" customWidth="1"/>
  </cols>
  <sheetData>
    <row r="1" spans="2:5" ht="24" x14ac:dyDescent="0.3">
      <c r="B1" s="9" t="s">
        <v>338</v>
      </c>
    </row>
    <row r="3" spans="2:5" x14ac:dyDescent="0.2">
      <c r="B3" s="62" t="s">
        <v>80</v>
      </c>
      <c r="C3" s="38" t="s">
        <v>114</v>
      </c>
      <c r="D3" s="38" t="s">
        <v>172</v>
      </c>
      <c r="E3" s="38" t="s">
        <v>84</v>
      </c>
    </row>
    <row r="4" spans="2:5" x14ac:dyDescent="0.2">
      <c r="B4" s="6" t="s">
        <v>148</v>
      </c>
      <c r="C4" s="60">
        <v>1181.8</v>
      </c>
      <c r="D4" s="60">
        <v>221278.1</v>
      </c>
      <c r="E4" s="61">
        <v>222459.9</v>
      </c>
    </row>
    <row r="5" spans="2:5" x14ac:dyDescent="0.2">
      <c r="B5" s="6" t="s">
        <v>79</v>
      </c>
      <c r="C5" s="60">
        <v>18142.699999999899</v>
      </c>
      <c r="D5" s="60">
        <v>23180.25</v>
      </c>
      <c r="E5" s="61">
        <v>41322.949999999997</v>
      </c>
    </row>
    <row r="6" spans="2:5" x14ac:dyDescent="0.2">
      <c r="B6" s="6" t="s">
        <v>332</v>
      </c>
      <c r="C6" s="60">
        <v>6132.52</v>
      </c>
      <c r="D6" s="60">
        <v>10642.2249999999</v>
      </c>
      <c r="E6" s="61">
        <v>16774.744999999999</v>
      </c>
    </row>
    <row r="7" spans="2:5" x14ac:dyDescent="0.2">
      <c r="B7" s="6" t="s">
        <v>76</v>
      </c>
      <c r="C7" s="60">
        <v>580.5</v>
      </c>
      <c r="D7" s="60">
        <v>7576.4</v>
      </c>
      <c r="E7" s="61">
        <v>8156.9</v>
      </c>
    </row>
    <row r="8" spans="2:5" x14ac:dyDescent="0.2">
      <c r="B8" s="6" t="s">
        <v>147</v>
      </c>
      <c r="C8" s="60">
        <v>221</v>
      </c>
      <c r="D8" s="60">
        <v>3409</v>
      </c>
      <c r="E8" s="61">
        <v>3630</v>
      </c>
    </row>
    <row r="9" spans="2:5" x14ac:dyDescent="0.2">
      <c r="B9" s="6" t="s">
        <v>77</v>
      </c>
      <c r="C9" s="60">
        <v>1312.5</v>
      </c>
      <c r="D9" s="60">
        <v>1947.9</v>
      </c>
      <c r="E9" s="61">
        <v>3260.4</v>
      </c>
    </row>
    <row r="10" spans="2:5" x14ac:dyDescent="0.2">
      <c r="B10" s="6" t="s">
        <v>81</v>
      </c>
      <c r="C10" s="60">
        <v>551.5</v>
      </c>
      <c r="D10" s="60">
        <v>2520</v>
      </c>
      <c r="E10" s="61">
        <v>3071.5</v>
      </c>
    </row>
    <row r="11" spans="2:5" x14ac:dyDescent="0.2">
      <c r="B11" s="6" t="s">
        <v>78</v>
      </c>
      <c r="C11" s="60">
        <v>1416.2</v>
      </c>
      <c r="D11" s="60">
        <v>0</v>
      </c>
      <c r="E11" s="61">
        <v>1416.2</v>
      </c>
    </row>
    <row r="12" spans="2:5" x14ac:dyDescent="0.2">
      <c r="B12" s="6" t="s">
        <v>333</v>
      </c>
      <c r="C12" s="60">
        <v>420</v>
      </c>
      <c r="D12" s="60">
        <v>960</v>
      </c>
      <c r="E12" s="61">
        <v>1380</v>
      </c>
    </row>
    <row r="13" spans="2:5" x14ac:dyDescent="0.2">
      <c r="B13" s="6" t="s">
        <v>75</v>
      </c>
      <c r="C13" s="60">
        <v>1037.2</v>
      </c>
      <c r="D13" s="60">
        <v>300</v>
      </c>
      <c r="E13" s="61">
        <v>1337.2</v>
      </c>
    </row>
    <row r="14" spans="2:5" x14ac:dyDescent="0.2">
      <c r="B14" s="6" t="s">
        <v>334</v>
      </c>
      <c r="C14" s="60">
        <v>103.5</v>
      </c>
      <c r="D14" s="60">
        <v>1200</v>
      </c>
      <c r="E14" s="61">
        <v>1303.5</v>
      </c>
    </row>
    <row r="15" spans="2:5" x14ac:dyDescent="0.2">
      <c r="B15" s="6" t="s">
        <v>144</v>
      </c>
      <c r="C15" s="60">
        <v>1020</v>
      </c>
      <c r="D15" s="60">
        <v>0</v>
      </c>
      <c r="E15" s="61">
        <v>1020</v>
      </c>
    </row>
    <row r="16" spans="2:5" x14ac:dyDescent="0.2">
      <c r="B16" s="6" t="s">
        <v>145</v>
      </c>
      <c r="C16" s="60">
        <v>159</v>
      </c>
      <c r="D16" s="60">
        <v>600</v>
      </c>
      <c r="E16" s="61">
        <v>759</v>
      </c>
    </row>
    <row r="17" spans="2:5" x14ac:dyDescent="0.2">
      <c r="B17" s="6" t="s">
        <v>335</v>
      </c>
      <c r="C17" s="60">
        <v>0</v>
      </c>
      <c r="D17" s="60">
        <v>500</v>
      </c>
      <c r="E17" s="61">
        <v>500</v>
      </c>
    </row>
    <row r="18" spans="2:5" x14ac:dyDescent="0.2">
      <c r="B18" s="6" t="s">
        <v>74</v>
      </c>
      <c r="C18" s="60">
        <v>400</v>
      </c>
      <c r="D18" s="60">
        <v>0</v>
      </c>
      <c r="E18" s="61">
        <v>400</v>
      </c>
    </row>
    <row r="19" spans="2:5" x14ac:dyDescent="0.2">
      <c r="B19" s="6" t="s">
        <v>146</v>
      </c>
      <c r="C19" s="60">
        <v>0</v>
      </c>
      <c r="D19" s="60">
        <v>325.89499999999998</v>
      </c>
      <c r="E19" s="61">
        <v>325.89499999999998</v>
      </c>
    </row>
    <row r="20" spans="2:5" x14ac:dyDescent="0.2">
      <c r="B20" s="6" t="s">
        <v>336</v>
      </c>
      <c r="C20" s="60">
        <v>0</v>
      </c>
      <c r="D20" s="60">
        <v>205</v>
      </c>
      <c r="E20" s="61">
        <v>205</v>
      </c>
    </row>
    <row r="21" spans="2:5" x14ac:dyDescent="0.2">
      <c r="B21" s="6" t="s">
        <v>337</v>
      </c>
      <c r="C21" s="60">
        <v>0</v>
      </c>
      <c r="D21" s="60">
        <v>200</v>
      </c>
      <c r="E21" s="61">
        <v>200</v>
      </c>
    </row>
    <row r="22" spans="2:5" x14ac:dyDescent="0.2">
      <c r="B22" s="6" t="s">
        <v>19</v>
      </c>
      <c r="C22" s="60">
        <v>227.48599999999999</v>
      </c>
      <c r="D22" s="60">
        <v>63.9</v>
      </c>
      <c r="E22" s="61">
        <v>291.385999999999</v>
      </c>
    </row>
    <row r="23" spans="2:5" x14ac:dyDescent="0.2">
      <c r="B23" s="58" t="s">
        <v>84</v>
      </c>
      <c r="C23" s="61">
        <v>32905.906000000003</v>
      </c>
      <c r="D23" s="61">
        <v>274908.67</v>
      </c>
      <c r="E23" s="61">
        <v>307814.576</v>
      </c>
    </row>
    <row r="24" spans="2:5" x14ac:dyDescent="0.2">
      <c r="B24"/>
      <c r="C24"/>
      <c r="D24"/>
      <c r="E24"/>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AE618-E9B7-8A40-8631-CA21DB1BF7B2}">
  <dimension ref="B1:G17"/>
  <sheetViews>
    <sheetView workbookViewId="0">
      <selection activeCell="B1" sqref="B1"/>
    </sheetView>
  </sheetViews>
  <sheetFormatPr baseColWidth="10" defaultColWidth="11" defaultRowHeight="16" x14ac:dyDescent="0.2"/>
  <cols>
    <col min="2" max="2" width="34.1640625" style="3" customWidth="1"/>
    <col min="3" max="3" width="12" style="1" customWidth="1"/>
    <col min="4" max="4" width="12.5" style="1" customWidth="1"/>
    <col min="5" max="5" width="12" style="1" customWidth="1"/>
  </cols>
  <sheetData>
    <row r="1" spans="2:7" ht="24" x14ac:dyDescent="0.3">
      <c r="B1" s="9" t="s">
        <v>380</v>
      </c>
    </row>
    <row r="2" spans="2:7" ht="17" thickBot="1" x14ac:dyDescent="0.25"/>
    <row r="3" spans="2:7" ht="17" thickBot="1" x14ac:dyDescent="0.25">
      <c r="B3" s="149" t="s">
        <v>381</v>
      </c>
      <c r="C3" s="150"/>
      <c r="D3" s="150"/>
      <c r="E3" s="150"/>
      <c r="F3" s="150"/>
      <c r="G3" s="151"/>
    </row>
    <row r="4" spans="2:7" x14ac:dyDescent="0.2">
      <c r="B4" s="118" t="s">
        <v>382</v>
      </c>
      <c r="C4" s="125" t="s">
        <v>19</v>
      </c>
      <c r="D4" s="119" t="s">
        <v>12</v>
      </c>
      <c r="E4" s="119" t="s">
        <v>21</v>
      </c>
      <c r="F4" s="119" t="s">
        <v>22</v>
      </c>
      <c r="G4" s="120" t="s">
        <v>84</v>
      </c>
    </row>
    <row r="5" spans="2:7" x14ac:dyDescent="0.2">
      <c r="B5" s="121" t="s">
        <v>383</v>
      </c>
      <c r="C5" s="126">
        <v>1</v>
      </c>
      <c r="D5" s="127">
        <v>4</v>
      </c>
      <c r="E5" s="127">
        <v>11</v>
      </c>
      <c r="F5" s="127">
        <v>27</v>
      </c>
      <c r="G5" s="128">
        <v>43</v>
      </c>
    </row>
    <row r="6" spans="2:7" x14ac:dyDescent="0.2">
      <c r="B6" s="122" t="s">
        <v>384</v>
      </c>
      <c r="C6" s="129">
        <v>0</v>
      </c>
      <c r="D6" s="130">
        <v>1</v>
      </c>
      <c r="E6" s="130">
        <v>16</v>
      </c>
      <c r="F6" s="130">
        <v>22</v>
      </c>
      <c r="G6" s="131">
        <v>39</v>
      </c>
    </row>
    <row r="7" spans="2:7" x14ac:dyDescent="0.2">
      <c r="B7" s="123" t="s">
        <v>385</v>
      </c>
      <c r="C7" s="132">
        <v>0</v>
      </c>
      <c r="D7" s="133">
        <v>1</v>
      </c>
      <c r="E7" s="133">
        <v>12</v>
      </c>
      <c r="F7" s="133">
        <v>8</v>
      </c>
      <c r="G7" s="134">
        <v>21</v>
      </c>
    </row>
    <row r="8" spans="2:7" x14ac:dyDescent="0.2">
      <c r="B8" s="122" t="s">
        <v>386</v>
      </c>
      <c r="C8" s="129">
        <v>0</v>
      </c>
      <c r="D8" s="130">
        <v>1</v>
      </c>
      <c r="E8" s="130">
        <v>16</v>
      </c>
      <c r="F8" s="130">
        <v>17</v>
      </c>
      <c r="G8" s="131">
        <v>34</v>
      </c>
    </row>
    <row r="9" spans="2:7" x14ac:dyDescent="0.2">
      <c r="B9" s="123" t="s">
        <v>387</v>
      </c>
      <c r="C9" s="132">
        <v>0</v>
      </c>
      <c r="D9" s="133">
        <v>1</v>
      </c>
      <c r="E9" s="133">
        <v>10</v>
      </c>
      <c r="F9" s="133">
        <v>13</v>
      </c>
      <c r="G9" s="134">
        <v>24</v>
      </c>
    </row>
    <row r="10" spans="2:7" x14ac:dyDescent="0.2">
      <c r="B10" s="122" t="s">
        <v>388</v>
      </c>
      <c r="C10" s="129">
        <v>0</v>
      </c>
      <c r="D10" s="130">
        <v>0</v>
      </c>
      <c r="E10" s="130">
        <v>4</v>
      </c>
      <c r="F10" s="130">
        <v>6</v>
      </c>
      <c r="G10" s="131">
        <v>10</v>
      </c>
    </row>
    <row r="11" spans="2:7" x14ac:dyDescent="0.2">
      <c r="B11" s="123" t="s">
        <v>389</v>
      </c>
      <c r="C11" s="132">
        <v>0</v>
      </c>
      <c r="D11" s="133">
        <v>0</v>
      </c>
      <c r="E11" s="133">
        <v>4</v>
      </c>
      <c r="F11" s="133">
        <v>7</v>
      </c>
      <c r="G11" s="134">
        <v>11</v>
      </c>
    </row>
    <row r="12" spans="2:7" x14ac:dyDescent="0.2">
      <c r="B12" s="122" t="s">
        <v>390</v>
      </c>
      <c r="C12" s="129">
        <v>0</v>
      </c>
      <c r="D12" s="130">
        <v>0</v>
      </c>
      <c r="E12" s="130">
        <v>3</v>
      </c>
      <c r="F12" s="130">
        <v>1</v>
      </c>
      <c r="G12" s="131">
        <v>4</v>
      </c>
    </row>
    <row r="13" spans="2:7" x14ac:dyDescent="0.2">
      <c r="B13" s="123" t="s">
        <v>391</v>
      </c>
      <c r="C13" s="132">
        <v>0</v>
      </c>
      <c r="D13" s="133">
        <v>0</v>
      </c>
      <c r="E13" s="133">
        <v>1</v>
      </c>
      <c r="F13" s="133">
        <v>6</v>
      </c>
      <c r="G13" s="134">
        <v>7</v>
      </c>
    </row>
    <row r="14" spans="2:7" x14ac:dyDescent="0.2">
      <c r="B14" s="122" t="s">
        <v>392</v>
      </c>
      <c r="C14" s="129">
        <v>0</v>
      </c>
      <c r="D14" s="130">
        <v>0</v>
      </c>
      <c r="E14" s="130">
        <v>0</v>
      </c>
      <c r="F14" s="130">
        <v>2</v>
      </c>
      <c r="G14" s="131">
        <v>2</v>
      </c>
    </row>
    <row r="15" spans="2:7" x14ac:dyDescent="0.2">
      <c r="B15" s="123" t="s">
        <v>393</v>
      </c>
      <c r="C15" s="132">
        <v>0</v>
      </c>
      <c r="D15" s="133">
        <v>0</v>
      </c>
      <c r="E15" s="133">
        <v>0</v>
      </c>
      <c r="F15" s="133">
        <v>3</v>
      </c>
      <c r="G15" s="134">
        <v>3</v>
      </c>
    </row>
    <row r="16" spans="2:7" ht="17" thickBot="1" x14ac:dyDescent="0.25">
      <c r="B16" s="124" t="s">
        <v>84</v>
      </c>
      <c r="C16" s="135">
        <v>1</v>
      </c>
      <c r="D16" s="136">
        <v>8</v>
      </c>
      <c r="E16" s="136">
        <v>77</v>
      </c>
      <c r="F16" s="136">
        <v>112</v>
      </c>
      <c r="G16" s="137">
        <v>198</v>
      </c>
    </row>
    <row r="17" spans="2:5" x14ac:dyDescent="0.2">
      <c r="B17"/>
      <c r="C17"/>
      <c r="D17"/>
      <c r="E17"/>
    </row>
  </sheetData>
  <mergeCells count="1">
    <mergeCell ref="B3:G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A18"/>
  <sheetViews>
    <sheetView workbookViewId="0">
      <selection activeCell="B1" sqref="B1"/>
    </sheetView>
  </sheetViews>
  <sheetFormatPr baseColWidth="10" defaultColWidth="11" defaultRowHeight="16" x14ac:dyDescent="0.2"/>
  <cols>
    <col min="2" max="2" width="32" style="3" customWidth="1"/>
    <col min="3" max="7" width="10.83203125" style="1"/>
    <col min="8" max="17" width="11" style="1"/>
    <col min="18" max="27" width="10.83203125" style="1"/>
  </cols>
  <sheetData>
    <row r="1" spans="2:27" ht="24" x14ac:dyDescent="0.3">
      <c r="B1" s="7" t="s">
        <v>339</v>
      </c>
    </row>
    <row r="3" spans="2:27" x14ac:dyDescent="0.2">
      <c r="B3" s="22" t="s">
        <v>42</v>
      </c>
      <c r="C3" s="5" t="s">
        <v>168</v>
      </c>
      <c r="D3" s="5" t="s">
        <v>169</v>
      </c>
      <c r="E3" s="5" t="s">
        <v>170</v>
      </c>
      <c r="F3" s="5" t="s">
        <v>150</v>
      </c>
      <c r="G3" s="5" t="s">
        <v>151</v>
      </c>
      <c r="H3" s="5" t="s">
        <v>152</v>
      </c>
      <c r="I3" s="5" t="s">
        <v>153</v>
      </c>
      <c r="J3" s="5" t="s">
        <v>154</v>
      </c>
      <c r="K3" s="5" t="s">
        <v>155</v>
      </c>
      <c r="L3" s="5" t="s">
        <v>156</v>
      </c>
      <c r="M3" s="5" t="s">
        <v>157</v>
      </c>
      <c r="N3" s="5" t="s">
        <v>158</v>
      </c>
      <c r="O3" s="5" t="s">
        <v>159</v>
      </c>
      <c r="P3" s="5" t="s">
        <v>160</v>
      </c>
      <c r="Q3" s="5" t="s">
        <v>179</v>
      </c>
      <c r="R3" s="5" t="s">
        <v>180</v>
      </c>
      <c r="S3" s="5" t="s">
        <v>181</v>
      </c>
      <c r="T3" s="5" t="s">
        <v>182</v>
      </c>
      <c r="U3" s="5" t="s">
        <v>360</v>
      </c>
      <c r="V3"/>
      <c r="W3"/>
      <c r="X3"/>
      <c r="Y3"/>
      <c r="Z3"/>
      <c r="AA3"/>
    </row>
    <row r="4" spans="2:27" x14ac:dyDescent="0.2">
      <c r="B4" s="22" t="s">
        <v>345</v>
      </c>
      <c r="C4" s="23"/>
      <c r="D4" s="23"/>
      <c r="E4" s="23"/>
      <c r="F4" s="23">
        <v>88.073305248829399</v>
      </c>
      <c r="G4" s="23"/>
      <c r="H4" s="23"/>
      <c r="I4" s="23"/>
      <c r="J4" s="23"/>
      <c r="K4" s="23"/>
      <c r="L4" s="23"/>
      <c r="M4" s="23"/>
      <c r="N4" s="23"/>
      <c r="O4" s="23"/>
      <c r="P4" s="23">
        <v>51.629178938968998</v>
      </c>
      <c r="Q4" s="23"/>
      <c r="R4" s="23"/>
      <c r="S4" s="23"/>
      <c r="T4" s="23"/>
      <c r="U4" s="23"/>
      <c r="V4"/>
      <c r="W4"/>
      <c r="X4"/>
      <c r="Y4"/>
      <c r="Z4"/>
      <c r="AA4"/>
    </row>
    <row r="5" spans="2:27" x14ac:dyDescent="0.2">
      <c r="B5" s="22" t="s">
        <v>346</v>
      </c>
      <c r="C5" s="23"/>
      <c r="D5" s="23"/>
      <c r="E5" s="23"/>
      <c r="F5" s="23">
        <v>88.073305248829399</v>
      </c>
      <c r="G5" s="23"/>
      <c r="H5" s="23"/>
      <c r="I5" s="23"/>
      <c r="J5" s="23"/>
      <c r="K5" s="23"/>
      <c r="L5" s="23"/>
      <c r="M5" s="23"/>
      <c r="N5" s="23"/>
      <c r="O5" s="23"/>
      <c r="P5" s="23">
        <v>60.740210516434097</v>
      </c>
      <c r="Q5" s="23"/>
      <c r="R5" s="23"/>
      <c r="S5" s="23"/>
      <c r="T5" s="23"/>
      <c r="U5" s="23"/>
      <c r="V5"/>
      <c r="W5"/>
      <c r="X5"/>
      <c r="Y5"/>
      <c r="Z5"/>
      <c r="AA5"/>
    </row>
    <row r="6" spans="2:27" x14ac:dyDescent="0.2">
      <c r="B6" s="22" t="s">
        <v>347</v>
      </c>
      <c r="C6" s="23"/>
      <c r="D6" s="23"/>
      <c r="E6" s="23">
        <v>110.06831562136</v>
      </c>
      <c r="F6" s="23"/>
      <c r="G6" s="23"/>
      <c r="H6" s="23"/>
      <c r="I6" s="23"/>
      <c r="J6" s="23"/>
      <c r="K6" s="23">
        <v>71.323071066240402</v>
      </c>
      <c r="L6" s="23"/>
      <c r="M6" s="23"/>
      <c r="N6" s="23"/>
      <c r="O6" s="23"/>
      <c r="P6" s="23"/>
      <c r="Q6" s="23"/>
      <c r="R6" s="23"/>
      <c r="S6" s="23"/>
      <c r="T6" s="23"/>
      <c r="U6" s="23">
        <v>52.407652030542899</v>
      </c>
      <c r="V6"/>
      <c r="W6"/>
      <c r="X6"/>
      <c r="Y6"/>
      <c r="Z6"/>
      <c r="AA6"/>
    </row>
    <row r="7" spans="2:27" x14ac:dyDescent="0.2">
      <c r="B7" s="22" t="s">
        <v>348</v>
      </c>
      <c r="C7" s="23"/>
      <c r="D7" s="23"/>
      <c r="E7" s="23"/>
      <c r="F7" s="23"/>
      <c r="G7" s="23"/>
      <c r="H7" s="23"/>
      <c r="I7" s="23"/>
      <c r="J7" s="23"/>
      <c r="K7" s="23">
        <v>116.459230296843</v>
      </c>
      <c r="L7" s="23"/>
      <c r="M7" s="23"/>
      <c r="N7" s="23"/>
      <c r="O7" s="23"/>
      <c r="P7" s="23"/>
      <c r="Q7" s="23"/>
      <c r="R7" s="23"/>
      <c r="S7" s="23"/>
      <c r="T7" s="23"/>
      <c r="U7" s="23"/>
      <c r="V7"/>
      <c r="W7"/>
      <c r="X7"/>
      <c r="Y7"/>
      <c r="Z7"/>
      <c r="AA7"/>
    </row>
    <row r="8" spans="2:27" x14ac:dyDescent="0.2">
      <c r="B8" s="22" t="s">
        <v>349</v>
      </c>
      <c r="C8" s="23"/>
      <c r="D8" s="23"/>
      <c r="E8" s="23">
        <v>81.837310302475501</v>
      </c>
      <c r="F8" s="23"/>
      <c r="G8" s="23"/>
      <c r="H8" s="23"/>
      <c r="I8" s="23"/>
      <c r="J8" s="23"/>
      <c r="K8" s="23">
        <v>60.740210516434097</v>
      </c>
      <c r="L8" s="23"/>
      <c r="M8" s="23"/>
      <c r="N8" s="23"/>
      <c r="O8" s="23"/>
      <c r="P8" s="23"/>
      <c r="Q8" s="23"/>
      <c r="R8" s="23"/>
      <c r="S8" s="23"/>
      <c r="T8" s="23"/>
      <c r="U8" s="23">
        <v>49.189447149892203</v>
      </c>
      <c r="V8"/>
      <c r="W8"/>
      <c r="X8"/>
      <c r="Y8"/>
      <c r="Z8"/>
      <c r="AA8"/>
    </row>
    <row r="9" spans="2:27" x14ac:dyDescent="0.2">
      <c r="B9" s="22" t="s">
        <v>350</v>
      </c>
      <c r="C9" s="23"/>
      <c r="D9" s="23"/>
      <c r="E9" s="23">
        <v>81.837310302475501</v>
      </c>
      <c r="F9" s="23"/>
      <c r="G9" s="23"/>
      <c r="H9" s="23"/>
      <c r="I9" s="23"/>
      <c r="J9" s="23"/>
      <c r="K9" s="23">
        <v>48.657970307873398</v>
      </c>
      <c r="L9" s="23"/>
      <c r="M9" s="23"/>
      <c r="N9" s="23"/>
      <c r="O9" s="23"/>
      <c r="P9" s="23"/>
      <c r="Q9" s="23"/>
      <c r="R9" s="23"/>
      <c r="S9" s="23"/>
      <c r="T9" s="23"/>
      <c r="U9" s="23">
        <v>36.160671994117102</v>
      </c>
      <c r="V9"/>
      <c r="W9"/>
      <c r="X9"/>
      <c r="Y9"/>
      <c r="Z9"/>
      <c r="AA9"/>
    </row>
    <row r="10" spans="2:27" x14ac:dyDescent="0.2">
      <c r="B10" s="22" t="s">
        <v>351</v>
      </c>
      <c r="C10" s="23"/>
      <c r="D10" s="23"/>
      <c r="E10" s="23">
        <v>81.837310302475501</v>
      </c>
      <c r="F10" s="23"/>
      <c r="G10" s="23"/>
      <c r="H10" s="23"/>
      <c r="I10" s="23"/>
      <c r="J10" s="23"/>
      <c r="K10" s="23">
        <v>79.326714934462899</v>
      </c>
      <c r="L10" s="23"/>
      <c r="M10" s="23"/>
      <c r="N10" s="23"/>
      <c r="O10" s="23"/>
      <c r="P10" s="23"/>
      <c r="Q10" s="23"/>
      <c r="R10" s="23"/>
      <c r="S10" s="23"/>
      <c r="T10" s="23"/>
      <c r="U10" s="23">
        <v>71.177403356841396</v>
      </c>
      <c r="V10"/>
      <c r="W10"/>
      <c r="X10"/>
      <c r="Y10"/>
      <c r="Z10"/>
      <c r="AA10"/>
    </row>
    <row r="11" spans="2:27" x14ac:dyDescent="0.2">
      <c r="B11" s="22" t="s">
        <v>352</v>
      </c>
      <c r="C11" s="23"/>
      <c r="D11" s="23"/>
      <c r="E11" s="23">
        <v>89.826007837219706</v>
      </c>
      <c r="F11" s="23"/>
      <c r="G11" s="23"/>
      <c r="H11" s="23"/>
      <c r="I11" s="23"/>
      <c r="J11" s="23"/>
      <c r="K11" s="23"/>
      <c r="L11" s="23"/>
      <c r="M11" s="23"/>
      <c r="N11" s="23"/>
      <c r="O11" s="23"/>
      <c r="P11" s="23"/>
      <c r="Q11" s="23"/>
      <c r="R11" s="23"/>
      <c r="S11" s="23"/>
      <c r="T11" s="23"/>
      <c r="U11" s="23"/>
      <c r="V11"/>
      <c r="W11"/>
      <c r="X11"/>
      <c r="Y11"/>
      <c r="Z11"/>
      <c r="AA11"/>
    </row>
    <row r="12" spans="2:27" x14ac:dyDescent="0.2">
      <c r="B12" s="22" t="s">
        <v>353</v>
      </c>
      <c r="C12" s="23"/>
      <c r="D12" s="23"/>
      <c r="E12" s="23">
        <v>89.826007837219706</v>
      </c>
      <c r="F12" s="23"/>
      <c r="G12" s="23"/>
      <c r="H12" s="23"/>
      <c r="I12" s="23"/>
      <c r="J12" s="23"/>
      <c r="K12" s="23"/>
      <c r="L12" s="23"/>
      <c r="M12" s="23"/>
      <c r="N12" s="23"/>
      <c r="O12" s="23"/>
      <c r="P12" s="23"/>
      <c r="Q12" s="23"/>
      <c r="R12" s="23"/>
      <c r="S12" s="23"/>
      <c r="T12" s="23"/>
      <c r="U12" s="23"/>
      <c r="V12"/>
      <c r="W12"/>
      <c r="X12"/>
      <c r="Y12"/>
      <c r="Z12"/>
      <c r="AA12"/>
    </row>
    <row r="13" spans="2:27" x14ac:dyDescent="0.2">
      <c r="B13" s="22" t="s">
        <v>354</v>
      </c>
      <c r="C13" s="23"/>
      <c r="D13" s="23">
        <v>131.13811450498099</v>
      </c>
      <c r="E13" s="23"/>
      <c r="F13" s="23"/>
      <c r="G13" s="23"/>
      <c r="H13" s="23"/>
      <c r="I13" s="23"/>
      <c r="J13" s="23"/>
      <c r="K13" s="23"/>
      <c r="L13" s="23"/>
      <c r="M13" s="23"/>
      <c r="N13" s="23"/>
      <c r="O13" s="23"/>
      <c r="P13" s="23">
        <v>59.0121515272415</v>
      </c>
      <c r="Q13" s="23"/>
      <c r="R13" s="23"/>
      <c r="S13" s="23"/>
      <c r="T13" s="23"/>
      <c r="U13" s="23"/>
      <c r="V13"/>
      <c r="W13"/>
      <c r="X13"/>
      <c r="Y13"/>
      <c r="Z13"/>
      <c r="AA13"/>
    </row>
    <row r="14" spans="2:27" x14ac:dyDescent="0.2">
      <c r="B14" s="22" t="s">
        <v>355</v>
      </c>
      <c r="C14" s="23"/>
      <c r="D14" s="23"/>
      <c r="E14" s="23">
        <v>93.291359815738403</v>
      </c>
      <c r="F14" s="23"/>
      <c r="G14" s="23"/>
      <c r="H14" s="23"/>
      <c r="I14" s="23"/>
      <c r="J14" s="23"/>
      <c r="K14" s="23">
        <v>60.670954548650002</v>
      </c>
      <c r="L14" s="23"/>
      <c r="M14" s="23"/>
      <c r="N14" s="23"/>
      <c r="O14" s="23"/>
      <c r="P14" s="23"/>
      <c r="Q14" s="23"/>
      <c r="R14" s="23"/>
      <c r="S14" s="23"/>
      <c r="T14" s="23"/>
      <c r="U14" s="23">
        <v>38.069356738904702</v>
      </c>
      <c r="V14"/>
      <c r="W14"/>
      <c r="X14"/>
      <c r="Y14"/>
      <c r="Z14"/>
      <c r="AA14"/>
    </row>
    <row r="15" spans="2:27" x14ac:dyDescent="0.2">
      <c r="B15" s="22" t="s">
        <v>356</v>
      </c>
      <c r="C15" s="23"/>
      <c r="D15" s="23"/>
      <c r="E15" s="23">
        <v>95.027806785042401</v>
      </c>
      <c r="F15" s="23"/>
      <c r="G15" s="23"/>
      <c r="H15" s="23"/>
      <c r="I15" s="23"/>
      <c r="J15" s="23"/>
      <c r="K15" s="23">
        <v>68.717659885417106</v>
      </c>
      <c r="L15" s="23"/>
      <c r="M15" s="23"/>
      <c r="N15" s="23"/>
      <c r="O15" s="23"/>
      <c r="P15" s="23"/>
      <c r="Q15" s="23"/>
      <c r="R15" s="23"/>
      <c r="S15" s="23"/>
      <c r="T15" s="23"/>
      <c r="U15" s="23">
        <v>51.210865138242902</v>
      </c>
      <c r="V15"/>
      <c r="W15"/>
      <c r="X15"/>
      <c r="Y15"/>
      <c r="Z15"/>
      <c r="AA15"/>
    </row>
    <row r="16" spans="2:27" x14ac:dyDescent="0.2">
      <c r="B16" s="22" t="s">
        <v>357</v>
      </c>
      <c r="C16" s="23"/>
      <c r="D16" s="23"/>
      <c r="E16" s="23">
        <v>98.743625070973096</v>
      </c>
      <c r="F16" s="23"/>
      <c r="G16" s="23"/>
      <c r="H16" s="23"/>
      <c r="I16" s="23"/>
      <c r="J16" s="23"/>
      <c r="K16" s="23">
        <v>87.195235411611407</v>
      </c>
      <c r="L16" s="23"/>
      <c r="M16" s="23"/>
      <c r="N16" s="23"/>
      <c r="O16" s="23"/>
      <c r="P16" s="23"/>
      <c r="Q16" s="23"/>
      <c r="R16" s="23"/>
      <c r="S16" s="23"/>
      <c r="T16" s="23"/>
      <c r="U16" s="23">
        <v>79.445658459616595</v>
      </c>
      <c r="V16"/>
      <c r="W16"/>
      <c r="X16"/>
      <c r="Y16"/>
      <c r="Z16"/>
      <c r="AA16"/>
    </row>
    <row r="17" spans="2:27" x14ac:dyDescent="0.2">
      <c r="B17" s="22" t="s">
        <v>358</v>
      </c>
      <c r="C17" s="23"/>
      <c r="D17" s="23"/>
      <c r="E17" s="23">
        <v>133.32476208357201</v>
      </c>
      <c r="F17" s="23"/>
      <c r="G17" s="23"/>
      <c r="H17" s="23"/>
      <c r="I17" s="23"/>
      <c r="J17" s="23"/>
      <c r="K17" s="23"/>
      <c r="L17" s="23"/>
      <c r="M17" s="23"/>
      <c r="N17" s="23">
        <v>67.016698936465602</v>
      </c>
      <c r="O17" s="23"/>
      <c r="P17" s="23"/>
      <c r="Q17" s="23"/>
      <c r="R17" s="23"/>
      <c r="S17" s="23"/>
      <c r="T17" s="23"/>
      <c r="U17" s="23"/>
      <c r="V17"/>
      <c r="W17"/>
      <c r="X17"/>
      <c r="Y17"/>
      <c r="Z17"/>
      <c r="AA17"/>
    </row>
    <row r="18" spans="2:27" x14ac:dyDescent="0.2">
      <c r="B18" s="22" t="s">
        <v>359</v>
      </c>
      <c r="C18" s="23"/>
      <c r="D18" s="23"/>
      <c r="E18" s="23">
        <v>129.680349452586</v>
      </c>
      <c r="F18" s="23"/>
      <c r="G18" s="23"/>
      <c r="H18" s="23"/>
      <c r="I18" s="23"/>
      <c r="J18" s="23"/>
      <c r="K18" s="23"/>
      <c r="L18" s="23"/>
      <c r="M18" s="23"/>
      <c r="N18" s="23">
        <v>57.703199990612397</v>
      </c>
      <c r="O18" s="23"/>
      <c r="P18" s="23"/>
      <c r="Q18" s="23"/>
      <c r="R18" s="23"/>
      <c r="S18" s="23"/>
      <c r="T18" s="23"/>
      <c r="U18" s="23"/>
      <c r="V18"/>
      <c r="W18"/>
      <c r="X18"/>
      <c r="Y18"/>
      <c r="Z18"/>
      <c r="AA18"/>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A5C92-8125-2741-B0AF-6E1D230687CE}">
  <dimension ref="B1:H24"/>
  <sheetViews>
    <sheetView workbookViewId="0">
      <selection activeCell="B1" sqref="B1"/>
    </sheetView>
  </sheetViews>
  <sheetFormatPr baseColWidth="10" defaultColWidth="11" defaultRowHeight="16" x14ac:dyDescent="0.2"/>
  <cols>
    <col min="2" max="2" width="26.33203125" customWidth="1"/>
    <col min="3" max="3" width="19" customWidth="1"/>
    <col min="4" max="4" width="17" customWidth="1"/>
    <col min="5" max="5" width="20" customWidth="1"/>
    <col min="6" max="6" width="26.33203125" customWidth="1"/>
    <col min="7" max="7" width="14.33203125" bestFit="1" customWidth="1"/>
    <col min="8" max="8" width="23.1640625" customWidth="1"/>
  </cols>
  <sheetData>
    <row r="1" spans="2:8" ht="24" x14ac:dyDescent="0.3">
      <c r="B1" s="8" t="s">
        <v>340</v>
      </c>
      <c r="C1" s="8"/>
      <c r="D1" s="8"/>
      <c r="E1" s="8"/>
      <c r="F1" s="8"/>
    </row>
    <row r="3" spans="2:8" ht="68" x14ac:dyDescent="0.2">
      <c r="B3" s="41" t="s">
        <v>3</v>
      </c>
      <c r="C3" s="67" t="s">
        <v>361</v>
      </c>
      <c r="D3" s="67" t="s">
        <v>362</v>
      </c>
      <c r="E3" s="67" t="s">
        <v>363</v>
      </c>
      <c r="F3" s="67" t="s">
        <v>364</v>
      </c>
      <c r="G3" s="67" t="s">
        <v>365</v>
      </c>
      <c r="H3" s="67" t="s">
        <v>366</v>
      </c>
    </row>
    <row r="4" spans="2:8" x14ac:dyDescent="0.2">
      <c r="B4" s="22">
        <v>2010</v>
      </c>
      <c r="C4" s="22">
        <v>4353.21178636484</v>
      </c>
      <c r="D4" s="22">
        <v>3933.0812371745901</v>
      </c>
      <c r="E4" s="22">
        <v>4409.8667850480997</v>
      </c>
      <c r="F4" s="22">
        <v>3943.3496945137799</v>
      </c>
      <c r="G4" s="66">
        <v>3794.9486500859798</v>
      </c>
      <c r="H4" s="66">
        <v>1639.57695329749</v>
      </c>
    </row>
    <row r="5" spans="2:8" x14ac:dyDescent="0.2">
      <c r="B5" s="22">
        <v>2011</v>
      </c>
      <c r="C5" s="22">
        <v>6094.9722544774704</v>
      </c>
      <c r="D5" s="22">
        <v>4496.1856742244699</v>
      </c>
      <c r="E5" s="22">
        <v>6126.7879150932204</v>
      </c>
      <c r="F5" s="22">
        <v>4512.8172636868003</v>
      </c>
      <c r="G5" s="66">
        <v>2234.1418387561098</v>
      </c>
      <c r="H5" s="66">
        <v>2086.40532104871</v>
      </c>
    </row>
    <row r="6" spans="2:8" x14ac:dyDescent="0.2">
      <c r="B6" s="22">
        <v>2012</v>
      </c>
      <c r="C6" s="22">
        <v>4943.9065632635902</v>
      </c>
      <c r="D6" s="22">
        <v>4822.8384805165397</v>
      </c>
      <c r="E6" s="22">
        <v>5793.6149608107298</v>
      </c>
      <c r="F6" s="22">
        <v>5010.4742918857701</v>
      </c>
      <c r="G6" s="66">
        <v>3045.2948993538298</v>
      </c>
      <c r="H6" s="66">
        <v>1814.87707763918</v>
      </c>
    </row>
    <row r="7" spans="2:8" x14ac:dyDescent="0.2">
      <c r="B7" s="22">
        <v>2013</v>
      </c>
      <c r="C7" s="22">
        <v>5567.2238193540197</v>
      </c>
      <c r="D7" s="22">
        <v>4870.5520530654103</v>
      </c>
      <c r="E7" s="22">
        <v>5639.2780509302302</v>
      </c>
      <c r="F7" s="22">
        <v>5072.5987107498804</v>
      </c>
      <c r="G7" s="66">
        <v>2864.5350967771601</v>
      </c>
      <c r="H7" s="66">
        <v>2387.7840969946101</v>
      </c>
    </row>
    <row r="8" spans="2:8" x14ac:dyDescent="0.2">
      <c r="B8" s="22">
        <v>2014</v>
      </c>
      <c r="C8" s="22">
        <v>5778.6099853481701</v>
      </c>
      <c r="D8" s="22">
        <v>5347.5848817616197</v>
      </c>
      <c r="E8" s="22">
        <v>5832.4322632717603</v>
      </c>
      <c r="F8" s="22">
        <v>5560.3959950308099</v>
      </c>
      <c r="G8" s="66">
        <v>2917.6868023199099</v>
      </c>
      <c r="H8" s="66">
        <v>2971.3214574586</v>
      </c>
    </row>
    <row r="9" spans="2:8" x14ac:dyDescent="0.2">
      <c r="B9" s="22">
        <v>2015</v>
      </c>
      <c r="C9" s="22">
        <v>4855.65986463628</v>
      </c>
      <c r="D9" s="22">
        <v>5448.0744974159097</v>
      </c>
      <c r="E9" s="22">
        <v>5051.3404321899598</v>
      </c>
      <c r="F9" s="22">
        <v>5688.6907244591803</v>
      </c>
      <c r="G9" s="66">
        <v>2875.0762715282399</v>
      </c>
      <c r="H9" s="66">
        <v>2787.34698174705</v>
      </c>
    </row>
    <row r="10" spans="2:8" x14ac:dyDescent="0.2">
      <c r="B10" s="22">
        <v>2016</v>
      </c>
      <c r="C10" s="22">
        <v>3741.5604765141902</v>
      </c>
      <c r="D10" s="22">
        <v>4977.3921418232503</v>
      </c>
      <c r="E10" s="22">
        <v>4255.4835486823504</v>
      </c>
      <c r="F10" s="22">
        <v>5314.4298511770003</v>
      </c>
      <c r="G10" s="66">
        <v>3082.3587973726999</v>
      </c>
      <c r="H10" s="66">
        <v>2956.9903734703698</v>
      </c>
    </row>
    <row r="11" spans="2:8" x14ac:dyDescent="0.2">
      <c r="B11" s="22">
        <v>2017</v>
      </c>
      <c r="C11" s="22">
        <v>4562.2746719675497</v>
      </c>
      <c r="D11" s="22">
        <v>4901.06576356404</v>
      </c>
      <c r="E11" s="22">
        <v>5057.6507276637703</v>
      </c>
      <c r="F11" s="22">
        <v>5167.23700454761</v>
      </c>
      <c r="G11" s="66">
        <v>2811.1904663747</v>
      </c>
      <c r="H11" s="66">
        <v>2910.1694868745399</v>
      </c>
    </row>
    <row r="12" spans="2:8" x14ac:dyDescent="0.2">
      <c r="B12" s="22">
        <v>2018</v>
      </c>
      <c r="C12" s="22">
        <v>3936.2103970396802</v>
      </c>
      <c r="D12" s="22">
        <v>4574.8630791011801</v>
      </c>
      <c r="E12" s="22">
        <v>4383.0881155852103</v>
      </c>
      <c r="F12" s="22">
        <v>4915.9990174786099</v>
      </c>
      <c r="G12" s="66">
        <v>2725.6564176264401</v>
      </c>
      <c r="H12" s="66">
        <v>2882.3937510443998</v>
      </c>
    </row>
    <row r="13" spans="2:8" x14ac:dyDescent="0.2">
      <c r="B13" s="22">
        <v>2019</v>
      </c>
      <c r="C13" s="22">
        <v>3576.91220436305</v>
      </c>
      <c r="D13" s="22">
        <v>4134.52352290415</v>
      </c>
      <c r="E13" s="22">
        <v>4036.3170334030701</v>
      </c>
      <c r="F13" s="22">
        <v>4556.7759715048696</v>
      </c>
      <c r="G13" s="66">
        <v>2702.1862042675698</v>
      </c>
      <c r="H13" s="66">
        <v>2839.2936314339299</v>
      </c>
    </row>
    <row r="14" spans="2:8" x14ac:dyDescent="0.2">
      <c r="B14" s="22">
        <v>2020</v>
      </c>
      <c r="C14" s="22">
        <v>3143.0870167153298</v>
      </c>
      <c r="D14" s="22">
        <v>3792.0089533199598</v>
      </c>
      <c r="E14" s="22">
        <v>3246.2204253251898</v>
      </c>
      <c r="F14" s="22">
        <v>4195.7519701319197</v>
      </c>
      <c r="G14" s="66">
        <v>2926.0777909639501</v>
      </c>
      <c r="H14" s="66">
        <v>2849.4939353210698</v>
      </c>
    </row>
    <row r="15" spans="2:8" x14ac:dyDescent="0.2">
      <c r="B15" s="22">
        <v>2021</v>
      </c>
      <c r="C15" s="22">
        <v>2792.9593650023298</v>
      </c>
      <c r="D15" s="22">
        <v>3602.2887310175902</v>
      </c>
      <c r="E15" s="22">
        <v>2193.9897355574099</v>
      </c>
      <c r="F15" s="22">
        <v>3783.4532075069301</v>
      </c>
      <c r="G15" s="66">
        <v>2830.7669854834699</v>
      </c>
      <c r="H15" s="66">
        <v>2799.1755729432298</v>
      </c>
    </row>
    <row r="16" spans="2:8" x14ac:dyDescent="0.2">
      <c r="B16" s="22">
        <v>2022</v>
      </c>
      <c r="C16" s="22">
        <v>2852.1109887767502</v>
      </c>
      <c r="D16" s="22">
        <v>3260.2559943794299</v>
      </c>
      <c r="E16" s="22">
        <v>3513.7444717826702</v>
      </c>
      <c r="F16" s="22">
        <v>3474.6719563307101</v>
      </c>
      <c r="G16" s="66">
        <v>2678.1287866789899</v>
      </c>
      <c r="H16" s="66">
        <v>2772.5632370040798</v>
      </c>
    </row>
    <row r="17" spans="2:8" x14ac:dyDescent="0.2">
      <c r="B17" s="22">
        <v>2023</v>
      </c>
      <c r="C17" s="22">
        <v>3818.8648939876598</v>
      </c>
      <c r="D17" s="22">
        <v>3236.78689376903</v>
      </c>
      <c r="E17" s="22">
        <v>4434.8360621725096</v>
      </c>
      <c r="F17" s="22">
        <v>3485.0215456481701</v>
      </c>
      <c r="G17" s="66">
        <v>3097.9371081843401</v>
      </c>
      <c r="H17" s="66">
        <v>2847.0193751156598</v>
      </c>
    </row>
    <row r="18" spans="2:8" x14ac:dyDescent="0.2">
      <c r="B18" s="22">
        <v>2024</v>
      </c>
      <c r="C18" s="22">
        <v>3337.4542790507899</v>
      </c>
      <c r="D18" s="22">
        <v>3188.8953087065702</v>
      </c>
      <c r="E18" s="22">
        <v>3274.9365114217999</v>
      </c>
      <c r="F18" s="22">
        <v>3332.7454412519201</v>
      </c>
      <c r="G18" s="66">
        <v>3493.64990468224</v>
      </c>
      <c r="H18" s="66">
        <v>3005.3121151986002</v>
      </c>
    </row>
    <row r="19" spans="2:8" x14ac:dyDescent="0.2">
      <c r="B19" s="22">
        <v>2025</v>
      </c>
      <c r="C19" s="22">
        <v>3021.5407456019698</v>
      </c>
      <c r="D19" s="22">
        <v>3164.5860544839002</v>
      </c>
      <c r="E19" s="22">
        <v>3228.33974597618</v>
      </c>
      <c r="F19" s="22">
        <v>3329.16930538212</v>
      </c>
      <c r="G19" s="66">
        <v>2803.6546889938199</v>
      </c>
      <c r="H19" s="66">
        <v>2980.8274948045701</v>
      </c>
    </row>
    <row r="20" spans="2:8" x14ac:dyDescent="0.2">
      <c r="B20" s="22">
        <v>2026</v>
      </c>
      <c r="C20" s="22">
        <v>2986.2820754716699</v>
      </c>
      <c r="D20" s="22">
        <v>3203.25059657777</v>
      </c>
      <c r="E20" s="22">
        <v>2530.68286867202</v>
      </c>
      <c r="F20" s="22">
        <v>3396.5079320050399</v>
      </c>
      <c r="G20" s="66">
        <v>3420.1887090575801</v>
      </c>
      <c r="H20" s="66">
        <v>3098.7118395193902</v>
      </c>
    </row>
    <row r="21" spans="2:8" x14ac:dyDescent="0.2">
      <c r="B21" s="22">
        <v>2027</v>
      </c>
      <c r="C21" s="22">
        <v>3016.02411714441</v>
      </c>
      <c r="D21" s="22">
        <v>3236.0332222512998</v>
      </c>
      <c r="E21" s="22">
        <v>1703.55429568251</v>
      </c>
      <c r="F21" s="22">
        <v>3034.46989678501</v>
      </c>
      <c r="G21" s="66">
        <v>3272.5685384542198</v>
      </c>
      <c r="H21" s="66">
        <v>3217.5997898744399</v>
      </c>
    </row>
    <row r="22" spans="2:8" x14ac:dyDescent="0.2">
      <c r="B22" s="22">
        <v>2028</v>
      </c>
      <c r="C22" s="22">
        <v>2937.4533341571801</v>
      </c>
      <c r="D22" s="22">
        <v>3059.7509102852</v>
      </c>
      <c r="E22" s="22">
        <v>3233.31051259267</v>
      </c>
      <c r="F22" s="22">
        <v>2794.1647868690402</v>
      </c>
      <c r="G22" s="66">
        <v>2882.8002693717799</v>
      </c>
      <c r="H22" s="66">
        <v>3174.5724221119299</v>
      </c>
    </row>
    <row r="23" spans="2:8" x14ac:dyDescent="0.2">
      <c r="B23" s="22">
        <v>2029</v>
      </c>
      <c r="C23" s="22">
        <v>2715.7148786612202</v>
      </c>
      <c r="D23" s="22">
        <v>2935.4030302072902</v>
      </c>
      <c r="E23" s="22">
        <v>0</v>
      </c>
      <c r="F23" s="22">
        <v>2139.1774845846799</v>
      </c>
      <c r="G23" s="66">
        <v>2715.7148786612202</v>
      </c>
      <c r="H23" s="66">
        <v>3018.9854169077298</v>
      </c>
    </row>
    <row r="24" spans="2:8" x14ac:dyDescent="0.2">
      <c r="B24" s="22">
        <v>2030</v>
      </c>
      <c r="C24" s="22">
        <v>2873.8409039161402</v>
      </c>
      <c r="D24" s="22">
        <v>2905.86306187012</v>
      </c>
      <c r="E24" s="22">
        <v>0</v>
      </c>
      <c r="F24" s="22">
        <v>1493.5095353894401</v>
      </c>
      <c r="G24" s="66">
        <v>2873.8409039161402</v>
      </c>
      <c r="H24" s="66">
        <v>3033.0226598921899</v>
      </c>
    </row>
  </sheetData>
  <phoneticPr fontId="10"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workbookViewId="0">
      <selection activeCell="B1" sqref="B1"/>
    </sheetView>
  </sheetViews>
  <sheetFormatPr baseColWidth="10" defaultColWidth="8.83203125" defaultRowHeight="16" x14ac:dyDescent="0.2"/>
  <cols>
    <col min="2" max="2" width="15.1640625" customWidth="1"/>
    <col min="3" max="3" width="28.5" customWidth="1"/>
    <col min="4" max="4" width="20.6640625" bestFit="1" customWidth="1"/>
    <col min="5" max="5" width="17" bestFit="1" customWidth="1"/>
    <col min="6" max="6" width="17.83203125" bestFit="1" customWidth="1"/>
    <col min="7" max="7" width="12.6640625" bestFit="1" customWidth="1"/>
    <col min="8" max="8" width="17.1640625" customWidth="1"/>
    <col min="9" max="9" width="14.5" customWidth="1"/>
    <col min="10" max="10" width="15.1640625" customWidth="1"/>
    <col min="11" max="11" width="19.5" customWidth="1"/>
    <col min="12" max="12" width="29.33203125" customWidth="1"/>
    <col min="13" max="13" width="35.33203125" customWidth="1"/>
    <col min="14" max="14" width="15.83203125" customWidth="1"/>
    <col min="15" max="15" width="16.6640625" customWidth="1"/>
    <col min="16" max="16" width="17.5" customWidth="1"/>
    <col min="17" max="17" width="18.33203125" customWidth="1"/>
    <col min="18" max="18" width="15.83203125" customWidth="1"/>
    <col min="19" max="19" width="18.6640625" customWidth="1"/>
  </cols>
  <sheetData>
    <row r="1" spans="1:19" ht="24" x14ac:dyDescent="0.3">
      <c r="B1" s="8" t="s">
        <v>294</v>
      </c>
    </row>
    <row r="2" spans="1:19" ht="17" thickBot="1" x14ac:dyDescent="0.25"/>
    <row r="3" spans="1:19" ht="17" x14ac:dyDescent="0.2">
      <c r="B3" s="79" t="s">
        <v>183</v>
      </c>
      <c r="C3" s="80" t="s">
        <v>184</v>
      </c>
      <c r="D3" s="80" t="s">
        <v>119</v>
      </c>
      <c r="E3" s="80" t="s">
        <v>185</v>
      </c>
      <c r="F3" s="80" t="s">
        <v>94</v>
      </c>
      <c r="G3" s="80" t="s">
        <v>186</v>
      </c>
      <c r="H3" s="80" t="s">
        <v>187</v>
      </c>
      <c r="I3" s="80" t="s">
        <v>188</v>
      </c>
      <c r="J3" s="80" t="s">
        <v>189</v>
      </c>
      <c r="K3" s="80" t="s">
        <v>190</v>
      </c>
      <c r="L3" s="80" t="s">
        <v>191</v>
      </c>
      <c r="M3" s="80" t="s">
        <v>192</v>
      </c>
      <c r="N3" s="80" t="s">
        <v>193</v>
      </c>
      <c r="O3" s="80" t="s">
        <v>194</v>
      </c>
      <c r="P3" s="80" t="s">
        <v>195</v>
      </c>
      <c r="Q3" s="80" t="s">
        <v>196</v>
      </c>
      <c r="R3" s="80" t="s">
        <v>197</v>
      </c>
      <c r="S3" s="81" t="s">
        <v>289</v>
      </c>
    </row>
    <row r="4" spans="1:19" ht="51" x14ac:dyDescent="0.2">
      <c r="A4" s="6"/>
      <c r="B4" s="82">
        <v>1</v>
      </c>
      <c r="C4" s="83" t="s">
        <v>55</v>
      </c>
      <c r="D4" s="84" t="s">
        <v>95</v>
      </c>
      <c r="E4" s="85" t="s">
        <v>198</v>
      </c>
      <c r="F4" s="85" t="s">
        <v>26</v>
      </c>
      <c r="G4" s="84" t="s">
        <v>199</v>
      </c>
      <c r="H4" s="85" t="s">
        <v>175</v>
      </c>
      <c r="I4" s="85" t="s">
        <v>97</v>
      </c>
      <c r="J4" s="84" t="s">
        <v>200</v>
      </c>
      <c r="K4" s="86" t="s">
        <v>201</v>
      </c>
      <c r="L4" s="86" t="s">
        <v>97</v>
      </c>
      <c r="M4" s="86">
        <v>2023</v>
      </c>
      <c r="N4" s="86"/>
      <c r="O4" s="86"/>
      <c r="P4" s="86">
        <v>12</v>
      </c>
      <c r="Q4" s="86"/>
      <c r="R4" s="86"/>
      <c r="S4" s="106">
        <f>SUM('T3, US Pipeline'!$N4:$R4)</f>
        <v>12</v>
      </c>
    </row>
    <row r="5" spans="1:19" ht="34" x14ac:dyDescent="0.2">
      <c r="A5" s="6"/>
      <c r="B5" s="87">
        <v>2</v>
      </c>
      <c r="C5" s="88" t="s">
        <v>56</v>
      </c>
      <c r="D5" s="89" t="s">
        <v>96</v>
      </c>
      <c r="E5" s="90" t="s">
        <v>202</v>
      </c>
      <c r="F5" s="90" t="s">
        <v>27</v>
      </c>
      <c r="G5" s="89" t="s">
        <v>203</v>
      </c>
      <c r="H5" s="90" t="s">
        <v>204</v>
      </c>
      <c r="I5" s="90" t="s">
        <v>97</v>
      </c>
      <c r="J5" s="91" t="s">
        <v>205</v>
      </c>
      <c r="K5" s="92" t="s">
        <v>97</v>
      </c>
      <c r="L5" s="92" t="s">
        <v>206</v>
      </c>
      <c r="M5" s="92" t="s">
        <v>97</v>
      </c>
      <c r="N5" s="92"/>
      <c r="O5" s="92"/>
      <c r="P5" s="92"/>
      <c r="Q5" s="93">
        <v>2277</v>
      </c>
      <c r="R5" s="92"/>
      <c r="S5" s="141">
        <f>SUM(N5:R12)</f>
        <v>9580</v>
      </c>
    </row>
    <row r="6" spans="1:19" ht="68" x14ac:dyDescent="0.2">
      <c r="A6" s="6"/>
      <c r="B6" s="94">
        <v>3</v>
      </c>
      <c r="C6" s="95" t="s">
        <v>56</v>
      </c>
      <c r="D6" s="95" t="s">
        <v>112</v>
      </c>
      <c r="E6" s="96" t="s">
        <v>207</v>
      </c>
      <c r="F6" s="96" t="s">
        <v>26</v>
      </c>
      <c r="G6" s="96" t="s">
        <v>208</v>
      </c>
      <c r="H6" s="97" t="s">
        <v>204</v>
      </c>
      <c r="I6" s="96" t="s">
        <v>97</v>
      </c>
      <c r="J6" s="98" t="s">
        <v>205</v>
      </c>
      <c r="K6" s="99" t="s">
        <v>209</v>
      </c>
      <c r="L6" s="99" t="s">
        <v>97</v>
      </c>
      <c r="M6" s="99">
        <v>2025</v>
      </c>
      <c r="N6" s="99"/>
      <c r="O6" s="99"/>
      <c r="P6" s="99">
        <v>804</v>
      </c>
      <c r="Q6" s="99"/>
      <c r="R6" s="99"/>
      <c r="S6" s="141"/>
    </row>
    <row r="7" spans="1:19" ht="34" x14ac:dyDescent="0.2">
      <c r="A7" s="6"/>
      <c r="B7" s="87">
        <v>4</v>
      </c>
      <c r="C7" s="88" t="s">
        <v>56</v>
      </c>
      <c r="D7" s="89" t="s">
        <v>210</v>
      </c>
      <c r="E7" s="90" t="s">
        <v>211</v>
      </c>
      <c r="F7" s="90" t="s">
        <v>25</v>
      </c>
      <c r="G7" s="89" t="s">
        <v>208</v>
      </c>
      <c r="H7" s="90" t="s">
        <v>204</v>
      </c>
      <c r="I7" s="90" t="s">
        <v>212</v>
      </c>
      <c r="J7" s="91" t="s">
        <v>213</v>
      </c>
      <c r="K7" s="92" t="s">
        <v>214</v>
      </c>
      <c r="L7" s="92" t="s">
        <v>215</v>
      </c>
      <c r="M7" s="92">
        <v>2023</v>
      </c>
      <c r="N7" s="92"/>
      <c r="O7" s="92">
        <v>800</v>
      </c>
      <c r="P7" s="92"/>
      <c r="Q7" s="92">
        <v>421</v>
      </c>
      <c r="R7" s="92"/>
      <c r="S7" s="141"/>
    </row>
    <row r="8" spans="1:19" ht="17" x14ac:dyDescent="0.2">
      <c r="A8" s="6"/>
      <c r="B8" s="94">
        <v>5</v>
      </c>
      <c r="C8" s="95" t="s">
        <v>56</v>
      </c>
      <c r="D8" s="95" t="s">
        <v>149</v>
      </c>
      <c r="E8" s="96" t="s">
        <v>216</v>
      </c>
      <c r="F8" s="96" t="s">
        <v>26</v>
      </c>
      <c r="G8" s="96" t="s">
        <v>217</v>
      </c>
      <c r="H8" s="97" t="s">
        <v>204</v>
      </c>
      <c r="I8" s="96" t="s">
        <v>97</v>
      </c>
      <c r="J8" s="98" t="s">
        <v>218</v>
      </c>
      <c r="K8" s="99" t="s">
        <v>219</v>
      </c>
      <c r="L8" s="99" t="s">
        <v>97</v>
      </c>
      <c r="M8" s="99">
        <v>2026</v>
      </c>
      <c r="N8" s="99"/>
      <c r="O8" s="99"/>
      <c r="P8" s="100">
        <v>1230</v>
      </c>
      <c r="Q8" s="99"/>
      <c r="R8" s="99"/>
      <c r="S8" s="141"/>
    </row>
    <row r="9" spans="1:19" ht="34" x14ac:dyDescent="0.2">
      <c r="A9" s="6"/>
      <c r="B9" s="87">
        <v>6</v>
      </c>
      <c r="C9" s="88" t="s">
        <v>56</v>
      </c>
      <c r="D9" s="88" t="s">
        <v>220</v>
      </c>
      <c r="E9" s="90" t="s">
        <v>221</v>
      </c>
      <c r="F9" s="90" t="s">
        <v>26</v>
      </c>
      <c r="G9" s="90" t="s">
        <v>222</v>
      </c>
      <c r="H9" s="91" t="s">
        <v>204</v>
      </c>
      <c r="I9" s="90" t="s">
        <v>97</v>
      </c>
      <c r="J9" s="91" t="s">
        <v>205</v>
      </c>
      <c r="K9" s="92" t="s">
        <v>214</v>
      </c>
      <c r="L9" s="92" t="s">
        <v>97</v>
      </c>
      <c r="M9" s="92">
        <v>2025</v>
      </c>
      <c r="N9" s="92"/>
      <c r="O9" s="92"/>
      <c r="P9" s="92">
        <v>804</v>
      </c>
      <c r="Q9" s="92">
        <v>747</v>
      </c>
      <c r="R9" s="92"/>
      <c r="S9" s="141"/>
    </row>
    <row r="10" spans="1:19" ht="34" x14ac:dyDescent="0.2">
      <c r="A10" s="6"/>
      <c r="B10" s="94">
        <v>7</v>
      </c>
      <c r="C10" s="95" t="s">
        <v>56</v>
      </c>
      <c r="D10" s="95" t="s">
        <v>223</v>
      </c>
      <c r="E10" s="96" t="s">
        <v>224</v>
      </c>
      <c r="F10" s="96" t="s">
        <v>26</v>
      </c>
      <c r="G10" s="96" t="s">
        <v>222</v>
      </c>
      <c r="H10" s="98" t="s">
        <v>175</v>
      </c>
      <c r="I10" s="96" t="s">
        <v>97</v>
      </c>
      <c r="J10" s="98" t="s">
        <v>97</v>
      </c>
      <c r="K10" s="99" t="s">
        <v>214</v>
      </c>
      <c r="L10" s="99" t="s">
        <v>97</v>
      </c>
      <c r="M10" s="99">
        <v>2025</v>
      </c>
      <c r="N10" s="99"/>
      <c r="O10" s="99"/>
      <c r="P10" s="99">
        <v>10</v>
      </c>
      <c r="Q10" s="99"/>
      <c r="R10" s="99"/>
      <c r="S10" s="141"/>
    </row>
    <row r="11" spans="1:19" ht="17" x14ac:dyDescent="0.2">
      <c r="A11" s="6"/>
      <c r="B11" s="87">
        <v>8</v>
      </c>
      <c r="C11" s="88" t="s">
        <v>56</v>
      </c>
      <c r="D11" s="88" t="s">
        <v>98</v>
      </c>
      <c r="E11" s="90" t="s">
        <v>211</v>
      </c>
      <c r="F11" s="90" t="s">
        <v>27</v>
      </c>
      <c r="G11" s="90" t="s">
        <v>225</v>
      </c>
      <c r="H11" s="91" t="s">
        <v>204</v>
      </c>
      <c r="I11" s="90" t="s">
        <v>97</v>
      </c>
      <c r="J11" s="91" t="s">
        <v>218</v>
      </c>
      <c r="K11" s="92" t="s">
        <v>97</v>
      </c>
      <c r="L11" s="92" t="s">
        <v>97</v>
      </c>
      <c r="M11" s="92" t="s">
        <v>97</v>
      </c>
      <c r="N11" s="92"/>
      <c r="O11" s="92"/>
      <c r="P11" s="92"/>
      <c r="Q11" s="93">
        <v>1607</v>
      </c>
      <c r="R11" s="92"/>
      <c r="S11" s="141"/>
    </row>
    <row r="12" spans="1:19" ht="34" x14ac:dyDescent="0.2">
      <c r="A12" s="6"/>
      <c r="B12" s="94">
        <v>9</v>
      </c>
      <c r="C12" s="95" t="s">
        <v>56</v>
      </c>
      <c r="D12" s="97" t="s">
        <v>113</v>
      </c>
      <c r="E12" s="97" t="s">
        <v>202</v>
      </c>
      <c r="F12" s="96" t="s">
        <v>26</v>
      </c>
      <c r="G12" s="96" t="s">
        <v>226</v>
      </c>
      <c r="H12" s="96" t="s">
        <v>204</v>
      </c>
      <c r="I12" s="96" t="s">
        <v>97</v>
      </c>
      <c r="J12" s="97" t="s">
        <v>205</v>
      </c>
      <c r="K12" s="99" t="s">
        <v>219</v>
      </c>
      <c r="L12" s="99" t="s">
        <v>97</v>
      </c>
      <c r="M12" s="99">
        <v>2024</v>
      </c>
      <c r="N12" s="99"/>
      <c r="O12" s="99"/>
      <c r="P12" s="99">
        <v>880</v>
      </c>
      <c r="Q12" s="99"/>
      <c r="R12" s="99"/>
      <c r="S12" s="141"/>
    </row>
    <row r="13" spans="1:19" ht="34" x14ac:dyDescent="0.2">
      <c r="A13" s="6"/>
      <c r="B13" s="87">
        <v>10</v>
      </c>
      <c r="C13" s="88" t="s">
        <v>57</v>
      </c>
      <c r="D13" s="89" t="s">
        <v>111</v>
      </c>
      <c r="E13" s="90" t="s">
        <v>202</v>
      </c>
      <c r="F13" s="90" t="s">
        <v>26</v>
      </c>
      <c r="G13" s="89" t="s">
        <v>227</v>
      </c>
      <c r="H13" s="90" t="s">
        <v>204</v>
      </c>
      <c r="I13" s="90" t="s">
        <v>228</v>
      </c>
      <c r="J13" s="89" t="s">
        <v>205</v>
      </c>
      <c r="K13" s="92" t="s">
        <v>229</v>
      </c>
      <c r="L13" s="92" t="s">
        <v>97</v>
      </c>
      <c r="M13" s="92">
        <v>2023</v>
      </c>
      <c r="N13" s="92"/>
      <c r="O13" s="92"/>
      <c r="P13" s="92">
        <v>704</v>
      </c>
      <c r="Q13" s="92"/>
      <c r="R13" s="92"/>
      <c r="S13" s="139">
        <f>SUM(N13:R15)</f>
        <v>864</v>
      </c>
    </row>
    <row r="14" spans="1:19" ht="34" x14ac:dyDescent="0.2">
      <c r="A14" s="6"/>
      <c r="B14" s="94">
        <v>11</v>
      </c>
      <c r="C14" s="95" t="s">
        <v>57</v>
      </c>
      <c r="D14" s="97" t="s">
        <v>100</v>
      </c>
      <c r="E14" s="96" t="s">
        <v>202</v>
      </c>
      <c r="F14" s="96" t="s">
        <v>26</v>
      </c>
      <c r="G14" s="97" t="s">
        <v>230</v>
      </c>
      <c r="H14" s="96" t="s">
        <v>204</v>
      </c>
      <c r="I14" s="96" t="s">
        <v>97</v>
      </c>
      <c r="J14" s="98" t="s">
        <v>205</v>
      </c>
      <c r="K14" s="99" t="s">
        <v>231</v>
      </c>
      <c r="L14" s="99" t="s">
        <v>232</v>
      </c>
      <c r="M14" s="99">
        <v>2023</v>
      </c>
      <c r="N14" s="99"/>
      <c r="O14" s="99"/>
      <c r="P14" s="99">
        <v>130</v>
      </c>
      <c r="Q14" s="99"/>
      <c r="R14" s="99"/>
      <c r="S14" s="139"/>
    </row>
    <row r="15" spans="1:19" ht="34" x14ac:dyDescent="0.2">
      <c r="A15" s="6"/>
      <c r="B15" s="87">
        <v>12</v>
      </c>
      <c r="C15" s="88" t="s">
        <v>57</v>
      </c>
      <c r="D15" s="89" t="s">
        <v>99</v>
      </c>
      <c r="E15" s="90" t="s">
        <v>202</v>
      </c>
      <c r="F15" s="90" t="s">
        <v>120</v>
      </c>
      <c r="G15" s="89" t="s">
        <v>199</v>
      </c>
      <c r="H15" s="90" t="s">
        <v>204</v>
      </c>
      <c r="I15" s="90" t="s">
        <v>233</v>
      </c>
      <c r="J15" s="91" t="s">
        <v>200</v>
      </c>
      <c r="K15" s="92" t="s">
        <v>234</v>
      </c>
      <c r="L15" s="92" t="s">
        <v>235</v>
      </c>
      <c r="M15" s="92">
        <v>2016</v>
      </c>
      <c r="N15" s="92">
        <v>30</v>
      </c>
      <c r="O15" s="92"/>
      <c r="P15" s="92"/>
      <c r="Q15" s="92"/>
      <c r="R15" s="92"/>
      <c r="S15" s="139"/>
    </row>
    <row r="16" spans="1:19" ht="17" x14ac:dyDescent="0.2">
      <c r="A16" s="6"/>
      <c r="B16" s="94">
        <v>13</v>
      </c>
      <c r="C16" s="95" t="s">
        <v>58</v>
      </c>
      <c r="D16" s="97" t="s">
        <v>236</v>
      </c>
      <c r="E16" s="96" t="s">
        <v>237</v>
      </c>
      <c r="F16" s="96" t="s">
        <v>238</v>
      </c>
      <c r="G16" s="97" t="s">
        <v>237</v>
      </c>
      <c r="H16" s="96" t="s">
        <v>204</v>
      </c>
      <c r="I16" s="96" t="s">
        <v>97</v>
      </c>
      <c r="J16" s="98" t="s">
        <v>237</v>
      </c>
      <c r="K16" s="99" t="s">
        <v>237</v>
      </c>
      <c r="L16" s="99" t="s">
        <v>237</v>
      </c>
      <c r="M16" s="99" t="s">
        <v>237</v>
      </c>
      <c r="N16" s="99"/>
      <c r="O16" s="99"/>
      <c r="P16" s="99"/>
      <c r="Q16" s="99"/>
      <c r="R16" s="100">
        <v>1071</v>
      </c>
      <c r="S16" s="138">
        <f>SUM(N16:R22)</f>
        <v>11877</v>
      </c>
    </row>
    <row r="17" spans="1:19" ht="17" x14ac:dyDescent="0.2">
      <c r="A17" s="6"/>
      <c r="B17" s="87">
        <v>14</v>
      </c>
      <c r="C17" s="88" t="s">
        <v>58</v>
      </c>
      <c r="D17" s="89" t="s">
        <v>239</v>
      </c>
      <c r="E17" s="90" t="s">
        <v>237</v>
      </c>
      <c r="F17" s="90" t="s">
        <v>238</v>
      </c>
      <c r="G17" s="89" t="s">
        <v>237</v>
      </c>
      <c r="H17" s="90" t="s">
        <v>204</v>
      </c>
      <c r="I17" s="90" t="s">
        <v>97</v>
      </c>
      <c r="J17" s="91" t="s">
        <v>237</v>
      </c>
      <c r="K17" s="92" t="s">
        <v>237</v>
      </c>
      <c r="L17" s="92" t="s">
        <v>237</v>
      </c>
      <c r="M17" s="92" t="s">
        <v>237</v>
      </c>
      <c r="N17" s="92"/>
      <c r="O17" s="92"/>
      <c r="P17" s="92"/>
      <c r="Q17" s="92"/>
      <c r="R17" s="92">
        <v>289</v>
      </c>
      <c r="S17" s="138"/>
    </row>
    <row r="18" spans="1:19" ht="17" x14ac:dyDescent="0.2">
      <c r="A18" s="6"/>
      <c r="B18" s="94">
        <v>15</v>
      </c>
      <c r="C18" s="95" t="s">
        <v>58</v>
      </c>
      <c r="D18" s="95" t="s">
        <v>240</v>
      </c>
      <c r="E18" s="96" t="s">
        <v>237</v>
      </c>
      <c r="F18" s="96" t="s">
        <v>238</v>
      </c>
      <c r="G18" s="96" t="s">
        <v>237</v>
      </c>
      <c r="H18" s="98" t="s">
        <v>204</v>
      </c>
      <c r="I18" s="96" t="s">
        <v>97</v>
      </c>
      <c r="J18" s="98" t="s">
        <v>237</v>
      </c>
      <c r="K18" s="99" t="s">
        <v>237</v>
      </c>
      <c r="L18" s="99" t="s">
        <v>237</v>
      </c>
      <c r="M18" s="99" t="s">
        <v>237</v>
      </c>
      <c r="N18" s="99"/>
      <c r="O18" s="99"/>
      <c r="P18" s="99"/>
      <c r="Q18" s="99"/>
      <c r="R18" s="99">
        <v>523</v>
      </c>
      <c r="S18" s="138"/>
    </row>
    <row r="19" spans="1:19" ht="17" x14ac:dyDescent="0.2">
      <c r="A19" s="6"/>
      <c r="B19" s="87">
        <v>16</v>
      </c>
      <c r="C19" s="88" t="s">
        <v>58</v>
      </c>
      <c r="D19" s="89" t="s">
        <v>241</v>
      </c>
      <c r="E19" s="90" t="s">
        <v>237</v>
      </c>
      <c r="F19" s="90" t="s">
        <v>242</v>
      </c>
      <c r="G19" s="89" t="s">
        <v>237</v>
      </c>
      <c r="H19" s="90" t="s">
        <v>243</v>
      </c>
      <c r="I19" s="90" t="s">
        <v>97</v>
      </c>
      <c r="J19" s="91" t="s">
        <v>237</v>
      </c>
      <c r="K19" s="92" t="s">
        <v>237</v>
      </c>
      <c r="L19" s="92" t="s">
        <v>237</v>
      </c>
      <c r="M19" s="92" t="s">
        <v>237</v>
      </c>
      <c r="N19" s="92"/>
      <c r="O19" s="92"/>
      <c r="P19" s="92"/>
      <c r="Q19" s="92"/>
      <c r="R19" s="93">
        <v>1028</v>
      </c>
      <c r="S19" s="138"/>
    </row>
    <row r="20" spans="1:19" ht="17" x14ac:dyDescent="0.2">
      <c r="A20" s="6"/>
      <c r="B20" s="94">
        <v>17</v>
      </c>
      <c r="C20" s="95" t="s">
        <v>58</v>
      </c>
      <c r="D20" s="97" t="s">
        <v>244</v>
      </c>
      <c r="E20" s="96" t="s">
        <v>237</v>
      </c>
      <c r="F20" s="96" t="s">
        <v>242</v>
      </c>
      <c r="G20" s="98" t="s">
        <v>237</v>
      </c>
      <c r="H20" s="96" t="s">
        <v>243</v>
      </c>
      <c r="I20" s="96" t="s">
        <v>97</v>
      </c>
      <c r="J20" s="98" t="s">
        <v>237</v>
      </c>
      <c r="K20" s="99" t="s">
        <v>237</v>
      </c>
      <c r="L20" s="99" t="s">
        <v>237</v>
      </c>
      <c r="M20" s="99" t="s">
        <v>237</v>
      </c>
      <c r="N20" s="99"/>
      <c r="O20" s="99"/>
      <c r="P20" s="99"/>
      <c r="Q20" s="99"/>
      <c r="R20" s="100">
        <v>6890</v>
      </c>
      <c r="S20" s="138"/>
    </row>
    <row r="21" spans="1:19" ht="17" x14ac:dyDescent="0.2">
      <c r="A21" s="6"/>
      <c r="B21" s="87">
        <v>18</v>
      </c>
      <c r="C21" s="88" t="s">
        <v>58</v>
      </c>
      <c r="D21" s="88" t="s">
        <v>101</v>
      </c>
      <c r="E21" s="90" t="s">
        <v>216</v>
      </c>
      <c r="F21" s="90" t="s">
        <v>26</v>
      </c>
      <c r="G21" s="90" t="s">
        <v>245</v>
      </c>
      <c r="H21" s="89" t="s">
        <v>243</v>
      </c>
      <c r="I21" s="90" t="s">
        <v>97</v>
      </c>
      <c r="J21" s="91" t="s">
        <v>205</v>
      </c>
      <c r="K21" s="92" t="s">
        <v>219</v>
      </c>
      <c r="L21" s="92" t="s">
        <v>97</v>
      </c>
      <c r="M21" s="92">
        <v>2024</v>
      </c>
      <c r="N21" s="92"/>
      <c r="O21" s="92"/>
      <c r="P21" s="92">
        <v>816</v>
      </c>
      <c r="Q21" s="92"/>
      <c r="R21" s="92"/>
      <c r="S21" s="138"/>
    </row>
    <row r="22" spans="1:19" ht="17" x14ac:dyDescent="0.2">
      <c r="A22" s="6"/>
      <c r="B22" s="94">
        <v>19</v>
      </c>
      <c r="C22" s="95" t="s">
        <v>58</v>
      </c>
      <c r="D22" s="95" t="s">
        <v>246</v>
      </c>
      <c r="E22" s="96" t="s">
        <v>216</v>
      </c>
      <c r="F22" s="96" t="s">
        <v>26</v>
      </c>
      <c r="G22" s="96" t="s">
        <v>245</v>
      </c>
      <c r="H22" s="98" t="s">
        <v>243</v>
      </c>
      <c r="I22" s="96" t="s">
        <v>97</v>
      </c>
      <c r="J22" s="98" t="s">
        <v>205</v>
      </c>
      <c r="K22" s="99" t="s">
        <v>219</v>
      </c>
      <c r="L22" s="99" t="s">
        <v>97</v>
      </c>
      <c r="M22" s="99">
        <v>2028</v>
      </c>
      <c r="N22" s="99"/>
      <c r="O22" s="99"/>
      <c r="P22" s="100">
        <v>1260</v>
      </c>
      <c r="Q22" s="99"/>
      <c r="R22" s="99"/>
      <c r="S22" s="138"/>
    </row>
    <row r="23" spans="1:19" ht="34" x14ac:dyDescent="0.2">
      <c r="A23" s="6"/>
      <c r="B23" s="87">
        <v>20</v>
      </c>
      <c r="C23" s="88" t="s">
        <v>59</v>
      </c>
      <c r="D23" s="88" t="s">
        <v>102</v>
      </c>
      <c r="E23" s="90" t="s">
        <v>247</v>
      </c>
      <c r="F23" s="90" t="s">
        <v>27</v>
      </c>
      <c r="G23" s="90" t="s">
        <v>248</v>
      </c>
      <c r="H23" s="91" t="s">
        <v>243</v>
      </c>
      <c r="I23" s="90" t="s">
        <v>97</v>
      </c>
      <c r="J23" s="91" t="s">
        <v>205</v>
      </c>
      <c r="K23" s="92" t="s">
        <v>249</v>
      </c>
      <c r="L23" s="92" t="s">
        <v>97</v>
      </c>
      <c r="M23" s="92" t="s">
        <v>97</v>
      </c>
      <c r="N23" s="92"/>
      <c r="O23" s="92"/>
      <c r="P23" s="92"/>
      <c r="Q23" s="93">
        <v>2500</v>
      </c>
      <c r="R23" s="92"/>
      <c r="S23" s="139">
        <f>SUM(N23:R24)</f>
        <v>4447</v>
      </c>
    </row>
    <row r="24" spans="1:19" ht="34" x14ac:dyDescent="0.2">
      <c r="A24" s="6"/>
      <c r="B24" s="94">
        <v>21</v>
      </c>
      <c r="C24" s="95" t="s">
        <v>59</v>
      </c>
      <c r="D24" s="97" t="s">
        <v>250</v>
      </c>
      <c r="E24" s="96" t="s">
        <v>251</v>
      </c>
      <c r="F24" s="96" t="s">
        <v>26</v>
      </c>
      <c r="G24" s="97" t="s">
        <v>252</v>
      </c>
      <c r="H24" s="96" t="s">
        <v>243</v>
      </c>
      <c r="I24" s="96" t="s">
        <v>253</v>
      </c>
      <c r="J24" s="98" t="s">
        <v>205</v>
      </c>
      <c r="K24" s="99" t="s">
        <v>249</v>
      </c>
      <c r="L24" s="99" t="s">
        <v>97</v>
      </c>
      <c r="M24" s="99">
        <v>2024</v>
      </c>
      <c r="N24" s="99"/>
      <c r="O24" s="99"/>
      <c r="P24" s="100">
        <v>1100</v>
      </c>
      <c r="Q24" s="99">
        <v>847</v>
      </c>
      <c r="R24" s="99"/>
      <c r="S24" s="139"/>
    </row>
    <row r="25" spans="1:19" ht="34" x14ac:dyDescent="0.2">
      <c r="A25" s="6"/>
      <c r="B25" s="87">
        <v>22</v>
      </c>
      <c r="C25" s="88" t="s">
        <v>60</v>
      </c>
      <c r="D25" s="89" t="s">
        <v>104</v>
      </c>
      <c r="E25" s="90" t="s">
        <v>251</v>
      </c>
      <c r="F25" s="90" t="s">
        <v>27</v>
      </c>
      <c r="G25" s="89" t="s">
        <v>254</v>
      </c>
      <c r="H25" s="90" t="s">
        <v>243</v>
      </c>
      <c r="I25" s="90" t="s">
        <v>97</v>
      </c>
      <c r="J25" s="91" t="s">
        <v>218</v>
      </c>
      <c r="K25" s="92" t="s">
        <v>97</v>
      </c>
      <c r="L25" s="92" t="s">
        <v>97</v>
      </c>
      <c r="M25" s="92" t="s">
        <v>97</v>
      </c>
      <c r="N25" s="92"/>
      <c r="O25" s="92"/>
      <c r="P25" s="92"/>
      <c r="Q25" s="93">
        <v>1050</v>
      </c>
      <c r="R25" s="92"/>
      <c r="S25" s="141">
        <f>SUM(N25:R26)</f>
        <v>1170</v>
      </c>
    </row>
    <row r="26" spans="1:19" ht="34" x14ac:dyDescent="0.2">
      <c r="A26" s="6"/>
      <c r="B26" s="94">
        <v>23</v>
      </c>
      <c r="C26" s="95" t="s">
        <v>60</v>
      </c>
      <c r="D26" s="95" t="s">
        <v>105</v>
      </c>
      <c r="E26" s="96" t="s">
        <v>255</v>
      </c>
      <c r="F26" s="96" t="s">
        <v>26</v>
      </c>
      <c r="G26" s="96" t="s">
        <v>256</v>
      </c>
      <c r="H26" s="97" t="s">
        <v>243</v>
      </c>
      <c r="I26" s="96" t="s">
        <v>253</v>
      </c>
      <c r="J26" s="98" t="s">
        <v>205</v>
      </c>
      <c r="K26" s="99" t="s">
        <v>257</v>
      </c>
      <c r="L26" s="99" t="s">
        <v>97</v>
      </c>
      <c r="M26" s="99">
        <v>2026</v>
      </c>
      <c r="N26" s="99"/>
      <c r="O26" s="99"/>
      <c r="P26" s="99">
        <v>120</v>
      </c>
      <c r="Q26" s="99"/>
      <c r="R26" s="99"/>
      <c r="S26" s="141"/>
    </row>
    <row r="27" spans="1:19" ht="17" x14ac:dyDescent="0.2">
      <c r="A27" s="6"/>
      <c r="B27" s="87">
        <v>24</v>
      </c>
      <c r="C27" s="88" t="s">
        <v>61</v>
      </c>
      <c r="D27" s="89" t="s">
        <v>258</v>
      </c>
      <c r="E27" s="90" t="s">
        <v>259</v>
      </c>
      <c r="F27" s="89" t="s">
        <v>26</v>
      </c>
      <c r="G27" s="90" t="s">
        <v>260</v>
      </c>
      <c r="H27" s="90" t="s">
        <v>243</v>
      </c>
      <c r="I27" s="90" t="s">
        <v>97</v>
      </c>
      <c r="J27" s="91" t="s">
        <v>205</v>
      </c>
      <c r="K27" s="92" t="s">
        <v>257</v>
      </c>
      <c r="L27" s="92" t="s">
        <v>261</v>
      </c>
      <c r="M27" s="92">
        <v>2023</v>
      </c>
      <c r="N27" s="92"/>
      <c r="O27" s="92"/>
      <c r="P27" s="92">
        <v>248</v>
      </c>
      <c r="Q27" s="92">
        <v>718</v>
      </c>
      <c r="R27" s="92"/>
      <c r="S27" s="107">
        <f>SUM(N27:R27)</f>
        <v>966</v>
      </c>
    </row>
    <row r="28" spans="1:19" ht="16" customHeight="1" x14ac:dyDescent="0.2">
      <c r="A28" s="6"/>
      <c r="B28" s="94">
        <v>25</v>
      </c>
      <c r="C28" s="95" t="s">
        <v>62</v>
      </c>
      <c r="D28" s="95" t="s">
        <v>262</v>
      </c>
      <c r="E28" s="96" t="s">
        <v>263</v>
      </c>
      <c r="F28" s="96" t="s">
        <v>26</v>
      </c>
      <c r="G28" s="96" t="s">
        <v>264</v>
      </c>
      <c r="H28" s="98" t="s">
        <v>243</v>
      </c>
      <c r="I28" s="96" t="s">
        <v>265</v>
      </c>
      <c r="J28" s="98" t="s">
        <v>205</v>
      </c>
      <c r="K28" s="99" t="s">
        <v>266</v>
      </c>
      <c r="L28" s="99" t="s">
        <v>291</v>
      </c>
      <c r="M28" s="99">
        <v>2024</v>
      </c>
      <c r="N28" s="99"/>
      <c r="O28" s="99"/>
      <c r="P28" s="100">
        <v>2640</v>
      </c>
      <c r="Q28" s="99"/>
      <c r="R28" s="99"/>
      <c r="S28" s="138">
        <f>SUM(N28:R29)</f>
        <v>2652</v>
      </c>
    </row>
    <row r="29" spans="1:19" ht="16" customHeight="1" x14ac:dyDescent="0.2">
      <c r="A29" s="6"/>
      <c r="B29" s="77">
        <v>26</v>
      </c>
      <c r="C29" s="18" t="s">
        <v>62</v>
      </c>
      <c r="D29" s="18" t="s">
        <v>267</v>
      </c>
      <c r="E29" s="19" t="s">
        <v>263</v>
      </c>
      <c r="F29" s="19" t="s">
        <v>120</v>
      </c>
      <c r="G29" s="19" t="s">
        <v>268</v>
      </c>
      <c r="H29" s="19" t="s">
        <v>243</v>
      </c>
      <c r="I29" s="20" t="s">
        <v>290</v>
      </c>
      <c r="J29" s="20" t="s">
        <v>200</v>
      </c>
      <c r="K29" s="78" t="s">
        <v>266</v>
      </c>
      <c r="L29" s="78" t="s">
        <v>269</v>
      </c>
      <c r="M29" s="78">
        <v>2020</v>
      </c>
      <c r="N29" s="78">
        <v>12</v>
      </c>
      <c r="O29" s="78"/>
      <c r="P29" s="78"/>
      <c r="Q29" s="78"/>
      <c r="R29" s="78"/>
      <c r="S29" s="138"/>
    </row>
    <row r="30" spans="1:19" ht="17" x14ac:dyDescent="0.2">
      <c r="A30" s="6"/>
      <c r="B30" s="94">
        <v>27</v>
      </c>
      <c r="C30" s="95" t="s">
        <v>83</v>
      </c>
      <c r="D30" s="97" t="s">
        <v>106</v>
      </c>
      <c r="E30" s="96" t="s">
        <v>270</v>
      </c>
      <c r="F30" s="96" t="s">
        <v>26</v>
      </c>
      <c r="G30" s="97" t="s">
        <v>271</v>
      </c>
      <c r="H30" s="96" t="s">
        <v>243</v>
      </c>
      <c r="I30" s="96" t="s">
        <v>97</v>
      </c>
      <c r="J30" s="97" t="s">
        <v>205</v>
      </c>
      <c r="K30" s="99" t="s">
        <v>97</v>
      </c>
      <c r="L30" s="99" t="s">
        <v>97</v>
      </c>
      <c r="M30" s="99">
        <v>2024</v>
      </c>
      <c r="N30" s="99"/>
      <c r="O30" s="99"/>
      <c r="P30" s="99"/>
      <c r="Q30" s="100">
        <v>1485</v>
      </c>
      <c r="R30" s="99"/>
      <c r="S30" s="139">
        <f>SUM(N30:R32)</f>
        <v>3735</v>
      </c>
    </row>
    <row r="31" spans="1:19" ht="17" x14ac:dyDescent="0.2">
      <c r="A31" s="6"/>
      <c r="B31" s="87">
        <v>28</v>
      </c>
      <c r="C31" s="88" t="s">
        <v>83</v>
      </c>
      <c r="D31" s="88" t="s">
        <v>272</v>
      </c>
      <c r="E31" s="90" t="s">
        <v>237</v>
      </c>
      <c r="F31" s="90" t="s">
        <v>273</v>
      </c>
      <c r="G31" s="90" t="s">
        <v>237</v>
      </c>
      <c r="H31" s="90" t="s">
        <v>204</v>
      </c>
      <c r="I31" s="91" t="s">
        <v>237</v>
      </c>
      <c r="J31" s="91" t="s">
        <v>237</v>
      </c>
      <c r="K31" s="92" t="s">
        <v>237</v>
      </c>
      <c r="L31" s="92" t="s">
        <v>237</v>
      </c>
      <c r="M31" s="92" t="s">
        <v>237</v>
      </c>
      <c r="N31" s="92"/>
      <c r="O31" s="92"/>
      <c r="P31" s="92"/>
      <c r="Q31" s="92"/>
      <c r="R31" s="92">
        <v>627</v>
      </c>
      <c r="S31" s="139"/>
    </row>
    <row r="32" spans="1:19" ht="17" x14ac:dyDescent="0.2">
      <c r="A32" s="6"/>
      <c r="B32" s="94">
        <v>29</v>
      </c>
      <c r="C32" s="95" t="s">
        <v>83</v>
      </c>
      <c r="D32" s="95" t="s">
        <v>274</v>
      </c>
      <c r="E32" s="96" t="s">
        <v>237</v>
      </c>
      <c r="F32" s="96" t="s">
        <v>242</v>
      </c>
      <c r="G32" s="96" t="s">
        <v>237</v>
      </c>
      <c r="H32" s="96" t="s">
        <v>243</v>
      </c>
      <c r="I32" s="97" t="s">
        <v>237</v>
      </c>
      <c r="J32" s="98" t="s">
        <v>237</v>
      </c>
      <c r="K32" s="99" t="s">
        <v>237</v>
      </c>
      <c r="L32" s="99" t="s">
        <v>237</v>
      </c>
      <c r="M32" s="99" t="s">
        <v>237</v>
      </c>
      <c r="N32" s="99"/>
      <c r="O32" s="99"/>
      <c r="P32" s="99"/>
      <c r="Q32" s="99"/>
      <c r="R32" s="100">
        <v>1623</v>
      </c>
      <c r="S32" s="139"/>
    </row>
    <row r="33" spans="1:19" ht="17" x14ac:dyDescent="0.2">
      <c r="A33" s="6"/>
      <c r="B33" s="87">
        <v>30</v>
      </c>
      <c r="C33" s="88" t="s">
        <v>288</v>
      </c>
      <c r="D33" s="88" t="s">
        <v>275</v>
      </c>
      <c r="E33" s="90" t="s">
        <v>237</v>
      </c>
      <c r="F33" s="90" t="s">
        <v>276</v>
      </c>
      <c r="G33" s="90" t="s">
        <v>237</v>
      </c>
      <c r="H33" s="90" t="s">
        <v>243</v>
      </c>
      <c r="I33" s="89" t="s">
        <v>237</v>
      </c>
      <c r="J33" s="91" t="s">
        <v>237</v>
      </c>
      <c r="K33" s="92" t="s">
        <v>237</v>
      </c>
      <c r="L33" s="92" t="s">
        <v>237</v>
      </c>
      <c r="M33" s="92" t="s">
        <v>237</v>
      </c>
      <c r="N33" s="92"/>
      <c r="O33" s="92"/>
      <c r="P33" s="92"/>
      <c r="Q33" s="92"/>
      <c r="R33" s="92" t="s">
        <v>237</v>
      </c>
      <c r="S33" s="138">
        <f>SUM(N33:R36)</f>
        <v>0</v>
      </c>
    </row>
    <row r="34" spans="1:19" ht="17" x14ac:dyDescent="0.2">
      <c r="A34" s="6"/>
      <c r="B34" s="94">
        <v>31</v>
      </c>
      <c r="C34" s="95" t="s">
        <v>288</v>
      </c>
      <c r="D34" s="95" t="s">
        <v>277</v>
      </c>
      <c r="E34" s="96" t="s">
        <v>237</v>
      </c>
      <c r="F34" s="96" t="s">
        <v>276</v>
      </c>
      <c r="G34" s="96" t="s">
        <v>237</v>
      </c>
      <c r="H34" s="96" t="s">
        <v>243</v>
      </c>
      <c r="I34" s="97" t="s">
        <v>237</v>
      </c>
      <c r="J34" s="98" t="s">
        <v>237</v>
      </c>
      <c r="K34" s="99" t="s">
        <v>237</v>
      </c>
      <c r="L34" s="99" t="s">
        <v>237</v>
      </c>
      <c r="M34" s="99" t="s">
        <v>237</v>
      </c>
      <c r="N34" s="99"/>
      <c r="O34" s="99"/>
      <c r="P34" s="99"/>
      <c r="Q34" s="99"/>
      <c r="R34" s="99" t="s">
        <v>237</v>
      </c>
      <c r="S34" s="138"/>
    </row>
    <row r="35" spans="1:19" ht="17" x14ac:dyDescent="0.2">
      <c r="A35" s="6"/>
      <c r="B35" s="87">
        <v>32</v>
      </c>
      <c r="C35" s="88" t="s">
        <v>288</v>
      </c>
      <c r="D35" s="88" t="s">
        <v>278</v>
      </c>
      <c r="E35" s="90" t="s">
        <v>237</v>
      </c>
      <c r="F35" s="90" t="s">
        <v>276</v>
      </c>
      <c r="G35" s="90" t="s">
        <v>237</v>
      </c>
      <c r="H35" s="90" t="s">
        <v>243</v>
      </c>
      <c r="I35" s="89" t="s">
        <v>237</v>
      </c>
      <c r="J35" s="91" t="s">
        <v>237</v>
      </c>
      <c r="K35" s="92" t="s">
        <v>237</v>
      </c>
      <c r="L35" s="92" t="s">
        <v>237</v>
      </c>
      <c r="M35" s="92" t="s">
        <v>237</v>
      </c>
      <c r="N35" s="92"/>
      <c r="O35" s="92"/>
      <c r="P35" s="92"/>
      <c r="Q35" s="92"/>
      <c r="R35" s="92" t="s">
        <v>237</v>
      </c>
      <c r="S35" s="138"/>
    </row>
    <row r="36" spans="1:19" ht="17" x14ac:dyDescent="0.2">
      <c r="A36" s="6"/>
      <c r="B36" s="94">
        <v>33</v>
      </c>
      <c r="C36" s="95" t="s">
        <v>288</v>
      </c>
      <c r="D36" s="95" t="s">
        <v>279</v>
      </c>
      <c r="E36" s="96" t="s">
        <v>237</v>
      </c>
      <c r="F36" s="96" t="s">
        <v>276</v>
      </c>
      <c r="G36" s="96" t="s">
        <v>237</v>
      </c>
      <c r="H36" s="98" t="s">
        <v>243</v>
      </c>
      <c r="I36" s="98" t="s">
        <v>237</v>
      </c>
      <c r="J36" s="98" t="s">
        <v>237</v>
      </c>
      <c r="K36" s="99" t="s">
        <v>237</v>
      </c>
      <c r="L36" s="99" t="s">
        <v>237</v>
      </c>
      <c r="M36" s="99" t="s">
        <v>237</v>
      </c>
      <c r="N36" s="99"/>
      <c r="O36" s="99"/>
      <c r="P36" s="99"/>
      <c r="Q36" s="99"/>
      <c r="R36" s="99" t="s">
        <v>237</v>
      </c>
      <c r="S36" s="138"/>
    </row>
    <row r="37" spans="1:19" x14ac:dyDescent="0.2">
      <c r="A37" s="6"/>
      <c r="B37" s="87">
        <v>34</v>
      </c>
      <c r="C37" s="92" t="s">
        <v>63</v>
      </c>
      <c r="D37" s="92" t="s">
        <v>280</v>
      </c>
      <c r="E37" s="92" t="s">
        <v>281</v>
      </c>
      <c r="F37" s="92" t="s">
        <v>26</v>
      </c>
      <c r="G37" s="92" t="s">
        <v>199</v>
      </c>
      <c r="H37" s="92" t="s">
        <v>243</v>
      </c>
      <c r="I37" s="92" t="s">
        <v>97</v>
      </c>
      <c r="J37" s="92" t="s">
        <v>200</v>
      </c>
      <c r="K37" s="92" t="s">
        <v>282</v>
      </c>
      <c r="L37" s="92" t="s">
        <v>97</v>
      </c>
      <c r="M37" s="92">
        <v>2023</v>
      </c>
      <c r="N37" s="92"/>
      <c r="O37" s="92"/>
      <c r="P37" s="92">
        <v>21</v>
      </c>
      <c r="Q37" s="92"/>
      <c r="R37" s="92"/>
      <c r="S37" s="107">
        <f>SUM(N37:R37)</f>
        <v>21</v>
      </c>
    </row>
    <row r="38" spans="1:19" x14ac:dyDescent="0.2">
      <c r="A38" s="6"/>
      <c r="B38" s="94">
        <v>35</v>
      </c>
      <c r="C38" s="99" t="s">
        <v>64</v>
      </c>
      <c r="D38" s="99" t="s">
        <v>283</v>
      </c>
      <c r="E38" s="99" t="s">
        <v>237</v>
      </c>
      <c r="F38" s="99" t="s">
        <v>276</v>
      </c>
      <c r="G38" s="99" t="s">
        <v>237</v>
      </c>
      <c r="H38" s="99" t="s">
        <v>175</v>
      </c>
      <c r="I38" s="99" t="s">
        <v>237</v>
      </c>
      <c r="J38" s="99" t="s">
        <v>237</v>
      </c>
      <c r="K38" s="99" t="s">
        <v>237</v>
      </c>
      <c r="L38" s="99" t="s">
        <v>237</v>
      </c>
      <c r="M38" s="99" t="s">
        <v>237</v>
      </c>
      <c r="N38" s="99"/>
      <c r="O38" s="99"/>
      <c r="P38" s="99"/>
      <c r="Q38" s="99"/>
      <c r="R38" s="99" t="s">
        <v>237</v>
      </c>
      <c r="S38" s="138">
        <f>SUM(N38:R40)</f>
        <v>0</v>
      </c>
    </row>
    <row r="39" spans="1:19" x14ac:dyDescent="0.2">
      <c r="A39" s="6"/>
      <c r="B39" s="87">
        <v>36</v>
      </c>
      <c r="C39" s="92" t="s">
        <v>64</v>
      </c>
      <c r="D39" s="92" t="s">
        <v>284</v>
      </c>
      <c r="E39" s="92" t="s">
        <v>237</v>
      </c>
      <c r="F39" s="92" t="s">
        <v>276</v>
      </c>
      <c r="G39" s="92" t="s">
        <v>237</v>
      </c>
      <c r="H39" s="92" t="s">
        <v>175</v>
      </c>
      <c r="I39" s="92" t="s">
        <v>237</v>
      </c>
      <c r="J39" s="92" t="s">
        <v>237</v>
      </c>
      <c r="K39" s="92" t="s">
        <v>237</v>
      </c>
      <c r="L39" s="92" t="s">
        <v>237</v>
      </c>
      <c r="M39" s="92" t="s">
        <v>237</v>
      </c>
      <c r="N39" s="92"/>
      <c r="O39" s="92"/>
      <c r="P39" s="92"/>
      <c r="Q39" s="92"/>
      <c r="R39" s="92" t="s">
        <v>237</v>
      </c>
      <c r="S39" s="138"/>
    </row>
    <row r="40" spans="1:19" x14ac:dyDescent="0.2">
      <c r="A40" s="6"/>
      <c r="B40" s="94">
        <v>37</v>
      </c>
      <c r="C40" s="99" t="s">
        <v>64</v>
      </c>
      <c r="D40" s="99" t="s">
        <v>285</v>
      </c>
      <c r="E40" s="99" t="s">
        <v>237</v>
      </c>
      <c r="F40" s="99" t="s">
        <v>276</v>
      </c>
      <c r="G40" s="99" t="s">
        <v>237</v>
      </c>
      <c r="H40" s="99" t="s">
        <v>175</v>
      </c>
      <c r="I40" s="99" t="s">
        <v>237</v>
      </c>
      <c r="J40" s="99" t="s">
        <v>237</v>
      </c>
      <c r="K40" s="99" t="s">
        <v>237</v>
      </c>
      <c r="L40" s="99" t="s">
        <v>237</v>
      </c>
      <c r="M40" s="99" t="s">
        <v>237</v>
      </c>
      <c r="N40" s="99"/>
      <c r="O40" s="99"/>
      <c r="P40" s="99"/>
      <c r="Q40" s="99"/>
      <c r="R40" s="99" t="s">
        <v>237</v>
      </c>
      <c r="S40" s="138"/>
    </row>
    <row r="41" spans="1:19" x14ac:dyDescent="0.2">
      <c r="A41" s="6"/>
      <c r="B41" s="87">
        <v>38</v>
      </c>
      <c r="C41" s="92" t="s">
        <v>82</v>
      </c>
      <c r="D41" s="92" t="s">
        <v>286</v>
      </c>
      <c r="E41" s="92" t="s">
        <v>237</v>
      </c>
      <c r="F41" s="92" t="s">
        <v>276</v>
      </c>
      <c r="G41" s="92" t="s">
        <v>237</v>
      </c>
      <c r="H41" s="92" t="s">
        <v>175</v>
      </c>
      <c r="I41" s="92" t="s">
        <v>237</v>
      </c>
      <c r="J41" s="92" t="s">
        <v>237</v>
      </c>
      <c r="K41" s="92" t="s">
        <v>237</v>
      </c>
      <c r="L41" s="92" t="s">
        <v>237</v>
      </c>
      <c r="M41" s="92" t="s">
        <v>237</v>
      </c>
      <c r="N41" s="92"/>
      <c r="O41" s="92"/>
      <c r="P41" s="92"/>
      <c r="Q41" s="92"/>
      <c r="R41" s="92" t="s">
        <v>237</v>
      </c>
      <c r="S41" s="139">
        <f>SUM(N41:R42)</f>
        <v>0</v>
      </c>
    </row>
    <row r="42" spans="1:19" x14ac:dyDescent="0.2">
      <c r="A42" s="6"/>
      <c r="B42" s="94">
        <v>39</v>
      </c>
      <c r="C42" s="99" t="s">
        <v>82</v>
      </c>
      <c r="D42" s="99" t="s">
        <v>287</v>
      </c>
      <c r="E42" s="99" t="s">
        <v>237</v>
      </c>
      <c r="F42" s="99" t="s">
        <v>276</v>
      </c>
      <c r="G42" s="99" t="s">
        <v>237</v>
      </c>
      <c r="H42" s="99" t="s">
        <v>175</v>
      </c>
      <c r="I42" s="99" t="s">
        <v>237</v>
      </c>
      <c r="J42" s="99" t="s">
        <v>237</v>
      </c>
      <c r="K42" s="99" t="s">
        <v>237</v>
      </c>
      <c r="L42" s="99" t="s">
        <v>237</v>
      </c>
      <c r="M42" s="99" t="s">
        <v>237</v>
      </c>
      <c r="N42" s="99"/>
      <c r="O42" s="99"/>
      <c r="P42" s="99"/>
      <c r="Q42" s="99"/>
      <c r="R42" s="99" t="s">
        <v>237</v>
      </c>
      <c r="S42" s="140"/>
    </row>
    <row r="43" spans="1:19" ht="17" thickBot="1" x14ac:dyDescent="0.25">
      <c r="A43" s="6"/>
      <c r="B43" s="101"/>
      <c r="C43" s="102" t="s">
        <v>29</v>
      </c>
      <c r="D43" s="103"/>
      <c r="E43" s="103"/>
      <c r="F43" s="103"/>
      <c r="G43" s="103"/>
      <c r="H43" s="103"/>
      <c r="I43" s="103"/>
      <c r="J43" s="103"/>
      <c r="K43" s="103"/>
      <c r="L43" s="103"/>
      <c r="M43" s="103"/>
      <c r="N43" s="104">
        <f>SUM(N4:N42)</f>
        <v>42</v>
      </c>
      <c r="O43" s="104">
        <f t="shared" ref="O43:S43" si="0">SUM(O4:O42)</f>
        <v>800</v>
      </c>
      <c r="P43" s="104">
        <f t="shared" si="0"/>
        <v>10779</v>
      </c>
      <c r="Q43" s="104">
        <f t="shared" si="0"/>
        <v>11652</v>
      </c>
      <c r="R43" s="104">
        <f t="shared" si="0"/>
        <v>12051</v>
      </c>
      <c r="S43" s="105">
        <f t="shared" si="0"/>
        <v>35324</v>
      </c>
    </row>
  </sheetData>
  <mergeCells count="10">
    <mergeCell ref="S5:S12"/>
    <mergeCell ref="S13:S15"/>
    <mergeCell ref="S16:S22"/>
    <mergeCell ref="S23:S24"/>
    <mergeCell ref="S25:S26"/>
    <mergeCell ref="S28:S29"/>
    <mergeCell ref="S30:S32"/>
    <mergeCell ref="S33:S36"/>
    <mergeCell ref="S38:S40"/>
    <mergeCell ref="S41:S4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28"/>
  <sheetViews>
    <sheetView workbookViewId="0">
      <selection activeCell="B1" sqref="B1"/>
    </sheetView>
  </sheetViews>
  <sheetFormatPr baseColWidth="10" defaultColWidth="11" defaultRowHeight="16" x14ac:dyDescent="0.2"/>
  <cols>
    <col min="2" max="2" width="26.33203125" style="3" customWidth="1"/>
    <col min="3" max="3" width="14.1640625" customWidth="1"/>
    <col min="4" max="4" width="11.1640625" customWidth="1"/>
    <col min="5" max="5" width="10.83203125" customWidth="1"/>
    <col min="6" max="6" width="18.83203125" customWidth="1"/>
    <col min="7" max="7" width="15.5" customWidth="1"/>
    <col min="8" max="8" width="15.83203125" customWidth="1"/>
    <col min="9" max="9" width="13.1640625" customWidth="1"/>
    <col min="10" max="10" width="9.83203125" customWidth="1"/>
    <col min="11" max="11" width="10.1640625" customWidth="1"/>
  </cols>
  <sheetData>
    <row r="1" spans="2:11" ht="24" x14ac:dyDescent="0.3">
      <c r="B1" s="7" t="s">
        <v>341</v>
      </c>
    </row>
    <row r="3" spans="2:11" x14ac:dyDescent="0.2">
      <c r="B3" s="22" t="s">
        <v>3</v>
      </c>
      <c r="C3" s="5" t="s">
        <v>377</v>
      </c>
      <c r="D3" s="5" t="s">
        <v>378</v>
      </c>
      <c r="E3" s="5" t="s">
        <v>379</v>
      </c>
      <c r="F3" s="5" t="s">
        <v>137</v>
      </c>
      <c r="G3" s="5" t="s">
        <v>138</v>
      </c>
      <c r="H3" s="5" t="s">
        <v>139</v>
      </c>
      <c r="I3" s="5" t="s">
        <v>140</v>
      </c>
      <c r="J3" s="5" t="s">
        <v>141</v>
      </c>
      <c r="K3" s="5" t="s">
        <v>142</v>
      </c>
    </row>
    <row r="4" spans="2:11" x14ac:dyDescent="0.2">
      <c r="B4" s="22">
        <v>2012</v>
      </c>
      <c r="C4" s="23"/>
      <c r="D4" s="23"/>
      <c r="E4" s="23"/>
      <c r="F4" s="23">
        <v>129.85757240000001</v>
      </c>
      <c r="G4" s="23">
        <v>140.5153727</v>
      </c>
      <c r="H4" s="23">
        <v>124.579695</v>
      </c>
      <c r="I4" s="23"/>
      <c r="J4" s="23"/>
      <c r="K4" s="23"/>
    </row>
    <row r="5" spans="2:11" x14ac:dyDescent="0.2">
      <c r="B5" s="22">
        <v>2013</v>
      </c>
      <c r="C5" s="23"/>
      <c r="D5" s="23"/>
      <c r="E5" s="23"/>
      <c r="F5" s="23">
        <v>120.3461416</v>
      </c>
      <c r="G5" s="23">
        <v>171.14725480000001</v>
      </c>
      <c r="H5" s="23">
        <v>96.202491460000005</v>
      </c>
      <c r="I5" s="23"/>
      <c r="J5" s="23"/>
      <c r="K5" s="23"/>
    </row>
    <row r="6" spans="2:11" x14ac:dyDescent="0.2">
      <c r="B6" s="22">
        <v>2014</v>
      </c>
      <c r="C6" s="23"/>
      <c r="D6" s="23"/>
      <c r="E6" s="23"/>
      <c r="F6" s="23">
        <v>130.07080640000001</v>
      </c>
      <c r="G6" s="23">
        <v>166.85082689999999</v>
      </c>
      <c r="H6" s="23">
        <v>109.969656</v>
      </c>
      <c r="I6" s="23"/>
      <c r="J6" s="23"/>
      <c r="K6" s="23"/>
    </row>
    <row r="7" spans="2:11" x14ac:dyDescent="0.2">
      <c r="B7" s="22">
        <v>2015</v>
      </c>
      <c r="C7" s="23"/>
      <c r="D7" s="23"/>
      <c r="E7" s="23"/>
      <c r="F7" s="23">
        <v>133.78273200000001</v>
      </c>
      <c r="G7" s="23">
        <v>182.33425159999999</v>
      </c>
      <c r="H7" s="23">
        <v>79.366226040000001</v>
      </c>
      <c r="I7" s="23"/>
      <c r="J7" s="23"/>
      <c r="K7" s="23"/>
    </row>
    <row r="8" spans="2:11" x14ac:dyDescent="0.2">
      <c r="B8" s="22">
        <v>2016</v>
      </c>
      <c r="C8" s="23"/>
      <c r="D8" s="23"/>
      <c r="E8" s="23"/>
      <c r="F8" s="23">
        <v>113.206862</v>
      </c>
      <c r="G8" s="23">
        <v>131.53498759999999</v>
      </c>
      <c r="H8" s="23">
        <v>96.043049940000003</v>
      </c>
      <c r="I8" s="23"/>
      <c r="J8" s="23"/>
      <c r="K8" s="23"/>
    </row>
    <row r="9" spans="2:11" x14ac:dyDescent="0.2">
      <c r="B9" s="22">
        <v>2017</v>
      </c>
      <c r="C9" s="23"/>
      <c r="D9" s="23"/>
      <c r="E9" s="23"/>
      <c r="F9" s="23">
        <v>111.1947771</v>
      </c>
      <c r="G9" s="23">
        <v>122.7495827</v>
      </c>
      <c r="H9" s="23">
        <v>75.462053179999998</v>
      </c>
      <c r="I9" s="23"/>
      <c r="J9" s="23"/>
      <c r="K9" s="23"/>
    </row>
    <row r="10" spans="2:11" x14ac:dyDescent="0.2">
      <c r="B10" s="22">
        <v>2018</v>
      </c>
      <c r="C10" s="23"/>
      <c r="D10" s="23"/>
      <c r="E10" s="23"/>
      <c r="F10" s="23">
        <v>99.996345460000001</v>
      </c>
      <c r="G10" s="23">
        <v>114.4717806</v>
      </c>
      <c r="H10" s="23">
        <v>83.555910470000001</v>
      </c>
      <c r="I10" s="23">
        <v>96</v>
      </c>
      <c r="J10" s="23">
        <v>70</v>
      </c>
      <c r="K10" s="23">
        <v>129</v>
      </c>
    </row>
    <row r="11" spans="2:11" x14ac:dyDescent="0.2">
      <c r="B11" s="22">
        <v>2019</v>
      </c>
      <c r="C11" s="23"/>
      <c r="D11" s="23"/>
      <c r="E11" s="23"/>
      <c r="F11" s="23">
        <v>93.442405780000001</v>
      </c>
      <c r="G11" s="23">
        <v>145.05109179999999</v>
      </c>
      <c r="H11" s="23">
        <v>81.222754289999997</v>
      </c>
      <c r="I11" s="23"/>
      <c r="J11" s="23"/>
      <c r="K11" s="23"/>
    </row>
    <row r="12" spans="2:11" x14ac:dyDescent="0.2">
      <c r="B12" s="22">
        <v>2020</v>
      </c>
      <c r="C12" s="23">
        <v>90.417500000000004</v>
      </c>
      <c r="D12" s="23">
        <v>110</v>
      </c>
      <c r="E12" s="23">
        <v>73.66</v>
      </c>
      <c r="F12" s="23">
        <v>71.331529419999995</v>
      </c>
      <c r="G12" s="23">
        <v>101.7526824</v>
      </c>
      <c r="H12" s="23">
        <v>56.420204750000003</v>
      </c>
      <c r="I12" s="23"/>
      <c r="J12" s="23"/>
      <c r="K12" s="23"/>
    </row>
    <row r="13" spans="2:11" x14ac:dyDescent="0.2">
      <c r="B13" s="22">
        <v>2021</v>
      </c>
      <c r="C13" s="23"/>
      <c r="D13" s="23"/>
      <c r="E13" s="23"/>
      <c r="F13" s="23">
        <v>65.303700800000001</v>
      </c>
      <c r="G13" s="23">
        <v>80.311213789999996</v>
      </c>
      <c r="H13" s="23">
        <v>56.141325469999998</v>
      </c>
      <c r="I13" s="23"/>
      <c r="J13" s="23"/>
      <c r="K13" s="23"/>
    </row>
    <row r="14" spans="2:11" x14ac:dyDescent="0.2">
      <c r="B14" s="22">
        <v>2022</v>
      </c>
      <c r="C14" s="23"/>
      <c r="D14" s="23"/>
      <c r="E14" s="23"/>
      <c r="F14" s="23">
        <v>61.672670719999999</v>
      </c>
      <c r="G14" s="23">
        <v>91.896708739999994</v>
      </c>
      <c r="H14" s="23">
        <v>50.79936824</v>
      </c>
      <c r="I14" s="23"/>
      <c r="J14" s="23"/>
      <c r="K14" s="23"/>
    </row>
    <row r="15" spans="2:11" x14ac:dyDescent="0.2">
      <c r="B15" s="22">
        <v>2023</v>
      </c>
      <c r="C15" s="23"/>
      <c r="D15" s="23"/>
      <c r="E15" s="23"/>
      <c r="F15" s="23">
        <v>61.84304341</v>
      </c>
      <c r="G15" s="23">
        <v>84.759621960000004</v>
      </c>
      <c r="H15" s="23">
        <v>51.245183709999999</v>
      </c>
      <c r="I15" s="23"/>
      <c r="J15" s="23"/>
      <c r="K15" s="23"/>
    </row>
    <row r="16" spans="2:11" x14ac:dyDescent="0.2">
      <c r="B16" s="22">
        <v>2024</v>
      </c>
      <c r="C16" s="23"/>
      <c r="D16" s="23"/>
      <c r="E16" s="23"/>
      <c r="F16" s="23">
        <v>63.277700680000002</v>
      </c>
      <c r="G16" s="23">
        <v>85.572092130000001</v>
      </c>
      <c r="H16" s="23">
        <v>48.967712229999997</v>
      </c>
      <c r="I16" s="23"/>
      <c r="J16" s="23"/>
      <c r="K16" s="23"/>
    </row>
    <row r="17" spans="2:11" x14ac:dyDescent="0.2">
      <c r="B17" s="22">
        <v>2025</v>
      </c>
      <c r="C17" s="23"/>
      <c r="D17" s="23"/>
      <c r="E17" s="23"/>
      <c r="F17" s="23">
        <v>60.600803679999999</v>
      </c>
      <c r="G17" s="23">
        <v>73.191198920000005</v>
      </c>
      <c r="H17" s="23">
        <v>45.042524460000003</v>
      </c>
      <c r="I17" s="23">
        <v>76</v>
      </c>
      <c r="J17" s="23">
        <v>56</v>
      </c>
      <c r="K17" s="23">
        <v>97</v>
      </c>
    </row>
    <row r="18" spans="2:11" x14ac:dyDescent="0.2">
      <c r="B18" s="22">
        <v>2026</v>
      </c>
      <c r="C18" s="23"/>
      <c r="D18" s="23"/>
      <c r="E18" s="23"/>
      <c r="F18" s="23">
        <v>58.835355059999998</v>
      </c>
      <c r="G18" s="23">
        <v>69.825807530000006</v>
      </c>
      <c r="H18" s="23">
        <v>45.547338029999999</v>
      </c>
      <c r="I18" s="23"/>
      <c r="J18" s="23"/>
      <c r="K18" s="23"/>
    </row>
    <row r="19" spans="2:11" x14ac:dyDescent="0.2">
      <c r="B19" s="22">
        <v>2027</v>
      </c>
      <c r="C19" s="23"/>
      <c r="D19" s="23"/>
      <c r="E19" s="23"/>
      <c r="F19" s="23">
        <v>53.190623160000001</v>
      </c>
      <c r="G19" s="23">
        <v>62.90668281</v>
      </c>
      <c r="H19" s="23">
        <v>44.534352470000002</v>
      </c>
      <c r="I19" s="23"/>
      <c r="J19" s="23"/>
      <c r="K19" s="23"/>
    </row>
    <row r="20" spans="2:11" x14ac:dyDescent="0.2">
      <c r="B20" s="22">
        <v>2028</v>
      </c>
      <c r="C20" s="23"/>
      <c r="D20" s="23"/>
      <c r="E20" s="23"/>
      <c r="F20" s="23">
        <v>54.698849379999999</v>
      </c>
      <c r="G20" s="23">
        <v>62.474960809999999</v>
      </c>
      <c r="H20" s="23">
        <v>42.671379600000002</v>
      </c>
      <c r="I20" s="23"/>
      <c r="J20" s="23"/>
      <c r="K20" s="23"/>
    </row>
    <row r="21" spans="2:11" x14ac:dyDescent="0.2">
      <c r="B21" s="22">
        <v>2029</v>
      </c>
      <c r="C21" s="23"/>
      <c r="D21" s="23"/>
      <c r="E21" s="23"/>
      <c r="F21" s="23">
        <v>50.910659369999998</v>
      </c>
      <c r="G21" s="23">
        <v>59.763191740000003</v>
      </c>
      <c r="H21" s="23">
        <v>42.939269760000002</v>
      </c>
      <c r="I21" s="23"/>
      <c r="J21" s="23"/>
      <c r="K21" s="23"/>
    </row>
    <row r="22" spans="2:11" x14ac:dyDescent="0.2">
      <c r="B22" s="22">
        <v>2030</v>
      </c>
      <c r="C22" s="23">
        <v>71.004084509999998</v>
      </c>
      <c r="D22" s="23">
        <v>85.336197179999999</v>
      </c>
      <c r="E22" s="23">
        <v>62.438873239999999</v>
      </c>
      <c r="F22" s="23"/>
      <c r="G22" s="23"/>
      <c r="H22" s="23"/>
      <c r="I22" s="23">
        <v>66</v>
      </c>
      <c r="J22" s="23">
        <v>49</v>
      </c>
      <c r="K22" s="23">
        <v>84</v>
      </c>
    </row>
    <row r="23" spans="2:11" x14ac:dyDescent="0.2">
      <c r="B23" s="22">
        <v>2035</v>
      </c>
      <c r="C23" s="23"/>
      <c r="D23" s="23"/>
      <c r="E23" s="23"/>
      <c r="F23" s="23"/>
      <c r="G23" s="23"/>
      <c r="H23" s="23"/>
      <c r="I23" s="23">
        <v>58</v>
      </c>
      <c r="J23" s="23">
        <v>45</v>
      </c>
      <c r="K23" s="23">
        <v>78</v>
      </c>
    </row>
    <row r="24" spans="2:11" x14ac:dyDescent="0.2">
      <c r="B24" s="22">
        <v>2040</v>
      </c>
      <c r="C24" s="23"/>
      <c r="D24" s="23"/>
      <c r="E24" s="23"/>
      <c r="F24" s="23"/>
      <c r="G24" s="23"/>
      <c r="H24" s="23"/>
      <c r="I24" s="23">
        <v>53</v>
      </c>
      <c r="J24" s="23">
        <v>43</v>
      </c>
      <c r="K24" s="23">
        <v>74</v>
      </c>
    </row>
    <row r="28" spans="2:11" ht="24" customHeight="1" x14ac:dyDescent="0.2">
      <c r="B28" s="152" t="s">
        <v>92</v>
      </c>
      <c r="C28" s="152"/>
      <c r="D28" s="152"/>
      <c r="E28" s="152"/>
      <c r="F28" s="152"/>
      <c r="G28" s="152"/>
      <c r="H28" s="152"/>
      <c r="I28" s="152"/>
    </row>
  </sheetData>
  <mergeCells count="1">
    <mergeCell ref="B28:I28"/>
  </mergeCell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G41"/>
  <sheetViews>
    <sheetView workbookViewId="0">
      <selection activeCell="B1" sqref="B1"/>
    </sheetView>
  </sheetViews>
  <sheetFormatPr baseColWidth="10" defaultColWidth="11" defaultRowHeight="16" x14ac:dyDescent="0.2"/>
  <cols>
    <col min="2" max="2" width="26.33203125" customWidth="1"/>
    <col min="3" max="3" width="26.6640625" customWidth="1"/>
    <col min="4" max="4" width="15.83203125" style="1" customWidth="1"/>
    <col min="5" max="5" width="29.83203125" style="1" customWidth="1"/>
  </cols>
  <sheetData>
    <row r="1" spans="2:5" ht="24" x14ac:dyDescent="0.3">
      <c r="B1" s="8" t="s">
        <v>342</v>
      </c>
    </row>
    <row r="3" spans="2:5" s="2" customFormat="1" ht="17" x14ac:dyDescent="0.2">
      <c r="B3" s="69" t="s">
        <v>3</v>
      </c>
      <c r="C3" s="70" t="s">
        <v>31</v>
      </c>
      <c r="D3" s="70" t="s">
        <v>20</v>
      </c>
      <c r="E3" s="70" t="s">
        <v>369</v>
      </c>
    </row>
    <row r="4" spans="2:5" x14ac:dyDescent="0.2">
      <c r="B4" s="33">
        <v>2017</v>
      </c>
      <c r="C4" s="33" t="s">
        <v>367</v>
      </c>
      <c r="D4" s="33" t="s">
        <v>11</v>
      </c>
      <c r="E4" s="73">
        <v>211.578399965578</v>
      </c>
    </row>
    <row r="5" spans="2:5" x14ac:dyDescent="0.2">
      <c r="B5" s="22">
        <v>2017</v>
      </c>
      <c r="C5" s="22" t="s">
        <v>368</v>
      </c>
      <c r="D5" s="22" t="s">
        <v>11</v>
      </c>
      <c r="E5" s="66">
        <v>211.578399965578</v>
      </c>
    </row>
    <row r="6" spans="2:5" x14ac:dyDescent="0.2">
      <c r="B6" s="22">
        <v>2019</v>
      </c>
      <c r="C6" s="22" t="s">
        <v>32</v>
      </c>
      <c r="D6" s="22" t="s">
        <v>11</v>
      </c>
      <c r="E6" s="66">
        <v>211.578399965578</v>
      </c>
    </row>
    <row r="7" spans="2:5" x14ac:dyDescent="0.2">
      <c r="B7" s="22">
        <v>2019</v>
      </c>
      <c r="C7" s="22" t="s">
        <v>33</v>
      </c>
      <c r="D7" s="22" t="s">
        <v>11</v>
      </c>
      <c r="E7" s="66">
        <v>165.010905236312</v>
      </c>
    </row>
    <row r="8" spans="2:5" x14ac:dyDescent="0.2">
      <c r="B8" s="22">
        <v>2019</v>
      </c>
      <c r="C8" s="22" t="s">
        <v>34</v>
      </c>
      <c r="D8" s="22" t="s">
        <v>11</v>
      </c>
      <c r="E8" s="66">
        <v>196.39334733646999</v>
      </c>
    </row>
    <row r="9" spans="2:5" x14ac:dyDescent="0.2">
      <c r="B9" s="22">
        <v>2019</v>
      </c>
      <c r="C9" s="22" t="s">
        <v>35</v>
      </c>
      <c r="D9" s="22" t="s">
        <v>11</v>
      </c>
      <c r="E9" s="66">
        <v>169.06025260407401</v>
      </c>
    </row>
    <row r="10" spans="2:5" x14ac:dyDescent="0.2">
      <c r="B10" s="22">
        <v>2019</v>
      </c>
      <c r="C10" s="22" t="s">
        <v>122</v>
      </c>
      <c r="D10" s="22" t="s">
        <v>6</v>
      </c>
      <c r="E10" s="66">
        <v>110.344715771521</v>
      </c>
    </row>
    <row r="11" spans="2:5" x14ac:dyDescent="0.2">
      <c r="B11" s="22">
        <v>2020</v>
      </c>
      <c r="C11" s="22" t="s">
        <v>36</v>
      </c>
      <c r="D11" s="22" t="s">
        <v>11</v>
      </c>
      <c r="E11" s="66">
        <v>160.96155786854999</v>
      </c>
    </row>
    <row r="12" spans="2:5" x14ac:dyDescent="0.2">
      <c r="B12" s="22">
        <v>2020</v>
      </c>
      <c r="C12" s="22" t="s">
        <v>123</v>
      </c>
      <c r="D12" s="22" t="s">
        <v>6</v>
      </c>
      <c r="E12" s="66">
        <v>94.147326300472898</v>
      </c>
    </row>
    <row r="13" spans="2:5" x14ac:dyDescent="0.2">
      <c r="B13" s="22">
        <v>2020</v>
      </c>
      <c r="C13" s="22" t="s">
        <v>124</v>
      </c>
      <c r="D13" s="22" t="s">
        <v>8</v>
      </c>
      <c r="E13" s="66">
        <v>108.32004208764</v>
      </c>
    </row>
    <row r="14" spans="2:5" x14ac:dyDescent="0.2">
      <c r="B14" s="22">
        <v>2021</v>
      </c>
      <c r="C14" s="22" t="s">
        <v>37</v>
      </c>
      <c r="D14" s="22" t="s">
        <v>11</v>
      </c>
      <c r="E14" s="66">
        <v>137.67781050391699</v>
      </c>
    </row>
    <row r="15" spans="2:5" x14ac:dyDescent="0.2">
      <c r="B15" s="22">
        <v>2021</v>
      </c>
      <c r="C15" s="22" t="s">
        <v>125</v>
      </c>
      <c r="D15" s="22" t="s">
        <v>6</v>
      </c>
      <c r="E15" s="66">
        <v>71.875915777780307</v>
      </c>
    </row>
    <row r="16" spans="2:5" x14ac:dyDescent="0.2">
      <c r="B16" s="22">
        <v>2022</v>
      </c>
      <c r="C16" s="22" t="s">
        <v>38</v>
      </c>
      <c r="D16" s="22" t="s">
        <v>11</v>
      </c>
      <c r="E16" s="66">
        <v>105.283031561819</v>
      </c>
    </row>
    <row r="17" spans="2:5" x14ac:dyDescent="0.2">
      <c r="B17" s="22">
        <v>2022</v>
      </c>
      <c r="C17" s="22" t="s">
        <v>39</v>
      </c>
      <c r="D17" s="22" t="s">
        <v>11</v>
      </c>
      <c r="E17" s="66">
        <v>105.283031561819</v>
      </c>
    </row>
    <row r="18" spans="2:5" x14ac:dyDescent="0.2">
      <c r="B18" s="22">
        <v>2022</v>
      </c>
      <c r="C18" s="22" t="s">
        <v>126</v>
      </c>
      <c r="D18" s="22" t="s">
        <v>8</v>
      </c>
      <c r="E18" s="66">
        <v>79.974610513304896</v>
      </c>
    </row>
    <row r="19" spans="2:5" x14ac:dyDescent="0.2">
      <c r="B19" s="22">
        <v>2022</v>
      </c>
      <c r="C19" s="22" t="s">
        <v>40</v>
      </c>
      <c r="D19" s="22" t="s">
        <v>12</v>
      </c>
      <c r="E19" s="66">
        <v>98.196673668235107</v>
      </c>
    </row>
    <row r="20" spans="2:5" x14ac:dyDescent="0.2">
      <c r="B20" s="22">
        <v>2023</v>
      </c>
      <c r="C20" s="22" t="s">
        <v>127</v>
      </c>
      <c r="D20" s="22" t="s">
        <v>8</v>
      </c>
      <c r="E20" s="66">
        <v>88.073305248829399</v>
      </c>
    </row>
    <row r="21" spans="2:5" x14ac:dyDescent="0.2">
      <c r="B21" s="22">
        <v>2023</v>
      </c>
      <c r="C21" s="22" t="s">
        <v>128</v>
      </c>
      <c r="D21" s="22" t="s">
        <v>7</v>
      </c>
      <c r="E21" s="66">
        <v>83.011621039126595</v>
      </c>
    </row>
    <row r="22" spans="2:5" x14ac:dyDescent="0.2">
      <c r="B22" s="22">
        <v>2023</v>
      </c>
      <c r="C22" s="22" t="s">
        <v>41</v>
      </c>
      <c r="D22" s="22" t="s">
        <v>12</v>
      </c>
      <c r="E22" s="66">
        <v>84.023957881067204</v>
      </c>
    </row>
    <row r="23" spans="2:5" x14ac:dyDescent="0.2">
      <c r="B23" s="22">
        <v>2023</v>
      </c>
      <c r="C23" s="22" t="s">
        <v>111</v>
      </c>
      <c r="D23" s="22" t="s">
        <v>12</v>
      </c>
      <c r="E23" s="66">
        <v>91.110315774651099</v>
      </c>
    </row>
    <row r="24" spans="2:5" x14ac:dyDescent="0.2">
      <c r="B24" s="22">
        <v>2023</v>
      </c>
      <c r="C24" s="22" t="s">
        <v>134</v>
      </c>
      <c r="D24" s="22" t="s">
        <v>12</v>
      </c>
      <c r="E24" s="66">
        <v>142.73949471361999</v>
      </c>
    </row>
    <row r="25" spans="2:5" x14ac:dyDescent="0.2">
      <c r="B25" s="22">
        <v>2023</v>
      </c>
      <c r="C25" s="22" t="s">
        <v>105</v>
      </c>
      <c r="D25" s="22" t="s">
        <v>12</v>
      </c>
      <c r="E25" s="66">
        <v>142.73949471361999</v>
      </c>
    </row>
    <row r="26" spans="2:5" x14ac:dyDescent="0.2">
      <c r="B26" s="22">
        <v>2024</v>
      </c>
      <c r="C26" s="22" t="s">
        <v>129</v>
      </c>
      <c r="D26" s="22" t="s">
        <v>7</v>
      </c>
      <c r="E26" s="66">
        <v>88.073305248829399</v>
      </c>
    </row>
    <row r="27" spans="2:5" x14ac:dyDescent="0.2">
      <c r="B27" s="22">
        <v>2024</v>
      </c>
      <c r="C27" s="22" t="s">
        <v>130</v>
      </c>
      <c r="D27" s="22" t="s">
        <v>7</v>
      </c>
      <c r="E27" s="66">
        <v>87.060968406888904</v>
      </c>
    </row>
    <row r="28" spans="2:5" x14ac:dyDescent="0.2">
      <c r="B28" s="22">
        <v>2024</v>
      </c>
      <c r="C28" s="22" t="s">
        <v>131</v>
      </c>
      <c r="D28" s="22" t="s">
        <v>7</v>
      </c>
      <c r="E28" s="66">
        <v>85.0362947230077</v>
      </c>
    </row>
    <row r="29" spans="2:5" x14ac:dyDescent="0.2">
      <c r="B29" s="22">
        <v>2024</v>
      </c>
      <c r="C29" s="22" t="s">
        <v>103</v>
      </c>
      <c r="D29" s="22" t="s">
        <v>12</v>
      </c>
      <c r="E29" s="66">
        <v>102.246021035997</v>
      </c>
    </row>
    <row r="30" spans="2:5" x14ac:dyDescent="0.2">
      <c r="B30" s="22">
        <v>2024</v>
      </c>
      <c r="C30" s="22" t="s">
        <v>101</v>
      </c>
      <c r="D30" s="22" t="s">
        <v>12</v>
      </c>
      <c r="E30" s="66">
        <v>95.159663142413393</v>
      </c>
    </row>
    <row r="31" spans="2:5" x14ac:dyDescent="0.2">
      <c r="B31" s="22">
        <v>2024</v>
      </c>
      <c r="C31" s="22" t="s">
        <v>113</v>
      </c>
      <c r="D31" s="22" t="s">
        <v>12</v>
      </c>
      <c r="E31" s="66">
        <v>89.085642090769994</v>
      </c>
    </row>
    <row r="32" spans="2:5" x14ac:dyDescent="0.2">
      <c r="B32" s="22">
        <v>2024</v>
      </c>
      <c r="C32" s="22" t="s">
        <v>135</v>
      </c>
      <c r="D32" s="22" t="s">
        <v>11</v>
      </c>
      <c r="E32" s="66">
        <v>89.085642090769994</v>
      </c>
    </row>
    <row r="33" spans="2:7" x14ac:dyDescent="0.2">
      <c r="B33" s="22">
        <v>2025</v>
      </c>
      <c r="C33" s="22" t="s">
        <v>132</v>
      </c>
      <c r="D33" s="22" t="s">
        <v>7</v>
      </c>
      <c r="E33" s="66">
        <v>124.517431558689</v>
      </c>
    </row>
    <row r="34" spans="2:7" x14ac:dyDescent="0.2">
      <c r="B34" s="22">
        <v>2025</v>
      </c>
      <c r="C34" s="22" t="s">
        <v>133</v>
      </c>
      <c r="D34" s="22" t="s">
        <v>7</v>
      </c>
      <c r="E34" s="66">
        <v>90.097978932710603</v>
      </c>
    </row>
    <row r="35" spans="2:7" x14ac:dyDescent="0.2">
      <c r="B35" s="22">
        <v>2025</v>
      </c>
      <c r="C35" s="22" t="s">
        <v>110</v>
      </c>
      <c r="D35" s="22" t="s">
        <v>12</v>
      </c>
      <c r="E35" s="66">
        <v>71.875915777780307</v>
      </c>
    </row>
    <row r="36" spans="2:7" x14ac:dyDescent="0.2">
      <c r="B36" s="22">
        <v>2025</v>
      </c>
      <c r="C36" s="22" t="s">
        <v>136</v>
      </c>
      <c r="D36" s="22" t="s">
        <v>11</v>
      </c>
      <c r="E36" s="66">
        <v>92.122652616591694</v>
      </c>
    </row>
    <row r="37" spans="2:7" x14ac:dyDescent="0.2">
      <c r="B37" s="6"/>
      <c r="C37" s="6"/>
      <c r="D37" s="5"/>
      <c r="E37" s="11"/>
    </row>
    <row r="38" spans="2:7" x14ac:dyDescent="0.2">
      <c r="B38" s="10" t="s">
        <v>90</v>
      </c>
      <c r="C38" s="6"/>
      <c r="D38" s="5"/>
      <c r="E38" s="11"/>
    </row>
    <row r="39" spans="2:7" x14ac:dyDescent="0.2">
      <c r="B39" s="10" t="s">
        <v>91</v>
      </c>
    </row>
    <row r="40" spans="2:7" ht="89.25" customHeight="1" x14ac:dyDescent="0.2">
      <c r="B40" s="153" t="s">
        <v>88</v>
      </c>
      <c r="C40" s="153"/>
      <c r="D40" s="153"/>
      <c r="E40" s="153"/>
      <c r="F40" s="153"/>
      <c r="G40" s="153"/>
    </row>
    <row r="41" spans="2:7" ht="32.25" customHeight="1" x14ac:dyDescent="0.2">
      <c r="B41" s="142" t="s">
        <v>89</v>
      </c>
      <c r="C41" s="142"/>
      <c r="D41" s="142"/>
      <c r="E41" s="142"/>
      <c r="F41" s="142"/>
      <c r="G41" s="142"/>
    </row>
  </sheetData>
  <mergeCells count="2">
    <mergeCell ref="B40:G40"/>
    <mergeCell ref="B41:G41"/>
  </mergeCells>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AB17"/>
  <sheetViews>
    <sheetView workbookViewId="0">
      <selection activeCell="B1" sqref="B1"/>
    </sheetView>
  </sheetViews>
  <sheetFormatPr baseColWidth="10" defaultColWidth="11" defaultRowHeight="16" x14ac:dyDescent="0.2"/>
  <cols>
    <col min="2" max="2" width="26.6640625" style="3" bestFit="1" customWidth="1"/>
    <col min="3" max="15" width="10.83203125" style="1"/>
  </cols>
  <sheetData>
    <row r="1" spans="2:28" ht="24" x14ac:dyDescent="0.3">
      <c r="B1" s="7" t="s">
        <v>343</v>
      </c>
    </row>
    <row r="3" spans="2:28" x14ac:dyDescent="0.2">
      <c r="B3" s="22" t="s">
        <v>42</v>
      </c>
      <c r="C3" s="5" t="s">
        <v>161</v>
      </c>
      <c r="D3" s="5" t="s">
        <v>162</v>
      </c>
      <c r="E3" s="5" t="s">
        <v>163</v>
      </c>
      <c r="F3" s="5" t="s">
        <v>164</v>
      </c>
      <c r="G3" s="5" t="s">
        <v>165</v>
      </c>
      <c r="H3" s="5" t="s">
        <v>166</v>
      </c>
      <c r="I3" s="5" t="s">
        <v>167</v>
      </c>
      <c r="J3" s="5" t="s">
        <v>168</v>
      </c>
      <c r="K3" s="5" t="s">
        <v>169</v>
      </c>
      <c r="L3" s="5" t="s">
        <v>170</v>
      </c>
      <c r="M3" s="5" t="s">
        <v>150</v>
      </c>
      <c r="N3" s="5" t="s">
        <v>151</v>
      </c>
      <c r="O3" s="5" t="s">
        <v>152</v>
      </c>
      <c r="P3" s="1" t="s">
        <v>153</v>
      </c>
      <c r="Q3" s="1" t="s">
        <v>154</v>
      </c>
      <c r="R3" s="1" t="s">
        <v>155</v>
      </c>
      <c r="S3" s="1" t="s">
        <v>156</v>
      </c>
      <c r="T3" s="1" t="s">
        <v>157</v>
      </c>
      <c r="U3" s="1" t="s">
        <v>158</v>
      </c>
      <c r="V3" s="1" t="s">
        <v>159</v>
      </c>
      <c r="W3" s="1" t="s">
        <v>160</v>
      </c>
      <c r="X3" s="1" t="s">
        <v>179</v>
      </c>
      <c r="Y3" s="1" t="s">
        <v>180</v>
      </c>
      <c r="Z3" s="1" t="s">
        <v>181</v>
      </c>
      <c r="AA3" s="1" t="s">
        <v>182</v>
      </c>
      <c r="AB3" s="1" t="s">
        <v>360</v>
      </c>
    </row>
    <row r="4" spans="2:28" x14ac:dyDescent="0.2">
      <c r="B4" s="22" t="s">
        <v>370</v>
      </c>
      <c r="C4" s="23">
        <v>2019</v>
      </c>
      <c r="D4" s="23"/>
      <c r="E4" s="23"/>
      <c r="F4" s="23"/>
      <c r="G4" s="23"/>
      <c r="H4" s="23"/>
      <c r="I4" s="23"/>
      <c r="J4" s="23"/>
      <c r="K4" s="23"/>
      <c r="L4" s="23"/>
      <c r="M4" s="23">
        <v>140.51235366135001</v>
      </c>
      <c r="N4" s="23"/>
      <c r="O4" s="23"/>
      <c r="P4" s="117">
        <v>122.49275787480801</v>
      </c>
      <c r="Q4" s="117"/>
      <c r="R4" s="117"/>
      <c r="S4" s="117"/>
      <c r="T4" s="117"/>
      <c r="U4" s="117">
        <v>91.717717879815496</v>
      </c>
      <c r="V4" s="117"/>
      <c r="W4" s="117"/>
      <c r="X4" s="117"/>
      <c r="Y4" s="117"/>
      <c r="Z4" s="117">
        <v>66.206829462913106</v>
      </c>
      <c r="AA4" s="117"/>
      <c r="AB4" s="117"/>
    </row>
    <row r="5" spans="2:28" x14ac:dyDescent="0.2">
      <c r="B5" s="22" t="s">
        <v>371</v>
      </c>
      <c r="C5" s="23">
        <v>2020</v>
      </c>
      <c r="D5" s="23"/>
      <c r="E5" s="23"/>
      <c r="F5" s="23"/>
      <c r="G5" s="23"/>
      <c r="H5" s="23"/>
      <c r="I5" s="23"/>
      <c r="J5" s="23"/>
      <c r="K5" s="23"/>
      <c r="L5" s="23"/>
      <c r="M5" s="23">
        <v>108.32004208764</v>
      </c>
      <c r="N5" s="23"/>
      <c r="O5" s="23"/>
      <c r="P5" s="117">
        <v>89.085642090769994</v>
      </c>
      <c r="Q5" s="117"/>
      <c r="R5" s="117"/>
      <c r="S5" s="117"/>
      <c r="T5" s="117"/>
      <c r="U5" s="117">
        <v>74.912926303602006</v>
      </c>
      <c r="V5" s="117"/>
      <c r="W5" s="117"/>
      <c r="X5" s="117"/>
      <c r="Y5" s="117"/>
      <c r="Z5" s="117">
        <v>57.703199990612397</v>
      </c>
      <c r="AA5" s="117"/>
      <c r="AB5" s="117"/>
    </row>
    <row r="6" spans="2:28" x14ac:dyDescent="0.2">
      <c r="B6" s="22" t="s">
        <v>372</v>
      </c>
      <c r="C6" s="23">
        <v>2020</v>
      </c>
      <c r="D6" s="23"/>
      <c r="E6" s="23"/>
      <c r="F6" s="23"/>
      <c r="G6" s="23"/>
      <c r="H6" s="23"/>
      <c r="I6" s="23"/>
      <c r="J6" s="23"/>
      <c r="K6" s="23"/>
      <c r="L6" s="23"/>
      <c r="M6" s="23">
        <v>105.485498930207</v>
      </c>
      <c r="N6" s="23"/>
      <c r="O6" s="23"/>
      <c r="P6" s="117">
        <v>85.0362947230077</v>
      </c>
      <c r="Q6" s="117"/>
      <c r="R6" s="117"/>
      <c r="S6" s="117"/>
      <c r="T6" s="117"/>
      <c r="U6" s="117">
        <v>68.838905251958593</v>
      </c>
      <c r="V6" s="117"/>
      <c r="W6" s="117"/>
      <c r="X6" s="117"/>
      <c r="Y6" s="117"/>
      <c r="Z6" s="117">
        <v>59.120471569329197</v>
      </c>
      <c r="AA6" s="117"/>
      <c r="AB6" s="117"/>
    </row>
    <row r="7" spans="2:28" x14ac:dyDescent="0.2">
      <c r="B7" s="22" t="s">
        <v>373</v>
      </c>
      <c r="C7" s="23">
        <v>2020</v>
      </c>
      <c r="D7" s="23"/>
      <c r="E7" s="23"/>
      <c r="F7" s="23"/>
      <c r="G7" s="23"/>
      <c r="H7" s="23"/>
      <c r="I7" s="23"/>
      <c r="J7" s="23"/>
      <c r="K7" s="23"/>
      <c r="L7" s="23"/>
      <c r="M7" s="23">
        <v>206.82782478576601</v>
      </c>
      <c r="N7" s="23"/>
      <c r="O7" s="23"/>
      <c r="P7" s="117"/>
      <c r="Q7" s="117"/>
      <c r="R7" s="117"/>
      <c r="S7" s="117"/>
      <c r="T7" s="117"/>
      <c r="U7" s="117"/>
      <c r="V7" s="117"/>
      <c r="W7" s="117"/>
      <c r="X7" s="117">
        <v>105.71182242121</v>
      </c>
      <c r="Y7" s="117"/>
      <c r="Z7" s="117"/>
      <c r="AA7" s="117"/>
      <c r="AB7" s="117"/>
    </row>
    <row r="8" spans="2:28" x14ac:dyDescent="0.2">
      <c r="B8" s="22" t="s">
        <v>374</v>
      </c>
      <c r="C8" s="23">
        <v>2020</v>
      </c>
      <c r="D8" s="23"/>
      <c r="E8" s="23"/>
      <c r="F8" s="23"/>
      <c r="G8" s="23"/>
      <c r="H8" s="23"/>
      <c r="I8" s="23"/>
      <c r="J8" s="23"/>
      <c r="K8" s="23"/>
      <c r="L8" s="23"/>
      <c r="M8" s="23">
        <v>206.82818740482301</v>
      </c>
      <c r="N8" s="23"/>
      <c r="O8" s="23"/>
      <c r="P8" s="117"/>
      <c r="Q8" s="117"/>
      <c r="R8" s="117"/>
      <c r="S8" s="117"/>
      <c r="T8" s="117"/>
      <c r="U8" s="117"/>
      <c r="V8" s="117"/>
      <c r="W8" s="117"/>
      <c r="X8" s="117">
        <v>105.718103161445</v>
      </c>
      <c r="Y8" s="117"/>
      <c r="Z8" s="117"/>
      <c r="AA8" s="117"/>
      <c r="AB8" s="117"/>
    </row>
    <row r="9" spans="2:28" x14ac:dyDescent="0.2">
      <c r="B9" s="22" t="s">
        <v>375</v>
      </c>
      <c r="C9" s="23">
        <v>2020</v>
      </c>
      <c r="D9" s="23"/>
      <c r="E9" s="23"/>
      <c r="F9" s="23"/>
      <c r="G9" s="23"/>
      <c r="H9" s="23"/>
      <c r="I9" s="23"/>
      <c r="J9" s="23"/>
      <c r="K9" s="23"/>
      <c r="L9" s="23"/>
      <c r="M9" s="23">
        <v>223.44066788201499</v>
      </c>
      <c r="N9" s="23"/>
      <c r="O9" s="23"/>
      <c r="P9" s="117"/>
      <c r="Q9" s="117"/>
      <c r="R9" s="117"/>
      <c r="S9" s="117"/>
      <c r="T9" s="117"/>
      <c r="U9" s="117"/>
      <c r="V9" s="117"/>
      <c r="W9" s="117"/>
      <c r="X9" s="117">
        <v>114.50343115247</v>
      </c>
      <c r="Y9" s="117"/>
      <c r="Z9" s="117"/>
      <c r="AA9" s="117"/>
      <c r="AB9" s="117"/>
    </row>
    <row r="10" spans="2:28" x14ac:dyDescent="0.2">
      <c r="B10" s="22" t="s">
        <v>376</v>
      </c>
      <c r="C10" s="23">
        <v>2021</v>
      </c>
      <c r="D10" s="23"/>
      <c r="E10" s="23"/>
      <c r="F10" s="23"/>
      <c r="G10" s="23"/>
      <c r="H10" s="23"/>
      <c r="I10" s="23"/>
      <c r="J10" s="23"/>
      <c r="K10" s="23"/>
      <c r="L10" s="23"/>
      <c r="M10" s="23"/>
      <c r="N10" s="23"/>
      <c r="O10" s="23"/>
      <c r="P10" s="117"/>
      <c r="Q10" s="117"/>
      <c r="R10" s="117"/>
      <c r="S10" s="117"/>
      <c r="T10" s="117"/>
      <c r="U10" s="117">
        <v>160.25656952883301</v>
      </c>
      <c r="V10" s="117"/>
      <c r="W10" s="117"/>
      <c r="X10" s="117"/>
      <c r="Y10" s="117"/>
      <c r="Z10" s="117">
        <v>70.512890592686702</v>
      </c>
      <c r="AA10" s="117"/>
      <c r="AB10" s="117"/>
    </row>
    <row r="11" spans="2:28" x14ac:dyDescent="0.2">
      <c r="B11" s="22" t="s">
        <v>349</v>
      </c>
      <c r="C11" s="23">
        <v>2021</v>
      </c>
      <c r="D11" s="23"/>
      <c r="E11" s="23"/>
      <c r="F11" s="23"/>
      <c r="G11" s="23"/>
      <c r="H11" s="23"/>
      <c r="I11" s="23"/>
      <c r="J11" s="23"/>
      <c r="K11" s="23"/>
      <c r="L11" s="23"/>
      <c r="M11" s="23"/>
      <c r="N11" s="23"/>
      <c r="O11" s="23"/>
      <c r="P11" s="117"/>
      <c r="Q11" s="117"/>
      <c r="R11" s="117"/>
      <c r="S11" s="117">
        <v>97.456048034671397</v>
      </c>
      <c r="T11" s="117"/>
      <c r="U11" s="117"/>
      <c r="V11" s="117"/>
      <c r="W11" s="117"/>
      <c r="X11" s="117"/>
      <c r="Y11" s="117"/>
      <c r="Z11" s="117"/>
      <c r="AA11" s="117"/>
      <c r="AB11" s="117">
        <v>64.384623147420101</v>
      </c>
    </row>
    <row r="12" spans="2:28" x14ac:dyDescent="0.2">
      <c r="B12" s="22" t="s">
        <v>350</v>
      </c>
      <c r="C12" s="23">
        <v>2021</v>
      </c>
      <c r="D12" s="23"/>
      <c r="E12" s="23"/>
      <c r="F12" s="23"/>
      <c r="G12" s="23"/>
      <c r="H12" s="23"/>
      <c r="I12" s="23"/>
      <c r="J12" s="23"/>
      <c r="K12" s="23"/>
      <c r="L12" s="23"/>
      <c r="M12" s="23"/>
      <c r="N12" s="23"/>
      <c r="O12" s="23"/>
      <c r="P12" s="117"/>
      <c r="Q12" s="117"/>
      <c r="R12" s="117"/>
      <c r="S12" s="117">
        <v>75.925263145542601</v>
      </c>
      <c r="T12" s="117"/>
      <c r="U12" s="117"/>
      <c r="V12" s="117"/>
      <c r="W12" s="117"/>
      <c r="X12" s="117"/>
      <c r="Y12" s="117"/>
      <c r="Z12" s="117"/>
      <c r="AA12" s="117"/>
      <c r="AB12" s="117">
        <v>49.604505255087801</v>
      </c>
    </row>
    <row r="13" spans="2:28" x14ac:dyDescent="0.2">
      <c r="B13" s="22" t="s">
        <v>351</v>
      </c>
      <c r="C13" s="23">
        <v>2021</v>
      </c>
      <c r="D13" s="23"/>
      <c r="E13" s="23"/>
      <c r="F13" s="23"/>
      <c r="G13" s="23"/>
      <c r="H13" s="23"/>
      <c r="I13" s="23"/>
      <c r="J13" s="23"/>
      <c r="K13" s="23"/>
      <c r="L13" s="23"/>
      <c r="M13" s="23"/>
      <c r="N13" s="23"/>
      <c r="O13" s="23"/>
      <c r="P13" s="117"/>
      <c r="Q13" s="117"/>
      <c r="R13" s="117"/>
      <c r="S13" s="117">
        <v>120.468084190927</v>
      </c>
      <c r="T13" s="117"/>
      <c r="U13" s="117"/>
      <c r="V13" s="117"/>
      <c r="W13" s="117"/>
      <c r="X13" s="117"/>
      <c r="Y13" s="117"/>
      <c r="Z13" s="117"/>
      <c r="AA13" s="117"/>
      <c r="AB13" s="117">
        <v>88.073305248829399</v>
      </c>
    </row>
    <row r="17" spans="2:9" ht="58.5" customHeight="1" x14ac:dyDescent="0.2">
      <c r="B17" s="142" t="s">
        <v>93</v>
      </c>
      <c r="C17" s="142"/>
      <c r="D17" s="142"/>
      <c r="E17" s="142"/>
      <c r="F17" s="142"/>
      <c r="G17" s="142"/>
      <c r="H17" s="142"/>
      <c r="I17" s="142"/>
    </row>
  </sheetData>
  <mergeCells count="1">
    <mergeCell ref="B17:I17"/>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14"/>
  <sheetViews>
    <sheetView workbookViewId="0">
      <selection activeCell="B1" sqref="B1"/>
    </sheetView>
  </sheetViews>
  <sheetFormatPr baseColWidth="10" defaultColWidth="11" defaultRowHeight="16" x14ac:dyDescent="0.2"/>
  <cols>
    <col min="2" max="2" width="21.33203125" style="3" customWidth="1"/>
    <col min="3" max="8" width="13.33203125" style="1" customWidth="1"/>
    <col min="9" max="9" width="15.6640625" style="1" customWidth="1"/>
    <col min="10" max="11" width="13.33203125" style="1" customWidth="1"/>
    <col min="12" max="12" width="15.33203125" style="1" customWidth="1"/>
    <col min="13" max="13" width="13.33203125" style="1" customWidth="1"/>
    <col min="14" max="14" width="14" style="1" customWidth="1"/>
    <col min="15" max="15" width="13.33203125" style="1" customWidth="1"/>
  </cols>
  <sheetData>
    <row r="1" spans="2:15" ht="24" x14ac:dyDescent="0.3">
      <c r="B1" s="7" t="s">
        <v>292</v>
      </c>
    </row>
    <row r="3" spans="2:15" s="2" customFormat="1" ht="34" customHeight="1" x14ac:dyDescent="0.2">
      <c r="B3" s="40" t="s">
        <v>30</v>
      </c>
      <c r="C3" s="42" t="s">
        <v>66</v>
      </c>
      <c r="D3" s="42" t="s">
        <v>60</v>
      </c>
      <c r="E3" s="42" t="s">
        <v>55</v>
      </c>
      <c r="F3" s="42" t="s">
        <v>61</v>
      </c>
      <c r="G3" s="42" t="s">
        <v>56</v>
      </c>
      <c r="H3" s="42" t="s">
        <v>59</v>
      </c>
      <c r="I3" s="42" t="s">
        <v>58</v>
      </c>
      <c r="J3" s="42" t="s">
        <v>83</v>
      </c>
      <c r="K3" s="42" t="s">
        <v>63</v>
      </c>
      <c r="L3" s="42" t="s">
        <v>57</v>
      </c>
      <c r="M3" s="42" t="s">
        <v>62</v>
      </c>
      <c r="N3" s="42" t="s">
        <v>84</v>
      </c>
    </row>
    <row r="4" spans="2:15" x14ac:dyDescent="0.2">
      <c r="B4" s="33" t="s">
        <v>114</v>
      </c>
      <c r="C4" s="34">
        <v>0</v>
      </c>
      <c r="D4" s="34">
        <v>0</v>
      </c>
      <c r="E4" s="34">
        <v>0</v>
      </c>
      <c r="F4" s="34">
        <v>0</v>
      </c>
      <c r="G4" s="34">
        <v>0</v>
      </c>
      <c r="H4" s="34">
        <v>0</v>
      </c>
      <c r="I4" s="34">
        <v>0</v>
      </c>
      <c r="J4" s="34">
        <v>0</v>
      </c>
      <c r="K4" s="34">
        <v>0</v>
      </c>
      <c r="L4" s="34">
        <v>30</v>
      </c>
      <c r="M4" s="34">
        <v>12</v>
      </c>
      <c r="N4" s="32">
        <v>42</v>
      </c>
      <c r="O4"/>
    </row>
    <row r="5" spans="2:15" x14ac:dyDescent="0.2">
      <c r="B5" s="22" t="s">
        <v>18</v>
      </c>
      <c r="C5" s="35">
        <v>0</v>
      </c>
      <c r="D5" s="35">
        <v>0</v>
      </c>
      <c r="E5" s="35">
        <v>0</v>
      </c>
      <c r="F5" s="35">
        <v>0</v>
      </c>
      <c r="G5" s="35">
        <v>0</v>
      </c>
      <c r="H5" s="35">
        <v>0</v>
      </c>
      <c r="I5" s="35">
        <v>0</v>
      </c>
      <c r="J5" s="35">
        <v>0</v>
      </c>
      <c r="K5" s="35">
        <v>0</v>
      </c>
      <c r="L5" s="35">
        <v>0</v>
      </c>
      <c r="M5" s="35">
        <v>0</v>
      </c>
      <c r="N5" s="36">
        <v>0</v>
      </c>
      <c r="O5"/>
    </row>
    <row r="6" spans="2:15" x14ac:dyDescent="0.2">
      <c r="B6" s="22" t="s">
        <v>24</v>
      </c>
      <c r="C6" s="35">
        <v>0</v>
      </c>
      <c r="D6" s="35">
        <v>0</v>
      </c>
      <c r="E6" s="35">
        <v>0</v>
      </c>
      <c r="F6" s="35">
        <v>0</v>
      </c>
      <c r="G6" s="35">
        <v>0</v>
      </c>
      <c r="H6" s="35">
        <v>0</v>
      </c>
      <c r="I6" s="35">
        <v>0</v>
      </c>
      <c r="J6" s="35">
        <v>0</v>
      </c>
      <c r="K6" s="35">
        <v>0</v>
      </c>
      <c r="L6" s="35">
        <v>0</v>
      </c>
      <c r="M6" s="35">
        <v>0</v>
      </c>
      <c r="N6" s="36">
        <v>0</v>
      </c>
      <c r="O6"/>
    </row>
    <row r="7" spans="2:15" x14ac:dyDescent="0.2">
      <c r="B7" s="22" t="s">
        <v>25</v>
      </c>
      <c r="C7" s="35">
        <v>0</v>
      </c>
      <c r="D7" s="35">
        <v>0</v>
      </c>
      <c r="E7" s="35">
        <v>0</v>
      </c>
      <c r="F7" s="35">
        <v>0</v>
      </c>
      <c r="G7" s="35">
        <v>800</v>
      </c>
      <c r="H7" s="35">
        <v>0</v>
      </c>
      <c r="I7" s="35">
        <v>0</v>
      </c>
      <c r="J7" s="35">
        <v>0</v>
      </c>
      <c r="K7" s="35">
        <v>0</v>
      </c>
      <c r="L7" s="35">
        <v>0</v>
      </c>
      <c r="M7" s="35">
        <v>0</v>
      </c>
      <c r="N7" s="36">
        <v>800</v>
      </c>
      <c r="O7"/>
    </row>
    <row r="8" spans="2:15" x14ac:dyDescent="0.2">
      <c r="B8" s="22" t="s">
        <v>26</v>
      </c>
      <c r="C8" s="35">
        <v>1108</v>
      </c>
      <c r="D8" s="35">
        <v>0</v>
      </c>
      <c r="E8" s="35">
        <v>12</v>
      </c>
      <c r="F8" s="35">
        <v>368</v>
      </c>
      <c r="G8" s="35">
        <v>814</v>
      </c>
      <c r="H8" s="35">
        <v>1100</v>
      </c>
      <c r="I8" s="35">
        <v>4316</v>
      </c>
      <c r="J8" s="35">
        <v>0</v>
      </c>
      <c r="K8" s="35">
        <v>20.7</v>
      </c>
      <c r="L8" s="35">
        <v>400</v>
      </c>
      <c r="M8" s="35">
        <v>2640</v>
      </c>
      <c r="N8" s="36">
        <v>10778.7</v>
      </c>
      <c r="O8"/>
    </row>
    <row r="9" spans="2:15" x14ac:dyDescent="0.2">
      <c r="B9" s="22" t="s">
        <v>27</v>
      </c>
      <c r="C9" s="35">
        <v>0</v>
      </c>
      <c r="D9" s="35">
        <v>1050</v>
      </c>
      <c r="E9" s="35">
        <v>0</v>
      </c>
      <c r="F9" s="35">
        <v>718</v>
      </c>
      <c r="G9" s="35">
        <v>5052</v>
      </c>
      <c r="H9" s="35">
        <v>3347</v>
      </c>
      <c r="I9" s="35">
        <v>0</v>
      </c>
      <c r="J9" s="35">
        <v>1485</v>
      </c>
      <c r="K9" s="35">
        <v>0</v>
      </c>
      <c r="L9" s="35">
        <v>0</v>
      </c>
      <c r="M9" s="35">
        <v>0</v>
      </c>
      <c r="N9" s="36">
        <v>11652</v>
      </c>
      <c r="O9"/>
    </row>
    <row r="10" spans="2:15" x14ac:dyDescent="0.2">
      <c r="B10" s="22" t="s">
        <v>28</v>
      </c>
      <c r="C10" s="35">
        <v>0</v>
      </c>
      <c r="D10" s="35">
        <v>0</v>
      </c>
      <c r="E10" s="35">
        <v>0</v>
      </c>
      <c r="F10" s="35">
        <v>0</v>
      </c>
      <c r="G10" s="35">
        <v>0</v>
      </c>
      <c r="H10" s="35">
        <v>0</v>
      </c>
      <c r="I10" s="35">
        <v>9801</v>
      </c>
      <c r="J10" s="35">
        <v>2250</v>
      </c>
      <c r="K10" s="35">
        <v>0</v>
      </c>
      <c r="L10" s="35">
        <v>0</v>
      </c>
      <c r="M10" s="35">
        <v>0</v>
      </c>
      <c r="N10" s="36">
        <v>12051</v>
      </c>
      <c r="O10"/>
    </row>
    <row r="11" spans="2:15" x14ac:dyDescent="0.2">
      <c r="B11" s="24" t="s">
        <v>29</v>
      </c>
      <c r="C11" s="36">
        <v>1108</v>
      </c>
      <c r="D11" s="36">
        <v>1050</v>
      </c>
      <c r="E11" s="36">
        <v>12</v>
      </c>
      <c r="F11" s="36">
        <v>1086</v>
      </c>
      <c r="G11" s="36">
        <v>6666</v>
      </c>
      <c r="H11" s="36">
        <v>4447</v>
      </c>
      <c r="I11" s="36">
        <v>14117</v>
      </c>
      <c r="J11" s="36">
        <v>3735</v>
      </c>
      <c r="K11" s="36">
        <v>20.7</v>
      </c>
      <c r="L11" s="36">
        <v>430</v>
      </c>
      <c r="M11" s="36">
        <v>2652</v>
      </c>
      <c r="N11" s="36">
        <v>35323.699999999997</v>
      </c>
      <c r="O11"/>
    </row>
    <row r="14" spans="2:15" ht="48.75" customHeight="1" x14ac:dyDescent="0.2">
      <c r="B14" s="142" t="s">
        <v>86</v>
      </c>
      <c r="C14" s="142"/>
      <c r="D14" s="142"/>
      <c r="E14" s="142"/>
      <c r="F14" s="142"/>
      <c r="G14" s="142"/>
    </row>
  </sheetData>
  <mergeCells count="1">
    <mergeCell ref="B14:G14"/>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workbookViewId="0"/>
  </sheetViews>
  <sheetFormatPr baseColWidth="10" defaultColWidth="11" defaultRowHeight="16" x14ac:dyDescent="0.2"/>
  <cols>
    <col min="2" max="2" width="13.33203125" style="3" bestFit="1" customWidth="1"/>
    <col min="3" max="13" width="10.83203125" style="1"/>
  </cols>
  <sheetData>
    <row r="1" spans="1:14" ht="24" x14ac:dyDescent="0.3">
      <c r="B1" s="7" t="s">
        <v>293</v>
      </c>
    </row>
    <row r="2" spans="1:14" ht="17" thickBot="1" x14ac:dyDescent="0.25">
      <c r="A2" s="6"/>
      <c r="B2" s="4"/>
      <c r="C2" s="5"/>
      <c r="D2" s="5"/>
      <c r="E2" s="5"/>
      <c r="F2" s="5"/>
      <c r="G2" s="5"/>
      <c r="H2" s="5"/>
      <c r="I2" s="5"/>
      <c r="J2" s="5"/>
      <c r="K2" s="5"/>
      <c r="L2" s="5"/>
      <c r="M2" s="5"/>
    </row>
    <row r="3" spans="1:14" x14ac:dyDescent="0.2">
      <c r="A3" s="6"/>
      <c r="B3" s="143" t="s">
        <v>53</v>
      </c>
      <c r="C3" s="144"/>
      <c r="D3" s="144"/>
      <c r="E3" s="144"/>
      <c r="F3" s="144"/>
      <c r="G3" s="144"/>
      <c r="H3" s="144"/>
      <c r="I3" s="144"/>
      <c r="J3" s="144"/>
      <c r="K3" s="144"/>
      <c r="L3" s="144"/>
      <c r="M3" s="145"/>
      <c r="N3" s="108"/>
    </row>
    <row r="4" spans="1:14" x14ac:dyDescent="0.2">
      <c r="A4" s="6"/>
      <c r="B4" s="24" t="s">
        <v>65</v>
      </c>
      <c r="C4" s="17" t="s">
        <v>151</v>
      </c>
      <c r="D4" s="17" t="s">
        <v>152</v>
      </c>
      <c r="E4" s="17" t="s">
        <v>153</v>
      </c>
      <c r="F4" s="17" t="s">
        <v>154</v>
      </c>
      <c r="G4" s="17" t="s">
        <v>155</v>
      </c>
      <c r="H4" s="17" t="s">
        <v>156</v>
      </c>
      <c r="I4" s="17" t="s">
        <v>157</v>
      </c>
      <c r="J4" s="17" t="s">
        <v>158</v>
      </c>
      <c r="K4" s="17" t="s">
        <v>159</v>
      </c>
      <c r="L4" s="17" t="s">
        <v>160</v>
      </c>
      <c r="M4" s="17" t="s">
        <v>84</v>
      </c>
    </row>
    <row r="5" spans="1:14" x14ac:dyDescent="0.2">
      <c r="A5" s="6"/>
      <c r="B5" s="22" t="s">
        <v>64</v>
      </c>
      <c r="C5" s="35">
        <v>0</v>
      </c>
      <c r="D5" s="35">
        <v>0</v>
      </c>
      <c r="E5" s="35">
        <v>0</v>
      </c>
      <c r="F5" s="35">
        <v>0</v>
      </c>
      <c r="G5" s="35">
        <v>0</v>
      </c>
      <c r="H5" s="35">
        <v>150</v>
      </c>
      <c r="I5" s="35">
        <v>0</v>
      </c>
      <c r="J5" s="35">
        <v>750</v>
      </c>
      <c r="K5" s="35">
        <v>0</v>
      </c>
      <c r="L5" s="35">
        <v>1000</v>
      </c>
      <c r="M5" s="36">
        <v>1900</v>
      </c>
    </row>
    <row r="6" spans="1:14" x14ac:dyDescent="0.2">
      <c r="A6" s="6"/>
      <c r="B6" s="22" t="s">
        <v>66</v>
      </c>
      <c r="C6" s="35">
        <v>0</v>
      </c>
      <c r="D6" s="35">
        <v>0</v>
      </c>
      <c r="E6" s="35">
        <v>0</v>
      </c>
      <c r="F6" s="35">
        <v>0</v>
      </c>
      <c r="G6" s="35">
        <v>0</v>
      </c>
      <c r="H6" s="35">
        <v>0</v>
      </c>
      <c r="I6" s="35">
        <v>0</v>
      </c>
      <c r="J6" s="35">
        <v>0</v>
      </c>
      <c r="K6" s="35">
        <v>0</v>
      </c>
      <c r="L6" s="35">
        <v>0</v>
      </c>
      <c r="M6" s="36">
        <v>0</v>
      </c>
    </row>
    <row r="7" spans="1:14" x14ac:dyDescent="0.2">
      <c r="A7" s="6"/>
      <c r="B7" s="22" t="s">
        <v>60</v>
      </c>
      <c r="C7" s="35">
        <v>0</v>
      </c>
      <c r="D7" s="35">
        <v>0</v>
      </c>
      <c r="E7" s="35">
        <v>0</v>
      </c>
      <c r="F7" s="35">
        <v>0</v>
      </c>
      <c r="G7" s="35">
        <v>120</v>
      </c>
      <c r="H7" s="35">
        <v>0</v>
      </c>
      <c r="I7" s="35">
        <v>300</v>
      </c>
      <c r="J7" s="35">
        <v>0</v>
      </c>
      <c r="K7" s="35">
        <v>0</v>
      </c>
      <c r="L7" s="35">
        <v>0</v>
      </c>
      <c r="M7" s="36">
        <v>420</v>
      </c>
    </row>
    <row r="8" spans="1:14" x14ac:dyDescent="0.2">
      <c r="A8" s="6"/>
      <c r="B8" s="22" t="s">
        <v>82</v>
      </c>
      <c r="C8" s="35">
        <v>0</v>
      </c>
      <c r="D8" s="35">
        <v>0</v>
      </c>
      <c r="E8" s="35">
        <v>0</v>
      </c>
      <c r="F8" s="35">
        <v>0</v>
      </c>
      <c r="G8" s="35">
        <v>0</v>
      </c>
      <c r="H8" s="35">
        <v>0</v>
      </c>
      <c r="I8" s="35">
        <v>0</v>
      </c>
      <c r="J8" s="35">
        <v>0</v>
      </c>
      <c r="K8" s="35">
        <v>0</v>
      </c>
      <c r="L8" s="35">
        <v>200</v>
      </c>
      <c r="M8" s="36">
        <v>200</v>
      </c>
    </row>
    <row r="9" spans="1:14" x14ac:dyDescent="0.2">
      <c r="A9" s="6"/>
      <c r="B9" s="22" t="s">
        <v>55</v>
      </c>
      <c r="C9" s="35">
        <v>0</v>
      </c>
      <c r="D9" s="35">
        <v>0</v>
      </c>
      <c r="E9" s="35">
        <v>10</v>
      </c>
      <c r="F9" s="35">
        <v>0</v>
      </c>
      <c r="G9" s="35">
        <v>0</v>
      </c>
      <c r="H9" s="35">
        <v>0</v>
      </c>
      <c r="I9" s="35">
        <v>0</v>
      </c>
      <c r="J9" s="35">
        <v>250</v>
      </c>
      <c r="K9" s="35">
        <v>0</v>
      </c>
      <c r="L9" s="35">
        <v>0</v>
      </c>
      <c r="M9" s="36">
        <v>260</v>
      </c>
    </row>
    <row r="10" spans="1:14" x14ac:dyDescent="0.2">
      <c r="A10" s="6"/>
      <c r="B10" s="22" t="s">
        <v>61</v>
      </c>
      <c r="C10" s="35">
        <v>0</v>
      </c>
      <c r="D10" s="35">
        <v>0</v>
      </c>
      <c r="E10" s="35">
        <v>248</v>
      </c>
      <c r="F10" s="35">
        <v>0</v>
      </c>
      <c r="G10" s="35">
        <v>0</v>
      </c>
      <c r="H10" s="35">
        <v>0</v>
      </c>
      <c r="I10" s="35">
        <v>1200</v>
      </c>
      <c r="J10" s="35">
        <v>0</v>
      </c>
      <c r="K10" s="35">
        <v>0</v>
      </c>
      <c r="L10" s="35">
        <v>0</v>
      </c>
      <c r="M10" s="36">
        <v>1448</v>
      </c>
    </row>
    <row r="11" spans="1:14" x14ac:dyDescent="0.2">
      <c r="A11" s="6"/>
      <c r="B11" s="22" t="s">
        <v>56</v>
      </c>
      <c r="C11" s="35">
        <v>0</v>
      </c>
      <c r="D11" s="35">
        <v>0</v>
      </c>
      <c r="E11" s="35">
        <v>800</v>
      </c>
      <c r="F11" s="35">
        <v>1608</v>
      </c>
      <c r="G11" s="35">
        <v>0</v>
      </c>
      <c r="H11" s="35">
        <v>1230</v>
      </c>
      <c r="I11" s="35">
        <v>2800</v>
      </c>
      <c r="J11" s="35">
        <v>0</v>
      </c>
      <c r="K11" s="35">
        <v>0</v>
      </c>
      <c r="L11" s="35">
        <v>850</v>
      </c>
      <c r="M11" s="36">
        <v>7288</v>
      </c>
    </row>
    <row r="12" spans="1:14" x14ac:dyDescent="0.2">
      <c r="A12" s="6"/>
      <c r="B12" s="22" t="s">
        <v>59</v>
      </c>
      <c r="C12" s="35">
        <v>0</v>
      </c>
      <c r="D12" s="35">
        <v>0</v>
      </c>
      <c r="E12" s="35">
        <v>0</v>
      </c>
      <c r="F12" s="35">
        <v>1100</v>
      </c>
      <c r="G12" s="35">
        <v>0</v>
      </c>
      <c r="H12" s="35">
        <v>1200</v>
      </c>
      <c r="I12" s="35">
        <v>0</v>
      </c>
      <c r="J12" s="35">
        <v>0</v>
      </c>
      <c r="K12" s="35">
        <v>0</v>
      </c>
      <c r="L12" s="35">
        <v>0</v>
      </c>
      <c r="M12" s="36">
        <v>2300</v>
      </c>
    </row>
    <row r="13" spans="1:14" x14ac:dyDescent="0.2">
      <c r="A13" s="6"/>
      <c r="B13" s="22" t="s">
        <v>58</v>
      </c>
      <c r="C13" s="35">
        <v>0</v>
      </c>
      <c r="D13" s="35">
        <v>0</v>
      </c>
      <c r="E13" s="35">
        <v>816</v>
      </c>
      <c r="F13" s="35">
        <v>0</v>
      </c>
      <c r="G13" s="35">
        <v>1260</v>
      </c>
      <c r="H13" s="35">
        <v>0</v>
      </c>
      <c r="I13" s="35">
        <v>0</v>
      </c>
      <c r="J13" s="35">
        <v>2700</v>
      </c>
      <c r="K13" s="35">
        <v>0</v>
      </c>
      <c r="L13" s="35">
        <v>2800</v>
      </c>
      <c r="M13" s="36">
        <v>7576</v>
      </c>
    </row>
    <row r="14" spans="1:14" x14ac:dyDescent="0.2">
      <c r="A14" s="6"/>
      <c r="B14" s="22" t="s">
        <v>83</v>
      </c>
      <c r="C14" s="35">
        <v>0</v>
      </c>
      <c r="D14" s="35">
        <v>0</v>
      </c>
      <c r="E14" s="35">
        <v>0</v>
      </c>
      <c r="F14" s="35">
        <v>0</v>
      </c>
      <c r="G14" s="35">
        <v>0</v>
      </c>
      <c r="H14" s="35">
        <v>800</v>
      </c>
      <c r="I14" s="35">
        <v>800</v>
      </c>
      <c r="J14" s="35">
        <v>800</v>
      </c>
      <c r="K14" s="35">
        <v>0</v>
      </c>
      <c r="L14" s="35">
        <v>0</v>
      </c>
      <c r="M14" s="36">
        <v>2400</v>
      </c>
    </row>
    <row r="15" spans="1:14" x14ac:dyDescent="0.2">
      <c r="A15" s="6"/>
      <c r="B15" s="22" t="s">
        <v>63</v>
      </c>
      <c r="C15" s="35">
        <v>0</v>
      </c>
      <c r="D15" s="35">
        <v>20.7</v>
      </c>
      <c r="E15" s="35">
        <v>0</v>
      </c>
      <c r="F15" s="35">
        <v>0</v>
      </c>
      <c r="G15" s="35">
        <v>0</v>
      </c>
      <c r="H15" s="35">
        <v>0</v>
      </c>
      <c r="I15" s="35">
        <v>0</v>
      </c>
      <c r="J15" s="35">
        <v>0</v>
      </c>
      <c r="K15" s="35">
        <v>0</v>
      </c>
      <c r="L15" s="35">
        <v>0</v>
      </c>
      <c r="M15" s="36">
        <v>20.7</v>
      </c>
    </row>
    <row r="16" spans="1:14" x14ac:dyDescent="0.2">
      <c r="A16" s="6"/>
      <c r="B16" s="22" t="s">
        <v>57</v>
      </c>
      <c r="C16" s="35">
        <v>0</v>
      </c>
      <c r="D16" s="35">
        <v>130</v>
      </c>
      <c r="E16" s="35">
        <v>0</v>
      </c>
      <c r="F16" s="35">
        <v>1584</v>
      </c>
      <c r="G16" s="35">
        <v>600</v>
      </c>
      <c r="H16" s="35">
        <v>0</v>
      </c>
      <c r="I16" s="35">
        <v>0</v>
      </c>
      <c r="J16" s="35">
        <v>0</v>
      </c>
      <c r="K16" s="35">
        <v>0</v>
      </c>
      <c r="L16" s="35">
        <v>0</v>
      </c>
      <c r="M16" s="36">
        <v>2314</v>
      </c>
    </row>
    <row r="17" spans="1:14" x14ac:dyDescent="0.2">
      <c r="A17" s="6"/>
      <c r="B17" s="22" t="s">
        <v>62</v>
      </c>
      <c r="C17" s="35">
        <v>0</v>
      </c>
      <c r="D17" s="35">
        <v>0</v>
      </c>
      <c r="E17" s="35">
        <v>0</v>
      </c>
      <c r="F17" s="35">
        <v>0</v>
      </c>
      <c r="G17" s="35">
        <v>880</v>
      </c>
      <c r="H17" s="35">
        <v>880</v>
      </c>
      <c r="I17" s="35">
        <v>880</v>
      </c>
      <c r="J17" s="35">
        <v>0</v>
      </c>
      <c r="K17" s="35">
        <v>0</v>
      </c>
      <c r="L17" s="35">
        <v>0</v>
      </c>
      <c r="M17" s="36">
        <v>2640</v>
      </c>
    </row>
    <row r="18" spans="1:14" x14ac:dyDescent="0.2">
      <c r="A18" s="6"/>
      <c r="B18" s="24" t="s">
        <v>84</v>
      </c>
      <c r="C18" s="36">
        <v>0</v>
      </c>
      <c r="D18" s="36">
        <v>150.69999999999999</v>
      </c>
      <c r="E18" s="36">
        <v>1874</v>
      </c>
      <c r="F18" s="36">
        <v>4292</v>
      </c>
      <c r="G18" s="36">
        <v>2860</v>
      </c>
      <c r="H18" s="36">
        <v>4260</v>
      </c>
      <c r="I18" s="36">
        <v>5980</v>
      </c>
      <c r="J18" s="36">
        <v>4500</v>
      </c>
      <c r="K18" s="36">
        <v>0</v>
      </c>
      <c r="L18" s="36">
        <v>4850</v>
      </c>
      <c r="M18" s="36">
        <v>28766.7</v>
      </c>
    </row>
    <row r="19" spans="1:14" ht="17" thickBot="1" x14ac:dyDescent="0.25">
      <c r="A19" s="6"/>
      <c r="B19" s="4"/>
      <c r="C19" s="5"/>
      <c r="D19" s="5"/>
      <c r="E19" s="5"/>
      <c r="F19" s="5"/>
      <c r="G19" s="5"/>
      <c r="H19" s="5"/>
      <c r="I19" s="5"/>
      <c r="J19" s="5"/>
      <c r="K19" s="5"/>
      <c r="L19" s="5"/>
      <c r="M19" s="5"/>
    </row>
    <row r="20" spans="1:14" x14ac:dyDescent="0.2">
      <c r="A20" s="6"/>
      <c r="B20" s="143" t="s">
        <v>54</v>
      </c>
      <c r="C20" s="144"/>
      <c r="D20" s="144"/>
      <c r="E20" s="144"/>
      <c r="F20" s="144"/>
      <c r="G20" s="144"/>
      <c r="H20" s="144"/>
      <c r="I20" s="144"/>
      <c r="J20" s="144"/>
      <c r="K20" s="144"/>
      <c r="L20" s="144"/>
      <c r="M20" s="145"/>
      <c r="N20" s="108"/>
    </row>
    <row r="21" spans="1:14" x14ac:dyDescent="0.2">
      <c r="A21" s="6"/>
      <c r="B21" s="27" t="s">
        <v>65</v>
      </c>
      <c r="C21" s="30">
        <v>2021</v>
      </c>
      <c r="D21" s="30">
        <v>2022</v>
      </c>
      <c r="E21" s="30">
        <v>2023</v>
      </c>
      <c r="F21" s="30">
        <v>2024</v>
      </c>
      <c r="G21" s="30">
        <v>2025</v>
      </c>
      <c r="H21" s="30">
        <v>2026</v>
      </c>
      <c r="I21" s="30">
        <v>2027</v>
      </c>
      <c r="J21" s="30">
        <v>2028</v>
      </c>
      <c r="K21" s="30">
        <v>2029</v>
      </c>
      <c r="L21" s="30">
        <v>2030</v>
      </c>
      <c r="M21" s="31" t="s">
        <v>84</v>
      </c>
    </row>
    <row r="22" spans="1:14" x14ac:dyDescent="0.2">
      <c r="A22" s="6"/>
      <c r="B22" s="28" t="s">
        <v>64</v>
      </c>
      <c r="C22" s="74">
        <v>0</v>
      </c>
      <c r="D22" s="74">
        <v>0</v>
      </c>
      <c r="E22" s="74">
        <v>0</v>
      </c>
      <c r="F22" s="74">
        <v>0</v>
      </c>
      <c r="G22" s="74">
        <v>0</v>
      </c>
      <c r="H22" s="74">
        <v>0</v>
      </c>
      <c r="I22" s="74">
        <v>0</v>
      </c>
      <c r="J22" s="74">
        <v>0</v>
      </c>
      <c r="K22" s="74">
        <v>0</v>
      </c>
      <c r="L22" s="74">
        <v>0</v>
      </c>
      <c r="M22" s="75">
        <v>0</v>
      </c>
    </row>
    <row r="23" spans="1:14" x14ac:dyDescent="0.2">
      <c r="A23" s="6"/>
      <c r="B23" s="29" t="s">
        <v>66</v>
      </c>
      <c r="C23" s="76">
        <v>0</v>
      </c>
      <c r="D23" s="76">
        <v>0</v>
      </c>
      <c r="E23" s="76">
        <v>0</v>
      </c>
      <c r="F23" s="76">
        <v>304</v>
      </c>
      <c r="G23" s="76">
        <v>804</v>
      </c>
      <c r="H23" s="76">
        <v>0</v>
      </c>
      <c r="I23" s="76">
        <v>800</v>
      </c>
      <c r="J23" s="76">
        <v>400</v>
      </c>
      <c r="K23" s="76">
        <v>0</v>
      </c>
      <c r="L23" s="76">
        <v>0</v>
      </c>
      <c r="M23" s="53">
        <v>2308</v>
      </c>
    </row>
    <row r="24" spans="1:14" x14ac:dyDescent="0.2">
      <c r="A24" s="6"/>
      <c r="B24" s="28" t="s">
        <v>60</v>
      </c>
      <c r="C24" s="74">
        <v>0</v>
      </c>
      <c r="D24" s="74">
        <v>0</v>
      </c>
      <c r="E24" s="74">
        <v>0</v>
      </c>
      <c r="F24" s="74">
        <v>0</v>
      </c>
      <c r="G24" s="74">
        <v>0</v>
      </c>
      <c r="H24" s="74">
        <v>0</v>
      </c>
      <c r="I24" s="74">
        <v>0</v>
      </c>
      <c r="J24" s="74">
        <v>0</v>
      </c>
      <c r="K24" s="74">
        <v>0</v>
      </c>
      <c r="L24" s="74">
        <v>0</v>
      </c>
      <c r="M24" s="75">
        <v>0</v>
      </c>
    </row>
    <row r="25" spans="1:14" x14ac:dyDescent="0.2">
      <c r="A25" s="6"/>
      <c r="B25" s="29" t="s">
        <v>82</v>
      </c>
      <c r="C25" s="76">
        <v>0</v>
      </c>
      <c r="D25" s="76">
        <v>0</v>
      </c>
      <c r="E25" s="76">
        <v>0</v>
      </c>
      <c r="F25" s="76">
        <v>0</v>
      </c>
      <c r="G25" s="76">
        <v>0</v>
      </c>
      <c r="H25" s="76">
        <v>0</v>
      </c>
      <c r="I25" s="76">
        <v>0</v>
      </c>
      <c r="J25" s="76">
        <v>0</v>
      </c>
      <c r="K25" s="76">
        <v>0</v>
      </c>
      <c r="L25" s="76">
        <v>0</v>
      </c>
      <c r="M25" s="53">
        <v>0</v>
      </c>
    </row>
    <row r="26" spans="1:14" x14ac:dyDescent="0.2">
      <c r="A26" s="6"/>
      <c r="B26" s="28" t="s">
        <v>55</v>
      </c>
      <c r="C26" s="74">
        <v>0</v>
      </c>
      <c r="D26" s="74">
        <v>0</v>
      </c>
      <c r="E26" s="74">
        <v>12</v>
      </c>
      <c r="F26" s="74">
        <v>0</v>
      </c>
      <c r="G26" s="74">
        <v>0</v>
      </c>
      <c r="H26" s="74">
        <v>0</v>
      </c>
      <c r="I26" s="74">
        <v>0</v>
      </c>
      <c r="J26" s="74">
        <v>0</v>
      </c>
      <c r="K26" s="74">
        <v>0</v>
      </c>
      <c r="L26" s="74">
        <v>0</v>
      </c>
      <c r="M26" s="75">
        <v>12</v>
      </c>
    </row>
    <row r="27" spans="1:14" x14ac:dyDescent="0.2">
      <c r="A27" s="6"/>
      <c r="B27" s="29" t="s">
        <v>61</v>
      </c>
      <c r="C27" s="76">
        <v>0</v>
      </c>
      <c r="D27" s="76">
        <v>0</v>
      </c>
      <c r="E27" s="76">
        <v>120</v>
      </c>
      <c r="F27" s="76">
        <v>0</v>
      </c>
      <c r="G27" s="76">
        <v>268</v>
      </c>
      <c r="H27" s="76">
        <v>400</v>
      </c>
      <c r="I27" s="76">
        <v>0</v>
      </c>
      <c r="J27" s="76">
        <v>400</v>
      </c>
      <c r="K27" s="76">
        <v>0</v>
      </c>
      <c r="L27" s="76">
        <v>400</v>
      </c>
      <c r="M27" s="53">
        <v>1588</v>
      </c>
    </row>
    <row r="28" spans="1:14" x14ac:dyDescent="0.2">
      <c r="A28" s="6"/>
      <c r="B28" s="28" t="s">
        <v>56</v>
      </c>
      <c r="C28" s="74">
        <v>0</v>
      </c>
      <c r="D28" s="74">
        <v>0</v>
      </c>
      <c r="E28" s="74">
        <v>0</v>
      </c>
      <c r="F28" s="74">
        <v>800</v>
      </c>
      <c r="G28" s="74">
        <v>0</v>
      </c>
      <c r="H28" s="74">
        <v>804</v>
      </c>
      <c r="I28" s="74">
        <v>800</v>
      </c>
      <c r="J28" s="74">
        <v>800</v>
      </c>
      <c r="K28" s="74">
        <v>0</v>
      </c>
      <c r="L28" s="74">
        <v>0</v>
      </c>
      <c r="M28" s="75">
        <v>3204</v>
      </c>
    </row>
    <row r="29" spans="1:14" x14ac:dyDescent="0.2">
      <c r="A29" s="6"/>
      <c r="B29" s="29" t="s">
        <v>59</v>
      </c>
      <c r="C29" s="76">
        <v>0</v>
      </c>
      <c r="D29" s="76">
        <v>0</v>
      </c>
      <c r="E29" s="76">
        <v>0</v>
      </c>
      <c r="F29" s="76">
        <v>1100</v>
      </c>
      <c r="G29" s="76">
        <v>0</v>
      </c>
      <c r="H29" s="76">
        <v>1200</v>
      </c>
      <c r="I29" s="76">
        <v>0</v>
      </c>
      <c r="J29" s="76">
        <v>1200</v>
      </c>
      <c r="K29" s="76">
        <v>0</v>
      </c>
      <c r="L29" s="76">
        <v>1200</v>
      </c>
      <c r="M29" s="53">
        <v>4700</v>
      </c>
    </row>
    <row r="30" spans="1:14" x14ac:dyDescent="0.2">
      <c r="A30" s="6"/>
      <c r="B30" s="28" t="s">
        <v>58</v>
      </c>
      <c r="C30" s="74">
        <v>0</v>
      </c>
      <c r="D30" s="74">
        <v>0</v>
      </c>
      <c r="E30" s="74">
        <v>130</v>
      </c>
      <c r="F30" s="74">
        <v>0</v>
      </c>
      <c r="G30" s="74">
        <v>1696</v>
      </c>
      <c r="H30" s="74">
        <v>900</v>
      </c>
      <c r="I30" s="74">
        <v>900</v>
      </c>
      <c r="J30" s="74">
        <v>500</v>
      </c>
      <c r="K30" s="74">
        <v>2200</v>
      </c>
      <c r="L30" s="74">
        <v>1000</v>
      </c>
      <c r="M30" s="75">
        <v>7326</v>
      </c>
    </row>
    <row r="31" spans="1:14" x14ac:dyDescent="0.2">
      <c r="A31" s="6"/>
      <c r="B31" s="29" t="s">
        <v>83</v>
      </c>
      <c r="C31" s="76">
        <v>0</v>
      </c>
      <c r="D31" s="76">
        <v>0</v>
      </c>
      <c r="E31" s="76">
        <v>0</v>
      </c>
      <c r="F31" s="76">
        <v>0</v>
      </c>
      <c r="G31" s="76">
        <v>0</v>
      </c>
      <c r="H31" s="76">
        <v>0</v>
      </c>
      <c r="I31" s="76">
        <v>0</v>
      </c>
      <c r="J31" s="76">
        <v>0</v>
      </c>
      <c r="K31" s="76">
        <v>0</v>
      </c>
      <c r="L31" s="76">
        <v>0</v>
      </c>
      <c r="M31" s="53">
        <v>0</v>
      </c>
    </row>
    <row r="32" spans="1:14" x14ac:dyDescent="0.2">
      <c r="A32" s="6"/>
      <c r="B32" s="28" t="s">
        <v>63</v>
      </c>
      <c r="C32" s="74">
        <v>0</v>
      </c>
      <c r="D32" s="74">
        <v>0</v>
      </c>
      <c r="E32" s="74">
        <v>20.399999999999999</v>
      </c>
      <c r="F32" s="74">
        <v>0</v>
      </c>
      <c r="G32" s="74">
        <v>0</v>
      </c>
      <c r="H32" s="74">
        <v>0</v>
      </c>
      <c r="I32" s="74">
        <v>0</v>
      </c>
      <c r="J32" s="74">
        <v>0</v>
      </c>
      <c r="K32" s="74">
        <v>0</v>
      </c>
      <c r="L32" s="74">
        <v>0</v>
      </c>
      <c r="M32" s="75">
        <v>20.399999999999999</v>
      </c>
    </row>
    <row r="33" spans="1:13" x14ac:dyDescent="0.2">
      <c r="A33" s="6"/>
      <c r="B33" s="29" t="s">
        <v>57</v>
      </c>
      <c r="C33" s="76">
        <v>0</v>
      </c>
      <c r="D33" s="76">
        <v>0</v>
      </c>
      <c r="E33" s="76">
        <v>0</v>
      </c>
      <c r="F33" s="76">
        <v>400</v>
      </c>
      <c r="G33" s="76">
        <v>0</v>
      </c>
      <c r="H33" s="76">
        <v>0</v>
      </c>
      <c r="I33" s="76">
        <v>600</v>
      </c>
      <c r="J33" s="76">
        <v>0</v>
      </c>
      <c r="K33" s="76">
        <v>0</v>
      </c>
      <c r="L33" s="76">
        <v>0</v>
      </c>
      <c r="M33" s="53">
        <v>1000</v>
      </c>
    </row>
    <row r="34" spans="1:13" x14ac:dyDescent="0.2">
      <c r="B34" s="28" t="s">
        <v>62</v>
      </c>
      <c r="C34" s="74">
        <v>0</v>
      </c>
      <c r="D34" s="74">
        <v>0</v>
      </c>
      <c r="E34" s="74">
        <v>0</v>
      </c>
      <c r="F34" s="74">
        <v>0</v>
      </c>
      <c r="G34" s="74">
        <v>880</v>
      </c>
      <c r="H34" s="74">
        <v>880</v>
      </c>
      <c r="I34" s="74">
        <v>880</v>
      </c>
      <c r="J34" s="74">
        <v>0</v>
      </c>
      <c r="K34" s="74">
        <v>0</v>
      </c>
      <c r="L34" s="74">
        <v>0</v>
      </c>
      <c r="M34" s="75">
        <v>2640</v>
      </c>
    </row>
    <row r="35" spans="1:13" ht="17" thickBot="1" x14ac:dyDescent="0.25">
      <c r="B35" s="26" t="s">
        <v>84</v>
      </c>
      <c r="C35" s="50">
        <v>0</v>
      </c>
      <c r="D35" s="50">
        <v>0</v>
      </c>
      <c r="E35" s="50">
        <v>282.39999999999998</v>
      </c>
      <c r="F35" s="50">
        <v>2604</v>
      </c>
      <c r="G35" s="50">
        <v>3648</v>
      </c>
      <c r="H35" s="50">
        <v>4184</v>
      </c>
      <c r="I35" s="50">
        <v>3980</v>
      </c>
      <c r="J35" s="50">
        <v>3300</v>
      </c>
      <c r="K35" s="50">
        <v>2200</v>
      </c>
      <c r="L35" s="50">
        <v>2600</v>
      </c>
      <c r="M35" s="51">
        <v>22798.400000000001</v>
      </c>
    </row>
  </sheetData>
  <mergeCells count="2">
    <mergeCell ref="B3:M3"/>
    <mergeCell ref="B20:M20"/>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28"/>
  <sheetViews>
    <sheetView workbookViewId="0">
      <selection activeCell="B1" sqref="B1"/>
    </sheetView>
  </sheetViews>
  <sheetFormatPr baseColWidth="10" defaultColWidth="11" defaultRowHeight="16" x14ac:dyDescent="0.2"/>
  <cols>
    <col min="2" max="2" width="26.5" customWidth="1"/>
    <col min="3" max="6" width="12.5" customWidth="1"/>
    <col min="7" max="7" width="13.5" customWidth="1"/>
    <col min="8" max="8" width="12.5" customWidth="1"/>
    <col min="9" max="9" width="14.33203125" customWidth="1"/>
    <col min="10" max="10" width="16.83203125" customWidth="1"/>
    <col min="11" max="11" width="15.33203125" customWidth="1"/>
  </cols>
  <sheetData>
    <row r="1" spans="2:12" ht="24" x14ac:dyDescent="0.3">
      <c r="B1" s="8" t="s">
        <v>295</v>
      </c>
    </row>
    <row r="3" spans="2:12" ht="17" x14ac:dyDescent="0.2">
      <c r="B3" s="40" t="s">
        <v>3</v>
      </c>
      <c r="C3" s="38" t="s">
        <v>4</v>
      </c>
      <c r="D3" s="38" t="s">
        <v>5</v>
      </c>
      <c r="E3" s="38" t="s">
        <v>6</v>
      </c>
      <c r="F3" s="38" t="s">
        <v>7</v>
      </c>
      <c r="G3" s="38" t="s">
        <v>8</v>
      </c>
      <c r="H3" s="38" t="s">
        <v>9</v>
      </c>
      <c r="I3" s="38" t="s">
        <v>10</v>
      </c>
      <c r="J3" s="38" t="s">
        <v>11</v>
      </c>
      <c r="K3" s="38" t="s">
        <v>12</v>
      </c>
      <c r="L3" s="39" t="s">
        <v>84</v>
      </c>
    </row>
    <row r="4" spans="2:12" ht="17" x14ac:dyDescent="0.2">
      <c r="B4" s="41" t="s">
        <v>85</v>
      </c>
      <c r="C4" s="35">
        <v>0</v>
      </c>
      <c r="D4" s="35">
        <v>0</v>
      </c>
      <c r="E4" s="35">
        <v>5</v>
      </c>
      <c r="F4" s="35">
        <v>0</v>
      </c>
      <c r="G4" s="35">
        <v>16.8</v>
      </c>
      <c r="H4" s="35">
        <v>0</v>
      </c>
      <c r="I4" s="35">
        <v>3.3</v>
      </c>
      <c r="J4" s="35">
        <v>0</v>
      </c>
      <c r="K4" s="35">
        <v>0</v>
      </c>
      <c r="L4" s="52">
        <v>25.1</v>
      </c>
    </row>
    <row r="5" spans="2:12" x14ac:dyDescent="0.2">
      <c r="B5" s="22">
        <v>2001</v>
      </c>
      <c r="C5" s="35">
        <v>0</v>
      </c>
      <c r="D5" s="35">
        <v>0</v>
      </c>
      <c r="E5" s="35">
        <v>40</v>
      </c>
      <c r="F5" s="35">
        <v>0</v>
      </c>
      <c r="G5" s="35">
        <v>0</v>
      </c>
      <c r="H5" s="35">
        <v>0</v>
      </c>
      <c r="I5" s="35">
        <v>0</v>
      </c>
      <c r="J5" s="35">
        <v>0</v>
      </c>
      <c r="K5" s="35">
        <v>0</v>
      </c>
      <c r="L5" s="52">
        <v>40</v>
      </c>
    </row>
    <row r="6" spans="2:12" x14ac:dyDescent="0.2">
      <c r="B6" s="22">
        <v>2002</v>
      </c>
      <c r="C6" s="35">
        <v>0</v>
      </c>
      <c r="D6" s="35">
        <v>0</v>
      </c>
      <c r="E6" s="35">
        <v>160</v>
      </c>
      <c r="F6" s="35">
        <v>0</v>
      </c>
      <c r="G6" s="35">
        <v>0</v>
      </c>
      <c r="H6" s="35">
        <v>0</v>
      </c>
      <c r="I6" s="35">
        <v>0</v>
      </c>
      <c r="J6" s="35">
        <v>0</v>
      </c>
      <c r="K6" s="35">
        <v>0</v>
      </c>
      <c r="L6" s="52">
        <v>160</v>
      </c>
    </row>
    <row r="7" spans="2:12" x14ac:dyDescent="0.2">
      <c r="B7" s="22">
        <v>2003</v>
      </c>
      <c r="C7" s="35">
        <v>0</v>
      </c>
      <c r="D7" s="35">
        <v>0</v>
      </c>
      <c r="E7" s="35">
        <v>216.4</v>
      </c>
      <c r="F7" s="35">
        <v>0</v>
      </c>
      <c r="G7" s="35">
        <v>0</v>
      </c>
      <c r="H7" s="35">
        <v>0</v>
      </c>
      <c r="I7" s="35">
        <v>0</v>
      </c>
      <c r="J7" s="35">
        <v>0</v>
      </c>
      <c r="K7" s="35">
        <v>0</v>
      </c>
      <c r="L7" s="52">
        <v>216.4</v>
      </c>
    </row>
    <row r="8" spans="2:12" x14ac:dyDescent="0.2">
      <c r="B8" s="22">
        <v>2004</v>
      </c>
      <c r="C8" s="35">
        <v>0</v>
      </c>
      <c r="D8" s="35">
        <v>0</v>
      </c>
      <c r="E8" s="35">
        <v>0</v>
      </c>
      <c r="F8" s="35">
        <v>4.5</v>
      </c>
      <c r="G8" s="35">
        <v>0</v>
      </c>
      <c r="H8" s="35">
        <v>11.32</v>
      </c>
      <c r="I8" s="35">
        <v>25.2</v>
      </c>
      <c r="J8" s="35">
        <v>120</v>
      </c>
      <c r="K8" s="35">
        <v>0</v>
      </c>
      <c r="L8" s="52">
        <v>161.01999999999899</v>
      </c>
    </row>
    <row r="9" spans="2:12" x14ac:dyDescent="0.2">
      <c r="B9" s="22">
        <v>2005</v>
      </c>
      <c r="C9" s="35">
        <v>0</v>
      </c>
      <c r="D9" s="35">
        <v>0</v>
      </c>
      <c r="E9" s="35">
        <v>0</v>
      </c>
      <c r="F9" s="35">
        <v>0</v>
      </c>
      <c r="G9" s="35">
        <v>0</v>
      </c>
      <c r="H9" s="35">
        <v>0</v>
      </c>
      <c r="I9" s="35">
        <v>0</v>
      </c>
      <c r="J9" s="35">
        <v>90</v>
      </c>
      <c r="K9" s="35">
        <v>0</v>
      </c>
      <c r="L9" s="52">
        <v>90</v>
      </c>
    </row>
    <row r="10" spans="2:12" x14ac:dyDescent="0.2">
      <c r="B10" s="22">
        <v>2006</v>
      </c>
      <c r="C10" s="35">
        <v>0</v>
      </c>
      <c r="D10" s="35">
        <v>0</v>
      </c>
      <c r="E10" s="35">
        <v>0</v>
      </c>
      <c r="F10" s="35">
        <v>2.5</v>
      </c>
      <c r="G10" s="35">
        <v>0</v>
      </c>
      <c r="H10" s="35">
        <v>0</v>
      </c>
      <c r="I10" s="35">
        <v>0</v>
      </c>
      <c r="J10" s="35">
        <v>90</v>
      </c>
      <c r="K10" s="35">
        <v>0</v>
      </c>
      <c r="L10" s="52">
        <v>92.5</v>
      </c>
    </row>
    <row r="11" spans="2:12" x14ac:dyDescent="0.2">
      <c r="B11" s="22">
        <v>2007</v>
      </c>
      <c r="C11" s="35">
        <v>0</v>
      </c>
      <c r="D11" s="35">
        <v>1.5</v>
      </c>
      <c r="E11" s="35">
        <v>0</v>
      </c>
      <c r="F11" s="35">
        <v>0</v>
      </c>
      <c r="G11" s="35">
        <v>108</v>
      </c>
      <c r="H11" s="35">
        <v>0</v>
      </c>
      <c r="I11" s="35">
        <v>110.4</v>
      </c>
      <c r="J11" s="35">
        <v>90</v>
      </c>
      <c r="K11" s="35">
        <v>0</v>
      </c>
      <c r="L11" s="52">
        <v>309.89999999999998</v>
      </c>
    </row>
    <row r="12" spans="2:12" x14ac:dyDescent="0.2">
      <c r="B12" s="22">
        <v>2008</v>
      </c>
      <c r="C12" s="35">
        <v>0</v>
      </c>
      <c r="D12" s="35">
        <v>0</v>
      </c>
      <c r="E12" s="35">
        <v>0</v>
      </c>
      <c r="F12" s="35">
        <v>0</v>
      </c>
      <c r="G12" s="35">
        <v>120</v>
      </c>
      <c r="H12" s="35">
        <v>0</v>
      </c>
      <c r="I12" s="35">
        <v>0</v>
      </c>
      <c r="J12" s="35">
        <v>0</v>
      </c>
      <c r="K12" s="35">
        <v>0</v>
      </c>
      <c r="L12" s="52">
        <v>120</v>
      </c>
    </row>
    <row r="13" spans="2:12" x14ac:dyDescent="0.2">
      <c r="B13" s="22">
        <v>2009</v>
      </c>
      <c r="C13" s="35">
        <v>30</v>
      </c>
      <c r="D13" s="35">
        <v>2</v>
      </c>
      <c r="E13" s="35">
        <v>21</v>
      </c>
      <c r="F13" s="35">
        <v>0</v>
      </c>
      <c r="G13" s="35">
        <v>0</v>
      </c>
      <c r="H13" s="35">
        <v>0</v>
      </c>
      <c r="I13" s="35">
        <v>2.2999999999999998</v>
      </c>
      <c r="J13" s="35">
        <v>284.39999999999998</v>
      </c>
      <c r="K13" s="35">
        <v>0</v>
      </c>
      <c r="L13" s="52">
        <v>339.7</v>
      </c>
    </row>
    <row r="14" spans="2:12" x14ac:dyDescent="0.2">
      <c r="B14" s="22">
        <v>2010</v>
      </c>
      <c r="C14" s="35">
        <v>165</v>
      </c>
      <c r="D14" s="35">
        <v>142.5</v>
      </c>
      <c r="E14" s="35">
        <v>416.3</v>
      </c>
      <c r="F14" s="35">
        <v>60</v>
      </c>
      <c r="G14" s="35">
        <v>0</v>
      </c>
      <c r="H14" s="35">
        <v>14</v>
      </c>
      <c r="I14" s="35">
        <v>32.299999999999997</v>
      </c>
      <c r="J14" s="35">
        <v>646.79999999999995</v>
      </c>
      <c r="K14" s="35">
        <v>0</v>
      </c>
      <c r="L14" s="52">
        <v>1476.8999999999901</v>
      </c>
    </row>
    <row r="15" spans="2:12" x14ac:dyDescent="0.2">
      <c r="B15" s="22">
        <v>2011</v>
      </c>
      <c r="C15" s="35">
        <v>0</v>
      </c>
      <c r="D15" s="35">
        <v>6.5</v>
      </c>
      <c r="E15" s="35">
        <v>10.8</v>
      </c>
      <c r="F15" s="35">
        <v>48.3</v>
      </c>
      <c r="G15" s="35">
        <v>0</v>
      </c>
      <c r="H15" s="35">
        <v>0</v>
      </c>
      <c r="I15" s="35">
        <v>0</v>
      </c>
      <c r="J15" s="35">
        <v>183.6</v>
      </c>
      <c r="K15" s="35">
        <v>0</v>
      </c>
      <c r="L15" s="52">
        <v>249.2</v>
      </c>
    </row>
    <row r="16" spans="2:12" x14ac:dyDescent="0.2">
      <c r="B16" s="22">
        <v>2012</v>
      </c>
      <c r="C16" s="35">
        <v>0</v>
      </c>
      <c r="D16" s="35">
        <v>160.30000000000001</v>
      </c>
      <c r="E16" s="35">
        <v>0</v>
      </c>
      <c r="F16" s="35">
        <v>0</v>
      </c>
      <c r="G16" s="35">
        <v>0</v>
      </c>
      <c r="H16" s="35">
        <v>5.0060000000000002</v>
      </c>
      <c r="I16" s="35">
        <v>4.0999999999999996</v>
      </c>
      <c r="J16" s="35">
        <v>333.6</v>
      </c>
      <c r="K16" s="35">
        <v>0</v>
      </c>
      <c r="L16" s="52">
        <v>503.00599999999997</v>
      </c>
    </row>
    <row r="17" spans="2:12" x14ac:dyDescent="0.2">
      <c r="B17" s="22">
        <v>2013</v>
      </c>
      <c r="C17" s="35">
        <v>295.2</v>
      </c>
      <c r="D17" s="35">
        <v>56</v>
      </c>
      <c r="E17" s="35">
        <v>399.6</v>
      </c>
      <c r="F17" s="35">
        <v>400</v>
      </c>
      <c r="G17" s="35">
        <v>0</v>
      </c>
      <c r="H17" s="35">
        <v>36.4</v>
      </c>
      <c r="I17" s="35">
        <v>53</v>
      </c>
      <c r="J17" s="35">
        <v>1732.8</v>
      </c>
      <c r="K17" s="35">
        <v>0</v>
      </c>
      <c r="L17" s="52">
        <v>2973</v>
      </c>
    </row>
    <row r="18" spans="2:12" x14ac:dyDescent="0.2">
      <c r="B18" s="22">
        <v>2014</v>
      </c>
      <c r="C18" s="35">
        <v>222</v>
      </c>
      <c r="D18" s="35">
        <v>20</v>
      </c>
      <c r="E18" s="35">
        <v>0</v>
      </c>
      <c r="F18" s="35">
        <v>396</v>
      </c>
      <c r="G18" s="35">
        <v>0</v>
      </c>
      <c r="H18" s="35">
        <v>10.5</v>
      </c>
      <c r="I18" s="35">
        <v>0</v>
      </c>
      <c r="J18" s="35">
        <v>451.1</v>
      </c>
      <c r="K18" s="35">
        <v>0</v>
      </c>
      <c r="L18" s="52">
        <v>1099.5999999999999</v>
      </c>
    </row>
    <row r="19" spans="2:12" x14ac:dyDescent="0.2">
      <c r="B19" s="22">
        <v>2015</v>
      </c>
      <c r="C19" s="35">
        <v>0</v>
      </c>
      <c r="D19" s="35">
        <v>367.4</v>
      </c>
      <c r="E19" s="35">
        <v>7</v>
      </c>
      <c r="F19" s="35">
        <v>2373.1999999999998</v>
      </c>
      <c r="G19" s="35">
        <v>129</v>
      </c>
      <c r="H19" s="35">
        <v>18</v>
      </c>
      <c r="I19" s="35">
        <v>0.63</v>
      </c>
      <c r="J19" s="35">
        <v>1061.5</v>
      </c>
      <c r="K19" s="35">
        <v>0</v>
      </c>
      <c r="L19" s="52">
        <v>3956.73</v>
      </c>
    </row>
    <row r="20" spans="2:12" x14ac:dyDescent="0.2">
      <c r="B20" s="22">
        <v>2016</v>
      </c>
      <c r="C20" s="35">
        <v>0</v>
      </c>
      <c r="D20" s="35">
        <v>482.8</v>
      </c>
      <c r="E20" s="35">
        <v>6</v>
      </c>
      <c r="F20" s="35">
        <v>582</v>
      </c>
      <c r="G20" s="35">
        <v>150</v>
      </c>
      <c r="H20" s="35">
        <v>85.2</v>
      </c>
      <c r="I20" s="35">
        <v>0</v>
      </c>
      <c r="J20" s="35">
        <v>0</v>
      </c>
      <c r="K20" s="35">
        <v>0</v>
      </c>
      <c r="L20" s="52">
        <v>1306</v>
      </c>
    </row>
    <row r="21" spans="2:12" x14ac:dyDescent="0.2">
      <c r="B21" s="22">
        <v>2017</v>
      </c>
      <c r="C21" s="35">
        <v>165</v>
      </c>
      <c r="D21" s="35">
        <v>704.4</v>
      </c>
      <c r="E21" s="35">
        <v>8</v>
      </c>
      <c r="F21" s="35">
        <v>1132.8</v>
      </c>
      <c r="G21" s="35">
        <v>600</v>
      </c>
      <c r="H21" s="35">
        <v>53</v>
      </c>
      <c r="I21" s="35">
        <v>68.400000000000006</v>
      </c>
      <c r="J21" s="35">
        <v>686.2</v>
      </c>
      <c r="K21" s="35">
        <v>30</v>
      </c>
      <c r="L21" s="52">
        <v>3447.8</v>
      </c>
    </row>
    <row r="22" spans="2:12" x14ac:dyDescent="0.2">
      <c r="B22" s="22">
        <v>2018</v>
      </c>
      <c r="C22" s="35">
        <v>309</v>
      </c>
      <c r="D22" s="35">
        <v>1202.4000000000001</v>
      </c>
      <c r="E22" s="35">
        <v>28</v>
      </c>
      <c r="F22" s="35">
        <v>800</v>
      </c>
      <c r="G22" s="35">
        <v>0</v>
      </c>
      <c r="H22" s="35">
        <v>0</v>
      </c>
      <c r="I22" s="35">
        <v>52</v>
      </c>
      <c r="J22" s="35">
        <v>2120.1999999999998</v>
      </c>
      <c r="K22" s="35">
        <v>0</v>
      </c>
      <c r="L22" s="52">
        <v>4511.6000000000004</v>
      </c>
    </row>
    <row r="23" spans="2:12" x14ac:dyDescent="0.2">
      <c r="B23" s="22">
        <v>2019</v>
      </c>
      <c r="C23" s="35">
        <v>369.6</v>
      </c>
      <c r="D23" s="35">
        <v>2054.4</v>
      </c>
      <c r="E23" s="35">
        <v>406.7</v>
      </c>
      <c r="F23" s="35">
        <v>1530</v>
      </c>
      <c r="G23" s="35">
        <v>14</v>
      </c>
      <c r="H23" s="35">
        <v>123</v>
      </c>
      <c r="I23" s="35">
        <v>5</v>
      </c>
      <c r="J23" s="35">
        <v>1806</v>
      </c>
      <c r="K23" s="35">
        <v>0</v>
      </c>
      <c r="L23" s="52">
        <v>6308.7</v>
      </c>
    </row>
    <row r="24" spans="2:12" x14ac:dyDescent="0.2">
      <c r="B24" s="22">
        <v>2020</v>
      </c>
      <c r="C24" s="35">
        <v>706</v>
      </c>
      <c r="D24" s="35">
        <v>2174</v>
      </c>
      <c r="E24" s="35">
        <v>9.5</v>
      </c>
      <c r="F24" s="35">
        <v>315</v>
      </c>
      <c r="G24" s="35">
        <v>1502.5</v>
      </c>
      <c r="H24" s="35">
        <v>60.75</v>
      </c>
      <c r="I24" s="35">
        <v>25</v>
      </c>
      <c r="J24" s="35">
        <v>714</v>
      </c>
      <c r="K24" s="35">
        <v>12</v>
      </c>
      <c r="L24" s="52">
        <v>5518.75</v>
      </c>
    </row>
    <row r="25" spans="2:12" x14ac:dyDescent="0.2">
      <c r="B25" s="24" t="s">
        <v>84</v>
      </c>
      <c r="C25" s="52">
        <v>2261.8000000000002</v>
      </c>
      <c r="D25" s="52">
        <v>7374.2</v>
      </c>
      <c r="E25" s="52">
        <v>1734.3</v>
      </c>
      <c r="F25" s="52">
        <v>7644.3</v>
      </c>
      <c r="G25" s="52">
        <v>2640.3</v>
      </c>
      <c r="H25" s="52">
        <v>417.17599999999999</v>
      </c>
      <c r="I25" s="52">
        <v>381.63</v>
      </c>
      <c r="J25" s="52">
        <v>10410.200000000001</v>
      </c>
      <c r="K25" s="52">
        <v>42</v>
      </c>
      <c r="L25" s="52">
        <v>32905.906000000003</v>
      </c>
    </row>
    <row r="28" spans="2:12" x14ac:dyDescent="0.2">
      <c r="E28" s="5"/>
      <c r="H28" s="5"/>
    </row>
  </sheetData>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15"/>
  <sheetViews>
    <sheetView workbookViewId="0">
      <selection activeCell="B1" sqref="B1"/>
    </sheetView>
  </sheetViews>
  <sheetFormatPr baseColWidth="10" defaultColWidth="11" defaultRowHeight="16" x14ac:dyDescent="0.2"/>
  <cols>
    <col min="2" max="2" width="17.33203125" customWidth="1"/>
    <col min="3" max="3" width="15.5" bestFit="1" customWidth="1"/>
    <col min="4" max="4" width="17" bestFit="1" customWidth="1"/>
  </cols>
  <sheetData>
    <row r="1" spans="2:4" ht="24" x14ac:dyDescent="0.3">
      <c r="B1" s="8" t="s">
        <v>296</v>
      </c>
    </row>
    <row r="2" spans="2:4" ht="17" thickBot="1" x14ac:dyDescent="0.25"/>
    <row r="3" spans="2:4" x14ac:dyDescent="0.2">
      <c r="B3" s="44" t="s">
        <v>20</v>
      </c>
      <c r="C3" s="37" t="s">
        <v>23</v>
      </c>
      <c r="D3" s="43" t="s">
        <v>18</v>
      </c>
    </row>
    <row r="4" spans="2:4" x14ac:dyDescent="0.2">
      <c r="B4" s="45" t="s">
        <v>4</v>
      </c>
      <c r="C4" s="47">
        <v>2261.8000000000002</v>
      </c>
      <c r="D4" s="48">
        <v>0</v>
      </c>
    </row>
    <row r="5" spans="2:4" x14ac:dyDescent="0.2">
      <c r="B5" s="25" t="s">
        <v>5</v>
      </c>
      <c r="C5" s="35">
        <v>7374.2</v>
      </c>
      <c r="D5" s="49">
        <v>16591.400000000001</v>
      </c>
    </row>
    <row r="6" spans="2:4" x14ac:dyDescent="0.2">
      <c r="B6" s="45" t="s">
        <v>6</v>
      </c>
      <c r="C6" s="47">
        <v>1734.3</v>
      </c>
      <c r="D6" s="48">
        <v>605</v>
      </c>
    </row>
    <row r="7" spans="2:4" x14ac:dyDescent="0.2">
      <c r="B7" s="25" t="s">
        <v>48</v>
      </c>
      <c r="C7" s="35">
        <v>0</v>
      </c>
      <c r="D7" s="49">
        <v>480</v>
      </c>
    </row>
    <row r="8" spans="2:4" x14ac:dyDescent="0.2">
      <c r="B8" s="45" t="s">
        <v>7</v>
      </c>
      <c r="C8" s="47">
        <v>7644.3</v>
      </c>
      <c r="D8" s="48">
        <v>0</v>
      </c>
    </row>
    <row r="9" spans="2:4" x14ac:dyDescent="0.2">
      <c r="B9" s="25" t="s">
        <v>8</v>
      </c>
      <c r="C9" s="35">
        <v>2640.3</v>
      </c>
      <c r="D9" s="49">
        <v>382.7</v>
      </c>
    </row>
    <row r="10" spans="2:4" x14ac:dyDescent="0.2">
      <c r="B10" s="45" t="s">
        <v>19</v>
      </c>
      <c r="C10" s="47">
        <v>798.80600000000004</v>
      </c>
      <c r="D10" s="48">
        <v>0</v>
      </c>
    </row>
    <row r="11" spans="2:4" x14ac:dyDescent="0.2">
      <c r="B11" s="25" t="s">
        <v>51</v>
      </c>
      <c r="C11" s="35">
        <v>0</v>
      </c>
      <c r="D11" s="49">
        <v>1127.2</v>
      </c>
    </row>
    <row r="12" spans="2:4" x14ac:dyDescent="0.2">
      <c r="B12" s="45" t="s">
        <v>11</v>
      </c>
      <c r="C12" s="47">
        <v>10410.200000000001</v>
      </c>
      <c r="D12" s="48">
        <v>3689</v>
      </c>
    </row>
    <row r="13" spans="2:4" x14ac:dyDescent="0.2">
      <c r="B13" s="25" t="s">
        <v>12</v>
      </c>
      <c r="C13" s="35">
        <v>42</v>
      </c>
      <c r="D13" s="49">
        <v>0</v>
      </c>
    </row>
    <row r="14" spans="2:4" x14ac:dyDescent="0.2">
      <c r="B14" s="45" t="s">
        <v>17</v>
      </c>
      <c r="C14" s="47">
        <v>0</v>
      </c>
      <c r="D14" s="48">
        <v>539.29999999999995</v>
      </c>
    </row>
    <row r="15" spans="2:4" ht="17" thickBot="1" x14ac:dyDescent="0.25">
      <c r="B15" s="46" t="s">
        <v>84</v>
      </c>
      <c r="C15" s="50">
        <v>32905.906000000003</v>
      </c>
      <c r="D15" s="51">
        <v>23414.6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10"/>
  <sheetViews>
    <sheetView workbookViewId="0">
      <selection activeCell="B1" sqref="B1"/>
    </sheetView>
  </sheetViews>
  <sheetFormatPr baseColWidth="10" defaultColWidth="11" defaultRowHeight="16" x14ac:dyDescent="0.2"/>
  <cols>
    <col min="2" max="2" width="26.5" customWidth="1"/>
    <col min="3" max="7" width="14.33203125" style="1" customWidth="1"/>
    <col min="8" max="8" width="16.33203125" style="1" customWidth="1"/>
    <col min="9" max="10" width="14.33203125" style="1" customWidth="1"/>
    <col min="11" max="11" width="16.83203125" style="1" customWidth="1"/>
    <col min="12" max="12" width="14.6640625" style="1" customWidth="1"/>
  </cols>
  <sheetData>
    <row r="1" spans="2:13" ht="24" x14ac:dyDescent="0.3">
      <c r="B1" s="8" t="s">
        <v>300</v>
      </c>
    </row>
    <row r="3" spans="2:13" ht="17" x14ac:dyDescent="0.2">
      <c r="B3" s="55" t="s">
        <v>3</v>
      </c>
      <c r="C3" s="17" t="s">
        <v>5</v>
      </c>
      <c r="D3" s="17" t="s">
        <v>6</v>
      </c>
      <c r="E3" s="17" t="s">
        <v>7</v>
      </c>
      <c r="F3" s="17" t="s">
        <v>8</v>
      </c>
      <c r="G3" s="17" t="s">
        <v>115</v>
      </c>
      <c r="H3" s="17" t="s">
        <v>9</v>
      </c>
      <c r="I3" s="17" t="s">
        <v>10</v>
      </c>
      <c r="J3" s="17" t="s">
        <v>14</v>
      </c>
      <c r="K3" s="17" t="s">
        <v>11</v>
      </c>
      <c r="L3" s="17" t="s">
        <v>12</v>
      </c>
      <c r="M3" s="54" t="s">
        <v>84</v>
      </c>
    </row>
    <row r="4" spans="2:13" x14ac:dyDescent="0.2">
      <c r="B4" s="5">
        <v>2021</v>
      </c>
      <c r="C4" s="35">
        <v>16508.900000000001</v>
      </c>
      <c r="D4" s="35">
        <v>605</v>
      </c>
      <c r="E4" s="35">
        <v>0</v>
      </c>
      <c r="F4" s="35">
        <v>382.7</v>
      </c>
      <c r="G4" s="35">
        <v>0</v>
      </c>
      <c r="H4" s="35">
        <v>1624.1</v>
      </c>
      <c r="I4" s="35">
        <v>3.8250000000000002</v>
      </c>
      <c r="J4" s="35">
        <v>0</v>
      </c>
      <c r="K4" s="35">
        <v>48</v>
      </c>
      <c r="L4" s="35">
        <v>0</v>
      </c>
      <c r="M4" s="36">
        <v>19172.525000000001</v>
      </c>
    </row>
    <row r="5" spans="2:13" x14ac:dyDescent="0.2">
      <c r="B5" s="5">
        <v>2022</v>
      </c>
      <c r="C5" s="35">
        <v>9892.5</v>
      </c>
      <c r="D5" s="35">
        <v>0</v>
      </c>
      <c r="E5" s="35">
        <v>1209.5</v>
      </c>
      <c r="F5" s="35">
        <v>0</v>
      </c>
      <c r="G5" s="35">
        <v>0</v>
      </c>
      <c r="H5" s="35">
        <v>2395.4949999999999</v>
      </c>
      <c r="I5" s="35">
        <v>621.20000000000005</v>
      </c>
      <c r="J5" s="35">
        <v>0</v>
      </c>
      <c r="K5" s="35">
        <v>3641</v>
      </c>
      <c r="L5" s="35">
        <v>0</v>
      </c>
      <c r="M5" s="36">
        <v>17759.695</v>
      </c>
    </row>
    <row r="6" spans="2:13" x14ac:dyDescent="0.2">
      <c r="B6" s="5">
        <v>2023</v>
      </c>
      <c r="C6" s="35">
        <v>3732.5</v>
      </c>
      <c r="D6" s="35">
        <v>664</v>
      </c>
      <c r="E6" s="35">
        <v>257</v>
      </c>
      <c r="F6" s="35">
        <v>770</v>
      </c>
      <c r="G6" s="35">
        <v>0</v>
      </c>
      <c r="H6" s="35">
        <v>2670</v>
      </c>
      <c r="I6" s="35">
        <v>2224.5</v>
      </c>
      <c r="J6" s="35">
        <v>0</v>
      </c>
      <c r="K6" s="35">
        <v>2201.9</v>
      </c>
      <c r="L6" s="35">
        <v>1330.7</v>
      </c>
      <c r="M6" s="36">
        <v>13850.6</v>
      </c>
    </row>
    <row r="7" spans="2:13" x14ac:dyDescent="0.2">
      <c r="B7" s="5">
        <v>2024</v>
      </c>
      <c r="C7" s="35">
        <v>700</v>
      </c>
      <c r="D7" s="35">
        <v>1974</v>
      </c>
      <c r="E7" s="35">
        <v>727.75</v>
      </c>
      <c r="F7" s="35">
        <v>700</v>
      </c>
      <c r="G7" s="35">
        <v>396</v>
      </c>
      <c r="H7" s="35">
        <v>4094.3</v>
      </c>
      <c r="I7" s="35">
        <v>1851</v>
      </c>
      <c r="J7" s="35">
        <v>720</v>
      </c>
      <c r="K7" s="35">
        <v>3762</v>
      </c>
      <c r="L7" s="35">
        <v>2400</v>
      </c>
      <c r="M7" s="36">
        <v>17325.05</v>
      </c>
    </row>
    <row r="8" spans="2:13" x14ac:dyDescent="0.2">
      <c r="B8" s="5">
        <v>2025</v>
      </c>
      <c r="C8" s="35">
        <v>2050</v>
      </c>
      <c r="D8" s="35">
        <v>100</v>
      </c>
      <c r="E8" s="35">
        <v>1800</v>
      </c>
      <c r="F8" s="35">
        <v>0</v>
      </c>
      <c r="G8" s="35">
        <v>598</v>
      </c>
      <c r="H8" s="35">
        <v>8977.1</v>
      </c>
      <c r="I8" s="35">
        <v>1332</v>
      </c>
      <c r="J8" s="35">
        <v>1765.5</v>
      </c>
      <c r="K8" s="35">
        <v>4550</v>
      </c>
      <c r="L8" s="35">
        <v>3598</v>
      </c>
      <c r="M8" s="36">
        <v>24770.6</v>
      </c>
    </row>
    <row r="9" spans="2:13" x14ac:dyDescent="0.2">
      <c r="B9" s="5">
        <v>2026</v>
      </c>
      <c r="C9" s="35">
        <v>4200</v>
      </c>
      <c r="D9" s="35">
        <v>720</v>
      </c>
      <c r="E9" s="35">
        <v>0</v>
      </c>
      <c r="F9" s="35">
        <v>0</v>
      </c>
      <c r="G9" s="35">
        <v>0</v>
      </c>
      <c r="H9" s="35">
        <v>10334.0999999999</v>
      </c>
      <c r="I9" s="35">
        <v>2780</v>
      </c>
      <c r="J9" s="35">
        <v>1200</v>
      </c>
      <c r="K9" s="35">
        <v>3500</v>
      </c>
      <c r="L9" s="35">
        <v>7132</v>
      </c>
      <c r="M9" s="36">
        <v>29866.1</v>
      </c>
    </row>
    <row r="10" spans="2:13" x14ac:dyDescent="0.2">
      <c r="B10" s="17" t="s">
        <v>84</v>
      </c>
      <c r="C10" s="36">
        <v>37083.9</v>
      </c>
      <c r="D10" s="36">
        <v>4063</v>
      </c>
      <c r="E10" s="36">
        <v>3994.25</v>
      </c>
      <c r="F10" s="36">
        <v>1852.7</v>
      </c>
      <c r="G10" s="36">
        <v>994</v>
      </c>
      <c r="H10" s="36">
        <v>30095.095000000001</v>
      </c>
      <c r="I10" s="36">
        <v>8812.5249999999996</v>
      </c>
      <c r="J10" s="36">
        <v>3685.5</v>
      </c>
      <c r="K10" s="36">
        <v>17702.900000000001</v>
      </c>
      <c r="L10" s="36">
        <v>14460.7</v>
      </c>
      <c r="M10" s="36">
        <v>122744.569999999</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7"/>
  <sheetViews>
    <sheetView zoomScaleNormal="100" workbookViewId="0">
      <selection activeCell="B1" sqref="B1"/>
    </sheetView>
  </sheetViews>
  <sheetFormatPr baseColWidth="10" defaultColWidth="11" defaultRowHeight="16" x14ac:dyDescent="0.2"/>
  <cols>
    <col min="2" max="2" width="26.5" customWidth="1"/>
    <col min="3" max="8" width="15.5" customWidth="1"/>
    <col min="9" max="9" width="16.33203125" customWidth="1"/>
    <col min="10" max="13" width="15.5" customWidth="1"/>
    <col min="14" max="14" width="16.83203125" customWidth="1"/>
    <col min="15" max="16" width="15.5" customWidth="1"/>
  </cols>
  <sheetData>
    <row r="1" spans="2:17" ht="24" x14ac:dyDescent="0.3">
      <c r="B1" s="8" t="s">
        <v>298</v>
      </c>
    </row>
    <row r="2" spans="2:17" x14ac:dyDescent="0.2">
      <c r="B2" t="s">
        <v>143</v>
      </c>
    </row>
    <row r="3" spans="2:17" ht="17" x14ac:dyDescent="0.2">
      <c r="B3" s="40" t="s">
        <v>3</v>
      </c>
      <c r="C3" s="38" t="s">
        <v>4</v>
      </c>
      <c r="D3" s="38" t="s">
        <v>5</v>
      </c>
      <c r="E3" s="38" t="s">
        <v>6</v>
      </c>
      <c r="F3" s="38" t="s">
        <v>7</v>
      </c>
      <c r="G3" s="38" t="s">
        <v>8</v>
      </c>
      <c r="H3" s="38" t="s">
        <v>297</v>
      </c>
      <c r="I3" s="38" t="s">
        <v>115</v>
      </c>
      <c r="J3" s="38" t="s">
        <v>9</v>
      </c>
      <c r="K3" s="38" t="s">
        <v>10</v>
      </c>
      <c r="L3" s="38" t="s">
        <v>49</v>
      </c>
      <c r="M3" s="38" t="s">
        <v>51</v>
      </c>
      <c r="N3" s="38" t="s">
        <v>11</v>
      </c>
      <c r="O3" s="38" t="s">
        <v>12</v>
      </c>
      <c r="P3" s="38" t="s">
        <v>17</v>
      </c>
      <c r="Q3" s="39" t="s">
        <v>84</v>
      </c>
    </row>
    <row r="4" spans="2:17" x14ac:dyDescent="0.2">
      <c r="B4" s="22">
        <v>1995</v>
      </c>
      <c r="C4" s="35">
        <v>0</v>
      </c>
      <c r="D4" s="35">
        <v>0</v>
      </c>
      <c r="E4" s="35">
        <v>5</v>
      </c>
      <c r="F4" s="35">
        <v>0</v>
      </c>
      <c r="G4" s="35">
        <v>0</v>
      </c>
      <c r="H4" s="35">
        <v>0</v>
      </c>
      <c r="I4" s="35">
        <v>0</v>
      </c>
      <c r="J4" s="35">
        <v>0</v>
      </c>
      <c r="K4" s="35">
        <v>0</v>
      </c>
      <c r="L4" s="35">
        <v>0</v>
      </c>
      <c r="M4" s="35">
        <v>0</v>
      </c>
      <c r="N4" s="35">
        <v>0</v>
      </c>
      <c r="O4" s="35">
        <v>0</v>
      </c>
      <c r="P4" s="35">
        <v>0</v>
      </c>
      <c r="Q4" s="36">
        <v>5</v>
      </c>
    </row>
    <row r="5" spans="2:17" x14ac:dyDescent="0.2">
      <c r="B5" s="22">
        <v>1996</v>
      </c>
      <c r="C5" s="35">
        <v>0</v>
      </c>
      <c r="D5" s="35">
        <v>0</v>
      </c>
      <c r="E5" s="35">
        <v>5</v>
      </c>
      <c r="F5" s="35">
        <v>0</v>
      </c>
      <c r="G5" s="35">
        <v>16.8</v>
      </c>
      <c r="H5" s="35">
        <v>0</v>
      </c>
      <c r="I5" s="35">
        <v>0</v>
      </c>
      <c r="J5" s="35">
        <v>0</v>
      </c>
      <c r="K5" s="35">
        <v>0</v>
      </c>
      <c r="L5" s="35">
        <v>0</v>
      </c>
      <c r="M5" s="35">
        <v>0</v>
      </c>
      <c r="N5" s="35">
        <v>0</v>
      </c>
      <c r="O5" s="35">
        <v>0</v>
      </c>
      <c r="P5" s="35">
        <v>0</v>
      </c>
      <c r="Q5" s="36">
        <v>21.8</v>
      </c>
    </row>
    <row r="6" spans="2:17" x14ac:dyDescent="0.2">
      <c r="B6" s="22">
        <v>1997</v>
      </c>
      <c r="C6" s="35">
        <v>0</v>
      </c>
      <c r="D6" s="35">
        <v>0</v>
      </c>
      <c r="E6" s="35">
        <v>5</v>
      </c>
      <c r="F6" s="35">
        <v>0</v>
      </c>
      <c r="G6" s="35">
        <v>16.8</v>
      </c>
      <c r="H6" s="35">
        <v>0</v>
      </c>
      <c r="I6" s="35">
        <v>0</v>
      </c>
      <c r="J6" s="35">
        <v>0</v>
      </c>
      <c r="K6" s="35">
        <v>0</v>
      </c>
      <c r="L6" s="35">
        <v>0</v>
      </c>
      <c r="M6" s="35">
        <v>0</v>
      </c>
      <c r="N6" s="35">
        <v>0</v>
      </c>
      <c r="O6" s="35">
        <v>0</v>
      </c>
      <c r="P6" s="35">
        <v>0</v>
      </c>
      <c r="Q6" s="36">
        <v>21.8</v>
      </c>
    </row>
    <row r="7" spans="2:17" x14ac:dyDescent="0.2">
      <c r="B7" s="22">
        <v>1998</v>
      </c>
      <c r="C7" s="35">
        <v>0</v>
      </c>
      <c r="D7" s="35">
        <v>0</v>
      </c>
      <c r="E7" s="35">
        <v>5</v>
      </c>
      <c r="F7" s="35">
        <v>0</v>
      </c>
      <c r="G7" s="35">
        <v>16.8</v>
      </c>
      <c r="H7" s="35">
        <v>0</v>
      </c>
      <c r="I7" s="35">
        <v>0</v>
      </c>
      <c r="J7" s="35">
        <v>0</v>
      </c>
      <c r="K7" s="35">
        <v>3.3</v>
      </c>
      <c r="L7" s="35">
        <v>0</v>
      </c>
      <c r="M7" s="35">
        <v>0</v>
      </c>
      <c r="N7" s="35">
        <v>0</v>
      </c>
      <c r="O7" s="35">
        <v>0</v>
      </c>
      <c r="P7" s="35">
        <v>0</v>
      </c>
      <c r="Q7" s="36">
        <v>25.1</v>
      </c>
    </row>
    <row r="8" spans="2:17" x14ac:dyDescent="0.2">
      <c r="B8" s="22">
        <v>1999</v>
      </c>
      <c r="C8" s="35">
        <v>0</v>
      </c>
      <c r="D8" s="35">
        <v>0</v>
      </c>
      <c r="E8" s="35">
        <v>5</v>
      </c>
      <c r="F8" s="35">
        <v>0</v>
      </c>
      <c r="G8" s="35">
        <v>16.8</v>
      </c>
      <c r="H8" s="35">
        <v>0</v>
      </c>
      <c r="I8" s="35">
        <v>0</v>
      </c>
      <c r="J8" s="35">
        <v>0</v>
      </c>
      <c r="K8" s="35">
        <v>3.3</v>
      </c>
      <c r="L8" s="35">
        <v>0</v>
      </c>
      <c r="M8" s="35">
        <v>0</v>
      </c>
      <c r="N8" s="35">
        <v>0</v>
      </c>
      <c r="O8" s="35">
        <v>0</v>
      </c>
      <c r="P8" s="35">
        <v>0</v>
      </c>
      <c r="Q8" s="36">
        <v>25.1</v>
      </c>
    </row>
    <row r="9" spans="2:17" x14ac:dyDescent="0.2">
      <c r="B9" s="22">
        <v>2000</v>
      </c>
      <c r="C9" s="35">
        <v>0</v>
      </c>
      <c r="D9" s="35">
        <v>0</v>
      </c>
      <c r="E9" s="35">
        <v>5</v>
      </c>
      <c r="F9" s="35">
        <v>0</v>
      </c>
      <c r="G9" s="35">
        <v>16.8</v>
      </c>
      <c r="H9" s="35">
        <v>0</v>
      </c>
      <c r="I9" s="35">
        <v>0</v>
      </c>
      <c r="J9" s="35">
        <v>0</v>
      </c>
      <c r="K9" s="35">
        <v>3.3</v>
      </c>
      <c r="L9" s="35">
        <v>0</v>
      </c>
      <c r="M9" s="35">
        <v>0</v>
      </c>
      <c r="N9" s="35">
        <v>0</v>
      </c>
      <c r="O9" s="35">
        <v>0</v>
      </c>
      <c r="P9" s="35">
        <v>0</v>
      </c>
      <c r="Q9" s="36">
        <v>25.1</v>
      </c>
    </row>
    <row r="10" spans="2:17" x14ac:dyDescent="0.2">
      <c r="B10" s="22">
        <v>2001</v>
      </c>
      <c r="C10" s="35">
        <v>0</v>
      </c>
      <c r="D10" s="35">
        <v>0</v>
      </c>
      <c r="E10" s="35">
        <v>45</v>
      </c>
      <c r="F10" s="35">
        <v>0</v>
      </c>
      <c r="G10" s="35">
        <v>16.8</v>
      </c>
      <c r="H10" s="35">
        <v>0</v>
      </c>
      <c r="I10" s="35">
        <v>0</v>
      </c>
      <c r="J10" s="35">
        <v>0</v>
      </c>
      <c r="K10" s="35">
        <v>3.3</v>
      </c>
      <c r="L10" s="35">
        <v>0</v>
      </c>
      <c r="M10" s="35">
        <v>0</v>
      </c>
      <c r="N10" s="35">
        <v>0</v>
      </c>
      <c r="O10" s="35">
        <v>0</v>
      </c>
      <c r="P10" s="35">
        <v>0</v>
      </c>
      <c r="Q10" s="36">
        <v>65.099999999999994</v>
      </c>
    </row>
    <row r="11" spans="2:17" x14ac:dyDescent="0.2">
      <c r="B11" s="22">
        <v>2002</v>
      </c>
      <c r="C11" s="35">
        <v>0</v>
      </c>
      <c r="D11" s="35">
        <v>0</v>
      </c>
      <c r="E11" s="35">
        <v>205</v>
      </c>
      <c r="F11" s="35">
        <v>0</v>
      </c>
      <c r="G11" s="35">
        <v>16.8</v>
      </c>
      <c r="H11" s="35">
        <v>0</v>
      </c>
      <c r="I11" s="35">
        <v>0</v>
      </c>
      <c r="J11" s="35">
        <v>0</v>
      </c>
      <c r="K11" s="35">
        <v>3.3</v>
      </c>
      <c r="L11" s="35">
        <v>0</v>
      </c>
      <c r="M11" s="35">
        <v>0</v>
      </c>
      <c r="N11" s="35">
        <v>0</v>
      </c>
      <c r="O11" s="35">
        <v>0</v>
      </c>
      <c r="P11" s="35">
        <v>0</v>
      </c>
      <c r="Q11" s="36">
        <v>225.1</v>
      </c>
    </row>
    <row r="12" spans="2:17" x14ac:dyDescent="0.2">
      <c r="B12" s="22">
        <v>2003</v>
      </c>
      <c r="C12" s="35">
        <v>0</v>
      </c>
      <c r="D12" s="35">
        <v>0</v>
      </c>
      <c r="E12" s="35">
        <v>421.4</v>
      </c>
      <c r="F12" s="35">
        <v>0</v>
      </c>
      <c r="G12" s="35">
        <v>16.8</v>
      </c>
      <c r="H12" s="35">
        <v>0</v>
      </c>
      <c r="I12" s="35">
        <v>0</v>
      </c>
      <c r="J12" s="35">
        <v>0</v>
      </c>
      <c r="K12" s="35">
        <v>3.3</v>
      </c>
      <c r="L12" s="35">
        <v>0</v>
      </c>
      <c r="M12" s="35">
        <v>0</v>
      </c>
      <c r="N12" s="35">
        <v>0</v>
      </c>
      <c r="O12" s="35">
        <v>0</v>
      </c>
      <c r="P12" s="35">
        <v>0</v>
      </c>
      <c r="Q12" s="36">
        <v>441.5</v>
      </c>
    </row>
    <row r="13" spans="2:17" x14ac:dyDescent="0.2">
      <c r="B13" s="22">
        <v>2004</v>
      </c>
      <c r="C13" s="35">
        <v>0</v>
      </c>
      <c r="D13" s="35">
        <v>0</v>
      </c>
      <c r="E13" s="35">
        <v>421.4</v>
      </c>
      <c r="F13" s="35">
        <v>4.5</v>
      </c>
      <c r="G13" s="35">
        <v>16.8</v>
      </c>
      <c r="H13" s="35">
        <v>0</v>
      </c>
      <c r="I13" s="35">
        <v>0</v>
      </c>
      <c r="J13" s="35">
        <v>11.32</v>
      </c>
      <c r="K13" s="35">
        <v>28.5</v>
      </c>
      <c r="L13" s="35">
        <v>0</v>
      </c>
      <c r="M13" s="35">
        <v>0</v>
      </c>
      <c r="N13" s="35">
        <v>120</v>
      </c>
      <c r="O13" s="35">
        <v>0</v>
      </c>
      <c r="P13" s="35">
        <v>0</v>
      </c>
      <c r="Q13" s="36">
        <v>602.52</v>
      </c>
    </row>
    <row r="14" spans="2:17" x14ac:dyDescent="0.2">
      <c r="B14" s="22">
        <v>2005</v>
      </c>
      <c r="C14" s="35">
        <v>0</v>
      </c>
      <c r="D14" s="35">
        <v>0</v>
      </c>
      <c r="E14" s="35">
        <v>421.4</v>
      </c>
      <c r="F14" s="35">
        <v>4.5</v>
      </c>
      <c r="G14" s="35">
        <v>16.8</v>
      </c>
      <c r="H14" s="35">
        <v>0</v>
      </c>
      <c r="I14" s="35">
        <v>0</v>
      </c>
      <c r="J14" s="35">
        <v>11.32</v>
      </c>
      <c r="K14" s="35">
        <v>28.5</v>
      </c>
      <c r="L14" s="35">
        <v>0</v>
      </c>
      <c r="M14" s="35">
        <v>0</v>
      </c>
      <c r="N14" s="35">
        <v>210</v>
      </c>
      <c r="O14" s="35">
        <v>0</v>
      </c>
      <c r="P14" s="35">
        <v>0</v>
      </c>
      <c r="Q14" s="36">
        <v>692.52</v>
      </c>
    </row>
    <row r="15" spans="2:17" x14ac:dyDescent="0.2">
      <c r="B15" s="22">
        <v>2006</v>
      </c>
      <c r="C15" s="35">
        <v>0</v>
      </c>
      <c r="D15" s="35">
        <v>0</v>
      </c>
      <c r="E15" s="35">
        <v>421.4</v>
      </c>
      <c r="F15" s="35">
        <v>7</v>
      </c>
      <c r="G15" s="35">
        <v>16.8</v>
      </c>
      <c r="H15" s="35">
        <v>0</v>
      </c>
      <c r="I15" s="35">
        <v>0</v>
      </c>
      <c r="J15" s="35">
        <v>11.32</v>
      </c>
      <c r="K15" s="35">
        <v>28.5</v>
      </c>
      <c r="L15" s="35">
        <v>0</v>
      </c>
      <c r="M15" s="35">
        <v>0</v>
      </c>
      <c r="N15" s="35">
        <v>300</v>
      </c>
      <c r="O15" s="35">
        <v>0</v>
      </c>
      <c r="P15" s="35">
        <v>0</v>
      </c>
      <c r="Q15" s="36">
        <v>785.02</v>
      </c>
    </row>
    <row r="16" spans="2:17" x14ac:dyDescent="0.2">
      <c r="B16" s="22">
        <v>2007</v>
      </c>
      <c r="C16" s="35">
        <v>0</v>
      </c>
      <c r="D16" s="35">
        <v>1.5</v>
      </c>
      <c r="E16" s="35">
        <v>421.4</v>
      </c>
      <c r="F16" s="35">
        <v>7</v>
      </c>
      <c r="G16" s="35">
        <v>124.8</v>
      </c>
      <c r="H16" s="35">
        <v>0</v>
      </c>
      <c r="I16" s="35">
        <v>0</v>
      </c>
      <c r="J16" s="35">
        <v>11.32</v>
      </c>
      <c r="K16" s="35">
        <v>138.9</v>
      </c>
      <c r="L16" s="35">
        <v>0</v>
      </c>
      <c r="M16" s="35">
        <v>0</v>
      </c>
      <c r="N16" s="35">
        <v>390</v>
      </c>
      <c r="O16" s="35">
        <v>0</v>
      </c>
      <c r="P16" s="35">
        <v>0</v>
      </c>
      <c r="Q16" s="36">
        <v>1094.92</v>
      </c>
    </row>
    <row r="17" spans="2:17" x14ac:dyDescent="0.2">
      <c r="B17" s="22">
        <v>2008</v>
      </c>
      <c r="C17" s="35">
        <v>0</v>
      </c>
      <c r="D17" s="35">
        <v>1.5</v>
      </c>
      <c r="E17" s="35">
        <v>421.4</v>
      </c>
      <c r="F17" s="35">
        <v>7</v>
      </c>
      <c r="G17" s="35">
        <v>244.8</v>
      </c>
      <c r="H17" s="35">
        <v>0</v>
      </c>
      <c r="I17" s="35">
        <v>0</v>
      </c>
      <c r="J17" s="35">
        <v>11.32</v>
      </c>
      <c r="K17" s="35">
        <v>138.9</v>
      </c>
      <c r="L17" s="35">
        <v>0</v>
      </c>
      <c r="M17" s="35">
        <v>0</v>
      </c>
      <c r="N17" s="35">
        <v>390</v>
      </c>
      <c r="O17" s="35">
        <v>0</v>
      </c>
      <c r="P17" s="35">
        <v>0</v>
      </c>
      <c r="Q17" s="36">
        <v>1214.92</v>
      </c>
    </row>
    <row r="18" spans="2:17" x14ac:dyDescent="0.2">
      <c r="B18" s="22">
        <v>2009</v>
      </c>
      <c r="C18" s="35">
        <v>30</v>
      </c>
      <c r="D18" s="35">
        <v>3.5</v>
      </c>
      <c r="E18" s="35">
        <v>442.4</v>
      </c>
      <c r="F18" s="35">
        <v>7</v>
      </c>
      <c r="G18" s="35">
        <v>244.8</v>
      </c>
      <c r="H18" s="35">
        <v>0</v>
      </c>
      <c r="I18" s="35">
        <v>0</v>
      </c>
      <c r="J18" s="35">
        <v>11.32</v>
      </c>
      <c r="K18" s="35">
        <v>141.19999999999999</v>
      </c>
      <c r="L18" s="35">
        <v>0</v>
      </c>
      <c r="M18" s="35">
        <v>0</v>
      </c>
      <c r="N18" s="35">
        <v>674.4</v>
      </c>
      <c r="O18" s="35">
        <v>0</v>
      </c>
      <c r="P18" s="35">
        <v>0</v>
      </c>
      <c r="Q18" s="36">
        <v>1554.62</v>
      </c>
    </row>
    <row r="19" spans="2:17" x14ac:dyDescent="0.2">
      <c r="B19" s="22">
        <v>2010</v>
      </c>
      <c r="C19" s="35">
        <v>195</v>
      </c>
      <c r="D19" s="35">
        <v>146</v>
      </c>
      <c r="E19" s="35">
        <v>858.7</v>
      </c>
      <c r="F19" s="35">
        <v>67</v>
      </c>
      <c r="G19" s="35">
        <v>244.8</v>
      </c>
      <c r="H19" s="35">
        <v>0</v>
      </c>
      <c r="I19" s="35">
        <v>0</v>
      </c>
      <c r="J19" s="35">
        <v>25.32</v>
      </c>
      <c r="K19" s="35">
        <v>173.5</v>
      </c>
      <c r="L19" s="35">
        <v>0</v>
      </c>
      <c r="M19" s="35">
        <v>0</v>
      </c>
      <c r="N19" s="35">
        <v>1321.19999999999</v>
      </c>
      <c r="O19" s="35">
        <v>0</v>
      </c>
      <c r="P19" s="35">
        <v>0</v>
      </c>
      <c r="Q19" s="36">
        <v>3031.51999999999</v>
      </c>
    </row>
    <row r="20" spans="2:17" x14ac:dyDescent="0.2">
      <c r="B20" s="22">
        <v>2011</v>
      </c>
      <c r="C20" s="35">
        <v>195</v>
      </c>
      <c r="D20" s="35">
        <v>152.5</v>
      </c>
      <c r="E20" s="35">
        <v>869.5</v>
      </c>
      <c r="F20" s="35">
        <v>115.3</v>
      </c>
      <c r="G20" s="35">
        <v>244.8</v>
      </c>
      <c r="H20" s="35">
        <v>0</v>
      </c>
      <c r="I20" s="35">
        <v>0</v>
      </c>
      <c r="J20" s="35">
        <v>25.32</v>
      </c>
      <c r="K20" s="35">
        <v>173.5</v>
      </c>
      <c r="L20" s="35">
        <v>0</v>
      </c>
      <c r="M20" s="35">
        <v>0</v>
      </c>
      <c r="N20" s="35">
        <v>1504.79999999999</v>
      </c>
      <c r="O20" s="35">
        <v>0</v>
      </c>
      <c r="P20" s="35">
        <v>0</v>
      </c>
      <c r="Q20" s="36">
        <v>3280.7199999999898</v>
      </c>
    </row>
    <row r="21" spans="2:17" x14ac:dyDescent="0.2">
      <c r="B21" s="22">
        <v>2012</v>
      </c>
      <c r="C21" s="35">
        <v>195</v>
      </c>
      <c r="D21" s="35">
        <v>312.8</v>
      </c>
      <c r="E21" s="35">
        <v>869.5</v>
      </c>
      <c r="F21" s="35">
        <v>115.3</v>
      </c>
      <c r="G21" s="35">
        <v>244.8</v>
      </c>
      <c r="H21" s="35">
        <v>0</v>
      </c>
      <c r="I21" s="35">
        <v>0</v>
      </c>
      <c r="J21" s="35">
        <v>25.326000000000001</v>
      </c>
      <c r="K21" s="35">
        <v>177.6</v>
      </c>
      <c r="L21" s="35">
        <v>5</v>
      </c>
      <c r="M21" s="35">
        <v>0</v>
      </c>
      <c r="N21" s="35">
        <v>1838.3999999999901</v>
      </c>
      <c r="O21" s="35">
        <v>0</v>
      </c>
      <c r="P21" s="35">
        <v>0</v>
      </c>
      <c r="Q21" s="36">
        <v>3783.7259999999901</v>
      </c>
    </row>
    <row r="22" spans="2:17" x14ac:dyDescent="0.2">
      <c r="B22" s="22">
        <v>2013</v>
      </c>
      <c r="C22" s="35">
        <v>490.2</v>
      </c>
      <c r="D22" s="35">
        <v>368.8</v>
      </c>
      <c r="E22" s="35">
        <v>1269.0999999999999</v>
      </c>
      <c r="F22" s="35">
        <v>515.29999999999995</v>
      </c>
      <c r="G22" s="35">
        <v>244.8</v>
      </c>
      <c r="H22" s="35">
        <v>0</v>
      </c>
      <c r="I22" s="35">
        <v>0</v>
      </c>
      <c r="J22" s="35">
        <v>45.725999999999999</v>
      </c>
      <c r="K22" s="35">
        <v>230.6</v>
      </c>
      <c r="L22" s="35">
        <v>5</v>
      </c>
      <c r="M22" s="35">
        <v>0</v>
      </c>
      <c r="N22" s="35">
        <v>3571.2</v>
      </c>
      <c r="O22" s="35">
        <v>0</v>
      </c>
      <c r="P22" s="35">
        <v>16</v>
      </c>
      <c r="Q22" s="36">
        <v>6756.7259999999997</v>
      </c>
    </row>
    <row r="23" spans="2:17" x14ac:dyDescent="0.2">
      <c r="B23" s="22">
        <v>2014</v>
      </c>
      <c r="C23" s="35">
        <v>712.2</v>
      </c>
      <c r="D23" s="35">
        <v>388.8</v>
      </c>
      <c r="E23" s="35">
        <v>1269.0999999999999</v>
      </c>
      <c r="F23" s="35">
        <v>911.3</v>
      </c>
      <c r="G23" s="35">
        <v>244.8</v>
      </c>
      <c r="H23" s="35">
        <v>0</v>
      </c>
      <c r="I23" s="35">
        <v>0</v>
      </c>
      <c r="J23" s="35">
        <v>50.725999999999999</v>
      </c>
      <c r="K23" s="35">
        <v>230.6</v>
      </c>
      <c r="L23" s="35">
        <v>10.5</v>
      </c>
      <c r="M23" s="35">
        <v>0</v>
      </c>
      <c r="N23" s="35">
        <v>4022.2999999999902</v>
      </c>
      <c r="O23" s="35">
        <v>0</v>
      </c>
      <c r="P23" s="35">
        <v>16</v>
      </c>
      <c r="Q23" s="36">
        <v>7856.32599999999</v>
      </c>
    </row>
    <row r="24" spans="2:17" x14ac:dyDescent="0.2">
      <c r="B24" s="22">
        <v>2015</v>
      </c>
      <c r="C24" s="35">
        <v>712.2</v>
      </c>
      <c r="D24" s="35">
        <v>756.2</v>
      </c>
      <c r="E24" s="35">
        <v>1276.0999999999999</v>
      </c>
      <c r="F24" s="35">
        <v>3284.5</v>
      </c>
      <c r="G24" s="35">
        <v>373.8</v>
      </c>
      <c r="H24" s="35">
        <v>0</v>
      </c>
      <c r="I24" s="35">
        <v>0</v>
      </c>
      <c r="J24" s="35">
        <v>68.725999999999999</v>
      </c>
      <c r="K24" s="35">
        <v>231.23</v>
      </c>
      <c r="L24" s="35">
        <v>10.5</v>
      </c>
      <c r="M24" s="35">
        <v>0</v>
      </c>
      <c r="N24" s="35">
        <v>5083.7999999999902</v>
      </c>
      <c r="O24" s="35">
        <v>0</v>
      </c>
      <c r="P24" s="35">
        <v>16</v>
      </c>
      <c r="Q24" s="36">
        <v>11813.0559999999</v>
      </c>
    </row>
    <row r="25" spans="2:17" x14ac:dyDescent="0.2">
      <c r="B25" s="22">
        <v>2016</v>
      </c>
      <c r="C25" s="35">
        <v>712.2</v>
      </c>
      <c r="D25" s="35">
        <v>1239</v>
      </c>
      <c r="E25" s="35">
        <v>1282.0999999999999</v>
      </c>
      <c r="F25" s="35">
        <v>3866.5</v>
      </c>
      <c r="G25" s="35">
        <v>523.79999999999995</v>
      </c>
      <c r="H25" s="35">
        <v>0</v>
      </c>
      <c r="I25" s="35">
        <v>0</v>
      </c>
      <c r="J25" s="35">
        <v>70.725999999999999</v>
      </c>
      <c r="K25" s="35">
        <v>231.23</v>
      </c>
      <c r="L25" s="35">
        <v>10.5</v>
      </c>
      <c r="M25" s="35">
        <v>0</v>
      </c>
      <c r="N25" s="35">
        <v>5083.7999999999902</v>
      </c>
      <c r="O25" s="35">
        <v>0</v>
      </c>
      <c r="P25" s="35">
        <v>99.2</v>
      </c>
      <c r="Q25" s="36">
        <v>13119.056</v>
      </c>
    </row>
    <row r="26" spans="2:17" x14ac:dyDescent="0.2">
      <c r="B26" s="22">
        <v>2017</v>
      </c>
      <c r="C26" s="35">
        <v>877.2</v>
      </c>
      <c r="D26" s="35">
        <v>1943.4</v>
      </c>
      <c r="E26" s="35">
        <v>1290.0999999999999</v>
      </c>
      <c r="F26" s="35">
        <v>4999.3</v>
      </c>
      <c r="G26" s="35">
        <v>1123.8</v>
      </c>
      <c r="H26" s="35">
        <v>0</v>
      </c>
      <c r="I26" s="35">
        <v>0</v>
      </c>
      <c r="J26" s="35">
        <v>82.725999999999999</v>
      </c>
      <c r="K26" s="35">
        <v>299.63</v>
      </c>
      <c r="L26" s="35">
        <v>43.5</v>
      </c>
      <c r="M26" s="35">
        <v>8</v>
      </c>
      <c r="N26" s="35">
        <v>5769.99999999999</v>
      </c>
      <c r="O26" s="35">
        <v>30</v>
      </c>
      <c r="P26" s="35">
        <v>99.2</v>
      </c>
      <c r="Q26" s="36">
        <v>16566.856</v>
      </c>
    </row>
    <row r="27" spans="2:17" x14ac:dyDescent="0.2">
      <c r="B27" s="22">
        <v>2018</v>
      </c>
      <c r="C27" s="35">
        <v>1186.2</v>
      </c>
      <c r="D27" s="35">
        <v>3145.8</v>
      </c>
      <c r="E27" s="35">
        <v>1318.1</v>
      </c>
      <c r="F27" s="35">
        <v>5799.3</v>
      </c>
      <c r="G27" s="35">
        <v>1123.8</v>
      </c>
      <c r="H27" s="35">
        <v>0</v>
      </c>
      <c r="I27" s="35">
        <v>0</v>
      </c>
      <c r="J27" s="35">
        <v>82.725999999999999</v>
      </c>
      <c r="K27" s="35">
        <v>351.63</v>
      </c>
      <c r="L27" s="35">
        <v>43.5</v>
      </c>
      <c r="M27" s="35">
        <v>8</v>
      </c>
      <c r="N27" s="35">
        <v>7890.1999999999898</v>
      </c>
      <c r="O27" s="35">
        <v>30</v>
      </c>
      <c r="P27" s="35">
        <v>99.2</v>
      </c>
      <c r="Q27" s="36">
        <v>21078.455999999998</v>
      </c>
    </row>
    <row r="28" spans="2:17" x14ac:dyDescent="0.2">
      <c r="B28" s="22">
        <v>2019</v>
      </c>
      <c r="C28" s="35">
        <v>1555.8</v>
      </c>
      <c r="D28" s="35">
        <v>5200.2</v>
      </c>
      <c r="E28" s="35">
        <v>1724.8</v>
      </c>
      <c r="F28" s="35">
        <v>7329.3</v>
      </c>
      <c r="G28" s="35">
        <v>1137.8</v>
      </c>
      <c r="H28" s="35">
        <v>0</v>
      </c>
      <c r="I28" s="35">
        <v>0</v>
      </c>
      <c r="J28" s="35">
        <v>85.725999999999999</v>
      </c>
      <c r="K28" s="35">
        <v>356.63</v>
      </c>
      <c r="L28" s="35">
        <v>43.5</v>
      </c>
      <c r="M28" s="35">
        <v>128</v>
      </c>
      <c r="N28" s="35">
        <v>9696.1999999999898</v>
      </c>
      <c r="O28" s="35">
        <v>30</v>
      </c>
      <c r="P28" s="35">
        <v>99.2</v>
      </c>
      <c r="Q28" s="36">
        <v>27387.155999999999</v>
      </c>
    </row>
    <row r="29" spans="2:17" x14ac:dyDescent="0.2">
      <c r="B29" s="22">
        <v>2020</v>
      </c>
      <c r="C29" s="35">
        <v>2261.8000000000002</v>
      </c>
      <c r="D29" s="35">
        <v>7374.2</v>
      </c>
      <c r="E29" s="35">
        <v>1734.3</v>
      </c>
      <c r="F29" s="35">
        <v>7644.3</v>
      </c>
      <c r="G29" s="35">
        <v>2640.3</v>
      </c>
      <c r="H29" s="35">
        <v>0</v>
      </c>
      <c r="I29" s="35">
        <v>0</v>
      </c>
      <c r="J29" s="35">
        <v>85.725999999999999</v>
      </c>
      <c r="K29" s="35">
        <v>381.63</v>
      </c>
      <c r="L29" s="35">
        <v>104.25</v>
      </c>
      <c r="M29" s="35">
        <v>128</v>
      </c>
      <c r="N29" s="35">
        <v>10410.199999999901</v>
      </c>
      <c r="O29" s="35">
        <v>42</v>
      </c>
      <c r="P29" s="35">
        <v>99.2</v>
      </c>
      <c r="Q29" s="36">
        <v>32905.905999999901</v>
      </c>
    </row>
    <row r="30" spans="2:17" x14ac:dyDescent="0.2">
      <c r="B30" s="22">
        <v>2021</v>
      </c>
      <c r="C30" s="35">
        <v>2261.8000000000002</v>
      </c>
      <c r="D30" s="35">
        <v>23477.599999999999</v>
      </c>
      <c r="E30" s="35">
        <v>2339.3000000000002</v>
      </c>
      <c r="F30" s="35">
        <v>7644.3</v>
      </c>
      <c r="G30" s="35">
        <v>3023</v>
      </c>
      <c r="H30" s="35">
        <v>0</v>
      </c>
      <c r="I30" s="35">
        <v>0</v>
      </c>
      <c r="J30" s="35">
        <v>85.725999999999999</v>
      </c>
      <c r="K30" s="35">
        <v>381.63</v>
      </c>
      <c r="L30" s="35">
        <v>104.25</v>
      </c>
      <c r="M30" s="35">
        <v>877.2</v>
      </c>
      <c r="N30" s="35">
        <v>10458.199999999901</v>
      </c>
      <c r="O30" s="35">
        <v>42</v>
      </c>
      <c r="P30" s="35">
        <v>668.5</v>
      </c>
      <c r="Q30" s="36">
        <v>51363.505999999899</v>
      </c>
    </row>
    <row r="31" spans="2:17" x14ac:dyDescent="0.2">
      <c r="B31" s="22">
        <v>2022</v>
      </c>
      <c r="C31" s="35">
        <v>2261.8000000000002</v>
      </c>
      <c r="D31" s="35">
        <v>32817.1</v>
      </c>
      <c r="E31" s="35">
        <v>2339.3000000000002</v>
      </c>
      <c r="F31" s="35">
        <v>8509.5</v>
      </c>
      <c r="G31" s="35">
        <v>3023</v>
      </c>
      <c r="H31" s="35">
        <v>0</v>
      </c>
      <c r="I31" s="35">
        <v>0</v>
      </c>
      <c r="J31" s="35">
        <v>214.221</v>
      </c>
      <c r="K31" s="35">
        <v>912.83</v>
      </c>
      <c r="L31" s="35">
        <v>109.25</v>
      </c>
      <c r="M31" s="35">
        <v>1605.2</v>
      </c>
      <c r="N31" s="35">
        <v>14099.199999999901</v>
      </c>
      <c r="O31" s="35">
        <v>42</v>
      </c>
      <c r="P31" s="35">
        <v>1098.5</v>
      </c>
      <c r="Q31" s="36">
        <v>67031.900999999998</v>
      </c>
    </row>
    <row r="32" spans="2:17" x14ac:dyDescent="0.2">
      <c r="B32" s="22">
        <v>2023</v>
      </c>
      <c r="C32" s="35">
        <v>2261.8000000000002</v>
      </c>
      <c r="D32" s="35">
        <v>36549.599999999999</v>
      </c>
      <c r="E32" s="35">
        <v>3003.3</v>
      </c>
      <c r="F32" s="35">
        <v>8766.5</v>
      </c>
      <c r="G32" s="35">
        <v>3023</v>
      </c>
      <c r="H32" s="35">
        <v>0</v>
      </c>
      <c r="I32" s="35">
        <v>0</v>
      </c>
      <c r="J32" s="35">
        <v>498.820999999999</v>
      </c>
      <c r="K32" s="35">
        <v>2143.33</v>
      </c>
      <c r="L32" s="35">
        <v>1265.25</v>
      </c>
      <c r="M32" s="35">
        <v>1605.2</v>
      </c>
      <c r="N32" s="35">
        <v>15161.0999999999</v>
      </c>
      <c r="O32" s="35">
        <v>1372.7</v>
      </c>
      <c r="P32" s="35">
        <v>1647.5</v>
      </c>
      <c r="Q32" s="36">
        <v>77298.100999999995</v>
      </c>
    </row>
    <row r="33" spans="2:17" x14ac:dyDescent="0.2">
      <c r="B33" s="22">
        <v>2024</v>
      </c>
      <c r="C33" s="35">
        <v>2261.8000000000002</v>
      </c>
      <c r="D33" s="35">
        <v>37249.599999999999</v>
      </c>
      <c r="E33" s="35">
        <v>4977.3</v>
      </c>
      <c r="F33" s="35">
        <v>9494.25</v>
      </c>
      <c r="G33" s="35">
        <v>3023</v>
      </c>
      <c r="H33" s="35">
        <v>0</v>
      </c>
      <c r="I33" s="35">
        <v>396</v>
      </c>
      <c r="J33" s="35">
        <v>1726.8209999999999</v>
      </c>
      <c r="K33" s="35">
        <v>4714.33</v>
      </c>
      <c r="L33" s="35">
        <v>1965.05</v>
      </c>
      <c r="M33" s="35">
        <v>2505.1999999999998</v>
      </c>
      <c r="N33" s="35">
        <v>17721.099999999999</v>
      </c>
      <c r="O33" s="35">
        <v>3772.7</v>
      </c>
      <c r="P33" s="35">
        <v>2866.5</v>
      </c>
      <c r="Q33" s="36">
        <v>92673.650999999998</v>
      </c>
    </row>
    <row r="34" spans="2:17" x14ac:dyDescent="0.2">
      <c r="B34" s="22">
        <v>2025</v>
      </c>
      <c r="C34" s="35">
        <v>2261.8000000000002</v>
      </c>
      <c r="D34" s="35">
        <v>39299.599999999999</v>
      </c>
      <c r="E34" s="35">
        <v>5077.3</v>
      </c>
      <c r="F34" s="35">
        <v>11294.25</v>
      </c>
      <c r="G34" s="35">
        <v>3023</v>
      </c>
      <c r="H34" s="35">
        <v>0</v>
      </c>
      <c r="I34" s="35">
        <v>994</v>
      </c>
      <c r="J34" s="35">
        <v>2724.8209999999999</v>
      </c>
      <c r="K34" s="35">
        <v>7811.83</v>
      </c>
      <c r="L34" s="35">
        <v>6757.05</v>
      </c>
      <c r="M34" s="35">
        <v>3916.2999999999902</v>
      </c>
      <c r="N34" s="35">
        <v>21071.1</v>
      </c>
      <c r="O34" s="35">
        <v>7370.7</v>
      </c>
      <c r="P34" s="35">
        <v>3992.5</v>
      </c>
      <c r="Q34" s="36">
        <v>115594.251</v>
      </c>
    </row>
    <row r="35" spans="2:17" x14ac:dyDescent="0.2">
      <c r="B35" s="22">
        <v>2026</v>
      </c>
      <c r="C35" s="35">
        <v>2261.8000000000002</v>
      </c>
      <c r="D35" s="35">
        <v>43499.6</v>
      </c>
      <c r="E35" s="35">
        <v>5797.3</v>
      </c>
      <c r="F35" s="35">
        <v>11294.25</v>
      </c>
      <c r="G35" s="35">
        <v>3023</v>
      </c>
      <c r="H35" s="35">
        <v>0</v>
      </c>
      <c r="I35" s="35">
        <v>994</v>
      </c>
      <c r="J35" s="35">
        <v>4518.0209999999997</v>
      </c>
      <c r="K35" s="35">
        <v>11791.83</v>
      </c>
      <c r="L35" s="35">
        <v>10717.05</v>
      </c>
      <c r="M35" s="35">
        <v>6617.2</v>
      </c>
      <c r="N35" s="35">
        <v>24571.1</v>
      </c>
      <c r="O35" s="35">
        <v>14502.7</v>
      </c>
      <c r="P35" s="35">
        <v>5872.5</v>
      </c>
      <c r="Q35" s="36">
        <v>145460.351</v>
      </c>
    </row>
    <row r="36" spans="2:17" x14ac:dyDescent="0.2">
      <c r="B36" s="22">
        <v>2027</v>
      </c>
      <c r="C36" s="35">
        <v>2261.8000000000002</v>
      </c>
      <c r="D36" s="35">
        <v>47499.6</v>
      </c>
      <c r="E36" s="35">
        <v>5797.3</v>
      </c>
      <c r="F36" s="35">
        <v>11294.25</v>
      </c>
      <c r="G36" s="35">
        <v>3023</v>
      </c>
      <c r="H36" s="35">
        <v>2000</v>
      </c>
      <c r="I36" s="35">
        <v>994</v>
      </c>
      <c r="J36" s="35">
        <v>6958.0209999999997</v>
      </c>
      <c r="K36" s="35">
        <v>15674.83</v>
      </c>
      <c r="L36" s="35">
        <v>11537.05</v>
      </c>
      <c r="M36" s="35">
        <v>7377.2</v>
      </c>
      <c r="N36" s="35">
        <v>29277.1</v>
      </c>
      <c r="O36" s="35">
        <v>17720.7</v>
      </c>
      <c r="P36" s="35">
        <v>5972.5</v>
      </c>
      <c r="Q36" s="36">
        <v>167387.351</v>
      </c>
    </row>
    <row r="37" spans="2:17" x14ac:dyDescent="0.2">
      <c r="B37" s="22">
        <v>2028</v>
      </c>
      <c r="C37" s="35">
        <v>2261.8000000000002</v>
      </c>
      <c r="D37" s="35">
        <v>51849.599999999999</v>
      </c>
      <c r="E37" s="35">
        <v>5917.3</v>
      </c>
      <c r="F37" s="35">
        <v>11294.25</v>
      </c>
      <c r="G37" s="35">
        <v>3023</v>
      </c>
      <c r="H37" s="35">
        <v>2000</v>
      </c>
      <c r="I37" s="35">
        <v>1774</v>
      </c>
      <c r="J37" s="35">
        <v>8438.0210000000006</v>
      </c>
      <c r="K37" s="35">
        <v>19602.830000000002</v>
      </c>
      <c r="L37" s="35">
        <v>12485.55</v>
      </c>
      <c r="M37" s="35">
        <v>9069.2000000000007</v>
      </c>
      <c r="N37" s="35">
        <v>34146.1</v>
      </c>
      <c r="O37" s="35">
        <v>22425.7</v>
      </c>
      <c r="P37" s="35">
        <v>6572.5</v>
      </c>
      <c r="Q37" s="36">
        <v>190859.851</v>
      </c>
    </row>
    <row r="38" spans="2:17" x14ac:dyDescent="0.2">
      <c r="B38" s="22">
        <v>2029</v>
      </c>
      <c r="C38" s="35">
        <v>2261.8000000000002</v>
      </c>
      <c r="D38" s="35">
        <v>56049.599999999999</v>
      </c>
      <c r="E38" s="35">
        <v>5917.3</v>
      </c>
      <c r="F38" s="35">
        <v>11294.25</v>
      </c>
      <c r="G38" s="35">
        <v>3023</v>
      </c>
      <c r="H38" s="35">
        <v>2000</v>
      </c>
      <c r="I38" s="35">
        <v>1774</v>
      </c>
      <c r="J38" s="35">
        <v>8438.0210000000006</v>
      </c>
      <c r="K38" s="35">
        <v>23462.83</v>
      </c>
      <c r="L38" s="35">
        <v>13485.55</v>
      </c>
      <c r="M38" s="35">
        <v>9069.2000000000007</v>
      </c>
      <c r="N38" s="35">
        <v>35646.1</v>
      </c>
      <c r="O38" s="35">
        <v>22425.7</v>
      </c>
      <c r="P38" s="35">
        <v>6572.5</v>
      </c>
      <c r="Q38" s="36">
        <v>201419.851</v>
      </c>
    </row>
    <row r="39" spans="2:17" x14ac:dyDescent="0.2">
      <c r="B39" s="22">
        <v>2030</v>
      </c>
      <c r="C39" s="35">
        <v>2261.8000000000002</v>
      </c>
      <c r="D39" s="35">
        <v>60249.599999999999</v>
      </c>
      <c r="E39" s="35">
        <v>5917.3</v>
      </c>
      <c r="F39" s="35">
        <v>11302.25</v>
      </c>
      <c r="G39" s="35">
        <v>3023</v>
      </c>
      <c r="H39" s="35">
        <v>2000</v>
      </c>
      <c r="I39" s="35">
        <v>1774</v>
      </c>
      <c r="J39" s="35">
        <v>9456.0210000000006</v>
      </c>
      <c r="K39" s="35">
        <v>31581.83</v>
      </c>
      <c r="L39" s="35">
        <v>13636.75</v>
      </c>
      <c r="M39" s="35">
        <v>9069.2000000000007</v>
      </c>
      <c r="N39" s="35">
        <v>37666.1</v>
      </c>
      <c r="O39" s="35">
        <v>33073.699999999997</v>
      </c>
      <c r="P39" s="35">
        <v>7966.5</v>
      </c>
      <c r="Q39" s="36">
        <v>228978.05099999899</v>
      </c>
    </row>
    <row r="40" spans="2:17" x14ac:dyDescent="0.2">
      <c r="B40" s="22">
        <v>2031</v>
      </c>
      <c r="C40" s="35">
        <v>2261.8000000000002</v>
      </c>
      <c r="D40" s="35">
        <v>64649.599999999999</v>
      </c>
      <c r="E40" s="35">
        <v>5917.3</v>
      </c>
      <c r="F40" s="35">
        <v>11302.25</v>
      </c>
      <c r="G40" s="35">
        <v>3023</v>
      </c>
      <c r="H40" s="35">
        <v>2000</v>
      </c>
      <c r="I40" s="35">
        <v>1774</v>
      </c>
      <c r="J40" s="35">
        <v>10556.021000000001</v>
      </c>
      <c r="K40" s="35">
        <v>35951.83</v>
      </c>
      <c r="L40" s="35">
        <v>14636.75</v>
      </c>
      <c r="M40" s="35">
        <v>9569.2000000000007</v>
      </c>
      <c r="N40" s="35">
        <v>37666.1</v>
      </c>
      <c r="O40" s="35">
        <v>33073.699999999997</v>
      </c>
      <c r="P40" s="35">
        <v>7966.5</v>
      </c>
      <c r="Q40" s="36">
        <v>240348.05099999899</v>
      </c>
    </row>
    <row r="41" spans="2:17" x14ac:dyDescent="0.2">
      <c r="B41" s="22">
        <v>2032</v>
      </c>
      <c r="C41" s="35">
        <v>2261.8000000000002</v>
      </c>
      <c r="D41" s="35">
        <v>68899.600000000006</v>
      </c>
      <c r="E41" s="35">
        <v>5917.3</v>
      </c>
      <c r="F41" s="35">
        <v>11302.25</v>
      </c>
      <c r="G41" s="35">
        <v>3023</v>
      </c>
      <c r="H41" s="35">
        <v>2000</v>
      </c>
      <c r="I41" s="35">
        <v>1774</v>
      </c>
      <c r="J41" s="35">
        <v>11056.021000000001</v>
      </c>
      <c r="K41" s="35">
        <v>38348.83</v>
      </c>
      <c r="L41" s="35">
        <v>15636.75</v>
      </c>
      <c r="M41" s="35">
        <v>9569.2000000000007</v>
      </c>
      <c r="N41" s="35">
        <v>38366.1</v>
      </c>
      <c r="O41" s="35">
        <v>35323.699999999997</v>
      </c>
      <c r="P41" s="35">
        <v>9166.5</v>
      </c>
      <c r="Q41" s="36">
        <v>252645.05100000001</v>
      </c>
    </row>
    <row r="42" spans="2:17" x14ac:dyDescent="0.2">
      <c r="B42" s="22">
        <v>2033</v>
      </c>
      <c r="C42" s="35">
        <v>2261.8000000000002</v>
      </c>
      <c r="D42" s="35">
        <v>72379.600000000006</v>
      </c>
      <c r="E42" s="35">
        <v>5917.3</v>
      </c>
      <c r="F42" s="35">
        <v>11302.25</v>
      </c>
      <c r="G42" s="35">
        <v>3023</v>
      </c>
      <c r="H42" s="35">
        <v>2000</v>
      </c>
      <c r="I42" s="35">
        <v>1774</v>
      </c>
      <c r="J42" s="35">
        <v>12556.021000000001</v>
      </c>
      <c r="K42" s="35">
        <v>40798.83</v>
      </c>
      <c r="L42" s="35">
        <v>16136.75</v>
      </c>
      <c r="M42" s="35">
        <v>9569.2000000000007</v>
      </c>
      <c r="N42" s="35">
        <v>38366.1</v>
      </c>
      <c r="O42" s="35">
        <v>35323.699999999997</v>
      </c>
      <c r="P42" s="35">
        <v>9166.5</v>
      </c>
      <c r="Q42" s="36">
        <v>260575.05100000001</v>
      </c>
    </row>
    <row r="43" spans="2:17" x14ac:dyDescent="0.2">
      <c r="B43" s="22">
        <v>2034</v>
      </c>
      <c r="C43" s="35">
        <v>2261.8000000000002</v>
      </c>
      <c r="D43" s="35">
        <v>78391.600000000006</v>
      </c>
      <c r="E43" s="35">
        <v>5917.3</v>
      </c>
      <c r="F43" s="35">
        <v>11302.25</v>
      </c>
      <c r="G43" s="35">
        <v>3023</v>
      </c>
      <c r="H43" s="35">
        <v>2000</v>
      </c>
      <c r="I43" s="35">
        <v>1774</v>
      </c>
      <c r="J43" s="35">
        <v>13056.021000000001</v>
      </c>
      <c r="K43" s="35">
        <v>41431.83</v>
      </c>
      <c r="L43" s="35">
        <v>17136.75</v>
      </c>
      <c r="M43" s="35">
        <v>10069.200000000001</v>
      </c>
      <c r="N43" s="35">
        <v>38366.1</v>
      </c>
      <c r="O43" s="35">
        <v>35323.699999999997</v>
      </c>
      <c r="P43" s="35">
        <v>9166.5</v>
      </c>
      <c r="Q43" s="36">
        <v>269220.05099999998</v>
      </c>
    </row>
    <row r="44" spans="2:17" x14ac:dyDescent="0.2">
      <c r="B44" s="22">
        <v>2035</v>
      </c>
      <c r="C44" s="35">
        <v>2261.8000000000002</v>
      </c>
      <c r="D44" s="35">
        <v>81143.600000000006</v>
      </c>
      <c r="E44" s="35">
        <v>5917.3</v>
      </c>
      <c r="F44" s="35">
        <v>11302.25</v>
      </c>
      <c r="G44" s="35">
        <v>3023</v>
      </c>
      <c r="H44" s="35">
        <v>2000</v>
      </c>
      <c r="I44" s="35">
        <v>1774</v>
      </c>
      <c r="J44" s="35">
        <v>13056.021000000001</v>
      </c>
      <c r="K44" s="35">
        <v>42431.83</v>
      </c>
      <c r="L44" s="35">
        <v>17636.75</v>
      </c>
      <c r="M44" s="35">
        <v>10069.200000000001</v>
      </c>
      <c r="N44" s="35">
        <v>38366.1</v>
      </c>
      <c r="O44" s="35">
        <v>35323.699999999997</v>
      </c>
      <c r="P44" s="35">
        <v>12666.5</v>
      </c>
      <c r="Q44" s="36">
        <v>276972.05099999998</v>
      </c>
    </row>
    <row r="45" spans="2:17" x14ac:dyDescent="0.2">
      <c r="B45" s="22">
        <v>2036</v>
      </c>
      <c r="C45" s="35">
        <v>2261.8000000000002</v>
      </c>
      <c r="D45" s="35">
        <v>84293.6</v>
      </c>
      <c r="E45" s="35">
        <v>5917.3</v>
      </c>
      <c r="F45" s="35">
        <v>11302.25</v>
      </c>
      <c r="G45" s="35">
        <v>3023</v>
      </c>
      <c r="H45" s="35">
        <v>2000</v>
      </c>
      <c r="I45" s="35">
        <v>1774</v>
      </c>
      <c r="J45" s="35">
        <v>13056.021000000001</v>
      </c>
      <c r="K45" s="35">
        <v>42431.83</v>
      </c>
      <c r="L45" s="35">
        <v>18148.75</v>
      </c>
      <c r="M45" s="35">
        <v>10569.2</v>
      </c>
      <c r="N45" s="35">
        <v>38366.1</v>
      </c>
      <c r="O45" s="35">
        <v>35323.699999999997</v>
      </c>
      <c r="P45" s="35">
        <v>12666.5</v>
      </c>
      <c r="Q45" s="36">
        <v>281134.05099999998</v>
      </c>
    </row>
    <row r="46" spans="2:17" x14ac:dyDescent="0.2">
      <c r="B46" s="22">
        <v>2037</v>
      </c>
      <c r="C46" s="35">
        <v>2261.8000000000002</v>
      </c>
      <c r="D46" s="35">
        <v>87793.600000000006</v>
      </c>
      <c r="E46" s="35">
        <v>5917.3</v>
      </c>
      <c r="F46" s="35">
        <v>11302.25</v>
      </c>
      <c r="G46" s="35">
        <v>3023</v>
      </c>
      <c r="H46" s="35">
        <v>2000</v>
      </c>
      <c r="I46" s="35">
        <v>1774</v>
      </c>
      <c r="J46" s="35">
        <v>13056.021000000001</v>
      </c>
      <c r="K46" s="35">
        <v>42431.83</v>
      </c>
      <c r="L46" s="35">
        <v>18148.75</v>
      </c>
      <c r="M46" s="35">
        <v>10569.2</v>
      </c>
      <c r="N46" s="35">
        <v>38366.1</v>
      </c>
      <c r="O46" s="35">
        <v>35323.699999999997</v>
      </c>
      <c r="P46" s="35">
        <v>12666.5</v>
      </c>
      <c r="Q46" s="36">
        <v>284634.05099999998</v>
      </c>
    </row>
    <row r="47" spans="2:17" x14ac:dyDescent="0.2">
      <c r="B47" s="22">
        <v>2038</v>
      </c>
      <c r="C47" s="35">
        <v>2261.8000000000002</v>
      </c>
      <c r="D47" s="35">
        <v>88093.6</v>
      </c>
      <c r="E47" s="35">
        <v>5917.3</v>
      </c>
      <c r="F47" s="35">
        <v>11302.25</v>
      </c>
      <c r="G47" s="35">
        <v>3023</v>
      </c>
      <c r="H47" s="35">
        <v>2000</v>
      </c>
      <c r="I47" s="35">
        <v>1774</v>
      </c>
      <c r="J47" s="35">
        <v>13056.021000000001</v>
      </c>
      <c r="K47" s="35">
        <v>42431.83</v>
      </c>
      <c r="L47" s="35">
        <v>18148.75</v>
      </c>
      <c r="M47" s="35">
        <v>11069.2</v>
      </c>
      <c r="N47" s="35">
        <v>38366.1</v>
      </c>
      <c r="O47" s="35">
        <v>35323.699999999997</v>
      </c>
      <c r="P47" s="35">
        <v>12666.5</v>
      </c>
      <c r="Q47" s="36">
        <v>285434.05099999998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15"/>
  <sheetViews>
    <sheetView workbookViewId="0">
      <selection activeCell="B1" sqref="B1"/>
    </sheetView>
  </sheetViews>
  <sheetFormatPr baseColWidth="10" defaultColWidth="11" defaultRowHeight="16" x14ac:dyDescent="0.2"/>
  <cols>
    <col min="2" max="2" width="21.33203125" customWidth="1"/>
    <col min="3" max="4" width="14.5" style="1" customWidth="1"/>
    <col min="5" max="5" width="14.6640625" style="1" customWidth="1"/>
    <col min="6" max="6" width="14.5" style="1" customWidth="1"/>
  </cols>
  <sheetData>
    <row r="1" spans="2:7" ht="24" x14ac:dyDescent="0.3">
      <c r="B1" s="8" t="s">
        <v>299</v>
      </c>
    </row>
    <row r="3" spans="2:7" x14ac:dyDescent="0.2">
      <c r="B3" s="21" t="s">
        <v>30</v>
      </c>
      <c r="C3" s="17" t="s">
        <v>21</v>
      </c>
      <c r="D3" s="17" t="s">
        <v>22</v>
      </c>
      <c r="E3" s="17" t="s">
        <v>12</v>
      </c>
      <c r="F3" s="17" t="s">
        <v>19</v>
      </c>
      <c r="G3" s="54" t="s">
        <v>84</v>
      </c>
    </row>
    <row r="4" spans="2:7" x14ac:dyDescent="0.2">
      <c r="B4" s="4" t="s">
        <v>23</v>
      </c>
      <c r="C4" s="35">
        <v>7791.3760000000002</v>
      </c>
      <c r="D4" s="35">
        <v>25072.529999999901</v>
      </c>
      <c r="E4" s="35">
        <v>42</v>
      </c>
      <c r="F4" s="35">
        <v>0</v>
      </c>
      <c r="G4" s="36">
        <v>32905.905999999901</v>
      </c>
    </row>
    <row r="5" spans="2:7" x14ac:dyDescent="0.2">
      <c r="B5" s="4" t="s">
        <v>18</v>
      </c>
      <c r="C5" s="35">
        <v>18257.900000000001</v>
      </c>
      <c r="D5" s="35">
        <v>5156.7</v>
      </c>
      <c r="E5" s="35">
        <v>0</v>
      </c>
      <c r="F5" s="35">
        <v>0</v>
      </c>
      <c r="G5" s="36">
        <v>23414.6</v>
      </c>
    </row>
    <row r="6" spans="2:7" x14ac:dyDescent="0.2">
      <c r="B6" s="4" t="s">
        <v>24</v>
      </c>
      <c r="C6" s="35">
        <v>3851</v>
      </c>
      <c r="D6" s="35">
        <v>9747.3250000000007</v>
      </c>
      <c r="E6" s="35">
        <v>0</v>
      </c>
      <c r="F6" s="35">
        <v>0</v>
      </c>
      <c r="G6" s="36">
        <v>13598.325000000001</v>
      </c>
    </row>
    <row r="7" spans="2:7" x14ac:dyDescent="0.2">
      <c r="B7" s="4" t="s">
        <v>25</v>
      </c>
      <c r="C7" s="35">
        <v>34836.800000000003</v>
      </c>
      <c r="D7" s="35">
        <v>16186.35</v>
      </c>
      <c r="E7" s="35">
        <v>800</v>
      </c>
      <c r="F7" s="35">
        <v>0</v>
      </c>
      <c r="G7" s="36">
        <v>51823.15</v>
      </c>
    </row>
    <row r="8" spans="2:7" x14ac:dyDescent="0.2">
      <c r="B8" s="4" t="s">
        <v>26</v>
      </c>
      <c r="C8" s="35">
        <v>4015</v>
      </c>
      <c r="D8" s="35">
        <v>5607</v>
      </c>
      <c r="E8" s="35">
        <v>10778.7</v>
      </c>
      <c r="F8" s="35">
        <v>1116</v>
      </c>
      <c r="G8" s="36">
        <v>21516.7</v>
      </c>
    </row>
    <row r="9" spans="2:7" x14ac:dyDescent="0.2">
      <c r="B9" s="4" t="s">
        <v>27</v>
      </c>
      <c r="C9" s="35">
        <v>0</v>
      </c>
      <c r="D9" s="35">
        <v>0</v>
      </c>
      <c r="E9" s="35">
        <v>11652</v>
      </c>
      <c r="F9" s="35">
        <v>0</v>
      </c>
      <c r="G9" s="36">
        <v>11652</v>
      </c>
    </row>
    <row r="10" spans="2:7" x14ac:dyDescent="0.2">
      <c r="B10" s="4" t="s">
        <v>28</v>
      </c>
      <c r="C10" s="35">
        <v>89118.395000000004</v>
      </c>
      <c r="D10" s="35">
        <v>48576.5</v>
      </c>
      <c r="E10" s="35">
        <v>12051</v>
      </c>
      <c r="F10" s="35">
        <v>3158</v>
      </c>
      <c r="G10" s="36">
        <v>152903.89499999999</v>
      </c>
    </row>
    <row r="11" spans="2:7" x14ac:dyDescent="0.2">
      <c r="B11" s="21" t="s">
        <v>29</v>
      </c>
      <c r="C11" s="36">
        <v>157870.47099999999</v>
      </c>
      <c r="D11" s="36">
        <v>110346.405</v>
      </c>
      <c r="E11" s="36">
        <v>35323.699999999997</v>
      </c>
      <c r="F11" s="36">
        <v>4274</v>
      </c>
      <c r="G11" s="36">
        <v>307814.576</v>
      </c>
    </row>
    <row r="14" spans="2:7" x14ac:dyDescent="0.2">
      <c r="B14" s="12" t="s">
        <v>109</v>
      </c>
      <c r="C14" s="13"/>
      <c r="D14" s="13"/>
      <c r="E14" s="13"/>
      <c r="F14" s="13"/>
      <c r="G14" s="12"/>
    </row>
    <row r="15" spans="2:7" x14ac:dyDescent="0.2">
      <c r="B15" s="12" t="s">
        <v>108</v>
      </c>
      <c r="C15" s="13"/>
      <c r="D15" s="13"/>
      <c r="E15" s="13"/>
      <c r="F15" s="13"/>
      <c r="G15" s="12"/>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209734-415e-409e-846a-0b9280756d77">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F98910B5085B44BF117E6717AC5E9B" ma:contentTypeVersion="8" ma:contentTypeDescription="Create a new document." ma:contentTypeScope="" ma:versionID="4b9b7025603948c657c43c20bedc25df">
  <xsd:schema xmlns:xsd="http://www.w3.org/2001/XMLSchema" xmlns:xs="http://www.w3.org/2001/XMLSchema" xmlns:p="http://schemas.microsoft.com/office/2006/metadata/properties" xmlns:ns2="6cc0acfb-7a84-4139-b437-e8cc1385a982" xmlns:ns3="a1209734-415e-409e-846a-0b9280756d77" targetNamespace="http://schemas.microsoft.com/office/2006/metadata/properties" ma:root="true" ma:fieldsID="f0737adbb5cd8b1722e6a3ca7469934c" ns2:_="" ns3:_="">
    <xsd:import namespace="6cc0acfb-7a84-4139-b437-e8cc1385a982"/>
    <xsd:import namespace="a1209734-415e-409e-846a-0b9280756d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0acfb-7a84-4139-b437-e8cc1385a9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209734-415e-409e-846a-0b9280756d7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194847-DA58-4B7E-8E20-E0E766BFF428}">
  <ds:schemaRefs>
    <ds:schemaRef ds:uri="http://schemas.microsoft.com/office/infopath/2007/PartnerControls"/>
    <ds:schemaRef ds:uri="http://purl.org/dc/dcmitype/"/>
    <ds:schemaRef ds:uri="5be15ab8-8c4a-4ef0-ad93-561c97e289c1"/>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591ce121-a3af-4f8f-a449-410df08fdb89"/>
    <ds:schemaRef ds:uri="http://www.w3.org/XML/1998/namespace"/>
  </ds:schemaRefs>
</ds:datastoreItem>
</file>

<file path=customXml/itemProps2.xml><?xml version="1.0" encoding="utf-8"?>
<ds:datastoreItem xmlns:ds="http://schemas.openxmlformats.org/officeDocument/2006/customXml" ds:itemID="{3C160FF9-6708-4D57-A527-0D3615FF1CE4}"/>
</file>

<file path=customXml/itemProps3.xml><?xml version="1.0" encoding="utf-8"?>
<ds:datastoreItem xmlns:ds="http://schemas.openxmlformats.org/officeDocument/2006/customXml" ds:itemID="{8F3DEA0C-03E8-46FA-9F68-C223BAB877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22</vt:i4>
      </vt:variant>
    </vt:vector>
  </HeadingPairs>
  <TitlesOfParts>
    <vt:vector size="22" baseType="lpstr">
      <vt:lpstr>Table of Contents</vt:lpstr>
      <vt:lpstr>T3, US Pipeline</vt:lpstr>
      <vt:lpstr>F2-3, US State Pipeline</vt:lpstr>
      <vt:lpstr>F7, US Forecasts</vt:lpstr>
      <vt:lpstr>F10-11, Global Annual Additions</vt:lpstr>
      <vt:lpstr>F12-13, Global Summary</vt:lpstr>
      <vt:lpstr>F14, Developer Announced</vt:lpstr>
      <vt:lpstr>F15, Global Cumulative</vt:lpstr>
      <vt:lpstr>F16, Global Regional</vt:lpstr>
      <vt:lpstr>F17, Global Forecasts</vt:lpstr>
      <vt:lpstr>F18, Global Floating Pipeline</vt:lpstr>
      <vt:lpstr>F20, Global Floating</vt:lpstr>
      <vt:lpstr>F22-23, Depth and Dist to Shore</vt:lpstr>
      <vt:lpstr>F24-26, Sub. Market Share</vt:lpstr>
      <vt:lpstr>F27-28, Global Turbine Trends</vt:lpstr>
      <vt:lpstr>F29-30, OEM Market Share</vt:lpstr>
      <vt:lpstr>F32, Regional Cable Distribtion</vt:lpstr>
      <vt:lpstr>F35, Fixed LCOE Projections</vt:lpstr>
      <vt:lpstr>F36 Project CapEx</vt:lpstr>
      <vt:lpstr>F37, OpEx Projections</vt:lpstr>
      <vt:lpstr>F38, Global Strike Prices</vt:lpstr>
      <vt:lpstr>F39, Floating LCOE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Jacob Nunemaker</dc:creator>
  <cp:lastModifiedBy>Hammond, Rob</cp:lastModifiedBy>
  <dcterms:created xsi:type="dcterms:W3CDTF">2019-07-22T17:34:56Z</dcterms:created>
  <dcterms:modified xsi:type="dcterms:W3CDTF">2021-08-09T17:53:15Z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0x0101003CF98910B5085B44BF117E6717AC5E9B</vt:lpwstr>
  </property>
  <property fmtid="{D5CDD505-2E9C-101B-9397-08002B2CF9AE}" pid="3" name="Order">
    <vt:r8>33300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ies>
</file>