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https://newportpartnersllc.sharepoint.com/Newport/Projects/1415 DOE Tax Credit Compliance Software/DOE Website/RESNET 2016-001/"/>
    </mc:Choice>
  </mc:AlternateContent>
  <xr:revisionPtr revIDLastSave="3" documentId="11_E9987C45DC55FB8D178A58926476E46C65AEE3EC" xr6:coauthVersionLast="45" xr6:coauthVersionMax="45" xr10:uidLastSave="{363D2BB3-C73D-40D4-A848-666443EB7681}"/>
  <bookViews>
    <workbookView xWindow="-110" yWindow="-110" windowWidth="19420" windowHeight="10420" xr2:uid="{00000000-000D-0000-FFFF-FFFF00000000}"/>
  </bookViews>
  <sheets>
    <sheet name="Result_data" sheetId="1" r:id="rId1"/>
    <sheet name="DSE_chart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/>
  <c r="E17" i="1"/>
  <c r="E16" i="1"/>
  <c r="E15" i="1"/>
  <c r="E14" i="1"/>
  <c r="E13" i="1"/>
  <c r="E12" i="1"/>
  <c r="F13" i="1" l="1"/>
  <c r="K13" i="1" s="1"/>
  <c r="F16" i="1"/>
  <c r="K16" i="1" s="1"/>
  <c r="F15" i="1"/>
  <c r="K15" i="1" s="1"/>
  <c r="F17" i="1"/>
  <c r="K17" i="1" s="1"/>
  <c r="F14" i="1"/>
  <c r="K14" i="1" s="1"/>
  <c r="F12" i="1"/>
  <c r="K12" i="1" s="1"/>
</calcChain>
</file>

<file path=xl/sharedStrings.xml><?xml version="1.0" encoding="utf-8"?>
<sst xmlns="http://schemas.openxmlformats.org/spreadsheetml/2006/main" count="32" uniqueCount="27">
  <si>
    <t>% change</t>
  </si>
  <si>
    <t>---</t>
  </si>
  <si>
    <t>HVAC-3a</t>
  </si>
  <si>
    <t>HVAC-3b</t>
  </si>
  <si>
    <t>HVAC-3c</t>
  </si>
  <si>
    <t>HVAC-3d</t>
  </si>
  <si>
    <t>HVAC-3e</t>
  </si>
  <si>
    <t>min</t>
  </si>
  <si>
    <t>max</t>
  </si>
  <si>
    <t>HVAC-3f</t>
  </si>
  <si>
    <t>HVAC-3g</t>
  </si>
  <si>
    <t>HVAC-3h</t>
  </si>
  <si>
    <t>Heat/cool</t>
  </si>
  <si>
    <t>Fan</t>
  </si>
  <si>
    <t>Test Cases</t>
  </si>
  <si>
    <t>Base Cases</t>
  </si>
  <si>
    <t>Total</t>
  </si>
  <si>
    <t>avg</t>
  </si>
  <si>
    <t>Criteria:</t>
  </si>
  <si>
    <t>base for cases 3f - 3h</t>
  </si>
  <si>
    <t>base for cases 3b - 3d</t>
  </si>
  <si>
    <t>Results:</t>
  </si>
  <si>
    <t>User input data fields indicated by pale yellow</t>
  </si>
  <si>
    <t>Test result fields indicated by pale green</t>
  </si>
  <si>
    <t>Pass/Fail</t>
  </si>
  <si>
    <t xml:space="preserve">Software Name: </t>
  </si>
  <si>
    <t xml:space="preserve">DSE Test Suite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</si>
</sst>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quotePrefix="1" applyAlignment="1">
      <alignment horizontal="right"/>
    </xf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165" fontId="0" fillId="3" borderId="4" xfId="0" applyNumberForma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/>
    <xf numFmtId="0" fontId="2" fillId="0" borderId="0" xfId="0" applyFont="1" applyFill="1" applyBorder="1"/>
    <xf numFmtId="2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0" fontId="2" fillId="5" borderId="3" xfId="0" applyFont="1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78690344062153161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0.0%</c:formatCode>
                <c:ptCount val="6"/>
                <c:pt idx="0">
                  <c:v>0.314</c:v>
                </c:pt>
                <c:pt idx="1">
                  <c:v>0.125</c:v>
                </c:pt>
                <c:pt idx="2">
                  <c:v>0.25</c:v>
                </c:pt>
                <c:pt idx="3">
                  <c:v>0.36199999999999999</c:v>
                </c:pt>
                <c:pt idx="4">
                  <c:v>0.16500000000000001</c:v>
                </c:pt>
                <c:pt idx="5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0-4E76-9F08-64FD708A5962}"/>
            </c:ext>
          </c:extLst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0.0%</c:formatCode>
                <c:ptCount val="6"/>
                <c:pt idx="0">
                  <c:v>0.214</c:v>
                </c:pt>
                <c:pt idx="1">
                  <c:v>2.5000000000000001E-2</c:v>
                </c:pt>
                <c:pt idx="2">
                  <c:v>0.15</c:v>
                </c:pt>
                <c:pt idx="3">
                  <c:v>0.26200000000000001</c:v>
                </c:pt>
                <c:pt idx="4">
                  <c:v>6.5000000000000002E-2</c:v>
                </c:pt>
                <c:pt idx="5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0-4E76-9F08-64FD708A596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0.0%</c:formatCode>
                <c:ptCount val="6"/>
                <c:pt idx="0">
                  <c:v>0.26400000000000001</c:v>
                </c:pt>
                <c:pt idx="1">
                  <c:v>7.4999999999999997E-2</c:v>
                </c:pt>
                <c:pt idx="2">
                  <c:v>0.2</c:v>
                </c:pt>
                <c:pt idx="3">
                  <c:v>0.312</c:v>
                </c:pt>
                <c:pt idx="4">
                  <c:v>0.115</c:v>
                </c:pt>
                <c:pt idx="5">
                  <c:v>0.26100000000000001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B0-4E76-9F08-64FD708A5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644928016"/>
        <c:axId val="644928576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Result_data!$F$12:$F$17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B0-4E76-9F08-64FD708A5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929136"/>
        <c:axId val="644929696"/>
      </c:lineChart>
      <c:catAx>
        <c:axId val="64492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92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9285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4584013050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928016"/>
        <c:crosses val="autoZero"/>
        <c:crossBetween val="between"/>
        <c:majorUnit val="0.1"/>
        <c:minorUnit val="0.02"/>
      </c:valAx>
      <c:catAx>
        <c:axId val="64492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4929696"/>
        <c:crosses val="autoZero"/>
        <c:auto val="1"/>
        <c:lblAlgn val="ctr"/>
        <c:lblOffset val="100"/>
        <c:noMultiLvlLbl val="0"/>
      </c:catAx>
      <c:valAx>
        <c:axId val="644929696"/>
        <c:scaling>
          <c:orientation val="minMax"/>
          <c:max val="0.4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4492913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0.66625</cdr:x>
      <cdr:y>0.95275</cdr:y>
    </cdr:from>
    <cdr:to>
      <cdr:x>0.67525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7774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0.61425</cdr:x>
      <cdr:y>0.06875</cdr:y>
    </cdr:from>
    <cdr:to>
      <cdr:x>0.82625</cdr:x>
      <cdr:y>0.11925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1509" y="401419"/>
          <a:ext cx="1819389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</a:p>
      </cdr:txBody>
    </cdr:sp>
  </cdr:relSizeAnchor>
  <cdr:relSizeAnchor xmlns:cdr="http://schemas.openxmlformats.org/drawingml/2006/chartDrawing">
    <cdr:from>
      <cdr:x>0.18475</cdr:x>
      <cdr:y>0.071</cdr:y>
    </cdr:from>
    <cdr:to>
      <cdr:x>0.4555</cdr:x>
      <cdr:y>0.12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</a:p>
      </cdr:txBody>
    </cdr:sp>
  </cdr:relSizeAnchor>
  <cdr:relSizeAnchor xmlns:cdr="http://schemas.openxmlformats.org/drawingml/2006/chartDrawing">
    <cdr:from>
      <cdr:x>0.51713</cdr:x>
      <cdr:y>0.04809</cdr:y>
    </cdr:from>
    <cdr:to>
      <cdr:x>0.5175</cdr:x>
      <cdr:y>0.82804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38650" y="280987"/>
          <a:ext cx="3157" cy="45576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M15" sqref="M15"/>
    </sheetView>
  </sheetViews>
  <sheetFormatPr defaultRowHeight="12.5" x14ac:dyDescent="0.25"/>
  <cols>
    <col min="1" max="1" width="3.7265625" customWidth="1"/>
    <col min="7" max="7" width="2.54296875" customWidth="1"/>
    <col min="11" max="11" width="9.81640625" customWidth="1"/>
    <col min="12" max="12" width="9.1796875" customWidth="1"/>
    <col min="13" max="14" width="10.26953125" customWidth="1"/>
    <col min="15" max="15" width="9.1796875" customWidth="1"/>
  </cols>
  <sheetData>
    <row r="1" spans="1:15" ht="13" x14ac:dyDescent="0.3">
      <c r="A1" s="3" t="s">
        <v>26</v>
      </c>
      <c r="F1" s="16" t="s">
        <v>25</v>
      </c>
      <c r="G1" s="37"/>
      <c r="H1" s="38"/>
      <c r="I1" s="38"/>
      <c r="J1" s="39"/>
    </row>
    <row r="2" spans="1:15" x14ac:dyDescent="0.25">
      <c r="E2" s="4"/>
      <c r="F2" s="2"/>
    </row>
    <row r="3" spans="1:15" x14ac:dyDescent="0.25">
      <c r="A3" s="9" t="s">
        <v>22</v>
      </c>
      <c r="B3" s="10"/>
      <c r="C3" s="11"/>
      <c r="D3" s="10"/>
      <c r="E3" s="12"/>
      <c r="F3" s="2"/>
    </row>
    <row r="4" spans="1:15" x14ac:dyDescent="0.25">
      <c r="A4" s="13" t="s">
        <v>23</v>
      </c>
      <c r="B4" s="14"/>
      <c r="C4" s="15"/>
      <c r="D4" s="13"/>
      <c r="E4" s="15"/>
      <c r="F4" s="2"/>
    </row>
    <row r="5" spans="1:15" ht="13" x14ac:dyDescent="0.3">
      <c r="A5" s="24" t="s">
        <v>21</v>
      </c>
      <c r="B5" s="23"/>
      <c r="C5" s="23"/>
      <c r="D5" s="23"/>
      <c r="E5" s="23"/>
      <c r="F5" s="2"/>
      <c r="M5" s="30"/>
      <c r="N5" s="30"/>
      <c r="O5" s="30"/>
    </row>
    <row r="6" spans="1:15" x14ac:dyDescent="0.25">
      <c r="A6" s="25" t="s">
        <v>15</v>
      </c>
      <c r="B6" s="25"/>
      <c r="C6" s="26" t="s">
        <v>12</v>
      </c>
      <c r="D6" s="26" t="s">
        <v>13</v>
      </c>
      <c r="E6" s="26" t="s">
        <v>16</v>
      </c>
      <c r="F6" s="26" t="s">
        <v>0</v>
      </c>
      <c r="M6" s="31"/>
      <c r="N6" s="31"/>
      <c r="O6" s="31"/>
    </row>
    <row r="7" spans="1:15" x14ac:dyDescent="0.25">
      <c r="B7" t="s">
        <v>2</v>
      </c>
      <c r="C7" s="17"/>
      <c r="D7" s="18"/>
      <c r="E7" s="4">
        <f>C7/10+D7/293</f>
        <v>0</v>
      </c>
      <c r="F7" s="1" t="s">
        <v>1</v>
      </c>
      <c r="H7" t="s">
        <v>20</v>
      </c>
      <c r="M7" s="32"/>
      <c r="N7" s="32"/>
      <c r="O7" s="33"/>
    </row>
    <row r="8" spans="1:15" x14ac:dyDescent="0.25">
      <c r="B8" t="s">
        <v>6</v>
      </c>
      <c r="C8" s="19"/>
      <c r="D8" s="20"/>
      <c r="E8">
        <f>SUM(C8:D8)</f>
        <v>0</v>
      </c>
      <c r="F8" s="1" t="s">
        <v>1</v>
      </c>
      <c r="H8" t="s">
        <v>19</v>
      </c>
      <c r="M8" s="32"/>
      <c r="N8" s="32"/>
      <c r="O8" s="33"/>
    </row>
    <row r="9" spans="1:15" x14ac:dyDescent="0.25">
      <c r="F9" s="1"/>
      <c r="M9" s="30"/>
      <c r="N9" s="30"/>
      <c r="O9" s="33"/>
    </row>
    <row r="10" spans="1:15" x14ac:dyDescent="0.25">
      <c r="A10" s="25"/>
      <c r="B10" s="25"/>
      <c r="C10" s="25"/>
      <c r="D10" s="25"/>
      <c r="E10" s="27"/>
      <c r="F10" s="28"/>
      <c r="G10" s="25"/>
      <c r="H10" s="25" t="s">
        <v>18</v>
      </c>
      <c r="I10" s="25"/>
      <c r="J10" s="25"/>
      <c r="K10" s="25"/>
      <c r="M10" s="34"/>
      <c r="N10" s="34"/>
      <c r="O10" s="33"/>
    </row>
    <row r="11" spans="1:15" x14ac:dyDescent="0.25">
      <c r="A11" s="25" t="s">
        <v>14</v>
      </c>
      <c r="B11" s="25"/>
      <c r="C11" s="26" t="s">
        <v>12</v>
      </c>
      <c r="D11" s="26" t="s">
        <v>13</v>
      </c>
      <c r="E11" s="26" t="s">
        <v>16</v>
      </c>
      <c r="F11" s="26" t="s">
        <v>0</v>
      </c>
      <c r="G11" s="25"/>
      <c r="H11" s="26" t="s">
        <v>8</v>
      </c>
      <c r="I11" s="26" t="s">
        <v>17</v>
      </c>
      <c r="J11" s="26" t="s">
        <v>7</v>
      </c>
      <c r="K11" s="29" t="s">
        <v>24</v>
      </c>
      <c r="M11" s="31"/>
      <c r="N11" s="31"/>
      <c r="O11" s="33"/>
    </row>
    <row r="12" spans="1:15" x14ac:dyDescent="0.25">
      <c r="B12" t="s">
        <v>3</v>
      </c>
      <c r="C12" s="17"/>
      <c r="D12" s="18"/>
      <c r="E12" s="4">
        <f>C12/10+D12/293</f>
        <v>0</v>
      </c>
      <c r="F12" s="2" t="e">
        <f>(E12-$E$7)/$E$7</f>
        <v>#DIV/0!</v>
      </c>
      <c r="H12" s="2">
        <v>0.314</v>
      </c>
      <c r="I12" s="2">
        <v>0.26400000000000001</v>
      </c>
      <c r="J12" s="2">
        <v>0.214</v>
      </c>
      <c r="K12" s="7" t="e">
        <f t="shared" ref="K12:K17" si="0">IF(F12&gt;J12,IF(F12&lt;=H12,"pass","fail"),"fail")</f>
        <v>#DIV/0!</v>
      </c>
      <c r="M12" s="32"/>
      <c r="N12" s="32"/>
      <c r="O12" s="33"/>
    </row>
    <row r="13" spans="1:15" x14ac:dyDescent="0.25">
      <c r="B13" t="s">
        <v>4</v>
      </c>
      <c r="C13" s="21"/>
      <c r="D13" s="22"/>
      <c r="E13" s="4">
        <f>C13/10+D13/293</f>
        <v>0</v>
      </c>
      <c r="F13" s="2" t="e">
        <f>(E13-$E$7)/$E$7</f>
        <v>#DIV/0!</v>
      </c>
      <c r="H13" s="2">
        <v>0.125</v>
      </c>
      <c r="I13" s="2">
        <v>7.4999999999999997E-2</v>
      </c>
      <c r="J13" s="2">
        <v>2.5000000000000001E-2</v>
      </c>
      <c r="K13" s="7" t="e">
        <f t="shared" si="0"/>
        <v>#DIV/0!</v>
      </c>
      <c r="M13" s="32"/>
      <c r="N13" s="32"/>
      <c r="O13" s="33"/>
    </row>
    <row r="14" spans="1:15" x14ac:dyDescent="0.25">
      <c r="B14" t="s">
        <v>5</v>
      </c>
      <c r="C14" s="21"/>
      <c r="D14" s="22"/>
      <c r="E14" s="4">
        <f>C14/10+D14/293</f>
        <v>0</v>
      </c>
      <c r="F14" s="2" t="e">
        <f>(E14-$E$7)/$E$7</f>
        <v>#DIV/0!</v>
      </c>
      <c r="H14" s="2">
        <v>0.25</v>
      </c>
      <c r="I14" s="2">
        <v>0.2</v>
      </c>
      <c r="J14" s="2">
        <v>0.15</v>
      </c>
      <c r="K14" s="8" t="e">
        <f t="shared" si="0"/>
        <v>#DIV/0!</v>
      </c>
      <c r="M14" s="32"/>
      <c r="N14" s="32"/>
      <c r="O14" s="35"/>
    </row>
    <row r="15" spans="1:15" x14ac:dyDescent="0.25">
      <c r="A15" s="5"/>
      <c r="B15" s="5" t="s">
        <v>9</v>
      </c>
      <c r="C15" s="21"/>
      <c r="D15" s="22"/>
      <c r="E15" s="5">
        <f>SUM(C15:D15)</f>
        <v>0</v>
      </c>
      <c r="F15" s="6" t="e">
        <f>(E15-$E$8)/$E$8</f>
        <v>#DIV/0!</v>
      </c>
      <c r="G15" s="5"/>
      <c r="H15" s="6">
        <v>0.36199999999999999</v>
      </c>
      <c r="I15" s="6">
        <v>0.312</v>
      </c>
      <c r="J15" s="6">
        <v>0.26200000000000001</v>
      </c>
      <c r="K15" s="7" t="e">
        <f t="shared" si="0"/>
        <v>#DIV/0!</v>
      </c>
      <c r="M15" s="32"/>
      <c r="N15" s="32"/>
      <c r="O15" s="36"/>
    </row>
    <row r="16" spans="1:15" x14ac:dyDescent="0.25">
      <c r="B16" t="s">
        <v>10</v>
      </c>
      <c r="C16" s="21"/>
      <c r="D16" s="22"/>
      <c r="E16">
        <f>SUM(C16:D16)</f>
        <v>0</v>
      </c>
      <c r="F16" s="2" t="e">
        <f>(E16-$E$8)/$E$8</f>
        <v>#DIV/0!</v>
      </c>
      <c r="H16" s="2">
        <v>0.16500000000000001</v>
      </c>
      <c r="I16" s="2">
        <v>0.115</v>
      </c>
      <c r="J16" s="2">
        <v>6.5000000000000002E-2</v>
      </c>
      <c r="K16" s="7" t="e">
        <f t="shared" si="0"/>
        <v>#DIV/0!</v>
      </c>
      <c r="M16" s="32"/>
      <c r="N16" s="32"/>
      <c r="O16" s="36"/>
    </row>
    <row r="17" spans="2:15" x14ac:dyDescent="0.25">
      <c r="B17" t="s">
        <v>11</v>
      </c>
      <c r="C17" s="19"/>
      <c r="D17" s="20"/>
      <c r="E17">
        <f>SUM(C17:D17)</f>
        <v>0</v>
      </c>
      <c r="F17" s="2" t="e">
        <f>(E17-$E$8)/$E$8</f>
        <v>#DIV/0!</v>
      </c>
      <c r="H17" s="2">
        <v>0.311</v>
      </c>
      <c r="I17" s="2">
        <v>0.26100000000000001</v>
      </c>
      <c r="J17" s="2">
        <v>0.21099999999999999</v>
      </c>
      <c r="K17" s="7" t="e">
        <f t="shared" si="0"/>
        <v>#DIV/0!</v>
      </c>
      <c r="M17" s="32"/>
      <c r="N17" s="32"/>
      <c r="O17" s="36"/>
    </row>
  </sheetData>
  <sheetProtection password="DC79" sheet="1" objects="1" scenarios="1"/>
  <mergeCells count="1">
    <mergeCell ref="G1:J1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D11D0-5B81-48C8-BB3F-2252F25F3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24f42-02d1-4809-ad80-a81cfd50ee5d"/>
    <ds:schemaRef ds:uri="3c2b199b-ae0d-40d1-a25b-4aecafb99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B3735-3156-4F56-916C-D3DE9D5F4E2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e924f42-02d1-4809-ad80-a81cfd50ee5d"/>
    <ds:schemaRef ds:uri="http://schemas.microsoft.com/office/infopath/2007/PartnerControls"/>
    <ds:schemaRef ds:uri="3c2b199b-ae0d-40d1-a25b-4aecafb99e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AB3007-6C5C-48A3-9B99-50859AE53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Result_data</vt:lpstr>
      <vt:lpstr>DSE_chart</vt:lpstr>
    </vt:vector>
  </TitlesOfParts>
  <Company>Florida Solar Energy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James Lyons</cp:lastModifiedBy>
  <cp:lastPrinted>2011-12-01T19:32:51Z</cp:lastPrinted>
  <dcterms:created xsi:type="dcterms:W3CDTF">2005-12-19T10:32:36Z</dcterms:created>
  <dcterms:modified xsi:type="dcterms:W3CDTF">2020-03-17T12:32:49Z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