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codeName="ThisWorkbook" defaultThemeVersion="124226"/>
  <mc:AlternateContent xmlns:mc="http://schemas.openxmlformats.org/markup-compatibility/2006">
    <mc:Choice Requires="x15">
      <x15ac:absPath xmlns:x15ac="http://schemas.microsoft.com/office/spreadsheetml/2010/11/ac" url="C:\Users\mcarlisle\Desktop\CURRENT VERSIONS_revise-July-2017\"/>
    </mc:Choice>
  </mc:AlternateContent>
  <workbookProtection workbookPassword="CA26" lockStructure="1"/>
  <bookViews>
    <workbookView xWindow="0" yWindow="0" windowWidth="28800" windowHeight="13020"/>
  </bookViews>
  <sheets>
    <sheet name="Instructions" sheetId="35" r:id="rId1"/>
    <sheet name="General Info &amp; Test Results" sheetId="9" r:id="rId2"/>
    <sheet name="Setup &amp; Instrumentation" sheetId="37" r:id="rId3"/>
    <sheet name="Photos" sheetId="32" r:id="rId4"/>
    <sheet name="Test Conditions" sheetId="13" r:id="rId5"/>
    <sheet name="Test Data Inputs" sheetId="11" r:id="rId6"/>
    <sheet name="Report Sign-Off Block" sheetId="34" r:id="rId7"/>
    <sheet name="Tables" sheetId="2" r:id="rId8"/>
    <sheet name="Calculations - MEF, WF" sheetId="26" r:id="rId9"/>
    <sheet name="Calculations -Water Consumption" sheetId="27" r:id="rId10"/>
    <sheet name="Calculations - Dryer Energy" sheetId="25" r:id="rId11"/>
    <sheet name="Calculations - Machine Elec" sheetId="24" r:id="rId12"/>
    <sheet name="Calculations - Hot Water Energy" sheetId="23" r:id="rId13"/>
    <sheet name="Calculations - RMC" sheetId="21" r:id="rId14"/>
    <sheet name="Drop-Downs" sheetId="12" r:id="rId15"/>
    <sheet name="Addendum" sheetId="38" r:id="rId16"/>
    <sheet name="Version Control" sheetId="33" r:id="rId17"/>
  </sheets>
  <definedNames>
    <definedName name="CycleFinished">'Drop-Downs'!$B$68:$B$69</definedName>
    <definedName name="DelayStart">'Drop-Downs'!$B$64:$B$65</definedName>
    <definedName name="Favg_automatic">Tables!$D$51</definedName>
    <definedName name="FillControl">'Drop-Downs'!$B$18:$B$20</definedName>
    <definedName name="Fmax_automatic">Tables!$D$50</definedName>
    <definedName name="Fmax_manual">Tables!$C$50</definedName>
    <definedName name="Fmin_automatic">Tables!$D$52</definedName>
    <definedName name="Fmin_manual">Tables!$C$52</definedName>
    <definedName name="InactiveMode">'Drop-Downs'!$B$72:$B$73</definedName>
    <definedName name="LotNumber">'Drop-Downs'!$B$85:$B$101</definedName>
    <definedName name="MaxWashTemp">'Drop-Downs'!$B$27:$B$28</definedName>
    <definedName name="MaxWashTempJ2">'Drop-Downs'!$B$31:$B$33</definedName>
    <definedName name="OffMode">'Drop-Downs'!$B$76:$B$77</definedName>
    <definedName name="Over135">'Drop-Downs'!$B$32</definedName>
    <definedName name="ProductClass">'Drop-Downs'!$B$12:$B$15</definedName>
    <definedName name="ProductClasses">'Drop-Downs'!$B$12:$B$15</definedName>
    <definedName name="SpinSpeeds">'Drop-Downs'!$B$46:$B$47</definedName>
    <definedName name="TUFwarm">Tables!$C$46</definedName>
    <definedName name="Under135">'Drop-Downs'!$B$31</definedName>
    <definedName name="UniformTemp">'Drop-Downs'!$B$23:$B$24</definedName>
    <definedName name="WarmColdCycles">'Drop-Downs'!$B$50:$B$53</definedName>
    <definedName name="WarmColdRinseCycles">'Drop-Downs'!$B$50:$B$53</definedName>
    <definedName name="WarmRinse">'Drop-Downs'!$B$42:$B$43</definedName>
    <definedName name="WashTemps">'Drop-Downs'!$B$36:$B$39</definedName>
    <definedName name="WaterTemp">'Drop-Downs'!$B$80:$B$81</definedName>
    <definedName name="Yes_No">'Drop-Downs'!$F$12:$F$14</definedName>
  </definedNames>
  <calcPr calcId="171027"/>
</workbook>
</file>

<file path=xl/calcChain.xml><?xml version="1.0" encoding="utf-8"?>
<calcChain xmlns="http://schemas.openxmlformats.org/spreadsheetml/2006/main">
  <c r="D33" i="9" l="1"/>
  <c r="B7" i="35" l="1"/>
  <c r="C6" i="35"/>
  <c r="B6" i="35"/>
  <c r="B5" i="35"/>
  <c r="B4" i="35"/>
  <c r="C3" i="35"/>
  <c r="B3" i="35"/>
  <c r="B2" i="35"/>
  <c r="B8" i="9"/>
  <c r="B7" i="9"/>
  <c r="C6" i="9"/>
  <c r="B6" i="9"/>
  <c r="B5" i="9"/>
  <c r="B4" i="9"/>
  <c r="C3" i="9"/>
  <c r="B3" i="9"/>
  <c r="B2" i="9"/>
  <c r="B8" i="37"/>
  <c r="B7" i="37"/>
  <c r="C6" i="37"/>
  <c r="B6" i="37"/>
  <c r="B5" i="37"/>
  <c r="B4" i="37"/>
  <c r="C3" i="37"/>
  <c r="B3" i="37"/>
  <c r="B2" i="37"/>
  <c r="B8" i="32"/>
  <c r="B7" i="32"/>
  <c r="C6" i="32"/>
  <c r="B6" i="32"/>
  <c r="B5" i="32"/>
  <c r="B4" i="32"/>
  <c r="C3" i="32"/>
  <c r="B3" i="32"/>
  <c r="B2" i="32"/>
  <c r="B8" i="13"/>
  <c r="B7" i="13"/>
  <c r="C6" i="13"/>
  <c r="B6" i="13"/>
  <c r="B5" i="13"/>
  <c r="B4" i="13"/>
  <c r="C3" i="13"/>
  <c r="B3" i="13"/>
  <c r="B2" i="13"/>
  <c r="C6" i="11"/>
  <c r="B8" i="11"/>
  <c r="B7" i="11"/>
  <c r="C6" i="34"/>
  <c r="B8" i="34"/>
  <c r="B7" i="34"/>
  <c r="B8" i="2"/>
  <c r="B7" i="2"/>
  <c r="C6" i="2"/>
  <c r="B6" i="2"/>
  <c r="B5" i="2"/>
  <c r="B4" i="2"/>
  <c r="C3" i="2"/>
  <c r="B3" i="2"/>
  <c r="B2" i="2"/>
  <c r="B8" i="26"/>
  <c r="B7" i="26"/>
  <c r="C6" i="26"/>
  <c r="B6" i="26"/>
  <c r="B5" i="26"/>
  <c r="B4" i="26"/>
  <c r="C3" i="26"/>
  <c r="B3" i="26"/>
  <c r="B2" i="26"/>
  <c r="B8" i="27"/>
  <c r="B7" i="27"/>
  <c r="C6" i="27"/>
  <c r="B6" i="27"/>
  <c r="B5" i="27"/>
  <c r="B4" i="27"/>
  <c r="C3" i="27"/>
  <c r="B3" i="27"/>
  <c r="B2" i="27"/>
  <c r="B8" i="25"/>
  <c r="B7" i="25"/>
  <c r="C6" i="25"/>
  <c r="B6" i="25"/>
  <c r="B5" i="25"/>
  <c r="B4" i="25"/>
  <c r="C3" i="25"/>
  <c r="B3" i="25"/>
  <c r="B2" i="25"/>
  <c r="B8" i="24"/>
  <c r="B7" i="24"/>
  <c r="C6" i="24"/>
  <c r="B6" i="24"/>
  <c r="B5" i="24"/>
  <c r="B4" i="24"/>
  <c r="C3" i="24"/>
  <c r="B3" i="24"/>
  <c r="B2" i="24"/>
  <c r="B8" i="23"/>
  <c r="B7" i="23"/>
  <c r="C6" i="23"/>
  <c r="B6" i="23"/>
  <c r="B5" i="23"/>
  <c r="B4" i="23"/>
  <c r="C3" i="23"/>
  <c r="B3" i="23"/>
  <c r="B2" i="23"/>
  <c r="C6" i="21"/>
  <c r="B8" i="21"/>
  <c r="B7" i="21"/>
  <c r="B8" i="12"/>
  <c r="B7" i="12"/>
  <c r="C6" i="12"/>
  <c r="B6" i="12"/>
  <c r="B5" i="12"/>
  <c r="B4" i="12"/>
  <c r="C3" i="12"/>
  <c r="B3" i="12"/>
  <c r="B2" i="12"/>
  <c r="C6" i="38"/>
  <c r="B8" i="38"/>
  <c r="B7" i="38"/>
  <c r="C8" i="33"/>
  <c r="C8" i="37" s="1"/>
  <c r="C7" i="33"/>
  <c r="C7" i="38" s="1"/>
  <c r="C6" i="33"/>
  <c r="C5" i="33"/>
  <c r="C5" i="32" s="1"/>
  <c r="C4" i="33"/>
  <c r="C4" i="9" s="1"/>
  <c r="C5" i="2" l="1"/>
  <c r="C5" i="37"/>
  <c r="C5" i="23"/>
  <c r="C5" i="24"/>
  <c r="C5" i="12"/>
  <c r="C5" i="26"/>
  <c r="C4" i="32"/>
  <c r="C4" i="34"/>
  <c r="C4" i="11"/>
  <c r="C4" i="27"/>
  <c r="C5" i="9"/>
  <c r="C4" i="38"/>
  <c r="C4" i="12"/>
  <c r="C4" i="23"/>
  <c r="C5" i="25"/>
  <c r="C4" i="26"/>
  <c r="C5" i="13"/>
  <c r="C4" i="37"/>
  <c r="C5" i="35"/>
  <c r="C4" i="25"/>
  <c r="C4" i="13"/>
  <c r="C4" i="35"/>
  <c r="C8" i="38"/>
  <c r="C8" i="12"/>
  <c r="C4" i="21"/>
  <c r="C4" i="24"/>
  <c r="C5" i="27"/>
  <c r="C4" i="2"/>
  <c r="C8" i="34"/>
  <c r="C8" i="21"/>
  <c r="C8" i="9"/>
  <c r="C7" i="35"/>
  <c r="C7" i="9"/>
  <c r="C8" i="23"/>
  <c r="C8" i="24"/>
  <c r="C8" i="25"/>
  <c r="C8" i="27"/>
  <c r="C8" i="26"/>
  <c r="C8" i="2"/>
  <c r="C8" i="11"/>
  <c r="C8" i="13"/>
  <c r="C8" i="32"/>
  <c r="C7" i="37"/>
  <c r="C7" i="32"/>
  <c r="C7" i="13"/>
  <c r="C7" i="11"/>
  <c r="C7" i="34"/>
  <c r="C7" i="2"/>
  <c r="C7" i="26"/>
  <c r="C7" i="27"/>
  <c r="C7" i="25"/>
  <c r="C7" i="24"/>
  <c r="C7" i="23"/>
  <c r="C7" i="21"/>
  <c r="C7" i="12"/>
  <c r="B6" i="38" l="1"/>
  <c r="B5" i="38"/>
  <c r="B4" i="38"/>
  <c r="B3" i="38"/>
  <c r="B2" i="38"/>
  <c r="E56" i="38"/>
  <c r="D56" i="38"/>
  <c r="C56" i="38"/>
  <c r="E55" i="38"/>
  <c r="D55" i="38"/>
  <c r="C55" i="38"/>
  <c r="E54" i="38"/>
  <c r="D54" i="38"/>
  <c r="C54" i="38"/>
  <c r="E52" i="38"/>
  <c r="D52" i="38"/>
  <c r="C52" i="38"/>
  <c r="E51" i="38"/>
  <c r="D51" i="38"/>
  <c r="C51" i="38"/>
  <c r="E50" i="38"/>
  <c r="D50" i="38"/>
  <c r="C50" i="38"/>
  <c r="E49" i="38"/>
  <c r="D49" i="38"/>
  <c r="C49" i="38"/>
  <c r="E48" i="38"/>
  <c r="D48" i="38"/>
  <c r="C48" i="38"/>
  <c r="E40" i="38"/>
  <c r="D40" i="38"/>
  <c r="C40" i="38"/>
  <c r="E27" i="38"/>
  <c r="D27" i="38"/>
  <c r="C27" i="38"/>
  <c r="D53" i="38" l="1"/>
  <c r="C53" i="38"/>
  <c r="E53" i="38"/>
  <c r="C73" i="11" l="1"/>
  <c r="C40" i="9"/>
  <c r="C5" i="38" l="1"/>
  <c r="H25" i="9"/>
  <c r="H26" i="9"/>
  <c r="H27" i="9"/>
  <c r="H24" i="9"/>
  <c r="E25" i="9"/>
  <c r="E26" i="9"/>
  <c r="E27" i="9"/>
  <c r="E24" i="9"/>
  <c r="G25" i="9"/>
  <c r="G26" i="9"/>
  <c r="G27" i="9"/>
  <c r="D16" i="34"/>
  <c r="G24" i="9" s="1"/>
  <c r="D105" i="11"/>
  <c r="C105" i="11"/>
  <c r="C27" i="25" l="1"/>
  <c r="D46" i="21"/>
  <c r="D45" i="21"/>
  <c r="D40" i="21"/>
  <c r="D39" i="21"/>
  <c r="D34" i="21"/>
  <c r="D33" i="21"/>
  <c r="D28" i="21"/>
  <c r="D27" i="21"/>
  <c r="D29" i="21" l="1"/>
  <c r="D35" i="21"/>
  <c r="D41" i="21"/>
  <c r="D47" i="21"/>
  <c r="C21" i="21"/>
  <c r="C144" i="11" l="1"/>
  <c r="C143" i="11"/>
  <c r="C142" i="11"/>
  <c r="C141" i="11"/>
  <c r="C140" i="11"/>
  <c r="C41" i="9" l="1"/>
  <c r="B6" i="21" l="1"/>
  <c r="B5" i="21"/>
  <c r="B4" i="21"/>
  <c r="B3" i="21"/>
  <c r="B2" i="21"/>
  <c r="B6" i="11"/>
  <c r="B5" i="11"/>
  <c r="B4" i="11"/>
  <c r="B3" i="11"/>
  <c r="B2" i="11"/>
  <c r="B6" i="34"/>
  <c r="B5" i="34"/>
  <c r="B4" i="34"/>
  <c r="B3" i="34"/>
  <c r="B2" i="34"/>
  <c r="C16" i="11"/>
  <c r="C17" i="11" s="1"/>
  <c r="F15" i="9" s="1"/>
  <c r="C3" i="38" l="1"/>
  <c r="C5" i="11"/>
  <c r="C5" i="21"/>
  <c r="C5" i="34"/>
  <c r="C3" i="21"/>
  <c r="C3" i="11"/>
  <c r="C3" i="34"/>
  <c r="E127" i="11"/>
  <c r="D127" i="11"/>
  <c r="C127" i="11"/>
  <c r="E116" i="11"/>
  <c r="D116" i="11"/>
  <c r="C116" i="11"/>
  <c r="E105" i="11"/>
  <c r="E93" i="11"/>
  <c r="D93" i="11"/>
  <c r="C93" i="11"/>
  <c r="E82" i="11"/>
  <c r="D82" i="11"/>
  <c r="C82" i="11"/>
  <c r="C110" i="24"/>
  <c r="C111" i="24"/>
  <c r="C112" i="24"/>
  <c r="C113" i="24"/>
  <c r="C115" i="24"/>
  <c r="C116" i="24"/>
  <c r="C117" i="24"/>
  <c r="C109" i="24"/>
  <c r="C99" i="24"/>
  <c r="C100" i="24"/>
  <c r="C101" i="24"/>
  <c r="C102" i="24"/>
  <c r="C104" i="24"/>
  <c r="C105" i="24"/>
  <c r="C98" i="24"/>
  <c r="C88" i="24"/>
  <c r="C89" i="24"/>
  <c r="C90" i="24"/>
  <c r="C91" i="24"/>
  <c r="C93" i="24"/>
  <c r="C94" i="24"/>
  <c r="C87" i="24"/>
  <c r="C75" i="24"/>
  <c r="C76" i="24"/>
  <c r="C77" i="24"/>
  <c r="C78" i="24"/>
  <c r="C80" i="24"/>
  <c r="C81" i="24"/>
  <c r="C74" i="24"/>
  <c r="C64" i="24"/>
  <c r="C65" i="24"/>
  <c r="C66" i="24"/>
  <c r="C67" i="24"/>
  <c r="C69" i="24"/>
  <c r="C70" i="24"/>
  <c r="C63" i="24"/>
  <c r="C110" i="23"/>
  <c r="C111" i="23"/>
  <c r="C112" i="23"/>
  <c r="C113" i="23"/>
  <c r="C115" i="23"/>
  <c r="C116" i="23"/>
  <c r="C117" i="23"/>
  <c r="C109" i="23"/>
  <c r="C99" i="23"/>
  <c r="C100" i="23"/>
  <c r="C101" i="23"/>
  <c r="C102" i="23"/>
  <c r="C104" i="23"/>
  <c r="C105" i="23"/>
  <c r="C106" i="23"/>
  <c r="C98" i="23"/>
  <c r="C88" i="23"/>
  <c r="C89" i="23"/>
  <c r="C90" i="23"/>
  <c r="C91" i="23"/>
  <c r="C93" i="23"/>
  <c r="C94" i="23"/>
  <c r="C95" i="23"/>
  <c r="C87" i="23"/>
  <c r="C75" i="23"/>
  <c r="C76" i="23"/>
  <c r="C77" i="23"/>
  <c r="C78" i="23"/>
  <c r="C80" i="23"/>
  <c r="C81" i="23"/>
  <c r="C82" i="23"/>
  <c r="C74" i="23"/>
  <c r="C69" i="23"/>
  <c r="C70" i="23"/>
  <c r="C71" i="23"/>
  <c r="C65" i="23"/>
  <c r="C66" i="23"/>
  <c r="C67" i="23"/>
  <c r="C64" i="23"/>
  <c r="C63" i="23" l="1"/>
  <c r="C114" i="24"/>
  <c r="C114" i="23"/>
  <c r="C103" i="24"/>
  <c r="C103" i="23"/>
  <c r="C69" i="11"/>
  <c r="C70" i="11"/>
  <c r="C71" i="11"/>
  <c r="C72" i="11"/>
  <c r="C68" i="11"/>
  <c r="C22" i="11"/>
  <c r="C31" i="24" l="1"/>
  <c r="C36" i="23"/>
  <c r="C23" i="11"/>
  <c r="C20" i="27"/>
  <c r="C15" i="27" s="1"/>
  <c r="C38" i="24"/>
  <c r="C47" i="23"/>
  <c r="C67" i="11"/>
  <c r="C20" i="21"/>
  <c r="C19" i="21"/>
  <c r="C28" i="21"/>
  <c r="C27" i="21"/>
  <c r="C23" i="21"/>
  <c r="C22" i="21"/>
  <c r="D30" i="21" l="1"/>
  <c r="D31" i="21" s="1"/>
  <c r="D42" i="21"/>
  <c r="D43" i="21" s="1"/>
  <c r="D36" i="21"/>
  <c r="D37" i="21" s="1"/>
  <c r="D48" i="21"/>
  <c r="D49" i="21" s="1"/>
  <c r="C34" i="24"/>
  <c r="C39" i="23"/>
  <c r="C40" i="23"/>
  <c r="C35" i="24"/>
  <c r="C38" i="23"/>
  <c r="C33" i="24"/>
  <c r="C32" i="24"/>
  <c r="C37" i="23"/>
  <c r="E85" i="11"/>
  <c r="C95" i="24"/>
  <c r="C106" i="24"/>
  <c r="E96" i="11"/>
  <c r="C21" i="25"/>
  <c r="D102" i="27"/>
  <c r="C56" i="27"/>
  <c r="C80" i="27"/>
  <c r="C102" i="27"/>
  <c r="E102" i="27" s="1"/>
  <c r="C67" i="27"/>
  <c r="C91" i="27"/>
  <c r="C29" i="21"/>
  <c r="C30" i="21" s="1"/>
  <c r="C31" i="21" s="1"/>
  <c r="E56" i="27" l="1"/>
  <c r="C49" i="24"/>
  <c r="C48" i="24"/>
  <c r="C82" i="24"/>
  <c r="C71" i="24"/>
  <c r="D51" i="21"/>
  <c r="D29" i="25" s="1"/>
  <c r="D30" i="25" s="1"/>
  <c r="D32" i="25" s="1"/>
  <c r="C58" i="23"/>
  <c r="C33" i="23" s="1"/>
  <c r="C57" i="23"/>
  <c r="C92" i="23"/>
  <c r="C56" i="23" s="1"/>
  <c r="C31" i="23" s="1"/>
  <c r="C79" i="23"/>
  <c r="C53" i="23" s="1"/>
  <c r="C29" i="23" s="1"/>
  <c r="C68" i="23"/>
  <c r="C52" i="23" s="1"/>
  <c r="C27" i="23" s="1"/>
  <c r="D56" i="27"/>
  <c r="D91" i="27"/>
  <c r="E91" i="27" s="1"/>
  <c r="C41" i="27" s="1"/>
  <c r="C42" i="27"/>
  <c r="D80" i="27"/>
  <c r="D67" i="27"/>
  <c r="E67" i="27" s="1"/>
  <c r="C40" i="27" l="1"/>
  <c r="C24" i="27" s="1"/>
  <c r="E80" i="27"/>
  <c r="D52" i="21"/>
  <c r="C32" i="23"/>
  <c r="C21" i="23" s="1"/>
  <c r="C92" i="24"/>
  <c r="C47" i="24" s="1"/>
  <c r="C68" i="24"/>
  <c r="C43" i="24" s="1"/>
  <c r="C79" i="24"/>
  <c r="C44" i="24" s="1"/>
  <c r="C33" i="27"/>
  <c r="C34" i="27"/>
  <c r="C25" i="24" l="1"/>
  <c r="C23" i="27"/>
  <c r="C25" i="27" s="1"/>
  <c r="C24" i="24" l="1"/>
  <c r="C26" i="11"/>
  <c r="C20" i="11"/>
  <c r="C27" i="11"/>
  <c r="C26" i="26"/>
  <c r="C26" i="24" l="1"/>
  <c r="C15" i="24"/>
  <c r="C27" i="26"/>
  <c r="C15" i="26" s="1"/>
  <c r="C46" i="21"/>
  <c r="C21" i="26"/>
  <c r="C33" i="21"/>
  <c r="C39" i="21" l="1"/>
  <c r="C45" i="21"/>
  <c r="C47" i="21" s="1"/>
  <c r="C48" i="21" s="1"/>
  <c r="C49" i="21" s="1"/>
  <c r="C34" i="21"/>
  <c r="C35" i="21" s="1"/>
  <c r="C36" i="21" s="1"/>
  <c r="C40" i="21"/>
  <c r="C37" i="21" l="1"/>
  <c r="C51" i="21"/>
  <c r="C41" i="21"/>
  <c r="C42" i="21" s="1"/>
  <c r="C43" i="21" l="1"/>
  <c r="C29" i="25"/>
  <c r="C20" i="23"/>
  <c r="C52" i="21" l="1"/>
  <c r="E51" i="21"/>
  <c r="C30" i="25"/>
  <c r="C22" i="23"/>
  <c r="C15" i="23" l="1"/>
  <c r="C18" i="24" s="1"/>
  <c r="C22" i="26" s="1"/>
  <c r="F13" i="9" s="1"/>
  <c r="C32" i="25"/>
  <c r="E52" i="21"/>
  <c r="C15" i="21" s="1"/>
  <c r="F16" i="9" l="1"/>
  <c r="F14" i="9"/>
  <c r="E32" i="25"/>
  <c r="C15" i="25" l="1"/>
  <c r="C23" i="26" s="1"/>
  <c r="C12" i="26" s="1"/>
</calcChain>
</file>

<file path=xl/sharedStrings.xml><?xml version="1.0" encoding="utf-8"?>
<sst xmlns="http://schemas.openxmlformats.org/spreadsheetml/2006/main" count="928" uniqueCount="442">
  <si>
    <t>Max Wash Temperature Available</t>
  </si>
  <si>
    <t>No. Wash Temperature Selections</t>
  </si>
  <si>
    <t>Single</t>
  </si>
  <si>
    <t>2 Temps</t>
  </si>
  <si>
    <t>&gt;2 Temps</t>
  </si>
  <si>
    <t>3 Temps</t>
  </si>
  <si>
    <t>&gt; 3 Temps</t>
  </si>
  <si>
    <t>TUFm (Extra Hot)</t>
  </si>
  <si>
    <t>TUFh (Hot)</t>
  </si>
  <si>
    <t>TUFw (Warm)</t>
  </si>
  <si>
    <t>TUFc (Cold)</t>
  </si>
  <si>
    <t>TUFr (Warm Rinse)</t>
  </si>
  <si>
    <t>Manual</t>
  </si>
  <si>
    <t>RMC</t>
  </si>
  <si>
    <t>Lab Name:</t>
  </si>
  <si>
    <t>Product Class:</t>
  </si>
  <si>
    <t>Step 1</t>
  </si>
  <si>
    <t>Step 3</t>
  </si>
  <si>
    <t>"g Force"</t>
  </si>
  <si>
    <t>Warm soak</t>
  </si>
  <si>
    <t>Cold soak</t>
  </si>
  <si>
    <t>15 min. spin</t>
  </si>
  <si>
    <t>4 min. spin</t>
  </si>
  <si>
    <t>Manual water fill control system</t>
  </si>
  <si>
    <t xml:space="preserve">Test load size </t>
  </si>
  <si>
    <t>Water fill setting</t>
  </si>
  <si>
    <t>Test load size</t>
  </si>
  <si>
    <t>As determined by the Clothes Washer</t>
  </si>
  <si>
    <t>Max Wash Temp. Available</t>
  </si>
  <si>
    <t>≤ 135°F (57.2°C)</t>
  </si>
  <si>
    <t>&gt;2</t>
  </si>
  <si>
    <t>&gt;3</t>
  </si>
  <si>
    <t>≤ 135°F</t>
  </si>
  <si>
    <t>&gt; 135°F</t>
  </si>
  <si>
    <t>(57.2°C)</t>
  </si>
  <si>
    <t>Fmax =</t>
  </si>
  <si>
    <t>Favg =</t>
  </si>
  <si>
    <t>Fmin =</t>
  </si>
  <si>
    <t>lb</t>
  </si>
  <si>
    <t>(kg)</t>
  </si>
  <si>
    <t>Container volume</t>
  </si>
  <si>
    <t>Minimum load</t>
  </si>
  <si>
    <t>Maximum load</t>
  </si>
  <si>
    <t>Average load</t>
  </si>
  <si>
    <t>Test Conditions</t>
  </si>
  <si>
    <t>Clothes Container Capacity</t>
  </si>
  <si>
    <t>Step 2</t>
  </si>
  <si>
    <t>Warm Rinse Option:</t>
  </si>
  <si>
    <t>Yes</t>
  </si>
  <si>
    <t>No</t>
  </si>
  <si>
    <t>Tables</t>
  </si>
  <si>
    <t>Modified Energy Factor (MEF)</t>
  </si>
  <si>
    <t>&gt;3 Temps</t>
  </si>
  <si>
    <t>Uniformly Distributed Wash Temperatures</t>
  </si>
  <si>
    <t>Product Class</t>
  </si>
  <si>
    <t>Multiple Spin Speeds:</t>
  </si>
  <si>
    <t>Fill Control:</t>
  </si>
  <si>
    <t>1 Temp</t>
  </si>
  <si>
    <t>Max</t>
  </si>
  <si>
    <t>Min</t>
  </si>
  <si>
    <t>Avg</t>
  </si>
  <si>
    <t>No. of Wash Temp. Selections</t>
  </si>
  <si>
    <t>Table 2.6.6.1 - Standard RMC Values (RMC Standard)</t>
  </si>
  <si>
    <t>Table 2.8 - Test Load Sizes and Water Fill Settings Required</t>
  </si>
  <si>
    <t xml:space="preserve">Table 3.2 - Test Section Reference </t>
  </si>
  <si>
    <t>Test Sections Required</t>
  </si>
  <si>
    <t>-</t>
  </si>
  <si>
    <t>*3.7</t>
  </si>
  <si>
    <t>*Only applicable to machines with warm rinse</t>
  </si>
  <si>
    <t>** &gt; 135°F (57.2°C)</t>
  </si>
  <si>
    <t>** Only applicable to water heating clothes washers on which the maximum wash temperature available exceeds 135°F (57.2°C)</t>
  </si>
  <si>
    <t>Table 4.1.1 - Temperature Use Factors</t>
  </si>
  <si>
    <t>Steam</t>
  </si>
  <si>
    <t>Water Fill Control System</t>
  </si>
  <si>
    <t>Table 4.1.3 - Load Usage Factors</t>
  </si>
  <si>
    <t>Table 5.1 - Test Load Sizes</t>
  </si>
  <si>
    <t>Number Wash Temperature Selections</t>
  </si>
  <si>
    <t>Maximum wash temperature:</t>
  </si>
  <si>
    <t>Type of fill control:</t>
  </si>
  <si>
    <t>Does unit have uniformly distributed warm wash temperature selections:</t>
  </si>
  <si>
    <t>Does unit have warm rinse option:</t>
  </si>
  <si>
    <t>Does unit have multiple spin speeds</t>
  </si>
  <si>
    <t>Number of wash temperature selections:</t>
  </si>
  <si>
    <t>120 V ± 2%</t>
  </si>
  <si>
    <t>Cold water temp:</t>
  </si>
  <si>
    <t>Hot water temp:</t>
  </si>
  <si>
    <t>Line voltage:</t>
  </si>
  <si>
    <t>Water pressure:</t>
  </si>
  <si>
    <t>35 psig ± 2.5 psig</t>
  </si>
  <si>
    <t>Weight of machine before adding water:</t>
  </si>
  <si>
    <t>[lbs]</t>
  </si>
  <si>
    <t>Weight of machine after adding water:</t>
  </si>
  <si>
    <t>Capacity (C = W/d)</t>
  </si>
  <si>
    <t>[cubic feet]</t>
  </si>
  <si>
    <t>Lot number:</t>
  </si>
  <si>
    <t>Lot correction factor A:</t>
  </si>
  <si>
    <t>Lot correction factor B:</t>
  </si>
  <si>
    <t>Remaining Moisture Content (RMC)</t>
  </si>
  <si>
    <t>Does product have multiple spin speeds?</t>
  </si>
  <si>
    <t>Min Load</t>
  </si>
  <si>
    <t>Max Load (from Table 5.1)</t>
  </si>
  <si>
    <t>Avg Load (from Table 5.1)</t>
  </si>
  <si>
    <t>Does product have warm rinse?</t>
  </si>
  <si>
    <t>Cold/Cold cycle, Max spin speed:</t>
  </si>
  <si>
    <t>Warm/Warm cycle, Max spin speed:</t>
  </si>
  <si>
    <t>Cold/Cold cycle, Min spin speed:</t>
  </si>
  <si>
    <t>Warm/Warm cycle, Min spin speed:</t>
  </si>
  <si>
    <t>Final RMC-corrected Calculations:</t>
  </si>
  <si>
    <t>Correction Factor A:</t>
  </si>
  <si>
    <t>Correction Factor B:</t>
  </si>
  <si>
    <r>
      <t xml:space="preserve">Temperature Use Factors </t>
    </r>
    <r>
      <rPr>
        <sz val="10"/>
        <color theme="1"/>
        <rFont val="Arial"/>
        <family val="2"/>
      </rPr>
      <t>(Automatically filled in)</t>
    </r>
  </si>
  <si>
    <t>Water and Energy Consumption</t>
  </si>
  <si>
    <t>Type of fill:</t>
  </si>
  <si>
    <t>Cold/Cold cycle:</t>
  </si>
  <si>
    <t>Cold Water [gal]</t>
  </si>
  <si>
    <t>Electrical Energy
[kWh]</t>
  </si>
  <si>
    <t>Hot Water
[gal]</t>
  </si>
  <si>
    <t>Hot/Cold cycle:</t>
  </si>
  <si>
    <t>Extra Hot/Cold cycle:</t>
  </si>
  <si>
    <t>Warm/Warm cycle (if required):</t>
  </si>
  <si>
    <t>Warm/Cold cycle - Temp #1:</t>
  </si>
  <si>
    <t>Warm/Cold cycle - Temp #2 (if required):</t>
  </si>
  <si>
    <t>Warm/Cold cycle - Temp #3 (if required):</t>
  </si>
  <si>
    <t>Warm/Cold cycle - Temp #4 (if required):</t>
  </si>
  <si>
    <t>Warm/Cold cycle - Average values:</t>
  </si>
  <si>
    <t>-- For Manual Fill --</t>
  </si>
  <si>
    <t>Minimum Load Size (Manual Fill)</t>
  </si>
  <si>
    <t>Maximum Load Size (Manual Fill)</t>
  </si>
  <si>
    <t>Hot Water</t>
  </si>
  <si>
    <t>Total Water
[gal]</t>
  </si>
  <si>
    <t>Other Variables</t>
  </si>
  <si>
    <t>K: Water specific heat [kWh/gal/deg]</t>
  </si>
  <si>
    <t>T: Temperature Rise [°F]</t>
  </si>
  <si>
    <t>Per-Cycle Hot Water Energy</t>
  </si>
  <si>
    <r>
      <t>HE</t>
    </r>
    <r>
      <rPr>
        <vertAlign val="subscript"/>
        <sz val="10"/>
        <color theme="1"/>
        <rFont val="Arial"/>
        <family val="2"/>
      </rPr>
      <t>max</t>
    </r>
  </si>
  <si>
    <r>
      <t>HE</t>
    </r>
    <r>
      <rPr>
        <vertAlign val="subscript"/>
        <sz val="10"/>
        <color theme="1"/>
        <rFont val="Arial"/>
        <family val="2"/>
      </rPr>
      <t>avg</t>
    </r>
  </si>
  <si>
    <r>
      <t>HE</t>
    </r>
    <r>
      <rPr>
        <vertAlign val="subscript"/>
        <sz val="10"/>
        <color theme="1"/>
        <rFont val="Arial"/>
        <family val="2"/>
      </rPr>
      <t>min</t>
    </r>
  </si>
  <si>
    <t>Hot Water Consumption - Gallons per Cycle</t>
  </si>
  <si>
    <r>
      <t>HE</t>
    </r>
    <r>
      <rPr>
        <vertAlign val="subscript"/>
        <sz val="10"/>
        <color theme="1"/>
        <rFont val="Arial"/>
        <family val="2"/>
      </rPr>
      <t>T</t>
    </r>
  </si>
  <si>
    <t>Total Weighted Per-Cycle Hot Water Energy</t>
  </si>
  <si>
    <t>Hot Water Data (from Test Data Inputs tab)</t>
  </si>
  <si>
    <t>[kWh/cycle]</t>
  </si>
  <si>
    <t>Total Weighted Per-Cycle Machine Electrical Energy</t>
  </si>
  <si>
    <t>Electrical Energy Data (from Test Data Inputs tab)</t>
  </si>
  <si>
    <t>Machine Electrical Energy Consumption - kWh per Cycle</t>
  </si>
  <si>
    <t>Total Per-Cycle Energy Consumption (Machine + Hot Water)</t>
  </si>
  <si>
    <t>[kwh/cycle]</t>
  </si>
  <si>
    <t>LAF: Load adjustment factor</t>
  </si>
  <si>
    <t>Variables</t>
  </si>
  <si>
    <t>Max test load weight (from Test Data Inputs tab)</t>
  </si>
  <si>
    <t>RMC (from Calculations - RMC tab)</t>
  </si>
  <si>
    <t>RMC-4%</t>
  </si>
  <si>
    <t>DEF: Nominal energy required</t>
  </si>
  <si>
    <t>[kWh/lb]</t>
  </si>
  <si>
    <t>DUF: Dryer usage factor</t>
  </si>
  <si>
    <t>MEF</t>
  </si>
  <si>
    <t>MEF Inputs</t>
  </si>
  <si>
    <t>Capacity (from Test Data Inputs tab)</t>
  </si>
  <si>
    <t>[cubic feet/kWh/cycle]</t>
  </si>
  <si>
    <t>Cold Water
[gal]</t>
  </si>
  <si>
    <t>Water Consumption Data (from Test Data Inputs tab)</t>
  </si>
  <si>
    <t>Total Water Consumption - Gallons per Cycle</t>
  </si>
  <si>
    <t>Total Weighted Per-Cycle Water Consumption</t>
  </si>
  <si>
    <t>Water Factor (WF)</t>
  </si>
  <si>
    <t>WF</t>
  </si>
  <si>
    <t>WF Inputs</t>
  </si>
  <si>
    <t>[gal/cycle]</t>
  </si>
  <si>
    <t>[gal/cycle/cubic feet]</t>
  </si>
  <si>
    <t>(less than 1.6 cubic feet</t>
  </si>
  <si>
    <t>(1.6 cubic feet or greater)</t>
  </si>
  <si>
    <t>Top-loading, Compact</t>
  </si>
  <si>
    <t>Top-loading, Standard</t>
  </si>
  <si>
    <t>Front-loading, Compact</t>
  </si>
  <si>
    <t>Front-loading, Standard</t>
  </si>
  <si>
    <t>Test Data Inputs</t>
  </si>
  <si>
    <t>Shows the tables from the test procedure</t>
  </si>
  <si>
    <t>Calculations - MEF, WF</t>
  </si>
  <si>
    <t>Calculates MEF and WF</t>
  </si>
  <si>
    <t>Calculates water consumption</t>
  </si>
  <si>
    <t>Calculations - Dryer Energy</t>
  </si>
  <si>
    <t>Calculates dryer energy</t>
  </si>
  <si>
    <t>Calculations - Machine Elec</t>
  </si>
  <si>
    <t>Calculates machine electrical energy and per-cycle electrical consumption</t>
  </si>
  <si>
    <t>Calculations - Hot Water Energy</t>
  </si>
  <si>
    <t>Calculates hot water energy</t>
  </si>
  <si>
    <t>Calculations - RMC</t>
  </si>
  <si>
    <t>Calculates remaining moisture content</t>
  </si>
  <si>
    <t>Drop-Downs</t>
  </si>
  <si>
    <t>Tables used for drop-down menus throughout document</t>
  </si>
  <si>
    <t>Instructions for Completing this Template</t>
  </si>
  <si>
    <t>RMC (Corrected)</t>
  </si>
  <si>
    <t>[% RMC]</t>
  </si>
  <si>
    <t>RMC tests:</t>
  </si>
  <si>
    <t>Water temperature</t>
  </si>
  <si>
    <t xml:space="preserve">    Density of water at this temperature*</t>
  </si>
  <si>
    <t>(liter)</t>
  </si>
  <si>
    <t>&lt;</t>
  </si>
  <si>
    <t>≥</t>
  </si>
  <si>
    <t>(cubic feet)</t>
  </si>
  <si>
    <t>Calculations:</t>
  </si>
  <si>
    <t>RMC - Appendix J1 Test Procedure</t>
  </si>
  <si>
    <t>Prescribed Test Conditions for RCW Energy Test</t>
  </si>
  <si>
    <t>Test Load Sizes (automatically filled in based on Table 5.1)</t>
  </si>
  <si>
    <t>Uniformly distributed warm wash?</t>
  </si>
  <si>
    <t>Warm/Cold cycle - (Calculated Average):</t>
  </si>
  <si>
    <t>Condition as Received:</t>
  </si>
  <si>
    <t>Steam Option:</t>
  </si>
  <si>
    <t>Self-Clean Cycle:</t>
  </si>
  <si>
    <t>[V]</t>
  </si>
  <si>
    <t>[°F]</t>
  </si>
  <si>
    <t>[psig]</t>
  </si>
  <si>
    <t>Cold water pressure:</t>
  </si>
  <si>
    <t>Hot water pressure:</t>
  </si>
  <si>
    <t>Step 4</t>
  </si>
  <si>
    <t>Test Cloth Lot Correction Factors</t>
  </si>
  <si>
    <t>Lot Number</t>
  </si>
  <si>
    <t>A</t>
  </si>
  <si>
    <t>B</t>
  </si>
  <si>
    <t>Source: http://www1.eere.energy.gov/buildings/appliance_standards/residential/clothes_washers_rulemaking.html</t>
  </si>
  <si>
    <t>Does unit have multiple spin speeds:</t>
  </si>
  <si>
    <t>Max Wash Temperature Available (J1)</t>
  </si>
  <si>
    <t>Max Wash Temperature Available (J2)</t>
  </si>
  <si>
    <t>Delay Start Mode:</t>
  </si>
  <si>
    <t>Cycle Finished Mode:</t>
  </si>
  <si>
    <t>Inactive Mode:</t>
  </si>
  <si>
    <t>Off Mode:</t>
  </si>
  <si>
    <t>Water Consumption - Appendix J1 Test Procedure:</t>
  </si>
  <si>
    <t>Dryer Energy - Appendix J1 Test Procedure:</t>
  </si>
  <si>
    <t>Machine Electrical Energy - Appendix J1 Test Procedure:</t>
  </si>
  <si>
    <t>Hot Water Energy - Appendix J1 Test Procedure:</t>
  </si>
  <si>
    <t>Section 3.8</t>
  </si>
  <si>
    <t>Section 4.1.1 - 4.1.3</t>
  </si>
  <si>
    <t>Section 4.1.5 - 4.1.7</t>
  </si>
  <si>
    <t>Section 4.3</t>
  </si>
  <si>
    <t>Section 4.2</t>
  </si>
  <si>
    <t>Total Water</t>
  </si>
  <si>
    <t>Accuracy</t>
  </si>
  <si>
    <t>Date of Last Calibration</t>
  </si>
  <si>
    <t>Deadline for Next Calibration</t>
  </si>
  <si>
    <t>Hot Water [gal]
[gal]</t>
  </si>
  <si>
    <t>Electrical Energy [kWh]</t>
  </si>
  <si>
    <t>Number of Warm/Cold cycles available:</t>
  </si>
  <si>
    <t>Capacity</t>
  </si>
  <si>
    <t>DE</t>
  </si>
  <si>
    <t>Hot Water [gal]</t>
  </si>
  <si>
    <t>measurement</t>
  </si>
  <si>
    <t>Photos</t>
  </si>
  <si>
    <t>For reference only (Water consumption data is not used in RMC calculation)</t>
  </si>
  <si>
    <t>Step 5</t>
  </si>
  <si>
    <t>Step 6</t>
  </si>
  <si>
    <t>Water Temperature:</t>
  </si>
  <si>
    <t>Title Block</t>
  </si>
  <si>
    <t>File Name:</t>
  </si>
  <si>
    <t>Tab Name:</t>
  </si>
  <si>
    <t>Version Number:</t>
  </si>
  <si>
    <t xml:space="preserve">Test Completion Date: </t>
  </si>
  <si>
    <t>Revisions List</t>
  </si>
  <si>
    <t>Version</t>
  </si>
  <si>
    <t>Date</t>
  </si>
  <si>
    <t>Test Report Sign-Off Block</t>
  </si>
  <si>
    <t>Role</t>
  </si>
  <si>
    <t>Entity</t>
  </si>
  <si>
    <t>Test Completion</t>
  </si>
  <si>
    <t>Template Population</t>
  </si>
  <si>
    <t>Reference Test Procedure</t>
  </si>
  <si>
    <t>Table of Contents</t>
  </si>
  <si>
    <t>Tab</t>
  </si>
  <si>
    <t>Contents</t>
  </si>
  <si>
    <t xml:space="preserve">1. Lab Information </t>
  </si>
  <si>
    <t>Variable</t>
  </si>
  <si>
    <t>Units</t>
  </si>
  <si>
    <t>Lab Location:</t>
  </si>
  <si>
    <t>Date Test Started:</t>
  </si>
  <si>
    <t>[MM/DD/YYYY]</t>
  </si>
  <si>
    <t>Date Test Finished:</t>
  </si>
  <si>
    <t>Manufacturer:</t>
  </si>
  <si>
    <t>Brand:</t>
  </si>
  <si>
    <t xml:space="preserve">Manufacturer Model Number: </t>
  </si>
  <si>
    <t>Serial Number:</t>
  </si>
  <si>
    <t xml:space="preserve">Date Product Received: </t>
  </si>
  <si>
    <t>Measurement</t>
  </si>
  <si>
    <t>Report Sign-Off Block</t>
  </si>
  <si>
    <t>Setup &amp; Instrumentation</t>
  </si>
  <si>
    <t>Version Control</t>
  </si>
  <si>
    <t>Yes_No</t>
  </si>
  <si>
    <t>General Info &amp; Test Results</t>
  </si>
  <si>
    <t>(copied from General Info &amp; Test Results tab)</t>
  </si>
  <si>
    <t>Manual Fill</t>
  </si>
  <si>
    <t>Electrical Energy</t>
  </si>
  <si>
    <t>Weighted Per-Cycle Machine Electrical Energy [kWh/cycle]</t>
  </si>
  <si>
    <t>MET - Weighted Per-Cycle Machine Electrical Energy [kWh/cycle]</t>
  </si>
  <si>
    <t>QT - Weighted Per-Cycle Water Consumption  [gal/cycle]</t>
  </si>
  <si>
    <t>HET - Weighted Per Cycle Hot Water Energy [kWh/cycle]</t>
  </si>
  <si>
    <t xml:space="preserve">Manual </t>
  </si>
  <si>
    <t>Fill Type:</t>
  </si>
  <si>
    <t>Instructions</t>
  </si>
  <si>
    <t>2. Test Information</t>
  </si>
  <si>
    <t>3. Product Information</t>
  </si>
  <si>
    <t>4. Product Characteristics</t>
  </si>
  <si>
    <t>5. Test Cloth Information</t>
  </si>
  <si>
    <t>6. Cycle Settings Used for Each Test</t>
  </si>
  <si>
    <t>Model #</t>
  </si>
  <si>
    <t>Brand</t>
  </si>
  <si>
    <t xml:space="preserve">Actual Average Test Conditions for RCW Energy Test </t>
  </si>
  <si>
    <t>Date Manufactured: (if available)</t>
  </si>
  <si>
    <r>
      <t>Bone dry weight (WI</t>
    </r>
    <r>
      <rPr>
        <vertAlign val="subscript"/>
        <sz val="10"/>
        <color theme="1"/>
        <rFont val="Palatino Linotype"/>
        <family val="1"/>
      </rPr>
      <t>max</t>
    </r>
    <r>
      <rPr>
        <sz val="10"/>
        <color theme="1"/>
        <rFont val="Palatino Linotype"/>
        <family val="1"/>
      </rPr>
      <t>)</t>
    </r>
  </si>
  <si>
    <r>
      <t>Weight after test cycle (WC</t>
    </r>
    <r>
      <rPr>
        <vertAlign val="subscript"/>
        <sz val="10"/>
        <color theme="1"/>
        <rFont val="Palatino Linotype"/>
        <family val="1"/>
      </rPr>
      <t>max</t>
    </r>
    <r>
      <rPr>
        <sz val="10"/>
        <color theme="1"/>
        <rFont val="Palatino Linotype"/>
        <family val="1"/>
      </rPr>
      <t>)</t>
    </r>
  </si>
  <si>
    <r>
      <t xml:space="preserve">Temperature Use Factors </t>
    </r>
    <r>
      <rPr>
        <sz val="10"/>
        <color theme="1"/>
        <rFont val="Palatino Linotype"/>
        <family val="1"/>
      </rPr>
      <t>(Automatically filled in)</t>
    </r>
  </si>
  <si>
    <r>
      <t>E</t>
    </r>
    <r>
      <rPr>
        <vertAlign val="subscript"/>
        <sz val="10"/>
        <color theme="1"/>
        <rFont val="Palatino Linotype"/>
        <family val="1"/>
      </rPr>
      <t>TE</t>
    </r>
    <r>
      <rPr>
        <sz val="10"/>
        <color theme="1"/>
        <rFont val="Palatino Linotype"/>
        <family val="1"/>
      </rPr>
      <t xml:space="preserve"> (from Calculations - Machine Elec tab)</t>
    </r>
  </si>
  <si>
    <r>
      <t>D</t>
    </r>
    <r>
      <rPr>
        <vertAlign val="subscript"/>
        <sz val="10"/>
        <color theme="1"/>
        <rFont val="Palatino Linotype"/>
        <family val="1"/>
      </rPr>
      <t>E</t>
    </r>
    <r>
      <rPr>
        <sz val="10"/>
        <color theme="1"/>
        <rFont val="Palatino Linotype"/>
        <family val="1"/>
      </rPr>
      <t xml:space="preserve"> (from Calculations - Dryer Energy tab)</t>
    </r>
  </si>
  <si>
    <r>
      <t>Q</t>
    </r>
    <r>
      <rPr>
        <vertAlign val="subscript"/>
        <sz val="10"/>
        <color theme="1"/>
        <rFont val="Palatino Linotype"/>
        <family val="1"/>
      </rPr>
      <t>T</t>
    </r>
    <r>
      <rPr>
        <sz val="10"/>
        <color theme="1"/>
        <rFont val="Palatino Linotype"/>
        <family val="1"/>
      </rPr>
      <t xml:space="preserve"> (from Calculations - Water Cons. tab)</t>
    </r>
  </si>
  <si>
    <r>
      <t>Q</t>
    </r>
    <r>
      <rPr>
        <vertAlign val="subscript"/>
        <sz val="10"/>
        <color theme="1"/>
        <rFont val="Palatino Linotype"/>
        <family val="1"/>
      </rPr>
      <t>T</t>
    </r>
  </si>
  <si>
    <r>
      <t>D</t>
    </r>
    <r>
      <rPr>
        <vertAlign val="subscript"/>
        <sz val="10"/>
        <color theme="1"/>
        <rFont val="Palatino Linotype"/>
        <family val="1"/>
      </rPr>
      <t>E</t>
    </r>
  </si>
  <si>
    <r>
      <t>ME</t>
    </r>
    <r>
      <rPr>
        <vertAlign val="subscript"/>
        <sz val="10"/>
        <color theme="1"/>
        <rFont val="Palatino Linotype"/>
        <family val="1"/>
      </rPr>
      <t>T</t>
    </r>
  </si>
  <si>
    <r>
      <t>E</t>
    </r>
    <r>
      <rPr>
        <vertAlign val="subscript"/>
        <sz val="10"/>
        <color theme="1"/>
        <rFont val="Palatino Linotype"/>
        <family val="1"/>
      </rPr>
      <t>TE</t>
    </r>
  </si>
  <si>
    <r>
      <t>RMC</t>
    </r>
    <r>
      <rPr>
        <vertAlign val="subscript"/>
        <sz val="10"/>
        <color theme="1"/>
        <rFont val="Palatino Linotype"/>
        <family val="1"/>
      </rPr>
      <t>cold max</t>
    </r>
    <r>
      <rPr>
        <sz val="10"/>
        <color theme="1"/>
        <rFont val="Palatino Linotype"/>
        <family val="1"/>
      </rPr>
      <t xml:space="preserve"> calculation (decimal value):</t>
    </r>
  </si>
  <si>
    <r>
      <t>RMC</t>
    </r>
    <r>
      <rPr>
        <vertAlign val="subscript"/>
        <sz val="10"/>
        <color theme="1"/>
        <rFont val="Palatino Linotype"/>
        <family val="1"/>
      </rPr>
      <t>cold max</t>
    </r>
  </si>
  <si>
    <r>
      <t>RMC</t>
    </r>
    <r>
      <rPr>
        <vertAlign val="subscript"/>
        <sz val="10"/>
        <color theme="1"/>
        <rFont val="Palatino Linotype"/>
        <family val="1"/>
      </rPr>
      <t>cold max-corrected</t>
    </r>
    <r>
      <rPr>
        <sz val="10"/>
        <color theme="1"/>
        <rFont val="Palatino Linotype"/>
        <family val="1"/>
      </rPr>
      <t xml:space="preserve"> calculation (decimal):</t>
    </r>
  </si>
  <si>
    <r>
      <t>RMC</t>
    </r>
    <r>
      <rPr>
        <vertAlign val="subscript"/>
        <sz val="10"/>
        <color theme="1"/>
        <rFont val="Palatino Linotype"/>
        <family val="1"/>
      </rPr>
      <t>cold max-corrected</t>
    </r>
  </si>
  <si>
    <r>
      <t>RMC</t>
    </r>
    <r>
      <rPr>
        <vertAlign val="subscript"/>
        <sz val="10"/>
        <color theme="1"/>
        <rFont val="Palatino Linotype"/>
        <family val="1"/>
      </rPr>
      <t>cold max-corrected</t>
    </r>
    <r>
      <rPr>
        <sz val="10"/>
        <color theme="1"/>
        <rFont val="Palatino Linotype"/>
        <family val="1"/>
      </rPr>
      <t xml:space="preserve"> calculation (percent):</t>
    </r>
  </si>
  <si>
    <r>
      <t>% RMC</t>
    </r>
    <r>
      <rPr>
        <vertAlign val="subscript"/>
        <sz val="10"/>
        <color theme="1"/>
        <rFont val="Palatino Linotype"/>
        <family val="1"/>
      </rPr>
      <t>cold max-corrected</t>
    </r>
  </si>
  <si>
    <r>
      <t>RMC</t>
    </r>
    <r>
      <rPr>
        <vertAlign val="subscript"/>
        <sz val="10"/>
        <color theme="1"/>
        <rFont val="Palatino Linotype"/>
        <family val="1"/>
      </rPr>
      <t>warm max</t>
    </r>
    <r>
      <rPr>
        <sz val="10"/>
        <color theme="1"/>
        <rFont val="Palatino Linotype"/>
        <family val="1"/>
      </rPr>
      <t xml:space="preserve"> calculation (decimal value):</t>
    </r>
  </si>
  <si>
    <r>
      <t>RMC</t>
    </r>
    <r>
      <rPr>
        <vertAlign val="subscript"/>
        <sz val="10"/>
        <color theme="1"/>
        <rFont val="Palatino Linotype"/>
        <family val="1"/>
      </rPr>
      <t>warm max</t>
    </r>
  </si>
  <si>
    <r>
      <t>RMC</t>
    </r>
    <r>
      <rPr>
        <vertAlign val="subscript"/>
        <sz val="10"/>
        <color theme="1"/>
        <rFont val="Palatino Linotype"/>
        <family val="1"/>
      </rPr>
      <t>warm max-corrected</t>
    </r>
    <r>
      <rPr>
        <sz val="10"/>
        <color theme="1"/>
        <rFont val="Palatino Linotype"/>
        <family val="1"/>
      </rPr>
      <t xml:space="preserve"> calculation (decimal):</t>
    </r>
  </si>
  <si>
    <r>
      <t>RMC</t>
    </r>
    <r>
      <rPr>
        <vertAlign val="subscript"/>
        <sz val="10"/>
        <color theme="1"/>
        <rFont val="Palatino Linotype"/>
        <family val="1"/>
      </rPr>
      <t>warm max-corrected</t>
    </r>
  </si>
  <si>
    <r>
      <t>RMC</t>
    </r>
    <r>
      <rPr>
        <vertAlign val="subscript"/>
        <sz val="10"/>
        <color theme="1"/>
        <rFont val="Palatino Linotype"/>
        <family val="1"/>
      </rPr>
      <t>warm max-corrected</t>
    </r>
    <r>
      <rPr>
        <sz val="10"/>
        <color theme="1"/>
        <rFont val="Palatino Linotype"/>
        <family val="1"/>
      </rPr>
      <t xml:space="preserve"> calculation (percent):</t>
    </r>
  </si>
  <si>
    <r>
      <t>% RMC</t>
    </r>
    <r>
      <rPr>
        <vertAlign val="subscript"/>
        <sz val="10"/>
        <color theme="1"/>
        <rFont val="Palatino Linotype"/>
        <family val="1"/>
      </rPr>
      <t>warm max-corrected</t>
    </r>
  </si>
  <si>
    <r>
      <t>RMC</t>
    </r>
    <r>
      <rPr>
        <vertAlign val="subscript"/>
        <sz val="10"/>
        <color theme="1"/>
        <rFont val="Palatino Linotype"/>
        <family val="1"/>
      </rPr>
      <t>cold min</t>
    </r>
    <r>
      <rPr>
        <sz val="10"/>
        <color theme="1"/>
        <rFont val="Palatino Linotype"/>
        <family val="1"/>
      </rPr>
      <t xml:space="preserve"> calculation (decimal value):</t>
    </r>
  </si>
  <si>
    <r>
      <t>RMC</t>
    </r>
    <r>
      <rPr>
        <vertAlign val="subscript"/>
        <sz val="10"/>
        <color theme="1"/>
        <rFont val="Palatino Linotype"/>
        <family val="1"/>
      </rPr>
      <t>cold min</t>
    </r>
  </si>
  <si>
    <r>
      <t>RMC</t>
    </r>
    <r>
      <rPr>
        <vertAlign val="subscript"/>
        <sz val="10"/>
        <color theme="1"/>
        <rFont val="Palatino Linotype"/>
        <family val="1"/>
      </rPr>
      <t>cold min-corrected</t>
    </r>
    <r>
      <rPr>
        <sz val="10"/>
        <color theme="1"/>
        <rFont val="Palatino Linotype"/>
        <family val="1"/>
      </rPr>
      <t xml:space="preserve"> calculation (decimal):</t>
    </r>
  </si>
  <si>
    <r>
      <t>RMC</t>
    </r>
    <r>
      <rPr>
        <vertAlign val="subscript"/>
        <sz val="10"/>
        <color theme="1"/>
        <rFont val="Palatino Linotype"/>
        <family val="1"/>
      </rPr>
      <t>cold min-corrected</t>
    </r>
  </si>
  <si>
    <r>
      <t>RMC</t>
    </r>
    <r>
      <rPr>
        <vertAlign val="subscript"/>
        <sz val="10"/>
        <color theme="1"/>
        <rFont val="Palatino Linotype"/>
        <family val="1"/>
      </rPr>
      <t>cold min-corrected</t>
    </r>
    <r>
      <rPr>
        <sz val="10"/>
        <color theme="1"/>
        <rFont val="Palatino Linotype"/>
        <family val="1"/>
      </rPr>
      <t xml:space="preserve"> calculation (percent):</t>
    </r>
  </si>
  <si>
    <r>
      <t>% RMC</t>
    </r>
    <r>
      <rPr>
        <vertAlign val="subscript"/>
        <sz val="10"/>
        <color theme="1"/>
        <rFont val="Palatino Linotype"/>
        <family val="1"/>
      </rPr>
      <t>cold min-corrected</t>
    </r>
  </si>
  <si>
    <r>
      <t>RMC</t>
    </r>
    <r>
      <rPr>
        <vertAlign val="subscript"/>
        <sz val="10"/>
        <color theme="1"/>
        <rFont val="Palatino Linotype"/>
        <family val="1"/>
      </rPr>
      <t>warm min</t>
    </r>
    <r>
      <rPr>
        <sz val="10"/>
        <color theme="1"/>
        <rFont val="Palatino Linotype"/>
        <family val="1"/>
      </rPr>
      <t xml:space="preserve"> calculation (decimal value):</t>
    </r>
  </si>
  <si>
    <r>
      <t>RMC</t>
    </r>
    <r>
      <rPr>
        <vertAlign val="subscript"/>
        <sz val="10"/>
        <color theme="1"/>
        <rFont val="Palatino Linotype"/>
        <family val="1"/>
      </rPr>
      <t>warm min</t>
    </r>
  </si>
  <si>
    <r>
      <t>RMC</t>
    </r>
    <r>
      <rPr>
        <vertAlign val="subscript"/>
        <sz val="10"/>
        <color theme="1"/>
        <rFont val="Palatino Linotype"/>
        <family val="1"/>
      </rPr>
      <t>warm min-corrected</t>
    </r>
    <r>
      <rPr>
        <sz val="10"/>
        <color theme="1"/>
        <rFont val="Palatino Linotype"/>
        <family val="1"/>
      </rPr>
      <t xml:space="preserve"> calculation (decimal):</t>
    </r>
  </si>
  <si>
    <r>
      <t>RMC</t>
    </r>
    <r>
      <rPr>
        <vertAlign val="subscript"/>
        <sz val="10"/>
        <color theme="1"/>
        <rFont val="Palatino Linotype"/>
        <family val="1"/>
      </rPr>
      <t>warm min-corrected</t>
    </r>
  </si>
  <si>
    <r>
      <t>RMC</t>
    </r>
    <r>
      <rPr>
        <vertAlign val="subscript"/>
        <sz val="10"/>
        <color theme="1"/>
        <rFont val="Palatino Linotype"/>
        <family val="1"/>
      </rPr>
      <t>warm min-corrected</t>
    </r>
    <r>
      <rPr>
        <sz val="10"/>
        <color theme="1"/>
        <rFont val="Palatino Linotype"/>
        <family val="1"/>
      </rPr>
      <t xml:space="preserve"> calculation (percent):</t>
    </r>
  </si>
  <si>
    <r>
      <t>% RMC</t>
    </r>
    <r>
      <rPr>
        <vertAlign val="subscript"/>
        <sz val="10"/>
        <color theme="1"/>
        <rFont val="Palatino Linotype"/>
        <family val="1"/>
      </rPr>
      <t>warm min-corrected</t>
    </r>
  </si>
  <si>
    <r>
      <t>RMC</t>
    </r>
    <r>
      <rPr>
        <vertAlign val="subscript"/>
        <sz val="10"/>
        <color theme="1"/>
        <rFont val="Palatino Linotype"/>
        <family val="1"/>
      </rPr>
      <t>corrected</t>
    </r>
    <r>
      <rPr>
        <sz val="10"/>
        <color theme="1"/>
        <rFont val="Palatino Linotype"/>
        <family val="1"/>
      </rPr>
      <t xml:space="preserve"> calculation (decimal value):</t>
    </r>
  </si>
  <si>
    <r>
      <t>RMC</t>
    </r>
    <r>
      <rPr>
        <vertAlign val="subscript"/>
        <sz val="10"/>
        <color theme="1"/>
        <rFont val="Palatino Linotype"/>
        <family val="1"/>
      </rPr>
      <t>corrected</t>
    </r>
  </si>
  <si>
    <r>
      <t>RMC</t>
    </r>
    <r>
      <rPr>
        <vertAlign val="subscript"/>
        <sz val="10"/>
        <color theme="1"/>
        <rFont val="Palatino Linotype"/>
        <family val="1"/>
      </rPr>
      <t>corrected</t>
    </r>
    <r>
      <rPr>
        <sz val="10"/>
        <color theme="1"/>
        <rFont val="Palatino Linotype"/>
        <family val="1"/>
      </rPr>
      <t xml:space="preserve"> calculation (percent value):</t>
    </r>
  </si>
  <si>
    <r>
      <t>% RMC</t>
    </r>
    <r>
      <rPr>
        <vertAlign val="subscript"/>
        <sz val="10"/>
        <color theme="1"/>
        <rFont val="Palatino Linotype"/>
        <family val="1"/>
      </rPr>
      <t>corrected</t>
    </r>
  </si>
  <si>
    <t>Input cell</t>
  </si>
  <si>
    <t>Set-Up (This table should include instrumentation, sensors, and all equipment used during testing)</t>
  </si>
  <si>
    <t>Instrument Type</t>
  </si>
  <si>
    <t>Please explain how the following test conditions were monitored and controlled:</t>
  </si>
  <si>
    <t>Sensor Location</t>
  </si>
  <si>
    <t>Notes/Comments: (Please clarify any pertinent details, unusual events, etc.)</t>
  </si>
  <si>
    <t>Back to Instructions tab</t>
  </si>
  <si>
    <r>
      <t>[lbs/ft</t>
    </r>
    <r>
      <rPr>
        <vertAlign val="superscript"/>
        <sz val="12"/>
        <color theme="1"/>
        <rFont val="Palatino Linotype"/>
        <family val="1"/>
      </rPr>
      <t>3</t>
    </r>
    <r>
      <rPr>
        <sz val="12"/>
        <color theme="1"/>
        <rFont val="Palatino Linotype"/>
        <family val="1"/>
      </rPr>
      <t>]</t>
    </r>
  </si>
  <si>
    <r>
      <t>Bone dry weight (WI</t>
    </r>
    <r>
      <rPr>
        <vertAlign val="subscript"/>
        <sz val="12"/>
        <color theme="1"/>
        <rFont val="Palatino Linotype"/>
        <family val="1"/>
      </rPr>
      <t>max</t>
    </r>
    <r>
      <rPr>
        <sz val="12"/>
        <color theme="1"/>
        <rFont val="Palatino Linotype"/>
        <family val="1"/>
      </rPr>
      <t>)</t>
    </r>
  </si>
  <si>
    <r>
      <t>Weight after test cycle (WC</t>
    </r>
    <r>
      <rPr>
        <vertAlign val="subscript"/>
        <sz val="12"/>
        <color theme="1"/>
        <rFont val="Palatino Linotype"/>
        <family val="1"/>
      </rPr>
      <t>max</t>
    </r>
    <r>
      <rPr>
        <sz val="12"/>
        <color theme="1"/>
        <rFont val="Palatino Linotype"/>
        <family val="1"/>
      </rPr>
      <t>)</t>
    </r>
  </si>
  <si>
    <r>
      <t xml:space="preserve">Warm/Warm cycle - </t>
    </r>
    <r>
      <rPr>
        <b/>
        <sz val="12"/>
        <color theme="1"/>
        <rFont val="Palatino Linotype"/>
        <family val="1"/>
      </rPr>
      <t>Rinse portion only</t>
    </r>
    <r>
      <rPr>
        <sz val="12"/>
        <color theme="1"/>
        <rFont val="Palatino Linotype"/>
        <family val="1"/>
      </rPr>
      <t>:</t>
    </r>
  </si>
  <si>
    <r>
      <t xml:space="preserve">Warm/Warm cycle - </t>
    </r>
    <r>
      <rPr>
        <b/>
        <sz val="12"/>
        <color theme="1"/>
        <rFont val="Palatino Linotype"/>
        <family val="1"/>
      </rPr>
      <t>Rinse portion only:</t>
    </r>
  </si>
  <si>
    <r>
      <t xml:space="preserve">Temperature Use Factors </t>
    </r>
    <r>
      <rPr>
        <sz val="12"/>
        <color theme="1"/>
        <rFont val="Palatino Linotype"/>
        <family val="1"/>
      </rPr>
      <t>(Automatically filled in)</t>
    </r>
  </si>
  <si>
    <t>Calculations -Water Consumption</t>
  </si>
  <si>
    <r>
      <rPr>
        <b/>
        <i/>
        <sz val="11"/>
        <color rgb="FFFF0000"/>
        <rFont val="Palatino Linotype"/>
        <family val="1"/>
      </rPr>
      <t>NOTE: This is only a copy</t>
    </r>
    <r>
      <rPr>
        <i/>
        <sz val="11"/>
        <color rgb="FFFF0000"/>
        <rFont val="Palatino Linotype"/>
        <family val="1"/>
      </rPr>
      <t>; sign off is done in the Report Sign-Off Block tab</t>
    </r>
  </si>
  <si>
    <t>Test room ambient air temperature (for water-heating clothes washers):</t>
  </si>
  <si>
    <t>130 °F - 135 °F</t>
  </si>
  <si>
    <t>55 °F - 60 °F</t>
  </si>
  <si>
    <t>75 °F ± 5 °F</t>
  </si>
  <si>
    <t>Test room ambient air temperature</t>
  </si>
  <si>
    <t>Test room ambient air temperature:</t>
  </si>
  <si>
    <t>Line voltage</t>
  </si>
  <si>
    <t>Hot and Cold water temperatures</t>
  </si>
  <si>
    <t>Hot and Cold water pressures</t>
  </si>
  <si>
    <t>LEGEND</t>
  </si>
  <si>
    <t>NOT USED</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</si>
  <si>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</si>
  <si>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STEP:</t>
  </si>
  <si>
    <t>FILL IN INPUT CELLS IN THIS TAB:</t>
  </si>
  <si>
    <t>Report Sign-off Block</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</si>
  <si>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</si>
  <si>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Test Results</t>
  </si>
  <si>
    <t>Report Review by Test Lab</t>
  </si>
  <si>
    <t>[Test Lab Name]</t>
  </si>
  <si>
    <t>Cycle Name (e.g. Normal, Colors, etc.)</t>
  </si>
  <si>
    <t>Wash/Rinse Temperature Designation</t>
  </si>
  <si>
    <t>Soil Level</t>
  </si>
  <si>
    <t>Spin Speed</t>
  </si>
  <si>
    <t>Total Cycle Time Indicated (mins.)</t>
  </si>
  <si>
    <t>Other Default Settings Activated</t>
  </si>
  <si>
    <t>Wash/Rinse Cycle</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</si>
  <si>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</si>
  <si>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</si>
  <si>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1.  Nameplate showing model number and serial number (if applicable)</t>
  </si>
  <si>
    <t>2. FTC EnergyGuide label (if present)</t>
  </si>
  <si>
    <t>3. Control panel (with all available options shown clearly)</t>
  </si>
  <si>
    <t>4.  Placement of all sensors in or around the appliance (for testing).</t>
  </si>
  <si>
    <t>Instructions for Addendum tab</t>
  </si>
  <si>
    <t>1. On this tab, populate the 'Test Data Inputs for Average Load Size Tests' section.</t>
  </si>
  <si>
    <t>Average Load Size (Most Energy-Intensive Water Fill)</t>
  </si>
  <si>
    <r>
      <t xml:space="preserve">Warm/Warm cycle - </t>
    </r>
    <r>
      <rPr>
        <b/>
        <sz val="12"/>
        <color rgb="FF000000"/>
        <rFont val="Palatino Linotype"/>
        <family val="1"/>
      </rPr>
      <t>Rinse portion only</t>
    </r>
    <r>
      <rPr>
        <sz val="12"/>
        <color rgb="FF000000"/>
        <rFont val="Palatino Linotype"/>
        <family val="1"/>
      </rPr>
      <t>:</t>
    </r>
  </si>
  <si>
    <t>Average Load Size (Least Energy-Intensive Water Fill)</t>
  </si>
  <si>
    <t>Values to Copy into Main Test Template</t>
  </si>
  <si>
    <t>Addendum</t>
  </si>
  <si>
    <t>5. Indication of “uppermost edge” used for capacity measurement of top-loaders.</t>
  </si>
  <si>
    <t>Note: Many of the cells below belong to a named range, which is called from other tabs. When editing the contents of this tab, ensure named ranges are maintained.</t>
  </si>
  <si>
    <t>Number of Warm/Cold Cycles Available:</t>
  </si>
  <si>
    <t>Instructions and summary of template contents</t>
  </si>
  <si>
    <t>Lab information, product information and test results</t>
  </si>
  <si>
    <t>Instrumentation requirements and space for sensor placement descriptions</t>
  </si>
  <si>
    <t>Product and sensor placement photos</t>
  </si>
  <si>
    <t>Table of test condition requirements for each test</t>
  </si>
  <si>
    <t>Test measurements taken throughout tests</t>
  </si>
  <si>
    <t>Report review history</t>
  </si>
  <si>
    <t>Revision history</t>
  </si>
  <si>
    <t>Provided data</t>
  </si>
  <si>
    <t>Values to be manually entered in 'Average Test Load Size' section of 'Test Data Inputs' tab</t>
  </si>
  <si>
    <t>2. On this tab, see section "Values to be manually entered in Average Load Size Tests of Test Data Inputs tab". Enter these values in the 'Average Load Size Tests' section of the 'Test Data Inputs' tab.</t>
  </si>
  <si>
    <t>Tabs</t>
  </si>
  <si>
    <t>Tabs with input cells</t>
  </si>
  <si>
    <t>Cells</t>
  </si>
  <si>
    <t>Auto-populated cell</t>
  </si>
  <si>
    <t>Test Report Template Name:</t>
  </si>
  <si>
    <t xml:space="preserve">Latest Template Revision: </t>
  </si>
  <si>
    <t xml:space="preserve">Residential Clothes Washer J1  </t>
  </si>
  <si>
    <t>v1.7</t>
  </si>
  <si>
    <t>v1.8</t>
  </si>
  <si>
    <t>v2.0</t>
  </si>
  <si>
    <t>v2.1</t>
  </si>
  <si>
    <t>Automatic</t>
  </si>
  <si>
    <t>Both Manual and Automatic</t>
  </si>
  <si>
    <t>Automatic Fill</t>
  </si>
  <si>
    <t>Manual and Automatic Fill</t>
  </si>
  <si>
    <t>Manual and Automatic</t>
  </si>
  <si>
    <t>-- For Automatic Fill --</t>
  </si>
  <si>
    <t>Minimum Load Size (Automatic Fill)</t>
  </si>
  <si>
    <t>Average Load Size (Automatic Fill)</t>
  </si>
  <si>
    <t>Maximum Load Size (Automatic Fill)</t>
  </si>
  <si>
    <t>Automatic water fill control system</t>
  </si>
  <si>
    <t>Test Data Inputs for Average Load Size Tests (for machines with a "user adjustable automatic water fill control system")</t>
  </si>
  <si>
    <t>Used only for machines with a 'user adjustable automatic water fill control system’.</t>
  </si>
  <si>
    <t>NOTE: This tab is only to be used if your machines has a "user adjustable automatic water fill control system".</t>
  </si>
  <si>
    <t>6. Washer filled to its maximum capacity with water.</t>
  </si>
  <si>
    <t>7. Empty wash tub,</t>
  </si>
  <si>
    <t>8. User instructions printed on underside of lid (or any other location on the clothes washer)</t>
  </si>
  <si>
    <t>9. Additional Photos (if necessary)</t>
  </si>
  <si>
    <t>v2.2</t>
  </si>
  <si>
    <t>10 CFR 430 Subpart B Appendix J1:  Uniform Test Method for Measuring the Energy Consumption of Automatic and Semi-Automatic Clothes Washers</t>
  </si>
  <si>
    <t>v2.3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</si>
</sst>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0.00000"/>
    <numFmt numFmtId="167" formatCode="0.0%"/>
    <numFmt numFmtId="168" formatCode="0.0000"/>
  </numFmts>
  <fonts count="66" x14ac:knownFonts="1">
    <font>
      <sz val="11"/>
      <color theme="1"/>
      <name val="Calibri"/>
      <family val="2"/>
      <scheme val="minor"/>
    </font>
    <font>
      <sz val="10"/>
      <color theme="1"/>
      <name val="Arial"/>
      <family val="2"/>
    </font>
    <font>
      <sz val="10"/>
      <color theme="1"/>
      <name val="Arial"/>
      <family val="2"/>
    </font>
    <font>
      <b/>
      <sz val="10"/>
      <color theme="1"/>
      <name val="Arial"/>
      <family val="2"/>
    </font>
    <font>
      <b/>
      <sz val="14"/>
      <color theme="1"/>
      <name val="Arial"/>
      <family val="2"/>
    </font>
    <font>
      <i/>
      <sz val="10"/>
      <color theme="1"/>
      <name val="Arial"/>
      <family val="2"/>
    </font>
    <font>
      <vertAlign val="subscript"/>
      <sz val="10"/>
      <color theme="1"/>
      <name val="Arial"/>
      <family val="2"/>
    </font>
    <font>
      <b/>
      <i/>
      <sz val="10"/>
      <color theme="1"/>
      <name val="Arial"/>
      <family val="2"/>
    </font>
    <font>
      <sz val="11"/>
      <color theme="1"/>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sz val="11"/>
      <name val="Calibri"/>
      <family val="2"/>
      <scheme val="minor"/>
    </font>
    <font>
      <b/>
      <sz val="11"/>
      <name val="Palatino Linotype"/>
      <family val="1"/>
    </font>
    <font>
      <sz val="10"/>
      <color theme="1"/>
      <name val="Palatino Linotype"/>
      <family val="1"/>
    </font>
    <font>
      <i/>
      <sz val="10"/>
      <color theme="1"/>
      <name val="Palatino Linotype"/>
      <family val="1"/>
    </font>
    <font>
      <b/>
      <sz val="10"/>
      <color theme="1"/>
      <name val="Palatino Linotype"/>
      <family val="1"/>
    </font>
    <font>
      <sz val="10"/>
      <name val="Palatino Linotype"/>
      <family val="1"/>
    </font>
    <font>
      <b/>
      <i/>
      <sz val="10"/>
      <color theme="1"/>
      <name val="Palatino Linotype"/>
      <family val="1"/>
    </font>
    <font>
      <vertAlign val="subscript"/>
      <sz val="10"/>
      <color theme="1"/>
      <name val="Palatino Linotype"/>
      <family val="1"/>
    </font>
    <font>
      <b/>
      <sz val="14"/>
      <color theme="1"/>
      <name val="Palatino Linotype"/>
      <family val="1"/>
    </font>
    <font>
      <b/>
      <sz val="10"/>
      <name val="Palatino Linotype"/>
      <family val="1"/>
    </font>
    <font>
      <b/>
      <sz val="12"/>
      <color theme="1"/>
      <name val="Palatino Linotype"/>
      <family val="1"/>
    </font>
    <font>
      <sz val="11"/>
      <color theme="0"/>
      <name val="Calibri"/>
      <family val="2"/>
      <scheme val="minor"/>
    </font>
    <font>
      <sz val="12"/>
      <color theme="1"/>
      <name val="Palatino Linotype"/>
      <family val="1"/>
    </font>
    <font>
      <b/>
      <sz val="12"/>
      <name val="Palatino Linotype"/>
      <family val="1"/>
    </font>
    <font>
      <sz val="12"/>
      <color rgb="FF000000"/>
      <name val="Palatino Linotype"/>
      <family val="1"/>
    </font>
    <font>
      <u/>
      <sz val="12"/>
      <color theme="10"/>
      <name val="Palatino Linotype"/>
      <family val="1"/>
    </font>
    <font>
      <vertAlign val="superscript"/>
      <sz val="12"/>
      <color theme="1"/>
      <name val="Palatino Linotype"/>
      <family val="1"/>
    </font>
    <font>
      <i/>
      <sz val="12"/>
      <color theme="1"/>
      <name val="Palatino Linotype"/>
      <family val="1"/>
    </font>
    <font>
      <b/>
      <i/>
      <sz val="12"/>
      <color theme="1"/>
      <name val="Palatino Linotype"/>
      <family val="1"/>
    </font>
    <font>
      <vertAlign val="subscript"/>
      <sz val="12"/>
      <color theme="1"/>
      <name val="Palatino Linotype"/>
      <family val="1"/>
    </font>
    <font>
      <u/>
      <sz val="12"/>
      <color theme="10"/>
      <name val="Palatino Linotype"/>
      <family val="2"/>
    </font>
    <font>
      <sz val="12"/>
      <name val="Palatino Linotype"/>
      <family val="1"/>
    </font>
    <font>
      <b/>
      <sz val="12"/>
      <color theme="9" tint="-0.499984740745262"/>
      <name val="Palatino Linotype"/>
      <family val="1"/>
    </font>
    <font>
      <b/>
      <sz val="12"/>
      <name val="Palatino Linotype"/>
      <family val="2"/>
    </font>
    <font>
      <i/>
      <sz val="11"/>
      <color rgb="FFFF0000"/>
      <name val="Palatino Linotype"/>
      <family val="1"/>
    </font>
    <font>
      <b/>
      <i/>
      <sz val="11"/>
      <color rgb="FFFF0000"/>
      <name val="Palatino Linotype"/>
      <family val="1"/>
    </font>
    <font>
      <b/>
      <sz val="14"/>
      <name val="Palatino Linotype"/>
      <family val="1"/>
    </font>
    <font>
      <u/>
      <sz val="11"/>
      <color theme="10"/>
      <name val="Palatino Linotype"/>
      <family val="1"/>
    </font>
    <font>
      <sz val="12"/>
      <color theme="0"/>
      <name val="Palatino Linotype"/>
      <family val="2"/>
    </font>
    <font>
      <b/>
      <sz val="12"/>
      <color theme="0"/>
      <name val="Palatino Linotype"/>
      <family val="1"/>
    </font>
    <font>
      <sz val="12"/>
      <color theme="0"/>
      <name val="Palatino Linotype"/>
      <family val="1"/>
    </font>
    <font>
      <sz val="11"/>
      <color theme="0"/>
      <name val="Palatino Linotype"/>
      <family val="2"/>
    </font>
    <font>
      <b/>
      <sz val="10"/>
      <color theme="0"/>
      <name val="Palatino Linotype"/>
      <family val="1"/>
    </font>
    <font>
      <sz val="10"/>
      <color theme="0"/>
      <name val="Palatino Linotype"/>
      <family val="1"/>
    </font>
    <font>
      <sz val="10"/>
      <color theme="0"/>
      <name val="Arial"/>
      <family val="2"/>
    </font>
    <font>
      <sz val="12"/>
      <name val="Palatino Linotype"/>
      <family val="2"/>
    </font>
    <font>
      <sz val="12"/>
      <color rgb="FFFF0000"/>
      <name val="Palatino Linotype"/>
      <family val="1"/>
    </font>
    <font>
      <b/>
      <sz val="12"/>
      <color rgb="FF000000"/>
      <name val="Palatino Linotype"/>
      <family val="1"/>
    </font>
    <font>
      <b/>
      <i/>
      <sz val="12"/>
      <color rgb="FF000000"/>
      <name val="Palatino Linotype"/>
      <family val="1"/>
    </font>
    <font>
      <sz val="12"/>
      <color rgb="FFFFFFFF"/>
      <name val="Palatino Linotype"/>
      <family val="1"/>
    </font>
    <font>
      <sz val="10"/>
      <color rgb="FFFF0000"/>
      <name val="Palatino Linotype"/>
      <family val="1"/>
    </font>
    <font>
      <sz val="11"/>
      <color rgb="FF000000"/>
      <name val="Palatino Linotype"/>
      <family val="2"/>
    </font>
    <font>
      <b/>
      <sz val="12"/>
      <color rgb="FFFF0000"/>
      <name val="Palatino Linotype"/>
      <family val="1"/>
    </font>
  </fonts>
  <fills count="28">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5"/>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FFFF00"/>
        <bgColor indexed="64"/>
      </patternFill>
    </fill>
    <fill>
      <patternFill patternType="solid">
        <fgColor theme="0"/>
        <bgColor theme="0"/>
      </patternFill>
    </fill>
    <fill>
      <patternFill patternType="solid">
        <fgColor theme="5" tint="0.39997558519241921"/>
        <bgColor indexed="65"/>
      </patternFill>
    </fill>
    <fill>
      <patternFill patternType="solid">
        <fgColor rgb="FFFFFFCC"/>
        <bgColor indexed="64"/>
      </patternFill>
    </fill>
    <fill>
      <patternFill patternType="solid">
        <fgColor rgb="FF0066CC"/>
        <bgColor indexed="64"/>
      </patternFill>
    </fill>
    <fill>
      <patternFill patternType="solid">
        <fgColor rgb="FF99CCFF"/>
        <bgColor indexed="64"/>
      </patternFill>
    </fill>
    <fill>
      <patternFill patternType="solid">
        <fgColor rgb="FF800000"/>
        <bgColor indexed="64"/>
      </patternFill>
    </fill>
    <fill>
      <patternFill patternType="lightUp">
        <fgColor auto="1"/>
        <bgColor rgb="FFD8D8D8"/>
      </patternFill>
    </fill>
    <fill>
      <patternFill patternType="solid">
        <fgColor rgb="FFCCFFCC"/>
        <bgColor indexed="64"/>
      </patternFill>
    </fill>
    <fill>
      <patternFill patternType="solid">
        <fgColor theme="8" tint="0.39997558519241921"/>
        <bgColor indexed="64"/>
      </patternFill>
    </fill>
    <fill>
      <patternFill patternType="solid">
        <fgColor theme="8" tint="0.39997558519241921"/>
        <bgColor theme="3" tint="0.59996337778862885"/>
      </patternFill>
    </fill>
    <fill>
      <patternFill patternType="solid">
        <fgColor rgb="FF800000"/>
        <bgColor theme="3" tint="0.59996337778862885"/>
      </patternFill>
    </fill>
    <fill>
      <patternFill patternType="solid">
        <fgColor rgb="FFFFFFFF"/>
        <bgColor rgb="FF000000"/>
      </patternFill>
    </fill>
    <fill>
      <patternFill patternType="solid">
        <fgColor rgb="FF92CDDC"/>
        <bgColor rgb="FF8DB4E2"/>
      </patternFill>
    </fill>
    <fill>
      <patternFill patternType="solid">
        <fgColor rgb="FF800000"/>
        <bgColor rgb="FF8DB4E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diagonal/>
    </border>
    <border>
      <left/>
      <right style="thin">
        <color indexed="64"/>
      </right>
      <top style="thin">
        <color indexed="64"/>
      </top>
      <bottom/>
      <diagonal/>
    </border>
    <border>
      <left/>
      <right style="thin">
        <color rgb="FF000000"/>
      </right>
      <top style="thin">
        <color rgb="FF000000"/>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right/>
      <top style="thin">
        <color theme="0" tint="-0.14996795556505021"/>
      </top>
      <bottom style="medium">
        <color indexed="64"/>
      </bottom>
      <diagonal/>
    </border>
    <border>
      <left/>
      <right style="medium">
        <color indexed="64"/>
      </right>
      <top style="thin">
        <color theme="0" tint="-0.14996795556505021"/>
      </top>
      <bottom style="medium">
        <color indexed="64"/>
      </bottom>
      <diagonal/>
    </border>
    <border>
      <left/>
      <right style="thin">
        <color indexed="64"/>
      </right>
      <top style="thin">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medium">
        <color indexed="64"/>
      </left>
      <right style="thin">
        <color indexed="64"/>
      </right>
      <top style="thin">
        <color theme="0" tint="-0.249977111117893"/>
      </top>
      <bottom style="medium">
        <color indexed="64"/>
      </bottom>
      <diagonal/>
    </border>
    <border>
      <left style="thin">
        <color indexed="64"/>
      </left>
      <right style="medium">
        <color indexed="64"/>
      </right>
      <top style="thin">
        <color theme="0" tint="-0.249977111117893"/>
      </top>
      <bottom style="medium">
        <color indexed="64"/>
      </bottom>
      <diagonal/>
    </border>
    <border>
      <left style="medium">
        <color indexed="64"/>
      </left>
      <right style="thin">
        <color indexed="64"/>
      </right>
      <top/>
      <bottom style="thin">
        <color theme="0" tint="-0.249977111117893"/>
      </bottom>
      <diagonal/>
    </border>
    <border>
      <left style="thin">
        <color indexed="64"/>
      </left>
      <right style="medium">
        <color indexed="64"/>
      </right>
      <top/>
      <bottom style="thin">
        <color theme="0" tint="-0.249977111117893"/>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top/>
      <bottom style="thin">
        <color theme="0" tint="-0.14996795556505021"/>
      </bottom>
      <diagonal/>
    </border>
    <border>
      <left style="thin">
        <color indexed="64"/>
      </left>
      <right style="medium">
        <color indexed="64"/>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medium">
        <color indexed="64"/>
      </bottom>
      <diagonal/>
    </border>
    <border>
      <left style="medium">
        <color indexed="64"/>
      </left>
      <right/>
      <top style="medium">
        <color indexed="64"/>
      </top>
      <bottom style="thin">
        <color theme="0" tint="-0.14996795556505021"/>
      </bottom>
      <diagonal/>
    </border>
    <border>
      <left style="thin">
        <color indexed="64"/>
      </left>
      <right style="medium">
        <color indexed="64"/>
      </right>
      <top style="medium">
        <color indexed="64"/>
      </top>
      <bottom style="thin">
        <color theme="0" tint="-0.14996795556505021"/>
      </bottom>
      <diagonal/>
    </border>
    <border>
      <left style="thin">
        <color theme="0" tint="-0.14993743705557422"/>
      </left>
      <right style="thin">
        <color theme="0" tint="-0.14993743705557422"/>
      </right>
      <top style="thin">
        <color theme="0" tint="-0.14996795556505021"/>
      </top>
      <bottom style="medium">
        <color indexed="64"/>
      </bottom>
      <diagonal/>
    </border>
    <border>
      <left style="medium">
        <color indexed="64"/>
      </left>
      <right style="thin">
        <color indexed="64"/>
      </right>
      <top style="thin">
        <color theme="0" tint="-0.14996795556505021"/>
      </top>
      <bottom style="medium">
        <color indexed="64"/>
      </bottom>
      <diagonal/>
    </border>
    <border>
      <left/>
      <right style="medium">
        <color indexed="64"/>
      </right>
      <top/>
      <bottom style="thin">
        <color theme="0" tint="-0.14996795556505021"/>
      </bottom>
      <diagonal/>
    </border>
    <border>
      <left style="thin">
        <color theme="0" tint="-0.14993743705557422"/>
      </left>
      <right style="thin">
        <color theme="0" tint="-0.14993743705557422"/>
      </right>
      <top/>
      <bottom style="thin">
        <color theme="0" tint="-0.14996795556505021"/>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medium">
        <color indexed="64"/>
      </bottom>
      <diagonal/>
    </border>
    <border>
      <left/>
      <right/>
      <top style="thin">
        <color theme="0" tint="-0.249977111117893"/>
      </top>
      <bottom style="medium">
        <color indexed="64"/>
      </bottom>
      <diagonal/>
    </border>
    <border>
      <left/>
      <right style="medium">
        <color indexed="64"/>
      </right>
      <top style="thin">
        <color theme="0" tint="-0.249977111117893"/>
      </top>
      <bottom style="medium">
        <color indexed="64"/>
      </bottom>
      <diagonal/>
    </border>
    <border>
      <left style="medium">
        <color indexed="64"/>
      </left>
      <right/>
      <top/>
      <bottom style="thin">
        <color theme="0" tint="-0.249977111117893"/>
      </bottom>
      <diagonal/>
    </border>
    <border>
      <left style="medium">
        <color indexed="64"/>
      </left>
      <right/>
      <top style="thin">
        <color theme="0" tint="-0.249977111117893"/>
      </top>
      <bottom style="medium">
        <color indexed="64"/>
      </bottom>
      <diagonal/>
    </border>
    <border>
      <left style="medium">
        <color indexed="64"/>
      </left>
      <right/>
      <top style="thin">
        <color theme="0" tint="-0.249977111117893"/>
      </top>
      <bottom style="thin">
        <color theme="0" tint="-0.249977111117893"/>
      </bottom>
      <diagonal/>
    </border>
    <border>
      <left style="thin">
        <color indexed="64"/>
      </left>
      <right style="thin">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thin">
        <color theme="0" tint="-0.249977111117893"/>
      </bottom>
      <diagonal/>
    </border>
    <border>
      <left/>
      <right style="thin">
        <color indexed="64"/>
      </right>
      <top style="medium">
        <color indexed="64"/>
      </top>
      <bottom style="thin">
        <color indexed="64"/>
      </bottom>
      <diagonal/>
    </border>
    <border>
      <left/>
      <right style="thin">
        <color indexed="64"/>
      </right>
      <top style="thin">
        <color indexed="64"/>
      </top>
      <bottom style="thin">
        <color theme="0" tint="-0.249977111117893"/>
      </bottom>
      <diagonal/>
    </border>
    <border>
      <left/>
      <right style="thin">
        <color indexed="64"/>
      </right>
      <top style="thin">
        <color theme="0" tint="-0.249977111117893"/>
      </top>
      <bottom style="thin">
        <color theme="0" tint="-0.249977111117893"/>
      </bottom>
      <diagonal/>
    </border>
    <border>
      <left style="medium">
        <color indexed="64"/>
      </left>
      <right/>
      <top style="thin">
        <color indexed="64"/>
      </top>
      <bottom style="thin">
        <color theme="0" tint="-0.249977111117893"/>
      </bottom>
      <diagonal/>
    </border>
    <border>
      <left/>
      <right style="thin">
        <color indexed="64"/>
      </right>
      <top style="medium">
        <color indexed="64"/>
      </top>
      <bottom style="medium">
        <color indexed="64"/>
      </bottom>
      <diagonal/>
    </border>
    <border>
      <left/>
      <right style="thin">
        <color indexed="64"/>
      </right>
      <top style="thin">
        <color theme="0" tint="-0.249977111117893"/>
      </top>
      <bottom style="medium">
        <color indexed="64"/>
      </bottom>
      <diagonal/>
    </border>
    <border>
      <left style="medium">
        <color indexed="64"/>
      </left>
      <right style="thin">
        <color theme="0" tint="-0.249977111117893"/>
      </right>
      <top style="thin">
        <color theme="0" tint="-0.249977111117893"/>
      </top>
      <bottom/>
      <diagonal/>
    </border>
    <border>
      <left style="thin">
        <color theme="0" tint="-0.249977111117893"/>
      </left>
      <right style="medium">
        <color indexed="64"/>
      </right>
      <top style="thin">
        <color theme="0" tint="-0.249977111117893"/>
      </top>
      <bottom/>
      <diagonal/>
    </border>
    <border>
      <left style="medium">
        <color indexed="64"/>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medium">
        <color indexed="64"/>
      </right>
      <top style="medium">
        <color indexed="64"/>
      </top>
      <bottom style="thin">
        <color theme="0" tint="-0.249977111117893"/>
      </bottom>
      <diagonal/>
    </border>
    <border>
      <left style="medium">
        <color indexed="64"/>
      </left>
      <right style="thin">
        <color indexed="64"/>
      </right>
      <top style="thin">
        <color rgb="FFD9D9D9"/>
      </top>
      <bottom style="thin">
        <color rgb="FFD9D9D9"/>
      </bottom>
      <diagonal/>
    </border>
    <border>
      <left style="medium">
        <color indexed="64"/>
      </left>
      <right style="thin">
        <color indexed="64"/>
      </right>
      <top style="thin">
        <color rgb="FFD9D9D9"/>
      </top>
      <bottom style="medium">
        <color indexed="64"/>
      </bottom>
      <diagonal/>
    </border>
    <border>
      <left style="medium">
        <color indexed="64"/>
      </left>
      <right style="thin">
        <color indexed="64"/>
      </right>
      <top style="thin">
        <color theme="0" tint="-0.249977111117893"/>
      </top>
      <bottom/>
      <diagonal/>
    </border>
    <border>
      <left style="thin">
        <color indexed="64"/>
      </left>
      <right style="medium">
        <color indexed="64"/>
      </right>
      <top style="thin">
        <color theme="0" tint="-0.249977111117893"/>
      </top>
      <bottom/>
      <diagonal/>
    </border>
    <border>
      <left style="thin">
        <color theme="0" tint="-0.249977111117893"/>
      </left>
      <right/>
      <top style="medium">
        <color indexed="64"/>
      </top>
      <bottom style="thin">
        <color theme="0" tint="-0.249977111117893"/>
      </bottom>
      <diagonal/>
    </border>
    <border>
      <left/>
      <right/>
      <top style="medium">
        <color indexed="64"/>
      </top>
      <bottom style="thin">
        <color theme="0" tint="-0.249977111117893"/>
      </bottom>
      <diagonal/>
    </border>
    <border>
      <left/>
      <right style="medium">
        <color indexed="64"/>
      </right>
      <top style="medium">
        <color indexed="64"/>
      </top>
      <bottom style="thin">
        <color theme="0" tint="-0.249977111117893"/>
      </bottom>
      <diagonal/>
    </border>
    <border>
      <left/>
      <right/>
      <top style="medium">
        <color indexed="64"/>
      </top>
      <bottom style="thin">
        <color theme="0" tint="-0.14996795556505021"/>
      </bottom>
      <diagonal/>
    </border>
    <border>
      <left/>
      <right style="medium">
        <color indexed="64"/>
      </right>
      <top/>
      <bottom style="thin">
        <color auto="1"/>
      </bottom>
      <diagonal/>
    </border>
    <border>
      <left style="medium">
        <color indexed="64"/>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s>
  <cellStyleXfs count="19">
    <xf numFmtId="0" fontId="0" fillId="0" borderId="0"/>
    <xf numFmtId="0" fontId="8" fillId="6" borderId="0" applyNumberFormat="0" applyBorder="0" applyAlignment="0" applyProtection="0"/>
    <xf numFmtId="0" fontId="9" fillId="0" borderId="0"/>
    <xf numFmtId="0" fontId="10" fillId="7" borderId="0" applyNumberFormat="0" applyBorder="0" applyProtection="0">
      <alignment horizontal="left" vertical="center"/>
    </xf>
    <xf numFmtId="0" fontId="14" fillId="8" borderId="1">
      <alignment horizontal="center" vertical="center"/>
    </xf>
    <xf numFmtId="0" fontId="15" fillId="9" borderId="1" applyNumberFormat="0" applyAlignment="0" applyProtection="0"/>
    <xf numFmtId="0" fontId="11" fillId="0" borderId="1">
      <alignment horizontal="center"/>
    </xf>
    <xf numFmtId="0" fontId="16" fillId="10" borderId="0" applyNumberFormat="0" applyAlignment="0" applyProtection="0"/>
    <xf numFmtId="0" fontId="11" fillId="0" borderId="1">
      <alignment horizontal="center" vertical="center"/>
    </xf>
    <xf numFmtId="0" fontId="17" fillId="11" borderId="1" applyNumberFormat="0" applyProtection="0">
      <alignment horizontal="center" vertical="center"/>
    </xf>
    <xf numFmtId="0" fontId="18" fillId="12" borderId="1" applyNumberFormat="0" applyProtection="0">
      <alignment horizontal="center" vertical="center"/>
    </xf>
    <xf numFmtId="0" fontId="19" fillId="13" borderId="0"/>
    <xf numFmtId="0" fontId="13" fillId="0" borderId="0"/>
    <xf numFmtId="0" fontId="13" fillId="0" borderId="13">
      <alignment horizontal="center" vertical="center" wrapText="1"/>
    </xf>
    <xf numFmtId="0" fontId="15" fillId="11" borderId="1" applyNumberFormat="0" applyProtection="0">
      <alignment horizontal="center" vertical="center"/>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xf numFmtId="0" fontId="34" fillId="15" borderId="0" applyNumberFormat="0" applyBorder="0" applyAlignment="0" applyProtection="0"/>
    <xf numFmtId="0" fontId="9" fillId="0" borderId="0"/>
  </cellStyleXfs>
  <cellXfs count="754">
    <xf numFmtId="0" fontId="0" fillId="0" borderId="0" xfId="0"/>
    <xf numFmtId="0" fontId="2" fillId="4" borderId="0" xfId="0" applyFont="1" applyFill="1"/>
    <xf numFmtId="0" fontId="2" fillId="4" borderId="0" xfId="0" applyFont="1" applyFill="1" applyBorder="1"/>
    <xf numFmtId="0" fontId="2" fillId="4" borderId="0" xfId="0" applyFont="1" applyFill="1" applyBorder="1" applyAlignment="1">
      <alignment horizontal="left"/>
    </xf>
    <xf numFmtId="0" fontId="2" fillId="4" borderId="39" xfId="0" applyFont="1" applyFill="1" applyBorder="1"/>
    <xf numFmtId="0" fontId="2" fillId="4" borderId="40" xfId="0" applyFont="1" applyFill="1" applyBorder="1"/>
    <xf numFmtId="0" fontId="2" fillId="4" borderId="41" xfId="0" applyFont="1" applyFill="1" applyBorder="1"/>
    <xf numFmtId="0" fontId="2" fillId="4" borderId="43" xfId="0" applyFont="1" applyFill="1" applyBorder="1"/>
    <xf numFmtId="0" fontId="3" fillId="4" borderId="0" xfId="0" applyFont="1" applyFill="1" applyBorder="1" applyAlignment="1">
      <alignment horizontal="center"/>
    </xf>
    <xf numFmtId="0" fontId="2" fillId="4" borderId="0" xfId="0" applyFont="1" applyFill="1" applyBorder="1" applyAlignment="1">
      <alignment horizontal="center"/>
    </xf>
    <xf numFmtId="0" fontId="2" fillId="4" borderId="41" xfId="0" applyFont="1" applyFill="1" applyBorder="1" applyAlignment="1">
      <alignment horizontal="left"/>
    </xf>
    <xf numFmtId="0" fontId="3" fillId="4" borderId="0" xfId="0" applyFont="1" applyFill="1"/>
    <xf numFmtId="0" fontId="4" fillId="4" borderId="0" xfId="0" applyFont="1" applyFill="1"/>
    <xf numFmtId="0" fontId="2" fillId="3" borderId="36" xfId="0" applyFont="1" applyFill="1" applyBorder="1"/>
    <xf numFmtId="0" fontId="3" fillId="3" borderId="16" xfId="0" applyFont="1" applyFill="1" applyBorder="1"/>
    <xf numFmtId="0" fontId="2" fillId="3" borderId="18" xfId="0" applyFont="1" applyFill="1" applyBorder="1"/>
    <xf numFmtId="0" fontId="7" fillId="4" borderId="39" xfId="0" applyFont="1" applyFill="1" applyBorder="1"/>
    <xf numFmtId="0" fontId="2" fillId="4" borderId="39" xfId="0" applyFont="1" applyFill="1" applyBorder="1" applyAlignment="1">
      <alignment horizontal="left"/>
    </xf>
    <xf numFmtId="0" fontId="5" fillId="4" borderId="0" xfId="0" applyFont="1" applyFill="1" applyBorder="1"/>
    <xf numFmtId="0" fontId="3" fillId="3" borderId="39" xfId="0" quotePrefix="1" applyFont="1" applyFill="1" applyBorder="1"/>
    <xf numFmtId="0" fontId="2" fillId="3" borderId="40" xfId="0" applyFont="1" applyFill="1" applyBorder="1"/>
    <xf numFmtId="0" fontId="3" fillId="4" borderId="40" xfId="0" applyFont="1" applyFill="1" applyBorder="1" applyAlignment="1">
      <alignment horizontal="center" wrapText="1"/>
    </xf>
    <xf numFmtId="0" fontId="3" fillId="4" borderId="14" xfId="0" applyFont="1" applyFill="1" applyBorder="1"/>
    <xf numFmtId="0" fontId="3" fillId="3" borderId="34" xfId="0" quotePrefix="1" applyFont="1" applyFill="1" applyBorder="1"/>
    <xf numFmtId="0" fontId="2" fillId="4" borderId="15" xfId="0" applyFont="1" applyFill="1" applyBorder="1" applyAlignment="1">
      <alignment horizontal="center" wrapText="1"/>
    </xf>
    <xf numFmtId="0" fontId="3" fillId="4" borderId="40" xfId="0" applyFont="1" applyFill="1" applyBorder="1" applyAlignment="1">
      <alignment horizontal="center"/>
    </xf>
    <xf numFmtId="0" fontId="3" fillId="3" borderId="14" xfId="0" applyFont="1" applyFill="1" applyBorder="1" applyAlignment="1">
      <alignment horizontal="left"/>
    </xf>
    <xf numFmtId="0" fontId="2" fillId="3" borderId="15" xfId="0" applyFont="1" applyFill="1" applyBorder="1" applyAlignment="1">
      <alignment horizontal="left"/>
    </xf>
    <xf numFmtId="0" fontId="3" fillId="3" borderId="34" xfId="0" applyFont="1" applyFill="1" applyBorder="1" applyAlignment="1">
      <alignment horizontal="left"/>
    </xf>
    <xf numFmtId="0" fontId="2" fillId="3" borderId="36" xfId="0" applyFont="1" applyFill="1" applyBorder="1" applyAlignment="1">
      <alignment horizontal="center"/>
    </xf>
    <xf numFmtId="2" fontId="2" fillId="4" borderId="40" xfId="0" applyNumberFormat="1" applyFont="1" applyFill="1" applyBorder="1" applyAlignment="1">
      <alignment horizontal="center"/>
    </xf>
    <xf numFmtId="0" fontId="2" fillId="4" borderId="40" xfId="0" applyFont="1" applyFill="1" applyBorder="1" applyAlignment="1">
      <alignment horizontal="center"/>
    </xf>
    <xf numFmtId="166" fontId="2" fillId="4" borderId="43" xfId="0" applyNumberFormat="1" applyFont="1" applyFill="1" applyBorder="1" applyAlignment="1">
      <alignment horizontal="center"/>
    </xf>
    <xf numFmtId="0" fontId="1" fillId="4" borderId="39" xfId="0" applyFont="1" applyFill="1" applyBorder="1"/>
    <xf numFmtId="0" fontId="1" fillId="4" borderId="0" xfId="0" applyFont="1" applyFill="1" applyBorder="1"/>
    <xf numFmtId="0" fontId="1" fillId="4" borderId="41" xfId="0" applyFont="1" applyFill="1" applyBorder="1"/>
    <xf numFmtId="0" fontId="2" fillId="3" borderId="18" xfId="0" applyFont="1" applyFill="1" applyBorder="1" applyAlignment="1">
      <alignment horizontal="left"/>
    </xf>
    <xf numFmtId="0" fontId="3" fillId="3" borderId="16" xfId="0" applyFont="1" applyFill="1" applyBorder="1" applyAlignment="1">
      <alignment horizontal="left"/>
    </xf>
    <xf numFmtId="2" fontId="2" fillId="4" borderId="40" xfId="0" applyNumberFormat="1" applyFont="1" applyFill="1" applyBorder="1" applyAlignment="1">
      <alignment horizontal="left"/>
    </xf>
    <xf numFmtId="2" fontId="2" fillId="4" borderId="38" xfId="0" applyNumberFormat="1" applyFont="1" applyFill="1" applyBorder="1" applyAlignment="1">
      <alignment horizontal="left"/>
    </xf>
    <xf numFmtId="2" fontId="2" fillId="4" borderId="43" xfId="0" applyNumberFormat="1" applyFont="1" applyFill="1" applyBorder="1" applyAlignment="1">
      <alignment horizontal="left"/>
    </xf>
    <xf numFmtId="0" fontId="25" fillId="4" borderId="0" xfId="0" applyFont="1" applyFill="1"/>
    <xf numFmtId="0" fontId="25" fillId="4" borderId="0" xfId="0" applyFont="1" applyFill="1" applyAlignment="1">
      <alignment horizontal="left"/>
    </xf>
    <xf numFmtId="0" fontId="24" fillId="7" borderId="34" xfId="3" applyFont="1" applyBorder="1">
      <alignment horizontal="left" vertical="center"/>
    </xf>
    <xf numFmtId="0" fontId="24" fillId="7" borderId="35" xfId="3" applyFont="1" applyBorder="1">
      <alignment horizontal="left" vertical="center"/>
    </xf>
    <xf numFmtId="0" fontId="24" fillId="7" borderId="36" xfId="3" applyFont="1" applyBorder="1">
      <alignment horizontal="left" vertical="center"/>
    </xf>
    <xf numFmtId="0" fontId="24" fillId="7" borderId="14" xfId="3" applyFont="1" applyBorder="1">
      <alignment horizontal="left" vertical="center"/>
    </xf>
    <xf numFmtId="0" fontId="24" fillId="7" borderId="15" xfId="3" applyFont="1" applyBorder="1">
      <alignment horizontal="left" vertical="center"/>
    </xf>
    <xf numFmtId="0" fontId="25" fillId="4" borderId="0" xfId="0" applyFont="1" applyFill="1" applyBorder="1"/>
    <xf numFmtId="0" fontId="25" fillId="3" borderId="18" xfId="0" applyFont="1" applyFill="1" applyBorder="1" applyAlignment="1">
      <alignment horizontal="left"/>
    </xf>
    <xf numFmtId="0" fontId="25" fillId="4" borderId="41" xfId="0" applyFont="1" applyFill="1" applyBorder="1"/>
    <xf numFmtId="0" fontId="25" fillId="4" borderId="42" xfId="0" applyFont="1" applyFill="1" applyBorder="1"/>
    <xf numFmtId="0" fontId="27" fillId="4" borderId="40" xfId="0" applyFont="1" applyFill="1" applyBorder="1" applyAlignment="1">
      <alignment horizontal="center"/>
    </xf>
    <xf numFmtId="0" fontId="25" fillId="4" borderId="40" xfId="0" applyFont="1" applyFill="1" applyBorder="1"/>
    <xf numFmtId="0" fontId="25" fillId="4" borderId="43" xfId="0" applyFont="1" applyFill="1" applyBorder="1"/>
    <xf numFmtId="0" fontId="27" fillId="4" borderId="0" xfId="0" applyFont="1" applyFill="1"/>
    <xf numFmtId="0" fontId="27" fillId="3" borderId="51" xfId="0" applyFont="1" applyFill="1" applyBorder="1"/>
    <xf numFmtId="0" fontId="25" fillId="4" borderId="55" xfId="0" applyFont="1" applyFill="1" applyBorder="1" applyAlignment="1">
      <alignment horizontal="center" wrapText="1"/>
    </xf>
    <xf numFmtId="0" fontId="25" fillId="4" borderId="10" xfId="0" applyFont="1" applyFill="1" applyBorder="1"/>
    <xf numFmtId="0" fontId="25" fillId="4" borderId="11" xfId="0" applyFont="1" applyFill="1" applyBorder="1"/>
    <xf numFmtId="0" fontId="25" fillId="4" borderId="54" xfId="0" applyFont="1" applyFill="1" applyBorder="1" applyAlignment="1">
      <alignment horizontal="center" wrapText="1"/>
    </xf>
    <xf numFmtId="0" fontId="25" fillId="4" borderId="10" xfId="0" applyFont="1" applyFill="1" applyBorder="1" applyAlignment="1">
      <alignment horizontal="left"/>
    </xf>
    <xf numFmtId="0" fontId="25" fillId="4" borderId="11" xfId="0" applyFont="1" applyFill="1" applyBorder="1" applyAlignment="1">
      <alignment horizontal="left"/>
    </xf>
    <xf numFmtId="0" fontId="27" fillId="3" borderId="34" xfId="0" applyFont="1" applyFill="1" applyBorder="1"/>
    <xf numFmtId="0" fontId="25" fillId="3" borderId="35" xfId="0" applyFont="1" applyFill="1" applyBorder="1"/>
    <xf numFmtId="0" fontId="25" fillId="3" borderId="36" xfId="0" applyFont="1" applyFill="1" applyBorder="1"/>
    <xf numFmtId="0" fontId="27" fillId="4" borderId="19" xfId="0" applyFont="1" applyFill="1" applyBorder="1" applyAlignment="1">
      <alignment horizontal="center"/>
    </xf>
    <xf numFmtId="0" fontId="27" fillId="4" borderId="1" xfId="0" applyFont="1" applyFill="1" applyBorder="1" applyAlignment="1">
      <alignment horizontal="center"/>
    </xf>
    <xf numFmtId="0" fontId="27" fillId="4" borderId="20" xfId="0" applyFont="1" applyFill="1" applyBorder="1" applyAlignment="1">
      <alignment horizontal="center"/>
    </xf>
    <xf numFmtId="0" fontId="25" fillId="4" borderId="19" xfId="0" applyFont="1" applyFill="1" applyBorder="1" applyAlignment="1">
      <alignment horizontal="center"/>
    </xf>
    <xf numFmtId="168" fontId="25" fillId="4" borderId="1" xfId="0" applyNumberFormat="1" applyFont="1" applyFill="1" applyBorder="1" applyAlignment="1">
      <alignment horizontal="center"/>
    </xf>
    <xf numFmtId="168" fontId="25" fillId="4" borderId="20" xfId="0" applyNumberFormat="1" applyFont="1" applyFill="1" applyBorder="1" applyAlignment="1">
      <alignment horizontal="center"/>
    </xf>
    <xf numFmtId="0" fontId="25" fillId="4" borderId="21" xfId="0" applyFont="1" applyFill="1" applyBorder="1" applyAlignment="1">
      <alignment horizontal="center"/>
    </xf>
    <xf numFmtId="0" fontId="26" fillId="4" borderId="0" xfId="0" applyFont="1" applyFill="1"/>
    <xf numFmtId="0" fontId="25" fillId="4" borderId="0" xfId="0" applyFont="1" applyFill="1" applyBorder="1" applyAlignment="1">
      <alignment horizontal="center" wrapText="1"/>
    </xf>
    <xf numFmtId="0" fontId="27" fillId="3" borderId="16" xfId="0" applyFont="1" applyFill="1" applyBorder="1"/>
    <xf numFmtId="0" fontId="25" fillId="3" borderId="17" xfId="0" applyFont="1" applyFill="1" applyBorder="1"/>
    <xf numFmtId="0" fontId="25" fillId="3" borderId="18" xfId="0" applyFont="1" applyFill="1" applyBorder="1"/>
    <xf numFmtId="0" fontId="25" fillId="4" borderId="39" xfId="0" applyFont="1" applyFill="1" applyBorder="1"/>
    <xf numFmtId="0" fontId="27" fillId="4" borderId="0" xfId="0" applyFont="1" applyFill="1" applyBorder="1" applyAlignment="1">
      <alignment horizontal="center" wrapText="1"/>
    </xf>
    <xf numFmtId="164" fontId="25" fillId="4" borderId="0" xfId="0" applyNumberFormat="1" applyFont="1" applyFill="1" applyBorder="1" applyAlignment="1">
      <alignment horizontal="center"/>
    </xf>
    <xf numFmtId="0" fontId="25" fillId="4" borderId="0" xfId="0" applyFont="1" applyFill="1" applyBorder="1" applyAlignment="1">
      <alignment horizontal="left"/>
    </xf>
    <xf numFmtId="2" fontId="25" fillId="4" borderId="0" xfId="0" applyNumberFormat="1" applyFont="1" applyFill="1" applyBorder="1" applyAlignment="1">
      <alignment horizontal="center"/>
    </xf>
    <xf numFmtId="0" fontId="25" fillId="4" borderId="0" xfId="0" applyFont="1" applyFill="1" applyBorder="1" applyAlignment="1">
      <alignment horizontal="center"/>
    </xf>
    <xf numFmtId="0" fontId="27" fillId="3" borderId="39" xfId="0" quotePrefix="1" applyFont="1" applyFill="1" applyBorder="1"/>
    <xf numFmtId="0" fontId="25" fillId="3" borderId="0" xfId="0" applyFont="1" applyFill="1" applyBorder="1"/>
    <xf numFmtId="0" fontId="25" fillId="3" borderId="40" xfId="0" applyFont="1" applyFill="1" applyBorder="1"/>
    <xf numFmtId="0" fontId="29" fillId="4" borderId="39" xfId="0" applyFont="1" applyFill="1" applyBorder="1"/>
    <xf numFmtId="0" fontId="27" fillId="4" borderId="0" xfId="0" applyFont="1" applyFill="1" applyBorder="1" applyAlignment="1">
      <alignment horizontal="center"/>
    </xf>
    <xf numFmtId="0" fontId="26" fillId="4" borderId="0" xfId="0" applyFont="1" applyFill="1" applyBorder="1"/>
    <xf numFmtId="0" fontId="25" fillId="4" borderId="39" xfId="0" applyFont="1" applyFill="1" applyBorder="1" applyAlignment="1">
      <alignment horizontal="left"/>
    </xf>
    <xf numFmtId="2" fontId="25" fillId="4" borderId="0" xfId="0" applyNumberFormat="1" applyFont="1" applyFill="1" applyBorder="1" applyAlignment="1">
      <alignment horizontal="left"/>
    </xf>
    <xf numFmtId="0" fontId="25" fillId="4" borderId="41" xfId="0" applyFont="1" applyFill="1" applyBorder="1" applyAlignment="1">
      <alignment horizontal="left"/>
    </xf>
    <xf numFmtId="0" fontId="27" fillId="3" borderId="16" xfId="0" applyFont="1" applyFill="1" applyBorder="1" applyAlignment="1">
      <alignment horizontal="centerContinuous"/>
    </xf>
    <xf numFmtId="0" fontId="27" fillId="3" borderId="17" xfId="0" applyFont="1" applyFill="1" applyBorder="1" applyAlignment="1">
      <alignment horizontal="centerContinuous"/>
    </xf>
    <xf numFmtId="0" fontId="27" fillId="3" borderId="18" xfId="0" applyFont="1" applyFill="1" applyBorder="1" applyAlignment="1">
      <alignment horizontal="centerContinuous"/>
    </xf>
    <xf numFmtId="0" fontId="25" fillId="4" borderId="2" xfId="0" applyFont="1" applyFill="1" applyBorder="1" applyAlignment="1">
      <alignment horizontal="centerContinuous"/>
    </xf>
    <xf numFmtId="0" fontId="25" fillId="4" borderId="4" xfId="0" applyFont="1" applyFill="1" applyBorder="1" applyAlignment="1">
      <alignment horizontal="centerContinuous"/>
    </xf>
    <xf numFmtId="0" fontId="25" fillId="4" borderId="24" xfId="0" applyFont="1" applyFill="1" applyBorder="1" applyAlignment="1">
      <alignment horizontal="centerContinuous"/>
    </xf>
    <xf numFmtId="0" fontId="25" fillId="4" borderId="1" xfId="0" applyFont="1" applyFill="1" applyBorder="1" applyAlignment="1">
      <alignment horizontal="center"/>
    </xf>
    <xf numFmtId="0" fontId="25" fillId="4" borderId="20" xfId="0" applyFont="1" applyFill="1" applyBorder="1" applyAlignment="1">
      <alignment horizontal="center"/>
    </xf>
    <xf numFmtId="0" fontId="25" fillId="4" borderId="22" xfId="0" applyFont="1" applyFill="1" applyBorder="1" applyAlignment="1">
      <alignment horizontal="center"/>
    </xf>
    <xf numFmtId="164" fontId="25" fillId="4" borderId="23" xfId="0" applyNumberFormat="1" applyFont="1" applyFill="1" applyBorder="1" applyAlignment="1">
      <alignment horizontal="center"/>
    </xf>
    <xf numFmtId="0" fontId="25" fillId="4" borderId="25" xfId="0" applyFont="1" applyFill="1" applyBorder="1" applyAlignment="1">
      <alignment horizontal="centerContinuous"/>
    </xf>
    <xf numFmtId="0" fontId="25" fillId="4" borderId="26" xfId="0" applyFont="1" applyFill="1" applyBorder="1" applyAlignment="1">
      <alignment horizontal="center"/>
    </xf>
    <xf numFmtId="0" fontId="25" fillId="4" borderId="3" xfId="0" applyFont="1" applyFill="1" applyBorder="1" applyAlignment="1">
      <alignment horizontal="center"/>
    </xf>
    <xf numFmtId="0" fontId="25" fillId="4" borderId="27" xfId="0" applyFont="1" applyFill="1" applyBorder="1" applyAlignment="1">
      <alignment horizontal="center"/>
    </xf>
    <xf numFmtId="0" fontId="25" fillId="4" borderId="3" xfId="0" applyFont="1" applyFill="1" applyBorder="1" applyAlignment="1">
      <alignment horizontal="center" wrapText="1"/>
    </xf>
    <xf numFmtId="0" fontId="25" fillId="4" borderId="28" xfId="0" applyFont="1" applyFill="1" applyBorder="1" applyAlignment="1">
      <alignment horizontal="center"/>
    </xf>
    <xf numFmtId="0" fontId="25" fillId="4" borderId="12" xfId="0" applyFont="1" applyFill="1" applyBorder="1" applyAlignment="1">
      <alignment horizontal="center" wrapText="1"/>
    </xf>
    <xf numFmtId="0" fontId="25" fillId="4" borderId="30" xfId="0" applyFont="1" applyFill="1" applyBorder="1" applyAlignment="1">
      <alignment horizontal="center"/>
    </xf>
    <xf numFmtId="0" fontId="25" fillId="4" borderId="31" xfId="0" applyFont="1" applyFill="1" applyBorder="1" applyAlignment="1">
      <alignment horizontal="center" wrapText="1"/>
    </xf>
    <xf numFmtId="0" fontId="25" fillId="4" borderId="32" xfId="0" applyFont="1" applyFill="1" applyBorder="1" applyAlignment="1">
      <alignment vertical="center" wrapText="1"/>
    </xf>
    <xf numFmtId="0" fontId="25" fillId="4" borderId="0" xfId="0" applyFont="1" applyFill="1" applyBorder="1" applyAlignment="1">
      <alignment wrapText="1"/>
    </xf>
    <xf numFmtId="0" fontId="27" fillId="3" borderId="34" xfId="0" applyFont="1" applyFill="1" applyBorder="1" applyAlignment="1">
      <alignment horizontal="centerContinuous" wrapText="1"/>
    </xf>
    <xf numFmtId="0" fontId="27" fillId="3" borderId="35" xfId="0" applyFont="1" applyFill="1" applyBorder="1" applyAlignment="1">
      <alignment horizontal="centerContinuous" wrapText="1"/>
    </xf>
    <xf numFmtId="0" fontId="27" fillId="3" borderId="36" xfId="0" applyFont="1" applyFill="1" applyBorder="1" applyAlignment="1">
      <alignment horizontal="centerContinuous" wrapText="1"/>
    </xf>
    <xf numFmtId="0" fontId="27" fillId="4" borderId="19" xfId="0" applyFont="1" applyFill="1" applyBorder="1" applyAlignment="1">
      <alignment wrapText="1"/>
    </xf>
    <xf numFmtId="0" fontId="25" fillId="4" borderId="2" xfId="0" applyFont="1" applyFill="1" applyBorder="1" applyAlignment="1">
      <alignment horizontal="centerContinuous" wrapText="1"/>
    </xf>
    <xf numFmtId="0" fontId="25" fillId="4" borderId="5" xfId="0" applyFont="1" applyFill="1" applyBorder="1" applyAlignment="1">
      <alignment horizontal="centerContinuous" wrapText="1"/>
    </xf>
    <xf numFmtId="0" fontId="25" fillId="4" borderId="24" xfId="0" applyFont="1" applyFill="1" applyBorder="1" applyAlignment="1">
      <alignment horizontal="centerContinuous" wrapText="1"/>
    </xf>
    <xf numFmtId="0" fontId="25" fillId="4" borderId="8" xfId="0" applyFont="1" applyFill="1" applyBorder="1" applyAlignment="1">
      <alignment horizontal="center" wrapText="1"/>
    </xf>
    <xf numFmtId="0" fontId="25" fillId="4" borderId="1" xfId="0" applyFont="1" applyFill="1" applyBorder="1" applyAlignment="1">
      <alignment horizontal="center" wrapText="1"/>
    </xf>
    <xf numFmtId="0" fontId="25" fillId="4" borderId="19" xfId="0" applyFont="1" applyFill="1" applyBorder="1" applyAlignment="1">
      <alignment wrapText="1"/>
    </xf>
    <xf numFmtId="0" fontId="25" fillId="4" borderId="20" xfId="0" applyFont="1" applyFill="1" applyBorder="1" applyAlignment="1">
      <alignment horizontal="center" wrapText="1"/>
    </xf>
    <xf numFmtId="0" fontId="25" fillId="4" borderId="37" xfId="0" applyFont="1" applyFill="1" applyBorder="1" applyAlignment="1">
      <alignment horizontal="left"/>
    </xf>
    <xf numFmtId="0" fontId="25" fillId="4" borderId="9" xfId="0" applyFont="1" applyFill="1" applyBorder="1" applyAlignment="1">
      <alignment horizontal="left"/>
    </xf>
    <xf numFmtId="0" fontId="25" fillId="4" borderId="9" xfId="0" applyFont="1" applyFill="1" applyBorder="1" applyAlignment="1">
      <alignment wrapText="1"/>
    </xf>
    <xf numFmtId="0" fontId="25" fillId="4" borderId="9" xfId="0" applyFont="1" applyFill="1" applyBorder="1"/>
    <xf numFmtId="0" fontId="25" fillId="4" borderId="38" xfId="0" applyFont="1" applyFill="1" applyBorder="1"/>
    <xf numFmtId="0" fontId="27" fillId="4" borderId="19" xfId="0" applyFont="1" applyFill="1" applyBorder="1" applyAlignment="1">
      <alignment horizontal="left"/>
    </xf>
    <xf numFmtId="2" fontId="25" fillId="4" borderId="1" xfId="0" applyNumberFormat="1" applyFont="1" applyFill="1" applyBorder="1" applyAlignment="1">
      <alignment horizontal="center"/>
    </xf>
    <xf numFmtId="0" fontId="27" fillId="4" borderId="21" xfId="0" applyFont="1" applyFill="1" applyBorder="1" applyAlignment="1">
      <alignment horizontal="left"/>
    </xf>
    <xf numFmtId="0" fontId="25" fillId="4" borderId="23" xfId="0" applyFont="1" applyFill="1" applyBorder="1" applyAlignment="1">
      <alignment horizontal="center"/>
    </xf>
    <xf numFmtId="0" fontId="27" fillId="4" borderId="21" xfId="0" applyFont="1" applyFill="1" applyBorder="1" applyAlignment="1">
      <alignment horizontal="center"/>
    </xf>
    <xf numFmtId="0" fontId="25" fillId="4" borderId="0" xfId="0" applyFont="1" applyFill="1" applyBorder="1" applyAlignment="1">
      <alignment horizontal="right" wrapText="1"/>
    </xf>
    <xf numFmtId="0" fontId="27" fillId="3" borderId="34" xfId="0" applyFont="1" applyFill="1" applyBorder="1" applyAlignment="1">
      <alignment horizontal="centerContinuous"/>
    </xf>
    <xf numFmtId="0" fontId="27" fillId="3" borderId="35" xfId="0" applyFont="1" applyFill="1" applyBorder="1" applyAlignment="1">
      <alignment horizontal="centerContinuous"/>
    </xf>
    <xf numFmtId="0" fontId="27" fillId="4" borderId="25" xfId="0" applyFont="1" applyFill="1" applyBorder="1" applyAlignment="1">
      <alignment horizontal="centerContinuous"/>
    </xf>
    <xf numFmtId="0" fontId="27" fillId="4" borderId="5" xfId="0" applyFont="1" applyFill="1" applyBorder="1" applyAlignment="1">
      <alignment horizontal="centerContinuous"/>
    </xf>
    <xf numFmtId="0" fontId="25" fillId="4" borderId="5" xfId="0" applyFont="1" applyFill="1" applyBorder="1" applyAlignment="1">
      <alignment horizontal="centerContinuous"/>
    </xf>
    <xf numFmtId="0" fontId="27" fillId="4" borderId="4" xfId="0" applyFont="1" applyFill="1" applyBorder="1" applyAlignment="1">
      <alignment horizontal="centerContinuous"/>
    </xf>
    <xf numFmtId="0" fontId="27" fillId="4" borderId="2" xfId="0" applyFont="1" applyFill="1" applyBorder="1" applyAlignment="1">
      <alignment horizontal="centerContinuous"/>
    </xf>
    <xf numFmtId="0" fontId="27" fillId="4" borderId="24" xfId="0" applyFont="1" applyFill="1" applyBorder="1" applyAlignment="1">
      <alignment horizontal="centerContinuous"/>
    </xf>
    <xf numFmtId="0" fontId="27" fillId="4" borderId="33" xfId="0" applyFont="1" applyFill="1" applyBorder="1" applyAlignment="1">
      <alignment horizontal="centerContinuous" vertical="center" wrapText="1"/>
    </xf>
    <xf numFmtId="0" fontId="27" fillId="4" borderId="8" xfId="0" applyFont="1" applyFill="1" applyBorder="1" applyAlignment="1">
      <alignment horizontal="centerContinuous" vertical="center" wrapText="1"/>
    </xf>
    <xf numFmtId="0" fontId="27" fillId="4" borderId="61" xfId="0" applyFont="1" applyFill="1" applyBorder="1" applyAlignment="1">
      <alignment horizontal="centerContinuous" vertical="center" wrapText="1"/>
    </xf>
    <xf numFmtId="0" fontId="27" fillId="4" borderId="62" xfId="0" applyFont="1" applyFill="1" applyBorder="1" applyAlignment="1">
      <alignment horizontal="centerContinuous" vertical="center" wrapText="1"/>
    </xf>
    <xf numFmtId="0" fontId="27" fillId="4" borderId="33" xfId="0" applyFont="1" applyFill="1" applyBorder="1" applyAlignment="1">
      <alignment horizontal="center" vertical="center" wrapText="1"/>
    </xf>
    <xf numFmtId="0" fontId="27" fillId="4" borderId="8" xfId="0" applyFont="1" applyFill="1" applyBorder="1" applyAlignment="1">
      <alignment horizontal="center" vertical="center" wrapText="1"/>
    </xf>
    <xf numFmtId="164" fontId="25" fillId="4" borderId="44" xfId="0" applyNumberFormat="1" applyFont="1" applyFill="1" applyBorder="1" applyAlignment="1">
      <alignment horizontal="center" wrapText="1"/>
    </xf>
    <xf numFmtId="164" fontId="25" fillId="4" borderId="57" xfId="0" applyNumberFormat="1" applyFont="1" applyFill="1" applyBorder="1" applyAlignment="1">
      <alignment horizontal="center" wrapText="1"/>
    </xf>
    <xf numFmtId="164" fontId="25" fillId="4" borderId="1" xfId="0" applyNumberFormat="1" applyFont="1" applyFill="1" applyBorder="1" applyAlignment="1">
      <alignment horizontal="center"/>
    </xf>
    <xf numFmtId="2" fontId="25" fillId="4" borderId="59" xfId="0" applyNumberFormat="1" applyFont="1" applyFill="1" applyBorder="1" applyAlignment="1">
      <alignment horizontal="center" wrapText="1"/>
    </xf>
    <xf numFmtId="2" fontId="25" fillId="4" borderId="7" xfId="0" applyNumberFormat="1" applyFont="1" applyFill="1" applyBorder="1" applyAlignment="1">
      <alignment horizontal="center" wrapText="1"/>
    </xf>
    <xf numFmtId="2" fontId="25" fillId="4" borderId="45" xfId="0" applyNumberFormat="1" applyFont="1" applyFill="1" applyBorder="1" applyAlignment="1">
      <alignment horizontal="center" wrapText="1"/>
    </xf>
    <xf numFmtId="164" fontId="25" fillId="4" borderId="46" xfId="0" applyNumberFormat="1" applyFont="1" applyFill="1" applyBorder="1" applyAlignment="1">
      <alignment horizontal="center" wrapText="1"/>
    </xf>
    <xf numFmtId="164" fontId="25" fillId="4" borderId="58" xfId="0" applyNumberFormat="1" applyFont="1" applyFill="1" applyBorder="1" applyAlignment="1">
      <alignment horizontal="center" wrapText="1"/>
    </xf>
    <xf numFmtId="2" fontId="25" fillId="4" borderId="60" xfId="0" applyNumberFormat="1" applyFont="1" applyFill="1" applyBorder="1" applyAlignment="1">
      <alignment horizontal="center" wrapText="1"/>
    </xf>
    <xf numFmtId="2" fontId="25" fillId="4" borderId="6" xfId="0" applyNumberFormat="1" applyFont="1" applyFill="1" applyBorder="1" applyAlignment="1">
      <alignment horizontal="center" wrapText="1"/>
    </xf>
    <xf numFmtId="2" fontId="25" fillId="4" borderId="47" xfId="0" applyNumberFormat="1" applyFont="1" applyFill="1" applyBorder="1" applyAlignment="1">
      <alignment horizontal="center" wrapText="1"/>
    </xf>
    <xf numFmtId="164" fontId="25" fillId="4" borderId="48" xfId="0" applyNumberFormat="1" applyFont="1" applyFill="1" applyBorder="1" applyAlignment="1">
      <alignment horizontal="center" wrapText="1"/>
    </xf>
    <xf numFmtId="164" fontId="25" fillId="4" borderId="63" xfId="0" applyNumberFormat="1" applyFont="1" applyFill="1" applyBorder="1" applyAlignment="1">
      <alignment horizontal="center" wrapText="1"/>
    </xf>
    <xf numFmtId="164" fontId="25" fillId="4" borderId="19" xfId="0" applyNumberFormat="1" applyFont="1" applyFill="1" applyBorder="1" applyAlignment="1">
      <alignment horizontal="center" wrapText="1"/>
    </xf>
    <xf numFmtId="164" fontId="25" fillId="4" borderId="1" xfId="0" applyNumberFormat="1" applyFont="1" applyFill="1" applyBorder="1" applyAlignment="1">
      <alignment horizontal="center" wrapText="1"/>
    </xf>
    <xf numFmtId="164" fontId="25" fillId="4" borderId="64" xfId="0" applyNumberFormat="1" applyFont="1" applyFill="1" applyBorder="1" applyAlignment="1">
      <alignment horizontal="center"/>
    </xf>
    <xf numFmtId="164" fontId="25" fillId="4" borderId="3" xfId="0" applyNumberFormat="1" applyFont="1" applyFill="1" applyBorder="1" applyAlignment="1">
      <alignment horizontal="center"/>
    </xf>
    <xf numFmtId="2" fontId="25" fillId="4" borderId="65" xfId="0" applyNumberFormat="1" applyFont="1" applyFill="1" applyBorder="1" applyAlignment="1">
      <alignment horizontal="center" wrapText="1"/>
    </xf>
    <xf numFmtId="2" fontId="25" fillId="4" borderId="49" xfId="0" applyNumberFormat="1" applyFont="1" applyFill="1" applyBorder="1" applyAlignment="1">
      <alignment horizontal="center" wrapText="1"/>
    </xf>
    <xf numFmtId="2" fontId="25" fillId="4" borderId="50" xfId="0" applyNumberFormat="1" applyFont="1" applyFill="1" applyBorder="1" applyAlignment="1">
      <alignment horizontal="center" wrapText="1"/>
    </xf>
    <xf numFmtId="2" fontId="25" fillId="4" borderId="1" xfId="0" applyNumberFormat="1" applyFont="1" applyFill="1" applyBorder="1" applyAlignment="1">
      <alignment horizontal="center" wrapText="1"/>
    </xf>
    <xf numFmtId="2" fontId="25" fillId="4" borderId="20" xfId="0" applyNumberFormat="1" applyFont="1" applyFill="1" applyBorder="1" applyAlignment="1">
      <alignment horizontal="center" wrapText="1"/>
    </xf>
    <xf numFmtId="164" fontId="25" fillId="4" borderId="21" xfId="0" applyNumberFormat="1" applyFont="1" applyFill="1" applyBorder="1" applyAlignment="1">
      <alignment horizontal="center" wrapText="1"/>
    </xf>
    <xf numFmtId="164" fontId="25" fillId="4" borderId="22" xfId="0" applyNumberFormat="1" applyFont="1" applyFill="1" applyBorder="1" applyAlignment="1">
      <alignment horizontal="center" wrapText="1"/>
    </xf>
    <xf numFmtId="2" fontId="25" fillId="4" borderId="22" xfId="0" applyNumberFormat="1" applyFont="1" applyFill="1" applyBorder="1" applyAlignment="1">
      <alignment horizontal="center" wrapText="1"/>
    </xf>
    <xf numFmtId="2" fontId="25" fillId="4" borderId="22" xfId="0" applyNumberFormat="1" applyFont="1" applyFill="1" applyBorder="1" applyAlignment="1">
      <alignment horizontal="center"/>
    </xf>
    <xf numFmtId="2" fontId="25" fillId="4" borderId="23" xfId="0" applyNumberFormat="1" applyFont="1" applyFill="1" applyBorder="1" applyAlignment="1">
      <alignment horizontal="center" wrapText="1"/>
    </xf>
    <xf numFmtId="0" fontId="27" fillId="3" borderId="34" xfId="0" applyFont="1" applyFill="1" applyBorder="1" applyAlignment="1">
      <alignment horizontal="left"/>
    </xf>
    <xf numFmtId="0" fontId="25" fillId="3" borderId="36" xfId="0" applyFont="1" applyFill="1" applyBorder="1" applyAlignment="1">
      <alignment horizontal="center"/>
    </xf>
    <xf numFmtId="0" fontId="31" fillId="4" borderId="0" xfId="0" applyFont="1" applyFill="1"/>
    <xf numFmtId="2" fontId="25" fillId="4" borderId="40" xfId="0" applyNumberFormat="1" applyFont="1" applyFill="1" applyBorder="1" applyAlignment="1">
      <alignment horizontal="center"/>
    </xf>
    <xf numFmtId="2" fontId="25" fillId="4" borderId="43" xfId="0" applyNumberFormat="1" applyFont="1" applyFill="1" applyBorder="1" applyAlignment="1">
      <alignment horizontal="center"/>
    </xf>
    <xf numFmtId="0" fontId="27" fillId="4" borderId="14" xfId="0" applyFont="1" applyFill="1" applyBorder="1"/>
    <xf numFmtId="0" fontId="25" fillId="4" borderId="15" xfId="0" applyFont="1" applyFill="1" applyBorder="1" applyAlignment="1">
      <alignment horizontal="center" wrapText="1"/>
    </xf>
    <xf numFmtId="0" fontId="25" fillId="3" borderId="36" xfId="0" applyFont="1" applyFill="1" applyBorder="1" applyAlignment="1">
      <alignment horizontal="left"/>
    </xf>
    <xf numFmtId="0" fontId="27" fillId="4" borderId="39" xfId="0" applyFont="1" applyFill="1" applyBorder="1" applyAlignment="1">
      <alignment horizontal="center"/>
    </xf>
    <xf numFmtId="0" fontId="27" fillId="4" borderId="41" xfId="0" applyFont="1" applyFill="1" applyBorder="1" applyAlignment="1">
      <alignment horizontal="center"/>
    </xf>
    <xf numFmtId="0" fontId="27" fillId="3" borderId="14" xfId="0" applyFont="1" applyFill="1" applyBorder="1" applyAlignment="1">
      <alignment horizontal="left"/>
    </xf>
    <xf numFmtId="0" fontId="25" fillId="3" borderId="15" xfId="0" applyFont="1" applyFill="1" applyBorder="1" applyAlignment="1">
      <alignment horizontal="left"/>
    </xf>
    <xf numFmtId="0" fontId="27" fillId="3" borderId="34" xfId="0" quotePrefix="1" applyFont="1" applyFill="1" applyBorder="1"/>
    <xf numFmtId="0" fontId="27" fillId="3" borderId="16" xfId="0" applyFont="1" applyFill="1" applyBorder="1" applyAlignment="1">
      <alignment horizontal="left"/>
    </xf>
    <xf numFmtId="0" fontId="25" fillId="3" borderId="17" xfId="0" applyFont="1" applyFill="1" applyBorder="1" applyAlignment="1">
      <alignment horizontal="left"/>
    </xf>
    <xf numFmtId="0" fontId="27" fillId="4" borderId="40" xfId="0" applyFont="1" applyFill="1" applyBorder="1" applyAlignment="1">
      <alignment horizontal="center" wrapText="1"/>
    </xf>
    <xf numFmtId="2" fontId="28" fillId="4" borderId="0" xfId="0" applyNumberFormat="1" applyFont="1" applyFill="1" applyBorder="1" applyAlignment="1">
      <alignment horizontal="center"/>
    </xf>
    <xf numFmtId="2" fontId="28" fillId="4" borderId="40" xfId="0" applyNumberFormat="1" applyFont="1" applyFill="1" applyBorder="1" applyAlignment="1">
      <alignment horizontal="center"/>
    </xf>
    <xf numFmtId="0" fontId="25" fillId="4" borderId="40" xfId="0" applyFont="1" applyFill="1" applyBorder="1" applyAlignment="1">
      <alignment horizontal="center"/>
    </xf>
    <xf numFmtId="164" fontId="25" fillId="4" borderId="40" xfId="0" applyNumberFormat="1" applyFont="1" applyFill="1" applyBorder="1" applyAlignment="1">
      <alignment horizontal="center"/>
    </xf>
    <xf numFmtId="0" fontId="27" fillId="3" borderId="39" xfId="0" applyFont="1" applyFill="1" applyBorder="1"/>
    <xf numFmtId="0" fontId="27" fillId="3" borderId="0" xfId="0" applyFont="1" applyFill="1" applyBorder="1" applyAlignment="1">
      <alignment horizontal="center"/>
    </xf>
    <xf numFmtId="0" fontId="27" fillId="4" borderId="39" xfId="0" applyFont="1" applyFill="1" applyBorder="1"/>
    <xf numFmtId="165" fontId="25" fillId="4" borderId="0" xfId="0" applyNumberFormat="1" applyFont="1" applyFill="1" applyBorder="1" applyAlignment="1">
      <alignment horizontal="center"/>
    </xf>
    <xf numFmtId="165" fontId="25" fillId="2" borderId="40" xfId="0" applyNumberFormat="1" applyFont="1" applyFill="1" applyBorder="1" applyAlignment="1">
      <alignment horizontal="center"/>
    </xf>
    <xf numFmtId="0" fontId="25" fillId="4" borderId="42" xfId="0" applyFont="1" applyFill="1" applyBorder="1" applyAlignment="1">
      <alignment horizontal="center"/>
    </xf>
    <xf numFmtId="0" fontId="25" fillId="4" borderId="43" xfId="0" applyFont="1" applyFill="1" applyBorder="1" applyAlignment="1">
      <alignment horizontal="center"/>
    </xf>
    <xf numFmtId="0" fontId="25" fillId="3" borderId="34" xfId="0" applyFont="1" applyFill="1" applyBorder="1" applyAlignment="1">
      <alignment horizontal="left"/>
    </xf>
    <xf numFmtId="0" fontId="28" fillId="0" borderId="39" xfId="0" applyFont="1" applyFill="1" applyBorder="1" applyAlignment="1"/>
    <xf numFmtId="165" fontId="28" fillId="0" borderId="40" xfId="0" applyNumberFormat="1" applyFont="1" applyFill="1" applyBorder="1" applyAlignment="1">
      <alignment horizontal="center"/>
    </xf>
    <xf numFmtId="165" fontId="28" fillId="0" borderId="40" xfId="0" applyNumberFormat="1" applyFont="1" applyFill="1" applyBorder="1"/>
    <xf numFmtId="165" fontId="25" fillId="4" borderId="43" xfId="0" applyNumberFormat="1" applyFont="1" applyFill="1" applyBorder="1" applyAlignment="1">
      <alignment horizontal="center"/>
    </xf>
    <xf numFmtId="165" fontId="25" fillId="4" borderId="40" xfId="0" applyNumberFormat="1" applyFont="1" applyFill="1" applyBorder="1" applyAlignment="1">
      <alignment horizontal="center"/>
    </xf>
    <xf numFmtId="165" fontId="25" fillId="3" borderId="40" xfId="0" applyNumberFormat="1" applyFont="1" applyFill="1" applyBorder="1"/>
    <xf numFmtId="165" fontId="25" fillId="5" borderId="20" xfId="0" applyNumberFormat="1" applyFont="1" applyFill="1" applyBorder="1" applyAlignment="1">
      <alignment horizontal="center"/>
    </xf>
    <xf numFmtId="165" fontId="25" fillId="5" borderId="23" xfId="0" applyNumberFormat="1" applyFont="1" applyFill="1" applyBorder="1" applyAlignment="1">
      <alignment horizontal="center"/>
    </xf>
    <xf numFmtId="0" fontId="25" fillId="4" borderId="34" xfId="0" applyFont="1" applyFill="1" applyBorder="1"/>
    <xf numFmtId="0" fontId="25" fillId="4" borderId="35" xfId="0" applyFont="1" applyFill="1" applyBorder="1" applyAlignment="1">
      <alignment horizontal="center"/>
    </xf>
    <xf numFmtId="0" fontId="25" fillId="4" borderId="35" xfId="0" applyFont="1" applyFill="1" applyBorder="1"/>
    <xf numFmtId="0" fontId="25" fillId="4" borderId="36" xfId="0" applyFont="1" applyFill="1" applyBorder="1"/>
    <xf numFmtId="0" fontId="28" fillId="4" borderId="39" xfId="0" applyFont="1" applyFill="1" applyBorder="1"/>
    <xf numFmtId="0" fontId="32" fillId="4" borderId="40" xfId="0" applyFont="1" applyFill="1" applyBorder="1"/>
    <xf numFmtId="2" fontId="27" fillId="4" borderId="0" xfId="0" applyNumberFormat="1" applyFont="1" applyFill="1" applyBorder="1" applyAlignment="1"/>
    <xf numFmtId="0" fontId="27" fillId="4" borderId="0" xfId="0" applyFont="1" applyFill="1" applyBorder="1" applyAlignment="1"/>
    <xf numFmtId="2" fontId="25" fillId="5" borderId="0" xfId="0" applyNumberFormat="1" applyFont="1" applyFill="1" applyBorder="1" applyAlignment="1">
      <alignment horizontal="center"/>
    </xf>
    <xf numFmtId="2" fontId="25" fillId="2" borderId="0" xfId="0" applyNumberFormat="1" applyFont="1" applyFill="1" applyBorder="1" applyAlignment="1">
      <alignment horizontal="center"/>
    </xf>
    <xf numFmtId="164" fontId="25" fillId="2" borderId="0" xfId="0" applyNumberFormat="1" applyFont="1" applyFill="1" applyBorder="1" applyAlignment="1">
      <alignment horizontal="center"/>
    </xf>
    <xf numFmtId="0" fontId="25" fillId="2" borderId="0" xfId="0" applyFont="1" applyFill="1" applyBorder="1"/>
    <xf numFmtId="0" fontId="33" fillId="4" borderId="0" xfId="0" applyFont="1" applyFill="1"/>
    <xf numFmtId="0" fontId="24" fillId="7" borderId="69" xfId="3" applyFont="1" applyBorder="1">
      <alignment horizontal="left" vertical="center"/>
    </xf>
    <xf numFmtId="0" fontId="24" fillId="7" borderId="69" xfId="3" applyFont="1" applyFill="1" applyBorder="1" applyAlignment="1">
      <alignment horizontal="left" vertical="center"/>
    </xf>
    <xf numFmtId="0" fontId="24" fillId="7" borderId="15" xfId="3" applyFont="1" applyFill="1" applyBorder="1" applyAlignment="1">
      <alignment horizontal="left" vertical="center"/>
    </xf>
    <xf numFmtId="0" fontId="35" fillId="4" borderId="0" xfId="0" applyFont="1" applyFill="1"/>
    <xf numFmtId="0" fontId="35" fillId="0" borderId="39" xfId="2" applyNumberFormat="1" applyFont="1" applyBorder="1"/>
    <xf numFmtId="0" fontId="38" fillId="0" borderId="0" xfId="15" applyFont="1" applyAlignment="1" applyProtection="1">
      <protection locked="0"/>
    </xf>
    <xf numFmtId="0" fontId="35" fillId="4" borderId="0" xfId="0" applyFont="1" applyFill="1" applyBorder="1"/>
    <xf numFmtId="0" fontId="35" fillId="4" borderId="40" xfId="0" applyFont="1" applyFill="1" applyBorder="1"/>
    <xf numFmtId="0" fontId="35" fillId="4" borderId="42" xfId="0" applyFont="1" applyFill="1" applyBorder="1"/>
    <xf numFmtId="0" fontId="35" fillId="4" borderId="39" xfId="0" applyFont="1" applyFill="1" applyBorder="1"/>
    <xf numFmtId="0" fontId="33" fillId="4" borderId="0" xfId="0" applyFont="1" applyFill="1" applyBorder="1" applyAlignment="1">
      <alignment horizontal="center" vertical="center"/>
    </xf>
    <xf numFmtId="0" fontId="33" fillId="4" borderId="41" xfId="0" applyFont="1" applyFill="1" applyBorder="1"/>
    <xf numFmtId="164" fontId="35" fillId="4" borderId="0" xfId="0" applyNumberFormat="1" applyFont="1" applyFill="1"/>
    <xf numFmtId="2" fontId="35" fillId="4" borderId="0" xfId="0" applyNumberFormat="1" applyFont="1" applyFill="1"/>
    <xf numFmtId="2" fontId="35" fillId="4" borderId="0" xfId="0" applyNumberFormat="1" applyFont="1" applyFill="1" applyBorder="1" applyAlignment="1">
      <alignment horizontal="center"/>
    </xf>
    <xf numFmtId="166" fontId="35" fillId="4" borderId="0" xfId="0" applyNumberFormat="1" applyFont="1" applyFill="1"/>
    <xf numFmtId="0" fontId="35" fillId="4" borderId="41" xfId="0" applyFont="1" applyFill="1" applyBorder="1"/>
    <xf numFmtId="0" fontId="33" fillId="3" borderId="34" xfId="0" applyFont="1" applyFill="1" applyBorder="1"/>
    <xf numFmtId="0" fontId="35" fillId="3" borderId="35" xfId="0" applyFont="1" applyFill="1" applyBorder="1"/>
    <xf numFmtId="0" fontId="35" fillId="3" borderId="36" xfId="0" applyFont="1" applyFill="1" applyBorder="1"/>
    <xf numFmtId="0" fontId="35" fillId="4" borderId="0" xfId="0" applyFont="1" applyFill="1" applyBorder="1" applyAlignment="1">
      <alignment horizontal="center"/>
    </xf>
    <xf numFmtId="0" fontId="33" fillId="3" borderId="39" xfId="0" quotePrefix="1" applyFont="1" applyFill="1" applyBorder="1"/>
    <xf numFmtId="0" fontId="35" fillId="3" borderId="0" xfId="0" applyFont="1" applyFill="1" applyBorder="1"/>
    <xf numFmtId="0" fontId="35" fillId="3" borderId="40" xfId="0" applyFont="1" applyFill="1" applyBorder="1"/>
    <xf numFmtId="0" fontId="41" fillId="4" borderId="39" xfId="0" applyFont="1" applyFill="1" applyBorder="1"/>
    <xf numFmtId="0" fontId="35" fillId="4" borderId="0" xfId="0" applyFont="1" applyFill="1" applyBorder="1" applyAlignment="1">
      <alignment horizontal="center" wrapText="1"/>
    </xf>
    <xf numFmtId="0" fontId="35" fillId="4" borderId="0" xfId="0" applyFont="1" applyFill="1" applyBorder="1" applyAlignment="1">
      <alignment vertical="top"/>
    </xf>
    <xf numFmtId="0" fontId="35" fillId="4" borderId="0" xfId="0" applyFont="1" applyFill="1" applyAlignment="1">
      <alignment horizontal="left"/>
    </xf>
    <xf numFmtId="0" fontId="43" fillId="0" borderId="0" xfId="15" applyFont="1" applyAlignment="1" applyProtection="1">
      <protection locked="0"/>
    </xf>
    <xf numFmtId="0" fontId="36" fillId="7" borderId="14" xfId="3" applyFont="1" applyBorder="1">
      <alignment horizontal="left" vertical="center"/>
    </xf>
    <xf numFmtId="0" fontId="36" fillId="7" borderId="15" xfId="3" applyFont="1" applyBorder="1">
      <alignment horizontal="left" vertical="center"/>
    </xf>
    <xf numFmtId="0" fontId="35" fillId="4" borderId="71" xfId="0" applyFont="1" applyFill="1" applyBorder="1"/>
    <xf numFmtId="0" fontId="35" fillId="4" borderId="71" xfId="0" applyFont="1" applyFill="1" applyBorder="1" applyAlignment="1">
      <alignment wrapText="1"/>
    </xf>
    <xf numFmtId="0" fontId="35" fillId="4" borderId="72" xfId="0" applyFont="1" applyFill="1" applyBorder="1"/>
    <xf numFmtId="2" fontId="35" fillId="4" borderId="74" xfId="0" applyNumberFormat="1" applyFont="1" applyFill="1" applyBorder="1" applyAlignment="1">
      <alignment horizontal="center"/>
    </xf>
    <xf numFmtId="0" fontId="35" fillId="4" borderId="72" xfId="0" applyFont="1" applyFill="1" applyBorder="1" applyAlignment="1">
      <alignment horizontal="left"/>
    </xf>
    <xf numFmtId="2" fontId="35" fillId="4" borderId="73" xfId="0" applyNumberFormat="1" applyFont="1" applyFill="1" applyBorder="1" applyAlignment="1">
      <alignment horizontal="left"/>
    </xf>
    <xf numFmtId="0" fontId="35" fillId="4" borderId="73" xfId="0" applyFont="1" applyFill="1" applyBorder="1"/>
    <xf numFmtId="0" fontId="35" fillId="4" borderId="75" xfId="0" applyFont="1" applyFill="1" applyBorder="1"/>
    <xf numFmtId="0" fontId="35" fillId="4" borderId="76" xfId="0" applyFont="1" applyFill="1" applyBorder="1" applyAlignment="1">
      <alignment horizontal="left"/>
    </xf>
    <xf numFmtId="2" fontId="35" fillId="4" borderId="77" xfId="0" applyNumberFormat="1" applyFont="1" applyFill="1" applyBorder="1" applyAlignment="1">
      <alignment horizontal="left"/>
    </xf>
    <xf numFmtId="0" fontId="35" fillId="4" borderId="77" xfId="0" applyFont="1" applyFill="1" applyBorder="1"/>
    <xf numFmtId="0" fontId="35" fillId="4" borderId="78" xfId="0" applyFont="1" applyFill="1" applyBorder="1"/>
    <xf numFmtId="0" fontId="33" fillId="4" borderId="0" xfId="0" applyFont="1" applyFill="1" applyBorder="1" applyAlignment="1">
      <alignment horizontal="center"/>
    </xf>
    <xf numFmtId="0" fontId="33" fillId="4" borderId="0" xfId="0" applyFont="1" applyFill="1" applyBorder="1" applyAlignment="1">
      <alignment horizontal="center" wrapText="1"/>
    </xf>
    <xf numFmtId="0" fontId="11" fillId="0" borderId="82" xfId="2" applyFont="1" applyBorder="1" applyProtection="1"/>
    <xf numFmtId="0" fontId="11" fillId="0" borderId="83" xfId="2" applyFont="1" applyBorder="1" applyProtection="1"/>
    <xf numFmtId="0" fontId="20" fillId="0" borderId="82" xfId="2" applyFont="1" applyBorder="1" applyProtection="1"/>
    <xf numFmtId="0" fontId="20" fillId="0" borderId="83" xfId="2" applyFont="1" applyBorder="1" applyProtection="1"/>
    <xf numFmtId="0" fontId="20" fillId="0" borderId="84" xfId="2" applyFont="1" applyBorder="1" applyProtection="1"/>
    <xf numFmtId="0" fontId="20" fillId="0" borderId="85" xfId="2" applyFont="1" applyBorder="1" applyProtection="1"/>
    <xf numFmtId="0" fontId="11" fillId="0" borderId="86" xfId="2" applyFont="1" applyBorder="1" applyProtection="1"/>
    <xf numFmtId="0" fontId="11" fillId="0" borderId="87" xfId="2" applyFont="1" applyBorder="1" applyProtection="1"/>
    <xf numFmtId="0" fontId="36" fillId="7" borderId="16" xfId="3" applyFont="1" applyBorder="1" applyAlignment="1">
      <alignment horizontal="left" vertical="center"/>
    </xf>
    <xf numFmtId="0" fontId="24" fillId="7" borderId="18" xfId="3" applyFont="1" applyBorder="1" applyAlignment="1">
      <alignment horizontal="left" vertical="center"/>
    </xf>
    <xf numFmtId="0" fontId="24" fillId="4" borderId="39" xfId="3" applyFont="1" applyFill="1" applyBorder="1" applyAlignment="1">
      <alignment horizontal="left" vertical="center"/>
    </xf>
    <xf numFmtId="0" fontId="24" fillId="4" borderId="29" xfId="3" applyFont="1" applyFill="1" applyBorder="1" applyAlignment="1">
      <alignment horizontal="left" vertical="center"/>
    </xf>
    <xf numFmtId="0" fontId="49" fillId="4" borderId="39" xfId="3" applyFont="1" applyFill="1" applyBorder="1" applyAlignment="1">
      <alignment horizontal="center" vertical="center"/>
    </xf>
    <xf numFmtId="0" fontId="49" fillId="4" borderId="29" xfId="3" applyFont="1" applyFill="1" applyBorder="1" applyAlignment="1">
      <alignment horizontal="center" vertical="center"/>
    </xf>
    <xf numFmtId="0" fontId="20" fillId="0" borderId="72" xfId="18" applyFont="1" applyFill="1" applyBorder="1" applyAlignment="1">
      <alignment vertical="center"/>
    </xf>
    <xf numFmtId="0" fontId="50" fillId="0" borderId="95" xfId="15" applyFont="1" applyBorder="1" applyAlignment="1" applyProtection="1">
      <alignment vertical="center"/>
      <protection locked="0"/>
    </xf>
    <xf numFmtId="0" fontId="20" fillId="0" borderId="76" xfId="18" applyFont="1" applyFill="1" applyBorder="1" applyAlignment="1">
      <alignment vertical="center"/>
    </xf>
    <xf numFmtId="0" fontId="50" fillId="0" borderId="96" xfId="15" applyFont="1" applyBorder="1" applyAlignment="1" applyProtection="1">
      <alignment vertical="center"/>
      <protection locked="0"/>
    </xf>
    <xf numFmtId="0" fontId="20" fillId="0" borderId="97" xfId="18" applyFont="1" applyFill="1" applyBorder="1" applyAlignment="1">
      <alignment vertical="center"/>
    </xf>
    <xf numFmtId="0" fontId="50" fillId="0" borderId="98" xfId="15" applyFont="1" applyBorder="1" applyAlignment="1" applyProtection="1">
      <alignment vertical="center"/>
      <protection locked="0"/>
    </xf>
    <xf numFmtId="0" fontId="21" fillId="0" borderId="95" xfId="15" applyBorder="1" applyAlignment="1" applyProtection="1">
      <alignment vertical="center"/>
      <protection locked="0"/>
    </xf>
    <xf numFmtId="0" fontId="44" fillId="22" borderId="23" xfId="14" applyFont="1" applyFill="1" applyBorder="1" applyProtection="1">
      <alignment horizontal="center" vertical="center"/>
      <protection locked="0"/>
    </xf>
    <xf numFmtId="0" fontId="44" fillId="22" borderId="20" xfId="14" applyFont="1" applyFill="1" applyBorder="1" applyAlignment="1" applyProtection="1">
      <alignment horizontal="center" vertical="center"/>
      <protection locked="0"/>
    </xf>
    <xf numFmtId="0" fontId="44" fillId="22" borderId="23" xfId="14" applyFont="1" applyFill="1" applyBorder="1" applyAlignment="1" applyProtection="1">
      <alignment horizontal="center" vertical="center"/>
      <protection locked="0"/>
    </xf>
    <xf numFmtId="0" fontId="35" fillId="22" borderId="20" xfId="0" applyFont="1" applyFill="1" applyBorder="1" applyAlignment="1" applyProtection="1">
      <alignment horizontal="center"/>
      <protection locked="0"/>
    </xf>
    <xf numFmtId="0" fontId="35" fillId="22" borderId="23" xfId="0" applyFont="1" applyFill="1" applyBorder="1" applyAlignment="1" applyProtection="1">
      <alignment horizontal="center"/>
      <protection locked="0"/>
    </xf>
    <xf numFmtId="0" fontId="51" fillId="19" borderId="20" xfId="14" applyNumberFormat="1" applyFont="1" applyFill="1" applyBorder="1" applyProtection="1">
      <alignment horizontal="center" vertical="center"/>
    </xf>
    <xf numFmtId="0" fontId="51" fillId="19" borderId="23" xfId="14" applyNumberFormat="1" applyFont="1" applyFill="1" applyBorder="1" applyProtection="1">
      <alignment horizontal="center" vertical="center"/>
    </xf>
    <xf numFmtId="168" fontId="53" fillId="19" borderId="20" xfId="0" applyNumberFormat="1" applyFont="1" applyFill="1" applyBorder="1" applyAlignment="1">
      <alignment horizontal="center"/>
    </xf>
    <xf numFmtId="168" fontId="53" fillId="19" borderId="23" xfId="0" applyNumberFormat="1" applyFont="1" applyFill="1" applyBorder="1" applyAlignment="1">
      <alignment horizontal="center"/>
    </xf>
    <xf numFmtId="0" fontId="15" fillId="22" borderId="20" xfId="14" applyFill="1" applyBorder="1" applyProtection="1">
      <alignment horizontal="center" vertical="center"/>
      <protection locked="0"/>
    </xf>
    <xf numFmtId="0" fontId="25" fillId="22" borderId="8" xfId="0" applyFont="1" applyFill="1" applyBorder="1" applyAlignment="1" applyProtection="1">
      <alignment horizontal="center" wrapText="1"/>
      <protection locked="0"/>
    </xf>
    <xf numFmtId="0" fontId="25" fillId="22" borderId="1" xfId="0" applyFont="1" applyFill="1" applyBorder="1" applyAlignment="1" applyProtection="1">
      <alignment horizontal="center"/>
      <protection locked="0"/>
    </xf>
    <xf numFmtId="0" fontId="25" fillId="22" borderId="22" xfId="0" applyFont="1" applyFill="1" applyBorder="1" applyAlignment="1" applyProtection="1">
      <alignment horizontal="center"/>
      <protection locked="0"/>
    </xf>
    <xf numFmtId="2" fontId="35" fillId="22" borderId="1" xfId="0" applyNumberFormat="1" applyFont="1" applyFill="1" applyBorder="1" applyAlignment="1" applyProtection="1">
      <alignment horizontal="center"/>
      <protection locked="0"/>
    </xf>
    <xf numFmtId="164" fontId="53" fillId="19" borderId="1" xfId="0" applyNumberFormat="1" applyFont="1" applyFill="1" applyBorder="1" applyAlignment="1">
      <alignment horizontal="center"/>
    </xf>
    <xf numFmtId="2" fontId="53" fillId="19" borderId="22" xfId="0" applyNumberFormat="1" applyFont="1" applyFill="1" applyBorder="1" applyAlignment="1">
      <alignment horizontal="center"/>
    </xf>
    <xf numFmtId="0" fontId="35" fillId="4" borderId="76" xfId="0" applyFont="1" applyFill="1" applyBorder="1"/>
    <xf numFmtId="2" fontId="35" fillId="4" borderId="99" xfId="0" applyNumberFormat="1" applyFont="1" applyFill="1" applyBorder="1" applyAlignment="1">
      <alignment horizontal="center"/>
    </xf>
    <xf numFmtId="165" fontId="53" fillId="24" borderId="1" xfId="0" applyNumberFormat="1" applyFont="1" applyFill="1" applyBorder="1" applyAlignment="1" applyProtection="1">
      <alignment horizontal="center"/>
    </xf>
    <xf numFmtId="0" fontId="35" fillId="4" borderId="100" xfId="0" applyFont="1" applyFill="1" applyBorder="1"/>
    <xf numFmtId="0" fontId="35" fillId="4" borderId="94" xfId="0" applyFont="1" applyFill="1" applyBorder="1" applyAlignment="1">
      <alignment horizontal="left"/>
    </xf>
    <xf numFmtId="0" fontId="35" fillId="14" borderId="101" xfId="0" applyFont="1" applyFill="1" applyBorder="1"/>
    <xf numFmtId="0" fontId="35" fillId="3" borderId="15" xfId="0" applyFont="1" applyFill="1" applyBorder="1"/>
    <xf numFmtId="0" fontId="33" fillId="4" borderId="40" xfId="0" applyFont="1" applyFill="1" applyBorder="1" applyAlignment="1">
      <alignment horizontal="center" wrapText="1"/>
    </xf>
    <xf numFmtId="165" fontId="53" fillId="24" borderId="20" xfId="0" applyNumberFormat="1" applyFont="1" applyFill="1" applyBorder="1" applyAlignment="1" applyProtection="1">
      <alignment horizontal="center"/>
    </xf>
    <xf numFmtId="2" fontId="35" fillId="4" borderId="40" xfId="0" applyNumberFormat="1" applyFont="1" applyFill="1" applyBorder="1" applyAlignment="1">
      <alignment horizontal="center"/>
    </xf>
    <xf numFmtId="165" fontId="53" fillId="19" borderId="20" xfId="0" applyNumberFormat="1" applyFont="1" applyFill="1" applyBorder="1" applyAlignment="1" applyProtection="1">
      <alignment horizontal="center"/>
    </xf>
    <xf numFmtId="0" fontId="35" fillId="4" borderId="94" xfId="0" applyFont="1" applyFill="1" applyBorder="1"/>
    <xf numFmtId="0" fontId="35" fillId="4" borderId="102" xfId="0" applyFont="1" applyFill="1" applyBorder="1" applyAlignment="1">
      <alignment horizontal="left"/>
    </xf>
    <xf numFmtId="0" fontId="35" fillId="4" borderId="101" xfId="0" applyFont="1" applyFill="1" applyBorder="1"/>
    <xf numFmtId="0" fontId="35" fillId="0" borderId="88" xfId="2" applyFont="1" applyBorder="1"/>
    <xf numFmtId="0" fontId="35" fillId="0" borderId="90" xfId="2" applyNumberFormat="1" applyFont="1" applyBorder="1"/>
    <xf numFmtId="0" fontId="35" fillId="0" borderId="90" xfId="2" applyFont="1" applyBorder="1"/>
    <xf numFmtId="0" fontId="35" fillId="0" borderId="92" xfId="2" applyFont="1" applyBorder="1"/>
    <xf numFmtId="0" fontId="11" fillId="0" borderId="88" xfId="2" applyFont="1" applyBorder="1"/>
    <xf numFmtId="0" fontId="9" fillId="0" borderId="90" xfId="2" applyNumberFormat="1" applyBorder="1"/>
    <xf numFmtId="0" fontId="11" fillId="0" borderId="90" xfId="2" applyFont="1" applyBorder="1"/>
    <xf numFmtId="0" fontId="11" fillId="0" borderId="91" xfId="2" applyNumberFormat="1" applyFont="1" applyBorder="1" applyAlignment="1">
      <alignment horizontal="left"/>
    </xf>
    <xf numFmtId="14" fontId="11" fillId="0" borderId="91" xfId="2" applyNumberFormat="1" applyFont="1" applyBorder="1" applyAlignment="1">
      <alignment horizontal="left"/>
    </xf>
    <xf numFmtId="0" fontId="11" fillId="0" borderId="92" xfId="2" applyFont="1" applyBorder="1"/>
    <xf numFmtId="14" fontId="11" fillId="0" borderId="93" xfId="2" applyNumberFormat="1" applyFont="1" applyBorder="1" applyAlignment="1">
      <alignment horizontal="left"/>
    </xf>
    <xf numFmtId="0" fontId="13" fillId="0" borderId="8" xfId="2" applyFont="1" applyBorder="1" applyAlignment="1">
      <alignment horizontal="center" vertical="center"/>
    </xf>
    <xf numFmtId="0" fontId="13" fillId="0" borderId="70" xfId="2" applyFont="1" applyBorder="1" applyAlignment="1">
      <alignment horizontal="center" vertical="center"/>
    </xf>
    <xf numFmtId="14" fontId="15" fillId="22" borderId="1" xfId="14" applyNumberFormat="1" applyFill="1" applyBorder="1" applyProtection="1">
      <alignment horizontal="center" vertical="center"/>
      <protection locked="0"/>
    </xf>
    <xf numFmtId="14" fontId="54" fillId="19" borderId="1" xfId="14" applyNumberFormat="1" applyFont="1" applyFill="1" applyBorder="1" applyProtection="1">
      <alignment horizontal="center" vertical="center"/>
    </xf>
    <xf numFmtId="14" fontId="51" fillId="19" borderId="4" xfId="14" applyNumberFormat="1" applyFont="1" applyFill="1" applyBorder="1" applyProtection="1">
      <alignment horizontal="center" vertical="center"/>
    </xf>
    <xf numFmtId="14" fontId="51" fillId="19" borderId="79" xfId="14" applyNumberFormat="1" applyFont="1" applyFill="1" applyBorder="1" applyProtection="1">
      <alignment horizontal="center" vertical="center"/>
    </xf>
    <xf numFmtId="164" fontId="52" fillId="19" borderId="4" xfId="10" quotePrefix="1" applyNumberFormat="1" applyFont="1" applyFill="1" applyBorder="1" applyAlignment="1">
      <alignment horizontal="center"/>
    </xf>
    <xf numFmtId="2" fontId="52" fillId="19" borderId="4" xfId="10" quotePrefix="1" applyNumberFormat="1" applyFont="1" applyFill="1" applyBorder="1" applyAlignment="1">
      <alignment horizontal="center"/>
    </xf>
    <xf numFmtId="167" fontId="52" fillId="19" borderId="79" xfId="10" quotePrefix="1" applyNumberFormat="1" applyFont="1" applyFill="1" applyBorder="1" applyAlignment="1">
      <alignment horizontal="center" vertical="center"/>
    </xf>
    <xf numFmtId="0" fontId="35" fillId="0" borderId="109" xfId="2" applyNumberFormat="1" applyFont="1" applyBorder="1"/>
    <xf numFmtId="0" fontId="35" fillId="0" borderId="110" xfId="2" applyNumberFormat="1" applyFont="1" applyBorder="1"/>
    <xf numFmtId="0" fontId="44" fillId="22" borderId="70" xfId="14" applyFont="1" applyFill="1" applyBorder="1" applyProtection="1">
      <alignment horizontal="center" vertical="center"/>
      <protection locked="0"/>
    </xf>
    <xf numFmtId="0" fontId="35" fillId="0" borderId="111" xfId="2" applyNumberFormat="1" applyFont="1" applyBorder="1"/>
    <xf numFmtId="0" fontId="44" fillId="22" borderId="70" xfId="14" applyFont="1" applyFill="1" applyBorder="1" applyAlignment="1" applyProtection="1">
      <alignment horizontal="center" vertical="center"/>
      <protection locked="0"/>
    </xf>
    <xf numFmtId="0" fontId="35" fillId="0" borderId="111" xfId="2" applyNumberFormat="1" applyFont="1" applyBorder="1" applyAlignment="1">
      <alignment horizontal="left" wrapText="1"/>
    </xf>
    <xf numFmtId="0" fontId="35" fillId="22" borderId="70" xfId="0" applyFont="1" applyFill="1" applyBorder="1" applyAlignment="1" applyProtection="1">
      <alignment horizontal="center" wrapText="1"/>
      <protection locked="0"/>
    </xf>
    <xf numFmtId="0" fontId="36" fillId="3" borderId="15" xfId="3" applyFont="1" applyFill="1" applyBorder="1">
      <alignment horizontal="left" vertical="center"/>
    </xf>
    <xf numFmtId="0" fontId="36" fillId="3" borderId="14" xfId="3" applyFont="1" applyFill="1" applyBorder="1">
      <alignment horizontal="left" vertical="center"/>
    </xf>
    <xf numFmtId="0" fontId="35" fillId="22" borderId="70" xfId="0" applyFont="1" applyFill="1" applyBorder="1" applyAlignment="1" applyProtection="1">
      <alignment horizontal="center"/>
      <protection locked="0"/>
    </xf>
    <xf numFmtId="0" fontId="36" fillId="7" borderId="69" xfId="3" applyFont="1" applyBorder="1">
      <alignment horizontal="left" vertical="center"/>
    </xf>
    <xf numFmtId="0" fontId="35" fillId="4" borderId="111" xfId="0" applyFont="1" applyFill="1" applyBorder="1"/>
    <xf numFmtId="0" fontId="35" fillId="4" borderId="110" xfId="0" applyFont="1" applyFill="1" applyBorder="1"/>
    <xf numFmtId="2" fontId="52" fillId="19" borderId="62" xfId="10" quotePrefix="1" applyNumberFormat="1" applyFont="1" applyFill="1" applyBorder="1" applyAlignment="1">
      <alignment horizontal="center"/>
    </xf>
    <xf numFmtId="0" fontId="33" fillId="0" borderId="67" xfId="13" applyFont="1" applyBorder="1">
      <alignment horizontal="center" vertical="center" wrapText="1"/>
    </xf>
    <xf numFmtId="0" fontId="33" fillId="0" borderId="112" xfId="13" applyFont="1" applyBorder="1">
      <alignment horizontal="center" vertical="center" wrapText="1"/>
    </xf>
    <xf numFmtId="0" fontId="33" fillId="0" borderId="68" xfId="13" applyFont="1" applyBorder="1">
      <alignment horizontal="center" vertical="center" wrapText="1"/>
    </xf>
    <xf numFmtId="0" fontId="35" fillId="4" borderId="89" xfId="0" applyFont="1" applyFill="1" applyBorder="1"/>
    <xf numFmtId="0" fontId="35" fillId="4" borderId="91" xfId="0" applyFont="1" applyFill="1" applyBorder="1"/>
    <xf numFmtId="0" fontId="35" fillId="4" borderId="93" xfId="0" applyFont="1" applyFill="1" applyBorder="1"/>
    <xf numFmtId="14" fontId="51" fillId="19" borderId="62" xfId="14" applyNumberFormat="1" applyFont="1" applyFill="1" applyBorder="1" applyProtection="1">
      <alignment horizontal="center" vertical="center"/>
    </xf>
    <xf numFmtId="0" fontId="51" fillId="19" borderId="70" xfId="14" applyNumberFormat="1" applyFont="1" applyFill="1" applyBorder="1" applyProtection="1">
      <alignment horizontal="center" vertical="center"/>
    </xf>
    <xf numFmtId="0" fontId="33" fillId="0" borderId="112" xfId="2" applyFont="1" applyBorder="1" applyAlignment="1">
      <alignment horizontal="center" vertical="center"/>
    </xf>
    <xf numFmtId="0" fontId="33" fillId="0" borderId="68" xfId="2" applyFont="1" applyBorder="1" applyAlignment="1">
      <alignment horizontal="center" vertical="center"/>
    </xf>
    <xf numFmtId="0" fontId="11" fillId="0" borderId="90" xfId="2" applyNumberFormat="1" applyFont="1" applyBorder="1"/>
    <xf numFmtId="0" fontId="27" fillId="4" borderId="88" xfId="0" applyFont="1" applyFill="1" applyBorder="1"/>
    <xf numFmtId="0" fontId="25" fillId="4" borderId="89" xfId="0" applyFont="1" applyFill="1" applyBorder="1" applyAlignment="1">
      <alignment horizontal="left" wrapText="1"/>
    </xf>
    <xf numFmtId="0" fontId="27" fillId="4" borderId="90" xfId="0" applyFont="1" applyFill="1" applyBorder="1"/>
    <xf numFmtId="0" fontId="25" fillId="4" borderId="91" xfId="0" applyFont="1" applyFill="1" applyBorder="1"/>
    <xf numFmtId="0" fontId="27" fillId="4" borderId="92" xfId="0" applyFont="1" applyFill="1" applyBorder="1" applyAlignment="1">
      <alignment horizontal="left" vertical="top" wrapText="1"/>
    </xf>
    <xf numFmtId="0" fontId="25" fillId="4" borderId="93" xfId="0" applyFont="1" applyFill="1" applyBorder="1" applyAlignment="1">
      <alignment horizontal="left" vertical="center"/>
    </xf>
    <xf numFmtId="0" fontId="27" fillId="4" borderId="109" xfId="0" applyFont="1" applyFill="1" applyBorder="1"/>
    <xf numFmtId="0" fontId="25" fillId="4" borderId="114" xfId="0" applyFont="1" applyFill="1" applyBorder="1" applyAlignment="1">
      <alignment horizontal="left" wrapText="1"/>
    </xf>
    <xf numFmtId="0" fontId="27" fillId="4" borderId="111" xfId="0" applyFont="1" applyFill="1" applyBorder="1"/>
    <xf numFmtId="0" fontId="25" fillId="4" borderId="105" xfId="0" applyFont="1" applyFill="1" applyBorder="1" applyAlignment="1">
      <alignment horizontal="left"/>
    </xf>
    <xf numFmtId="0" fontId="27" fillId="4" borderId="110" xfId="0" applyFont="1" applyFill="1" applyBorder="1" applyAlignment="1">
      <alignment wrapText="1"/>
    </xf>
    <xf numFmtId="0" fontId="25" fillId="4" borderId="108" xfId="0" applyFont="1" applyFill="1" applyBorder="1" applyAlignment="1">
      <alignment horizontal="left" vertical="center"/>
    </xf>
    <xf numFmtId="0" fontId="35" fillId="4" borderId="105" xfId="0" applyFont="1" applyFill="1" applyBorder="1"/>
    <xf numFmtId="0" fontId="35" fillId="4" borderId="108" xfId="0" applyFont="1" applyFill="1" applyBorder="1"/>
    <xf numFmtId="0" fontId="20" fillId="13" borderId="0" xfId="2" applyFont="1" applyFill="1" applyProtection="1"/>
    <xf numFmtId="0" fontId="11" fillId="13" borderId="0" xfId="2" applyFont="1" applyFill="1" applyProtection="1"/>
    <xf numFmtId="0" fontId="9" fillId="13" borderId="0" xfId="2" applyFill="1" applyProtection="1"/>
    <xf numFmtId="0" fontId="35" fillId="13" borderId="0" xfId="0" applyFont="1" applyFill="1"/>
    <xf numFmtId="0" fontId="35" fillId="13" borderId="0" xfId="0" applyFont="1" applyFill="1" applyAlignment="1">
      <alignment horizontal="left"/>
    </xf>
    <xf numFmtId="0" fontId="9" fillId="13" borderId="0" xfId="2" applyFill="1"/>
    <xf numFmtId="0" fontId="11" fillId="13" borderId="0" xfId="0" applyFont="1" applyFill="1"/>
    <xf numFmtId="0" fontId="25" fillId="13" borderId="0" xfId="0" applyFont="1" applyFill="1"/>
    <xf numFmtId="2" fontId="55" fillId="19" borderId="13" xfId="0" applyNumberFormat="1" applyFont="1" applyFill="1" applyBorder="1" applyAlignment="1">
      <alignment horizontal="center"/>
    </xf>
    <xf numFmtId="2" fontId="56" fillId="19" borderId="13" xfId="0" applyNumberFormat="1" applyFont="1" applyFill="1" applyBorder="1" applyAlignment="1">
      <alignment horizontal="center"/>
    </xf>
    <xf numFmtId="165" fontId="56" fillId="19" borderId="13" xfId="0" applyNumberFormat="1" applyFont="1" applyFill="1" applyBorder="1" applyAlignment="1">
      <alignment horizontal="center"/>
    </xf>
    <xf numFmtId="2" fontId="57" fillId="19" borderId="13" xfId="0" applyNumberFormat="1" applyFont="1" applyFill="1" applyBorder="1" applyAlignment="1">
      <alignment horizontal="center"/>
    </xf>
    <xf numFmtId="167" fontId="56" fillId="19" borderId="13" xfId="0" applyNumberFormat="1" applyFont="1" applyFill="1" applyBorder="1" applyAlignment="1">
      <alignment horizontal="center"/>
    </xf>
    <xf numFmtId="10" fontId="56" fillId="19" borderId="13" xfId="0" applyNumberFormat="1" applyFont="1" applyFill="1" applyBorder="1" applyAlignment="1">
      <alignment horizontal="center"/>
    </xf>
    <xf numFmtId="0" fontId="9" fillId="0" borderId="92" xfId="2" applyNumberFormat="1" applyBorder="1" applyAlignment="1">
      <alignment wrapText="1"/>
    </xf>
    <xf numFmtId="0" fontId="9" fillId="0" borderId="111" xfId="2" applyBorder="1" applyAlignment="1">
      <alignment horizontal="left"/>
    </xf>
    <xf numFmtId="0" fontId="9" fillId="0" borderId="117" xfId="2" applyBorder="1" applyAlignment="1">
      <alignment horizontal="left"/>
    </xf>
    <xf numFmtId="168" fontId="25" fillId="4" borderId="22" xfId="0" applyNumberFormat="1" applyFont="1" applyFill="1" applyBorder="1" applyAlignment="1">
      <alignment horizontal="center"/>
    </xf>
    <xf numFmtId="0" fontId="33" fillId="4" borderId="8" xfId="0" applyFont="1" applyFill="1" applyBorder="1" applyAlignment="1">
      <alignment horizontal="center" vertical="center" wrapText="1"/>
    </xf>
    <xf numFmtId="0" fontId="33" fillId="4" borderId="33" xfId="0" applyFont="1" applyFill="1" applyBorder="1" applyAlignment="1">
      <alignment horizontal="center" vertical="center"/>
    </xf>
    <xf numFmtId="0" fontId="33" fillId="4" borderId="70" xfId="0" applyFont="1" applyFill="1" applyBorder="1" applyAlignment="1">
      <alignment horizontal="center" vertical="center" wrapText="1"/>
    </xf>
    <xf numFmtId="14" fontId="15" fillId="22" borderId="22" xfId="14" applyNumberFormat="1" applyFill="1" applyBorder="1" applyProtection="1">
      <alignment horizontal="center" vertical="center"/>
      <protection locked="0"/>
    </xf>
    <xf numFmtId="0" fontId="0" fillId="0" borderId="0" xfId="0" applyBorder="1"/>
    <xf numFmtId="0" fontId="37" fillId="0" borderId="34" xfId="0" applyFont="1" applyFill="1" applyBorder="1"/>
    <xf numFmtId="0" fontId="60" fillId="0" borderId="35" xfId="0" applyFont="1" applyFill="1" applyBorder="1" applyAlignment="1">
      <alignment horizontal="center"/>
    </xf>
    <xf numFmtId="0" fontId="60" fillId="0" borderId="35" xfId="0" applyFont="1" applyFill="1" applyBorder="1" applyAlignment="1">
      <alignment horizontal="center" wrapText="1"/>
    </xf>
    <xf numFmtId="0" fontId="60" fillId="0" borderId="36" xfId="0" applyFont="1" applyFill="1" applyBorder="1" applyAlignment="1">
      <alignment horizontal="center" wrapText="1"/>
    </xf>
    <xf numFmtId="0" fontId="61" fillId="0" borderId="39" xfId="0" applyFont="1" applyFill="1" applyBorder="1"/>
    <xf numFmtId="0" fontId="60" fillId="0" borderId="0" xfId="0" applyFont="1" applyFill="1" applyBorder="1" applyAlignment="1">
      <alignment horizontal="center"/>
    </xf>
    <xf numFmtId="0" fontId="60" fillId="0" borderId="40" xfId="0" applyFont="1" applyFill="1" applyBorder="1" applyAlignment="1">
      <alignment horizontal="center"/>
    </xf>
    <xf numFmtId="0" fontId="37" fillId="25" borderId="126" xfId="0" applyFont="1" applyFill="1" applyBorder="1"/>
    <xf numFmtId="165" fontId="62" fillId="27" borderId="20" xfId="0" applyNumberFormat="1" applyFont="1" applyFill="1" applyBorder="1" applyAlignment="1" applyProtection="1">
      <alignment horizontal="center"/>
    </xf>
    <xf numFmtId="0" fontId="0" fillId="0" borderId="39" xfId="0" applyBorder="1"/>
    <xf numFmtId="0" fontId="0" fillId="0" borderId="40" xfId="0" applyBorder="1"/>
    <xf numFmtId="0" fontId="37" fillId="0" borderId="39" xfId="0" applyFont="1" applyFill="1" applyBorder="1"/>
    <xf numFmtId="0" fontId="60" fillId="0" borderId="0" xfId="0" applyFont="1" applyFill="1" applyBorder="1" applyAlignment="1">
      <alignment horizontal="center" wrapText="1"/>
    </xf>
    <xf numFmtId="0" fontId="60" fillId="0" borderId="40" xfId="0" applyFont="1" applyFill="1" applyBorder="1" applyAlignment="1">
      <alignment horizontal="center" wrapText="1"/>
    </xf>
    <xf numFmtId="0" fontId="37" fillId="25" borderId="127" xfId="0" applyFont="1" applyFill="1" applyBorder="1"/>
    <xf numFmtId="165" fontId="53" fillId="27" borderId="20" xfId="0" applyNumberFormat="1" applyFont="1" applyFill="1" applyBorder="1" applyAlignment="1" applyProtection="1">
      <alignment horizontal="center"/>
    </xf>
    <xf numFmtId="0" fontId="0" fillId="13" borderId="0" xfId="0" applyFill="1"/>
    <xf numFmtId="0" fontId="11" fillId="0" borderId="128" xfId="2" applyFont="1" applyBorder="1" applyProtection="1"/>
    <xf numFmtId="0" fontId="20" fillId="0" borderId="129" xfId="2" applyFont="1" applyBorder="1" applyProtection="1"/>
    <xf numFmtId="0" fontId="63" fillId="4" borderId="0" xfId="0" applyFont="1" applyFill="1" applyAlignment="1">
      <alignment vertical="top" wrapText="1"/>
    </xf>
    <xf numFmtId="0" fontId="13" fillId="0" borderId="33" xfId="2" applyFont="1" applyBorder="1" applyAlignment="1">
      <alignment horizontal="center"/>
    </xf>
    <xf numFmtId="0" fontId="13" fillId="0" borderId="70" xfId="2" applyFont="1" applyBorder="1" applyAlignment="1">
      <alignment horizontal="center"/>
    </xf>
    <xf numFmtId="0" fontId="9" fillId="0" borderId="88" xfId="2" applyNumberFormat="1" applyBorder="1" applyAlignment="1">
      <alignment horizontal="center" vertical="center" wrapText="1"/>
    </xf>
    <xf numFmtId="0" fontId="9" fillId="0" borderId="90" xfId="2" applyNumberFormat="1" applyBorder="1" applyAlignment="1">
      <alignment horizontal="center" vertical="center" wrapText="1"/>
    </xf>
    <xf numFmtId="164" fontId="9" fillId="0" borderId="90" xfId="2" applyNumberFormat="1" applyBorder="1" applyAlignment="1">
      <alignment horizontal="center" vertical="center" wrapText="1"/>
    </xf>
    <xf numFmtId="0" fontId="15" fillId="0" borderId="90" xfId="2" applyNumberFormat="1" applyFont="1" applyBorder="1" applyAlignment="1">
      <alignment horizontal="center" vertical="center" wrapText="1"/>
    </xf>
    <xf numFmtId="0" fontId="15" fillId="0" borderId="121" xfId="2" applyNumberFormat="1" applyFont="1" applyBorder="1" applyAlignment="1">
      <alignment horizontal="center" vertical="center" wrapText="1"/>
    </xf>
    <xf numFmtId="14" fontId="9" fillId="0" borderId="89" xfId="2" applyNumberFormat="1" applyBorder="1" applyAlignment="1">
      <alignment horizontal="center" wrapText="1"/>
    </xf>
    <xf numFmtId="14" fontId="9" fillId="0" borderId="91" xfId="2" applyNumberFormat="1" applyBorder="1" applyAlignment="1">
      <alignment horizontal="center" wrapText="1"/>
    </xf>
    <xf numFmtId="14" fontId="9" fillId="0" borderId="122" xfId="2" applyNumberFormat="1" applyBorder="1" applyAlignment="1">
      <alignment horizontal="center" wrapText="1"/>
    </xf>
    <xf numFmtId="14" fontId="9" fillId="0" borderId="93" xfId="2" applyNumberFormat="1" applyBorder="1" applyAlignment="1">
      <alignment horizontal="center" wrapText="1"/>
    </xf>
    <xf numFmtId="0" fontId="12" fillId="0" borderId="89" xfId="2" applyFont="1" applyBorder="1" applyAlignment="1">
      <alignment horizontal="left"/>
    </xf>
    <xf numFmtId="0" fontId="11" fillId="13" borderId="0" xfId="2" applyFont="1" applyFill="1"/>
    <xf numFmtId="0" fontId="9" fillId="13" borderId="0" xfId="2" applyNumberFormat="1" applyFill="1"/>
    <xf numFmtId="14" fontId="9" fillId="13" borderId="0" xfId="2" applyNumberFormat="1" applyFill="1"/>
    <xf numFmtId="0" fontId="2" fillId="13" borderId="0" xfId="0" applyFont="1" applyFill="1"/>
    <xf numFmtId="0" fontId="2" fillId="13" borderId="0" xfId="0" applyFont="1" applyFill="1" applyBorder="1"/>
    <xf numFmtId="0" fontId="25" fillId="13" borderId="0" xfId="0" applyFont="1" applyFill="1" applyBorder="1"/>
    <xf numFmtId="0" fontId="27" fillId="13" borderId="0" xfId="0" applyFont="1" applyFill="1" applyBorder="1" applyAlignment="1">
      <alignment horizontal="center"/>
    </xf>
    <xf numFmtId="0" fontId="13" fillId="0" borderId="33" xfId="2" applyFont="1" applyBorder="1" applyAlignment="1" applyProtection="1">
      <alignment horizontal="center" vertical="center"/>
    </xf>
    <xf numFmtId="0" fontId="13" fillId="0" borderId="70" xfId="2" applyFont="1" applyBorder="1" applyAlignment="1" applyProtection="1">
      <alignment horizontal="center" vertical="center"/>
    </xf>
    <xf numFmtId="0" fontId="13" fillId="0" borderId="8" xfId="2" applyFont="1" applyFill="1" applyBorder="1" applyAlignment="1">
      <alignment horizontal="center" vertical="center"/>
    </xf>
    <xf numFmtId="0" fontId="13" fillId="0" borderId="33" xfId="2" applyFont="1" applyFill="1" applyBorder="1" applyAlignment="1">
      <alignment horizontal="center" vertical="center"/>
    </xf>
    <xf numFmtId="0" fontId="13" fillId="0" borderId="70" xfId="2" applyFont="1" applyFill="1" applyBorder="1" applyAlignment="1">
      <alignment horizontal="center" vertical="center"/>
    </xf>
    <xf numFmtId="2" fontId="25" fillId="4" borderId="38" xfId="0" applyNumberFormat="1" applyFont="1" applyFill="1" applyBorder="1" applyAlignment="1">
      <alignment horizontal="left" vertical="top"/>
    </xf>
    <xf numFmtId="2" fontId="25" fillId="4" borderId="40" xfId="0" applyNumberFormat="1" applyFont="1" applyFill="1" applyBorder="1" applyAlignment="1">
      <alignment horizontal="left" vertical="top"/>
    </xf>
    <xf numFmtId="2" fontId="25" fillId="4" borderId="43" xfId="0" applyNumberFormat="1" applyFont="1" applyFill="1" applyBorder="1" applyAlignment="1">
      <alignment horizontal="left" vertical="top"/>
    </xf>
    <xf numFmtId="0" fontId="33" fillId="3" borderId="14" xfId="0" applyFont="1" applyFill="1" applyBorder="1" applyAlignment="1"/>
    <xf numFmtId="0" fontId="33" fillId="3" borderId="69" xfId="0" applyFont="1" applyFill="1" applyBorder="1" applyAlignment="1"/>
    <xf numFmtId="2" fontId="35" fillId="4" borderId="133" xfId="0" applyNumberFormat="1" applyFont="1" applyFill="1" applyBorder="1" applyAlignment="1"/>
    <xf numFmtId="0" fontId="33" fillId="4" borderId="0" xfId="0" applyFont="1" applyFill="1" applyBorder="1" applyAlignment="1">
      <alignment horizontal="center" vertical="center" wrapText="1"/>
    </xf>
    <xf numFmtId="0" fontId="33" fillId="4" borderId="40" xfId="0" applyFont="1" applyFill="1" applyBorder="1" applyAlignment="1">
      <alignment horizontal="center" vertical="center" wrapText="1"/>
    </xf>
    <xf numFmtId="0" fontId="35" fillId="13" borderId="0" xfId="0" applyFont="1" applyFill="1" applyBorder="1" applyAlignment="1">
      <alignment vertical="top"/>
    </xf>
    <xf numFmtId="14" fontId="44" fillId="22" borderId="20" xfId="14" applyNumberFormat="1" applyFont="1" applyFill="1" applyBorder="1" applyProtection="1">
      <alignment horizontal="center" vertical="center"/>
      <protection locked="0"/>
    </xf>
    <xf numFmtId="14" fontId="44" fillId="22" borderId="23" xfId="14" applyNumberFormat="1" applyFont="1" applyFill="1" applyBorder="1" applyProtection="1">
      <alignment horizontal="center" vertical="center"/>
      <protection locked="0"/>
    </xf>
    <xf numFmtId="14" fontId="44" fillId="22" borderId="20" xfId="14" applyNumberFormat="1" applyFont="1" applyFill="1" applyBorder="1" applyAlignment="1" applyProtection="1">
      <alignment horizontal="center" vertical="center"/>
      <protection locked="0"/>
    </xf>
    <xf numFmtId="0" fontId="35" fillId="22" borderId="8" xfId="0" applyFont="1" applyFill="1" applyBorder="1" applyAlignment="1" applyProtection="1">
      <alignment horizontal="left" vertical="top" wrapText="1"/>
      <protection locked="0"/>
    </xf>
    <xf numFmtId="0" fontId="44" fillId="22" borderId="62" xfId="0" applyFont="1" applyFill="1" applyBorder="1" applyAlignment="1" applyProtection="1">
      <alignment vertical="top" wrapText="1"/>
      <protection locked="0"/>
    </xf>
    <xf numFmtId="0" fontId="35" fillId="22" borderId="8" xfId="1" applyFont="1" applyFill="1" applyBorder="1" applyAlignment="1" applyProtection="1">
      <alignment horizontal="left" vertical="top" wrapText="1"/>
      <protection locked="0"/>
    </xf>
    <xf numFmtId="0" fontId="35" fillId="22" borderId="8" xfId="1" applyFont="1" applyFill="1" applyBorder="1" applyAlignment="1" applyProtection="1">
      <alignment vertical="top" wrapText="1"/>
      <protection locked="0"/>
    </xf>
    <xf numFmtId="0" fontId="35" fillId="22" borderId="61" xfId="1" applyFont="1" applyFill="1" applyBorder="1" applyAlignment="1" applyProtection="1">
      <alignment vertical="top" wrapText="1"/>
      <protection locked="0"/>
    </xf>
    <xf numFmtId="0" fontId="35" fillId="22" borderId="70" xfId="1" applyFont="1" applyFill="1" applyBorder="1" applyAlignment="1" applyProtection="1">
      <alignment vertical="top" wrapText="1"/>
      <protection locked="0"/>
    </xf>
    <xf numFmtId="0" fontId="35" fillId="22" borderId="1" xfId="0" applyFont="1" applyFill="1" applyBorder="1" applyAlignment="1" applyProtection="1">
      <alignment horizontal="left" vertical="top" wrapText="1"/>
      <protection locked="0"/>
    </xf>
    <xf numFmtId="0" fontId="35" fillId="22" borderId="4" xfId="0" applyFont="1" applyFill="1" applyBorder="1" applyAlignment="1" applyProtection="1">
      <alignment vertical="top" wrapText="1"/>
      <protection locked="0"/>
    </xf>
    <xf numFmtId="0" fontId="35" fillId="22" borderId="1" xfId="1" applyFont="1" applyFill="1" applyBorder="1" applyAlignment="1" applyProtection="1">
      <alignment vertical="top" wrapText="1"/>
      <protection locked="0"/>
    </xf>
    <xf numFmtId="0" fontId="35" fillId="22" borderId="2" xfId="1" applyFont="1" applyFill="1" applyBorder="1" applyAlignment="1" applyProtection="1">
      <alignment vertical="top" wrapText="1"/>
      <protection locked="0"/>
    </xf>
    <xf numFmtId="0" fontId="35" fillId="22" borderId="20" xfId="1" applyFont="1" applyFill="1" applyBorder="1" applyAlignment="1" applyProtection="1">
      <alignment vertical="top" wrapText="1"/>
      <protection locked="0"/>
    </xf>
    <xf numFmtId="0" fontId="35" fillId="22" borderId="1" xfId="1" applyFont="1" applyFill="1" applyBorder="1" applyAlignment="1" applyProtection="1">
      <alignment horizontal="left" vertical="top" wrapText="1"/>
      <protection locked="0"/>
    </xf>
    <xf numFmtId="0" fontId="35" fillId="22" borderId="22" xfId="0" applyFont="1" applyFill="1" applyBorder="1" applyAlignment="1" applyProtection="1">
      <alignment horizontal="left" vertical="top" wrapText="1"/>
      <protection locked="0"/>
    </xf>
    <xf numFmtId="0" fontId="35" fillId="22" borderId="79" xfId="0" applyFont="1" applyFill="1" applyBorder="1" applyAlignment="1" applyProtection="1">
      <alignment vertical="top" wrapText="1"/>
      <protection locked="0"/>
    </xf>
    <xf numFmtId="0" fontId="35" fillId="22" borderId="22" xfId="1" applyFont="1" applyFill="1" applyBorder="1" applyAlignment="1" applyProtection="1">
      <alignment vertical="top" wrapText="1"/>
      <protection locked="0"/>
    </xf>
    <xf numFmtId="0" fontId="35" fillId="22" borderId="56" xfId="1" applyFont="1" applyFill="1" applyBorder="1" applyAlignment="1" applyProtection="1">
      <alignment vertical="top" wrapText="1"/>
      <protection locked="0"/>
    </xf>
    <xf numFmtId="0" fontId="35" fillId="22" borderId="23" xfId="1" applyFont="1" applyFill="1" applyBorder="1" applyAlignment="1" applyProtection="1">
      <alignment vertical="top" wrapText="1"/>
      <protection locked="0"/>
    </xf>
    <xf numFmtId="0" fontId="15" fillId="0" borderId="121" xfId="2" applyNumberFormat="1" applyFont="1" applyBorder="1" applyAlignment="1">
      <alignment horizontal="center" wrapText="1"/>
    </xf>
    <xf numFmtId="165" fontId="11" fillId="18" borderId="40" xfId="1" applyNumberFormat="1" applyFont="1" applyFill="1" applyBorder="1" applyAlignment="1" applyProtection="1">
      <alignment horizontal="center" vertical="center"/>
    </xf>
    <xf numFmtId="0" fontId="14" fillId="19" borderId="40" xfId="17" applyFont="1" applyFill="1" applyBorder="1" applyAlignment="1" applyProtection="1">
      <alignment horizontal="center" vertical="center"/>
    </xf>
    <xf numFmtId="0" fontId="20" fillId="0" borderId="40" xfId="18" applyFont="1" applyFill="1" applyBorder="1" applyAlignment="1" applyProtection="1">
      <alignment horizontal="center" vertical="center"/>
    </xf>
    <xf numFmtId="0" fontId="31" fillId="20" borderId="43" xfId="0" applyFont="1" applyFill="1" applyBorder="1" applyAlignment="1" applyProtection="1">
      <alignment horizontal="center" vertical="center"/>
    </xf>
    <xf numFmtId="0" fontId="13" fillId="3" borderId="51" xfId="0" applyFont="1" applyFill="1" applyBorder="1" applyAlignment="1">
      <alignment horizontal="center" vertical="center"/>
    </xf>
    <xf numFmtId="0" fontId="14" fillId="17" borderId="134" xfId="18" applyFont="1" applyFill="1" applyBorder="1" applyAlignment="1" applyProtection="1">
      <alignment horizontal="center" vertical="center"/>
    </xf>
    <xf numFmtId="0" fontId="15" fillId="22" borderId="33" xfId="14" applyFill="1" applyBorder="1" applyAlignment="1" applyProtection="1">
      <alignment horizontal="left" vertical="top"/>
      <protection locked="0"/>
    </xf>
    <xf numFmtId="0" fontId="15" fillId="22" borderId="8" xfId="14" applyFill="1" applyBorder="1" applyAlignment="1" applyProtection="1">
      <alignment horizontal="left" vertical="top"/>
      <protection locked="0"/>
    </xf>
    <xf numFmtId="0" fontId="15" fillId="22" borderId="19" xfId="14" applyFill="1" applyBorder="1" applyAlignment="1" applyProtection="1">
      <alignment horizontal="left" vertical="top"/>
      <protection locked="0"/>
    </xf>
    <xf numFmtId="0" fontId="15" fillId="22" borderId="1" xfId="14" applyFill="1" applyBorder="1" applyAlignment="1" applyProtection="1">
      <alignment horizontal="left" vertical="top"/>
      <protection locked="0"/>
    </xf>
    <xf numFmtId="0" fontId="15" fillId="22" borderId="20" xfId="14" applyFill="1" applyBorder="1" applyAlignment="1" applyProtection="1">
      <alignment horizontal="left" vertical="top"/>
      <protection locked="0"/>
    </xf>
    <xf numFmtId="0" fontId="15" fillId="22" borderId="21" xfId="14" applyFill="1" applyBorder="1" applyAlignment="1" applyProtection="1">
      <alignment horizontal="left" vertical="top"/>
      <protection locked="0"/>
    </xf>
    <xf numFmtId="0" fontId="15" fillId="22" borderId="22" xfId="14" applyFill="1" applyBorder="1" applyAlignment="1" applyProtection="1">
      <alignment horizontal="left" vertical="top"/>
      <protection locked="0"/>
    </xf>
    <xf numFmtId="0" fontId="15" fillId="22" borderId="23" xfId="14" applyFill="1" applyBorder="1" applyAlignment="1" applyProtection="1">
      <alignment horizontal="left" vertical="top"/>
      <protection locked="0"/>
    </xf>
    <xf numFmtId="0" fontId="9" fillId="0" borderId="135" xfId="18" applyFont="1" applyBorder="1"/>
    <xf numFmtId="0" fontId="64" fillId="0" borderId="136" xfId="18" applyFont="1" applyBorder="1" applyAlignment="1">
      <alignment horizontal="left"/>
    </xf>
    <xf numFmtId="0" fontId="9" fillId="0" borderId="137" xfId="18" applyFont="1" applyBorder="1"/>
    <xf numFmtId="0" fontId="9" fillId="0" borderId="138" xfId="18" applyNumberFormat="1" applyFont="1" applyBorder="1" applyAlignment="1">
      <alignment horizontal="left"/>
    </xf>
    <xf numFmtId="14" fontId="9" fillId="0" borderId="138" xfId="18" applyNumberFormat="1" applyFont="1" applyBorder="1" applyAlignment="1">
      <alignment horizontal="left"/>
    </xf>
    <xf numFmtId="0" fontId="9" fillId="0" borderId="137" xfId="18" applyNumberFormat="1" applyFont="1" applyBorder="1"/>
    <xf numFmtId="0" fontId="64" fillId="0" borderId="138" xfId="18" applyFont="1" applyBorder="1" applyAlignment="1">
      <alignment horizontal="left"/>
    </xf>
    <xf numFmtId="0" fontId="9" fillId="0" borderId="139" xfId="18" applyFont="1" applyBorder="1" applyAlignment="1">
      <alignment horizontal="left" vertical="center"/>
    </xf>
    <xf numFmtId="0" fontId="9" fillId="0" borderId="140" xfId="18" applyNumberFormat="1" applyFont="1" applyBorder="1" applyAlignment="1">
      <alignment horizontal="left" vertical="center" wrapText="1"/>
    </xf>
    <xf numFmtId="0" fontId="9" fillId="0" borderId="141" xfId="18" applyFont="1" applyBorder="1"/>
    <xf numFmtId="14" fontId="9" fillId="0" borderId="142" xfId="18" applyNumberFormat="1" applyFont="1" applyBorder="1" applyAlignment="1">
      <alignment horizontal="left"/>
    </xf>
    <xf numFmtId="0" fontId="35" fillId="0" borderId="90" xfId="2" applyFont="1" applyBorder="1" applyAlignment="1">
      <alignment horizontal="left" vertical="center"/>
    </xf>
    <xf numFmtId="0" fontId="11" fillId="0" borderId="90" xfId="2" applyFont="1" applyBorder="1" applyAlignment="1">
      <alignment vertical="center"/>
    </xf>
    <xf numFmtId="0" fontId="11" fillId="0" borderId="91" xfId="2" applyNumberFormat="1" applyFont="1" applyBorder="1" applyAlignment="1">
      <alignment horizontal="left" vertical="center" wrapText="1"/>
    </xf>
    <xf numFmtId="0" fontId="35" fillId="0" borderId="90" xfId="2" applyFont="1" applyBorder="1" applyAlignment="1">
      <alignment vertical="center"/>
    </xf>
    <xf numFmtId="0" fontId="11" fillId="0" borderId="92" xfId="2" applyFont="1" applyBorder="1" applyAlignment="1">
      <alignment vertical="center"/>
    </xf>
    <xf numFmtId="0" fontId="11" fillId="0" borderId="93" xfId="2" applyNumberFormat="1" applyFont="1" applyBorder="1" applyAlignment="1">
      <alignment horizontal="left" vertical="center"/>
    </xf>
    <xf numFmtId="0" fontId="9" fillId="0" borderId="110" xfId="2" applyBorder="1" applyAlignment="1">
      <alignment horizontal="left"/>
    </xf>
    <xf numFmtId="0" fontId="9" fillId="0" borderId="120" xfId="2" applyBorder="1" applyAlignment="1">
      <alignment horizontal="left"/>
    </xf>
    <xf numFmtId="0" fontId="51" fillId="0" borderId="0" xfId="14" applyNumberFormat="1" applyFont="1" applyFill="1" applyBorder="1" applyProtection="1">
      <alignment horizontal="center" vertical="center"/>
    </xf>
    <xf numFmtId="0" fontId="15" fillId="22" borderId="23" xfId="14" applyFill="1" applyBorder="1" applyProtection="1">
      <alignment horizontal="center" vertical="center"/>
      <protection locked="0"/>
    </xf>
    <xf numFmtId="168" fontId="25" fillId="4" borderId="3" xfId="0" applyNumberFormat="1" applyFont="1" applyFill="1" applyBorder="1" applyAlignment="1">
      <alignment horizontal="center"/>
    </xf>
    <xf numFmtId="2" fontId="35" fillId="4" borderId="0" xfId="0" applyNumberFormat="1" applyFont="1" applyFill="1" applyBorder="1"/>
    <xf numFmtId="2" fontId="35" fillId="22" borderId="22" xfId="0" applyNumberFormat="1" applyFont="1" applyFill="1" applyBorder="1" applyAlignment="1" applyProtection="1">
      <alignment horizontal="center"/>
      <protection locked="0"/>
    </xf>
    <xf numFmtId="165" fontId="35" fillId="23" borderId="20" xfId="0" applyNumberFormat="1" applyFont="1" applyFill="1" applyBorder="1" applyAlignment="1" applyProtection="1">
      <alignment horizontal="center"/>
      <protection locked="0"/>
    </xf>
    <xf numFmtId="165" fontId="35" fillId="22" borderId="20" xfId="0" applyNumberFormat="1" applyFont="1" applyFill="1" applyBorder="1" applyAlignment="1" applyProtection="1">
      <alignment horizontal="center"/>
      <protection locked="0"/>
    </xf>
    <xf numFmtId="165" fontId="35" fillId="22" borderId="23" xfId="0" applyNumberFormat="1" applyFont="1" applyFill="1" applyBorder="1" applyAlignment="1" applyProtection="1">
      <alignment horizontal="center"/>
      <protection locked="0"/>
    </xf>
    <xf numFmtId="165" fontId="27" fillId="4" borderId="40" xfId="0" applyNumberFormat="1" applyFont="1" applyFill="1" applyBorder="1" applyAlignment="1">
      <alignment horizontal="center"/>
    </xf>
    <xf numFmtId="165" fontId="27" fillId="4" borderId="43" xfId="0" applyNumberFormat="1" applyFont="1" applyFill="1" applyBorder="1" applyAlignment="1">
      <alignment horizontal="center"/>
    </xf>
    <xf numFmtId="165" fontId="25" fillId="5" borderId="2" xfId="0" applyNumberFormat="1" applyFont="1" applyFill="1" applyBorder="1" applyAlignment="1">
      <alignment horizontal="center"/>
    </xf>
    <xf numFmtId="165" fontId="25" fillId="5" borderId="56" xfId="0" applyNumberFormat="1" applyFont="1" applyFill="1" applyBorder="1" applyAlignment="1">
      <alignment horizontal="center"/>
    </xf>
    <xf numFmtId="2" fontId="1" fillId="4" borderId="40" xfId="0" applyNumberFormat="1" applyFont="1" applyFill="1" applyBorder="1"/>
    <xf numFmtId="2" fontId="1" fillId="4" borderId="43" xfId="0" applyNumberFormat="1" applyFont="1" applyFill="1" applyBorder="1"/>
    <xf numFmtId="165" fontId="2" fillId="4" borderId="40" xfId="0" applyNumberFormat="1" applyFont="1" applyFill="1" applyBorder="1" applyAlignment="1">
      <alignment horizontal="center"/>
    </xf>
    <xf numFmtId="165" fontId="2" fillId="3" borderId="40" xfId="0" applyNumberFormat="1" applyFont="1" applyFill="1" applyBorder="1"/>
    <xf numFmtId="165" fontId="2" fillId="4" borderId="43" xfId="0" applyNumberFormat="1" applyFont="1" applyFill="1" applyBorder="1" applyAlignment="1">
      <alignment horizontal="center"/>
    </xf>
    <xf numFmtId="165" fontId="3" fillId="4" borderId="40" xfId="0" applyNumberFormat="1" applyFont="1" applyFill="1" applyBorder="1" applyAlignment="1">
      <alignment horizontal="center"/>
    </xf>
    <xf numFmtId="165" fontId="2" fillId="5" borderId="20" xfId="0" applyNumberFormat="1" applyFont="1" applyFill="1" applyBorder="1" applyAlignment="1">
      <alignment horizontal="center"/>
    </xf>
    <xf numFmtId="165" fontId="37" fillId="26" borderId="20" xfId="0" applyNumberFormat="1" applyFont="1" applyFill="1" applyBorder="1" applyAlignment="1" applyProtection="1">
      <alignment horizontal="center"/>
      <protection locked="0"/>
    </xf>
    <xf numFmtId="165" fontId="37" fillId="26" borderId="23" xfId="0" applyNumberFormat="1" applyFont="1" applyFill="1" applyBorder="1" applyAlignment="1" applyProtection="1">
      <alignment horizontal="center"/>
      <protection locked="0"/>
    </xf>
    <xf numFmtId="165" fontId="53" fillId="27" borderId="23" xfId="0" applyNumberFormat="1" applyFont="1" applyFill="1" applyBorder="1" applyAlignment="1" applyProtection="1">
      <alignment horizontal="center"/>
    </xf>
    <xf numFmtId="17" fontId="15" fillId="22" borderId="20" xfId="14" applyNumberFormat="1" applyFill="1" applyBorder="1" applyAlignment="1" applyProtection="1">
      <alignment horizontal="left" vertical="top" wrapText="1"/>
      <protection locked="0"/>
    </xf>
    <xf numFmtId="0" fontId="35" fillId="4" borderId="0" xfId="2" applyFont="1" applyFill="1" applyBorder="1"/>
    <xf numFmtId="14" fontId="35" fillId="4" borderId="0" xfId="2" applyNumberFormat="1" applyFont="1" applyFill="1" applyBorder="1" applyAlignment="1">
      <alignment horizontal="left"/>
    </xf>
    <xf numFmtId="0" fontId="35" fillId="4" borderId="0" xfId="2" applyFont="1" applyFill="1"/>
    <xf numFmtId="0" fontId="35" fillId="4" borderId="0" xfId="2" applyFont="1" applyFill="1" applyAlignment="1"/>
    <xf numFmtId="0" fontId="65" fillId="4" borderId="0" xfId="0" applyFont="1" applyFill="1" applyAlignment="1">
      <alignment horizontal="left"/>
    </xf>
    <xf numFmtId="14" fontId="51" fillId="4" borderId="0" xfId="14" applyNumberFormat="1" applyFont="1" applyFill="1" applyBorder="1" applyProtection="1">
      <alignment horizontal="center" vertical="center"/>
    </xf>
    <xf numFmtId="0" fontId="35" fillId="4" borderId="0" xfId="2" applyFont="1" applyFill="1" applyBorder="1" applyAlignment="1">
      <alignment horizontal="left" vertical="center"/>
    </xf>
    <xf numFmtId="0" fontId="35" fillId="4" borderId="0" xfId="2" applyFont="1" applyFill="1" applyBorder="1" applyAlignment="1">
      <alignment horizontal="left"/>
    </xf>
    <xf numFmtId="0" fontId="35" fillId="4" borderId="0" xfId="2" applyFont="1" applyFill="1" applyBorder="1" applyAlignment="1">
      <alignment horizontal="left" wrapText="1"/>
    </xf>
    <xf numFmtId="0" fontId="45" fillId="4" borderId="0" xfId="10" quotePrefix="1" applyFont="1" applyFill="1" applyBorder="1" applyAlignment="1">
      <alignment horizontal="center" vertical="center"/>
    </xf>
    <xf numFmtId="0" fontId="45" fillId="4" borderId="0" xfId="10" quotePrefix="1" applyFont="1" applyFill="1" applyBorder="1" applyAlignment="1"/>
    <xf numFmtId="0" fontId="47" fillId="4" borderId="0" xfId="18" applyFont="1" applyFill="1" applyBorder="1" applyAlignment="1">
      <alignment vertical="center"/>
    </xf>
    <xf numFmtId="0" fontId="35" fillId="4" borderId="0" xfId="2" applyNumberFormat="1" applyFont="1" applyFill="1" applyBorder="1"/>
    <xf numFmtId="0" fontId="35" fillId="4" borderId="0" xfId="2" applyFont="1" applyFill="1" applyBorder="1" applyAlignment="1"/>
    <xf numFmtId="0" fontId="35" fillId="4" borderId="0" xfId="2" applyFont="1" applyFill="1" applyBorder="1" applyAlignment="1">
      <alignment horizontal="center" vertical="center"/>
    </xf>
    <xf numFmtId="0" fontId="9" fillId="4" borderId="0" xfId="2" applyFill="1"/>
    <xf numFmtId="0" fontId="21" fillId="4" borderId="0" xfId="15" applyFill="1" applyAlignment="1" applyProtection="1">
      <protection locked="0"/>
    </xf>
    <xf numFmtId="0" fontId="9" fillId="4" borderId="0" xfId="2" applyFill="1" applyBorder="1"/>
    <xf numFmtId="0" fontId="11" fillId="4" borderId="0" xfId="2" applyFont="1" applyFill="1" applyAlignment="1">
      <alignment horizontal="left"/>
    </xf>
    <xf numFmtId="0" fontId="11" fillId="4" borderId="0" xfId="0" applyFont="1" applyFill="1"/>
    <xf numFmtId="0" fontId="21" fillId="4" borderId="0" xfId="15" applyFill="1" applyAlignment="1" applyProtection="1"/>
    <xf numFmtId="0" fontId="11" fillId="4" borderId="0" xfId="0" applyFont="1" applyFill="1" applyProtection="1"/>
    <xf numFmtId="0" fontId="11" fillId="4" borderId="0" xfId="0" applyFont="1" applyFill="1" applyAlignment="1">
      <alignment horizontal="left"/>
    </xf>
    <xf numFmtId="164" fontId="35" fillId="22" borderId="1" xfId="0" applyNumberFormat="1" applyFont="1" applyFill="1" applyBorder="1" applyAlignment="1" applyProtection="1">
      <alignment horizontal="center"/>
      <protection locked="0"/>
    </xf>
    <xf numFmtId="2" fontId="35" fillId="4" borderId="40" xfId="0" applyNumberFormat="1" applyFont="1" applyFill="1" applyBorder="1"/>
    <xf numFmtId="2" fontId="35" fillId="4" borderId="40" xfId="0" applyNumberFormat="1" applyFont="1" applyFill="1" applyBorder="1" applyProtection="1"/>
    <xf numFmtId="2" fontId="53" fillId="19" borderId="1" xfId="0" applyNumberFormat="1" applyFont="1" applyFill="1" applyBorder="1" applyAlignment="1" applyProtection="1">
      <alignment horizontal="center"/>
    </xf>
    <xf numFmtId="2" fontId="35" fillId="23" borderId="1" xfId="0" applyNumberFormat="1" applyFont="1" applyFill="1" applyBorder="1" applyAlignment="1" applyProtection="1">
      <alignment horizontal="center"/>
      <protection locked="0"/>
    </xf>
    <xf numFmtId="2" fontId="53" fillId="24" borderId="1" xfId="0" applyNumberFormat="1" applyFont="1" applyFill="1" applyBorder="1" applyAlignment="1" applyProtection="1">
      <alignment horizontal="center"/>
    </xf>
    <xf numFmtId="0" fontId="27" fillId="4" borderId="39" xfId="0" quotePrefix="1" applyFont="1" applyFill="1" applyBorder="1"/>
    <xf numFmtId="0" fontId="27" fillId="4" borderId="0" xfId="0" quotePrefix="1" applyFont="1" applyFill="1" applyBorder="1"/>
    <xf numFmtId="165" fontId="25" fillId="4" borderId="40" xfId="0" applyNumberFormat="1" applyFont="1" applyFill="1" applyBorder="1"/>
    <xf numFmtId="0" fontId="0" fillId="4" borderId="0" xfId="0" applyFill="1" applyBorder="1"/>
    <xf numFmtId="0" fontId="0" fillId="4" borderId="0" xfId="0" applyFill="1"/>
    <xf numFmtId="0" fontId="38" fillId="4" borderId="0" xfId="15" applyFont="1" applyFill="1" applyAlignment="1" applyProtection="1">
      <protection locked="0"/>
    </xf>
    <xf numFmtId="2" fontId="37" fillId="26" borderId="1" xfId="0" applyNumberFormat="1" applyFont="1" applyFill="1" applyBorder="1" applyAlignment="1" applyProtection="1">
      <alignment horizontal="center"/>
      <protection locked="0"/>
    </xf>
    <xf numFmtId="2" fontId="62" fillId="27" borderId="1" xfId="0" applyNumberFormat="1" applyFont="1" applyFill="1" applyBorder="1" applyAlignment="1" applyProtection="1">
      <alignment horizontal="center"/>
    </xf>
    <xf numFmtId="2" fontId="37" fillId="26" borderId="22" xfId="0" applyNumberFormat="1" applyFont="1" applyFill="1" applyBorder="1" applyAlignment="1" applyProtection="1">
      <alignment horizontal="center"/>
      <protection locked="0"/>
    </xf>
    <xf numFmtId="2" fontId="53" fillId="27" borderId="1" xfId="0" applyNumberFormat="1" applyFont="1" applyFill="1" applyBorder="1" applyAlignment="1" applyProtection="1">
      <alignment horizontal="center"/>
    </xf>
    <xf numFmtId="2" fontId="53" fillId="27" borderId="22" xfId="0" applyNumberFormat="1" applyFont="1" applyFill="1" applyBorder="1" applyAlignment="1" applyProtection="1">
      <alignment horizontal="center"/>
    </xf>
    <xf numFmtId="0" fontId="20" fillId="4" borderId="0" xfId="2" applyFont="1" applyFill="1" applyProtection="1"/>
    <xf numFmtId="0" fontId="11" fillId="4" borderId="0" xfId="2" applyFont="1" applyFill="1" applyProtection="1"/>
    <xf numFmtId="0" fontId="20" fillId="4" borderId="0" xfId="2" applyFont="1" applyFill="1" applyBorder="1" applyProtection="1"/>
    <xf numFmtId="0" fontId="35" fillId="4" borderId="0" xfId="0" applyNumberFormat="1" applyFont="1" applyFill="1" applyBorder="1" applyAlignment="1" applyProtection="1">
      <alignment horizontal="center"/>
    </xf>
    <xf numFmtId="0" fontId="35" fillId="4" borderId="0" xfId="0" applyFont="1" applyFill="1" applyBorder="1" applyProtection="1"/>
    <xf numFmtId="0" fontId="35" fillId="4" borderId="0" xfId="0" applyNumberFormat="1" applyFont="1" applyFill="1" applyBorder="1" applyAlignment="1" applyProtection="1">
      <alignment horizontal="center" vertical="center"/>
    </xf>
    <xf numFmtId="0" fontId="35" fillId="4" borderId="40" xfId="0" applyNumberFormat="1" applyFont="1" applyFill="1" applyBorder="1" applyAlignment="1" applyProtection="1">
      <alignment horizontal="center" vertical="center"/>
    </xf>
    <xf numFmtId="14" fontId="9" fillId="4" borderId="0" xfId="2" applyNumberFormat="1" applyFill="1"/>
    <xf numFmtId="0" fontId="11" fillId="4" borderId="0" xfId="2" applyFont="1" applyFill="1"/>
    <xf numFmtId="0" fontId="11" fillId="4" borderId="0" xfId="2" applyFont="1" applyFill="1" applyAlignment="1">
      <alignment horizontal="center"/>
    </xf>
    <xf numFmtId="0" fontId="9" fillId="4" borderId="0" xfId="2" applyNumberFormat="1" applyFill="1"/>
    <xf numFmtId="0" fontId="21" fillId="0" borderId="41" xfId="15" applyBorder="1" applyAlignment="1" applyProtection="1">
      <alignment horizontal="left" vertical="center" wrapText="1"/>
      <protection locked="0"/>
    </xf>
    <xf numFmtId="0" fontId="21" fillId="0" borderId="43" xfId="15" applyBorder="1" applyAlignment="1" applyProtection="1">
      <alignment horizontal="left" vertical="center" wrapText="1"/>
      <protection locked="0"/>
    </xf>
    <xf numFmtId="0" fontId="20" fillId="21" borderId="34" xfId="3" applyFont="1" applyFill="1" applyBorder="1" applyAlignment="1">
      <alignment horizontal="left" vertical="center" wrapText="1"/>
    </xf>
    <xf numFmtId="0" fontId="20" fillId="21" borderId="36" xfId="3" applyFont="1" applyFill="1" applyBorder="1" applyAlignment="1">
      <alignment horizontal="left" vertical="center" wrapText="1"/>
    </xf>
    <xf numFmtId="0" fontId="20" fillId="21" borderId="39" xfId="3" applyFont="1" applyFill="1" applyBorder="1" applyAlignment="1">
      <alignment horizontal="left" vertical="center" wrapText="1"/>
    </xf>
    <xf numFmtId="0" fontId="20" fillId="21" borderId="40" xfId="3" applyFont="1" applyFill="1" applyBorder="1" applyAlignment="1">
      <alignment horizontal="left" vertical="center" wrapText="1"/>
    </xf>
    <xf numFmtId="0" fontId="20" fillId="21" borderId="41" xfId="3" applyFont="1" applyFill="1" applyBorder="1" applyAlignment="1">
      <alignment horizontal="left" vertical="center" wrapText="1"/>
    </xf>
    <xf numFmtId="0" fontId="20" fillId="21" borderId="43" xfId="3" applyFont="1" applyFill="1" applyBorder="1" applyAlignment="1">
      <alignment horizontal="left" vertical="center" wrapText="1"/>
    </xf>
    <xf numFmtId="0" fontId="20" fillId="21" borderId="34" xfId="3" applyFont="1" applyFill="1" applyBorder="1" applyAlignment="1" applyProtection="1">
      <alignment horizontal="left" vertical="center" wrapText="1"/>
    </xf>
    <xf numFmtId="0" fontId="20" fillId="21" borderId="36" xfId="3" applyFont="1" applyFill="1" applyBorder="1" applyAlignment="1" applyProtection="1">
      <alignment horizontal="left" vertical="center" wrapText="1"/>
    </xf>
    <xf numFmtId="0" fontId="20" fillId="21" borderId="41" xfId="3" applyFont="1" applyFill="1" applyBorder="1" applyAlignment="1" applyProtection="1">
      <alignment horizontal="left" vertical="center" wrapText="1"/>
    </xf>
    <xf numFmtId="0" fontId="20" fillId="21" borderId="43" xfId="3" applyFont="1" applyFill="1" applyBorder="1" applyAlignment="1" applyProtection="1">
      <alignment horizontal="left" vertical="center" wrapText="1"/>
    </xf>
    <xf numFmtId="0" fontId="10" fillId="7" borderId="14" xfId="3" applyBorder="1" applyAlignment="1">
      <alignment horizontal="left" vertical="center"/>
    </xf>
    <xf numFmtId="0" fontId="10" fillId="7" borderId="15" xfId="3" applyBorder="1" applyAlignment="1">
      <alignment horizontal="left" vertical="center"/>
    </xf>
    <xf numFmtId="0" fontId="10" fillId="7" borderId="14" xfId="3" applyBorder="1" applyAlignment="1" applyProtection="1">
      <alignment horizontal="left" vertical="center"/>
    </xf>
    <xf numFmtId="0" fontId="10" fillId="7" borderId="15" xfId="3" applyBorder="1" applyAlignment="1" applyProtection="1">
      <alignment horizontal="left" vertical="center"/>
    </xf>
    <xf numFmtId="0" fontId="13" fillId="3" borderId="14" xfId="0" applyFont="1" applyFill="1" applyBorder="1" applyAlignment="1">
      <alignment horizontal="center"/>
    </xf>
    <xf numFmtId="0" fontId="13" fillId="3" borderId="15" xfId="0" applyFont="1" applyFill="1" applyBorder="1" applyAlignment="1">
      <alignment horizontal="center"/>
    </xf>
    <xf numFmtId="0" fontId="13" fillId="3" borderId="55" xfId="0" applyFont="1" applyFill="1" applyBorder="1" applyAlignment="1">
      <alignment horizontal="center" vertical="center"/>
    </xf>
    <xf numFmtId="0" fontId="13" fillId="3" borderId="54" xfId="0" applyFont="1" applyFill="1" applyBorder="1" applyAlignment="1">
      <alignment horizontal="center" vertical="center"/>
    </xf>
    <xf numFmtId="0" fontId="36" fillId="7" borderId="14" xfId="3" applyFont="1" applyBorder="1" applyAlignment="1">
      <alignment horizontal="left" vertical="center"/>
    </xf>
    <xf numFmtId="0" fontId="36" fillId="7" borderId="69" xfId="3" applyFont="1" applyBorder="1" applyAlignment="1">
      <alignment horizontal="left" vertical="center"/>
    </xf>
    <xf numFmtId="0" fontId="36" fillId="7" borderId="15" xfId="3" applyFont="1" applyBorder="1" applyAlignment="1">
      <alignment horizontal="left" vertical="center"/>
    </xf>
    <xf numFmtId="0" fontId="58" fillId="0" borderId="92" xfId="14" applyFont="1" applyFill="1" applyBorder="1" applyAlignment="1" applyProtection="1">
      <alignment horizontal="left" vertical="center"/>
    </xf>
    <xf numFmtId="0" fontId="58" fillId="0" borderId="113" xfId="14" applyFont="1" applyFill="1" applyBorder="1" applyAlignment="1" applyProtection="1">
      <alignment horizontal="left" vertical="center"/>
    </xf>
    <xf numFmtId="0" fontId="58" fillId="4" borderId="0" xfId="14" applyFont="1" applyFill="1" applyBorder="1" applyAlignment="1" applyProtection="1">
      <alignment horizontal="left" vertical="center"/>
    </xf>
    <xf numFmtId="0" fontId="24" fillId="16" borderId="34" xfId="3" applyFont="1" applyFill="1" applyBorder="1" applyAlignment="1" applyProtection="1">
      <alignment horizontal="left" vertical="center" wrapText="1"/>
    </xf>
    <xf numFmtId="0" fontId="24" fillId="16" borderId="35" xfId="3" applyFont="1" applyFill="1" applyBorder="1" applyAlignment="1" applyProtection="1">
      <alignment horizontal="left" vertical="center" wrapText="1"/>
    </xf>
    <xf numFmtId="0" fontId="24" fillId="16" borderId="36" xfId="3" applyFont="1" applyFill="1" applyBorder="1" applyAlignment="1" applyProtection="1">
      <alignment horizontal="left" vertical="center" wrapText="1"/>
    </xf>
    <xf numFmtId="0" fontId="24" fillId="16" borderId="39" xfId="3" applyFont="1" applyFill="1" applyBorder="1" applyAlignment="1" applyProtection="1">
      <alignment horizontal="left" vertical="center" wrapText="1"/>
    </xf>
    <xf numFmtId="0" fontId="24" fillId="16" borderId="0" xfId="3" applyFont="1" applyFill="1" applyBorder="1" applyAlignment="1" applyProtection="1">
      <alignment horizontal="left" vertical="center" wrapText="1"/>
    </xf>
    <xf numFmtId="0" fontId="24" fillId="16" borderId="40" xfId="3" applyFont="1" applyFill="1" applyBorder="1" applyAlignment="1" applyProtection="1">
      <alignment horizontal="left" vertical="center" wrapText="1"/>
    </xf>
    <xf numFmtId="0" fontId="24" fillId="16" borderId="41" xfId="3" applyFont="1" applyFill="1" applyBorder="1" applyAlignment="1" applyProtection="1">
      <alignment horizontal="left" vertical="center" wrapText="1"/>
    </xf>
    <xf numFmtId="0" fontId="24" fillId="16" borderId="42" xfId="3" applyFont="1" applyFill="1" applyBorder="1" applyAlignment="1" applyProtection="1">
      <alignment horizontal="left" vertical="center" wrapText="1"/>
    </xf>
    <xf numFmtId="0" fontId="24" fillId="16" borderId="43" xfId="3" applyFont="1" applyFill="1" applyBorder="1" applyAlignment="1" applyProtection="1">
      <alignment horizontal="left" vertical="center" wrapText="1"/>
    </xf>
    <xf numFmtId="0" fontId="33" fillId="0" borderId="14" xfId="2" applyFont="1" applyBorder="1" applyAlignment="1">
      <alignment horizontal="center" vertical="center"/>
    </xf>
    <xf numFmtId="0" fontId="33" fillId="0" borderId="119" xfId="2" applyFont="1" applyBorder="1" applyAlignment="1">
      <alignment horizontal="center" vertical="center"/>
    </xf>
    <xf numFmtId="0" fontId="58" fillId="0" borderId="88" xfId="14" applyFont="1" applyFill="1" applyBorder="1" applyAlignment="1" applyProtection="1">
      <alignment horizontal="left" vertical="center"/>
    </xf>
    <xf numFmtId="0" fontId="58" fillId="0" borderId="81" xfId="14" applyFont="1" applyFill="1" applyBorder="1" applyAlignment="1" applyProtection="1">
      <alignment horizontal="left" vertical="center"/>
    </xf>
    <xf numFmtId="0" fontId="58" fillId="0" borderId="90" xfId="14" applyFont="1" applyFill="1" applyBorder="1" applyAlignment="1" applyProtection="1">
      <alignment horizontal="left" vertical="center"/>
    </xf>
    <xf numFmtId="0" fontId="58" fillId="0" borderId="80" xfId="14" applyFont="1" applyFill="1" applyBorder="1" applyAlignment="1" applyProtection="1">
      <alignment horizontal="left" vertical="center"/>
    </xf>
    <xf numFmtId="0" fontId="46" fillId="7" borderId="14" xfId="3" applyFont="1" applyBorder="1" applyAlignment="1">
      <alignment horizontal="left" vertical="center"/>
    </xf>
    <xf numFmtId="0" fontId="46" fillId="7" borderId="69" xfId="3" applyFont="1" applyBorder="1" applyAlignment="1">
      <alignment horizontal="left" vertical="center"/>
    </xf>
    <xf numFmtId="0" fontId="46" fillId="7" borderId="15" xfId="3" applyFont="1" applyBorder="1" applyAlignment="1">
      <alignment horizontal="left" vertical="center"/>
    </xf>
    <xf numFmtId="0" fontId="23" fillId="4" borderId="0" xfId="0" applyFont="1" applyFill="1" applyBorder="1" applyAlignment="1">
      <alignment horizontal="center"/>
    </xf>
    <xf numFmtId="0" fontId="10" fillId="7" borderId="69" xfId="3" applyBorder="1" applyAlignment="1">
      <alignment horizontal="left" vertical="center"/>
    </xf>
    <xf numFmtId="0" fontId="21" fillId="4" borderId="0" xfId="15" applyFill="1" applyAlignment="1" applyProtection="1">
      <alignment horizontal="center"/>
      <protection locked="0"/>
    </xf>
    <xf numFmtId="0" fontId="11" fillId="22" borderId="39" xfId="1" applyFont="1" applyFill="1" applyBorder="1" applyAlignment="1" applyProtection="1">
      <alignment horizontal="center"/>
      <protection locked="0"/>
    </xf>
    <xf numFmtId="0" fontId="11" fillId="22" borderId="0" xfId="1" applyFont="1" applyFill="1" applyBorder="1" applyAlignment="1" applyProtection="1">
      <alignment horizontal="center"/>
      <protection locked="0"/>
    </xf>
    <xf numFmtId="0" fontId="11" fillId="22" borderId="40" xfId="1" applyFont="1" applyFill="1" applyBorder="1" applyAlignment="1" applyProtection="1">
      <alignment horizontal="center"/>
      <protection locked="0"/>
    </xf>
    <xf numFmtId="0" fontId="11" fillId="22" borderId="41" xfId="1" applyFont="1" applyFill="1" applyBorder="1" applyAlignment="1" applyProtection="1">
      <alignment horizontal="center"/>
      <protection locked="0"/>
    </xf>
    <xf numFmtId="0" fontId="11" fillId="22" borderId="42" xfId="1" applyFont="1" applyFill="1" applyBorder="1" applyAlignment="1" applyProtection="1">
      <alignment horizontal="center"/>
      <protection locked="0"/>
    </xf>
    <xf numFmtId="0" fontId="11" fillId="22" borderId="43" xfId="1" applyFont="1" applyFill="1" applyBorder="1" applyAlignment="1" applyProtection="1">
      <alignment horizontal="center"/>
      <protection locked="0"/>
    </xf>
    <xf numFmtId="0" fontId="11" fillId="22" borderId="34" xfId="1" applyFont="1" applyFill="1" applyBorder="1" applyAlignment="1" applyProtection="1">
      <alignment horizontal="center"/>
      <protection locked="0"/>
    </xf>
    <xf numFmtId="0" fontId="11" fillId="22" borderId="35" xfId="1" applyFont="1" applyFill="1" applyBorder="1" applyAlignment="1" applyProtection="1">
      <alignment horizontal="center"/>
      <protection locked="0"/>
    </xf>
    <xf numFmtId="0" fontId="11" fillId="22" borderId="36" xfId="1" applyFont="1" applyFill="1" applyBorder="1" applyAlignment="1" applyProtection="1">
      <alignment horizontal="center"/>
      <protection locked="0"/>
    </xf>
    <xf numFmtId="0" fontId="21" fillId="0" borderId="0" xfId="15" applyAlignment="1" applyProtection="1">
      <alignment horizontal="left"/>
      <protection locked="0"/>
    </xf>
    <xf numFmtId="0" fontId="27" fillId="4" borderId="111" xfId="0" applyFont="1" applyFill="1" applyBorder="1" applyAlignment="1">
      <alignment horizontal="left" vertical="center" wrapText="1"/>
    </xf>
    <xf numFmtId="0" fontId="27" fillId="4" borderId="110" xfId="0" applyFont="1" applyFill="1" applyBorder="1" applyAlignment="1">
      <alignment horizontal="left" vertical="center" wrapText="1"/>
    </xf>
    <xf numFmtId="0" fontId="25" fillId="22" borderId="1" xfId="0" applyFont="1" applyFill="1" applyBorder="1" applyAlignment="1" applyProtection="1">
      <alignment horizontal="left" vertical="top" wrapText="1"/>
      <protection locked="0"/>
    </xf>
    <xf numFmtId="0" fontId="25" fillId="22" borderId="20" xfId="0" applyFont="1" applyFill="1" applyBorder="1" applyAlignment="1" applyProtection="1">
      <alignment horizontal="left" vertical="top" wrapText="1"/>
      <protection locked="0"/>
    </xf>
    <xf numFmtId="0" fontId="25" fillId="22" borderId="22" xfId="0" applyFont="1" applyFill="1" applyBorder="1" applyAlignment="1" applyProtection="1">
      <alignment horizontal="left" vertical="top" wrapText="1"/>
      <protection locked="0"/>
    </xf>
    <xf numFmtId="0" fontId="25" fillId="22" borderId="23" xfId="0" applyFont="1" applyFill="1" applyBorder="1" applyAlignment="1" applyProtection="1">
      <alignment horizontal="left" vertical="top" wrapText="1"/>
      <protection locked="0"/>
    </xf>
    <xf numFmtId="0" fontId="25" fillId="22" borderId="8" xfId="0" applyFont="1" applyFill="1" applyBorder="1" applyAlignment="1" applyProtection="1">
      <alignment horizontal="left" vertical="top" wrapText="1"/>
      <protection locked="0"/>
    </xf>
    <xf numFmtId="0" fontId="25" fillId="22" borderId="70" xfId="0" applyFont="1" applyFill="1" applyBorder="1" applyAlignment="1" applyProtection="1">
      <alignment horizontal="left" vertical="top" wrapText="1"/>
      <protection locked="0"/>
    </xf>
    <xf numFmtId="0" fontId="27" fillId="4" borderId="109" xfId="0" applyFont="1" applyFill="1" applyBorder="1" applyAlignment="1">
      <alignment horizontal="left" vertical="center" wrapText="1"/>
    </xf>
    <xf numFmtId="2" fontId="35" fillId="22" borderId="1" xfId="0" applyNumberFormat="1" applyFont="1" applyFill="1" applyBorder="1" applyAlignment="1" applyProtection="1">
      <alignment horizontal="center" vertical="center"/>
      <protection locked="0"/>
    </xf>
    <xf numFmtId="2" fontId="35" fillId="22" borderId="20" xfId="0" applyNumberFormat="1" applyFont="1" applyFill="1" applyBorder="1" applyAlignment="1" applyProtection="1">
      <alignment horizontal="center" vertical="center"/>
      <protection locked="0"/>
    </xf>
    <xf numFmtId="0" fontId="37" fillId="0" borderId="130" xfId="2" applyFont="1" applyBorder="1" applyAlignment="1">
      <alignment horizontal="left"/>
    </xf>
    <xf numFmtId="0" fontId="37" fillId="0" borderId="132" xfId="2" applyFont="1" applyBorder="1" applyAlignment="1">
      <alignment horizontal="left"/>
    </xf>
    <xf numFmtId="0" fontId="37" fillId="0" borderId="103" xfId="2" applyFont="1" applyBorder="1" applyAlignment="1">
      <alignment horizontal="left"/>
    </xf>
    <xf numFmtId="0" fontId="37" fillId="0" borderId="105" xfId="2" applyFont="1" applyBorder="1" applyAlignment="1">
      <alignment horizontal="left"/>
    </xf>
    <xf numFmtId="14" fontId="37" fillId="0" borderId="103" xfId="2" applyNumberFormat="1" applyFont="1" applyBorder="1" applyAlignment="1">
      <alignment horizontal="left"/>
    </xf>
    <xf numFmtId="14" fontId="37" fillId="0" borderId="105" xfId="2" applyNumberFormat="1" applyFont="1" applyBorder="1" applyAlignment="1">
      <alignment horizontal="left"/>
    </xf>
    <xf numFmtId="0" fontId="37" fillId="0" borderId="103" xfId="2" applyNumberFormat="1" applyFont="1" applyBorder="1" applyAlignment="1">
      <alignment horizontal="left"/>
    </xf>
    <xf numFmtId="0" fontId="37" fillId="0" borderId="105" xfId="2" applyNumberFormat="1" applyFont="1" applyBorder="1" applyAlignment="1">
      <alignment horizontal="left"/>
    </xf>
    <xf numFmtId="0" fontId="37" fillId="0" borderId="103" xfId="2" applyFont="1" applyBorder="1" applyAlignment="1">
      <alignment horizontal="left" vertical="center" wrapText="1"/>
    </xf>
    <xf numFmtId="0" fontId="37" fillId="0" borderId="105" xfId="2" applyFont="1" applyBorder="1" applyAlignment="1">
      <alignment horizontal="left" vertical="center" wrapText="1"/>
    </xf>
    <xf numFmtId="0" fontId="35" fillId="22" borderId="34" xfId="1" applyNumberFormat="1" applyFont="1" applyFill="1" applyBorder="1" applyAlignment="1" applyProtection="1">
      <alignment horizontal="left" vertical="top" wrapText="1"/>
      <protection locked="0"/>
    </xf>
    <xf numFmtId="0" fontId="35" fillId="22" borderId="35" xfId="1" applyNumberFormat="1" applyFont="1" applyFill="1" applyBorder="1" applyAlignment="1" applyProtection="1">
      <alignment horizontal="left" vertical="top" wrapText="1"/>
      <protection locked="0"/>
    </xf>
    <xf numFmtId="0" fontId="35" fillId="22" borderId="36" xfId="1" applyNumberFormat="1" applyFont="1" applyFill="1" applyBorder="1" applyAlignment="1" applyProtection="1">
      <alignment horizontal="left" vertical="top" wrapText="1"/>
      <protection locked="0"/>
    </xf>
    <xf numFmtId="0" fontId="35" fillId="22" borderId="39" xfId="1" applyNumberFormat="1" applyFont="1" applyFill="1" applyBorder="1" applyAlignment="1" applyProtection="1">
      <alignment horizontal="left" vertical="top" wrapText="1"/>
      <protection locked="0"/>
    </xf>
    <xf numFmtId="0" fontId="35" fillId="22" borderId="0" xfId="1" applyNumberFormat="1" applyFont="1" applyFill="1" applyBorder="1" applyAlignment="1" applyProtection="1">
      <alignment horizontal="left" vertical="top" wrapText="1"/>
      <protection locked="0"/>
    </xf>
    <xf numFmtId="0" fontId="35" fillId="22" borderId="40" xfId="1" applyNumberFormat="1" applyFont="1" applyFill="1" applyBorder="1" applyAlignment="1" applyProtection="1">
      <alignment horizontal="left" vertical="top" wrapText="1"/>
      <protection locked="0"/>
    </xf>
    <xf numFmtId="0" fontId="35" fillId="22" borderId="41" xfId="1" applyNumberFormat="1" applyFont="1" applyFill="1" applyBorder="1" applyAlignment="1" applyProtection="1">
      <alignment horizontal="left" vertical="top" wrapText="1"/>
      <protection locked="0"/>
    </xf>
    <xf numFmtId="0" fontId="35" fillId="22" borderId="42" xfId="1" applyNumberFormat="1" applyFont="1" applyFill="1" applyBorder="1" applyAlignment="1" applyProtection="1">
      <alignment horizontal="left" vertical="top" wrapText="1"/>
      <protection locked="0"/>
    </xf>
    <xf numFmtId="0" fontId="35" fillId="22" borderId="43" xfId="1" applyNumberFormat="1" applyFont="1" applyFill="1" applyBorder="1" applyAlignment="1" applyProtection="1">
      <alignment horizontal="left" vertical="top" wrapText="1"/>
      <protection locked="0"/>
    </xf>
    <xf numFmtId="0" fontId="33" fillId="3" borderId="14" xfId="0" applyFont="1" applyFill="1" applyBorder="1" applyAlignment="1">
      <alignment horizontal="left"/>
    </xf>
    <xf numFmtId="0" fontId="33" fillId="3" borderId="69" xfId="0" applyFont="1" applyFill="1" applyBorder="1" applyAlignment="1">
      <alignment horizontal="left"/>
    </xf>
    <xf numFmtId="0" fontId="33" fillId="3" borderId="15" xfId="0" applyFont="1" applyFill="1" applyBorder="1" applyAlignment="1">
      <alignment horizontal="left"/>
    </xf>
    <xf numFmtId="14" fontId="37" fillId="0" borderId="106" xfId="2" applyNumberFormat="1" applyFont="1" applyBorder="1" applyAlignment="1">
      <alignment horizontal="left"/>
    </xf>
    <xf numFmtId="14" fontId="37" fillId="0" borderId="108" xfId="2" applyNumberFormat="1" applyFont="1" applyBorder="1" applyAlignment="1">
      <alignment horizontal="left"/>
    </xf>
    <xf numFmtId="2" fontId="35" fillId="22" borderId="22" xfId="0" applyNumberFormat="1" applyFont="1" applyFill="1" applyBorder="1" applyAlignment="1" applyProtection="1">
      <alignment horizontal="center" vertical="center"/>
      <protection locked="0"/>
    </xf>
    <xf numFmtId="2" fontId="35" fillId="22" borderId="23" xfId="0" applyNumberFormat="1" applyFont="1" applyFill="1" applyBorder="1" applyAlignment="1" applyProtection="1">
      <alignment horizontal="center" vertical="center"/>
      <protection locked="0"/>
    </xf>
    <xf numFmtId="0" fontId="40" fillId="4" borderId="0" xfId="0" applyFont="1" applyFill="1" applyBorder="1" applyAlignment="1">
      <alignment horizontal="left" wrapText="1"/>
    </xf>
    <xf numFmtId="0" fontId="40" fillId="4" borderId="40" xfId="0" applyFont="1" applyFill="1" applyBorder="1" applyAlignment="1">
      <alignment horizontal="left" wrapText="1"/>
    </xf>
    <xf numFmtId="0" fontId="20" fillId="16" borderId="52" xfId="3" applyFont="1" applyFill="1" applyBorder="1" applyAlignment="1" applyProtection="1">
      <alignment horizontal="left" vertical="center" wrapText="1"/>
    </xf>
    <xf numFmtId="0" fontId="20" fillId="16" borderId="66" xfId="3" applyFont="1" applyFill="1" applyBorder="1" applyAlignment="1" applyProtection="1">
      <alignment horizontal="left" vertical="center" wrapText="1"/>
    </xf>
    <xf numFmtId="0" fontId="20" fillId="16" borderId="53" xfId="3" applyFont="1" applyFill="1" applyBorder="1" applyAlignment="1" applyProtection="1">
      <alignment horizontal="left" vertical="center" wrapText="1"/>
    </xf>
    <xf numFmtId="0" fontId="20" fillId="16" borderId="33" xfId="3" applyFont="1" applyFill="1" applyBorder="1" applyAlignment="1" applyProtection="1">
      <alignment horizontal="left" vertical="center" wrapText="1"/>
    </xf>
    <xf numFmtId="0" fontId="20" fillId="16" borderId="8" xfId="3" applyFont="1" applyFill="1" applyBorder="1" applyAlignment="1" applyProtection="1">
      <alignment horizontal="left" vertical="center" wrapText="1"/>
    </xf>
    <xf numFmtId="0" fontId="20" fillId="16" borderId="70" xfId="3" applyFont="1" applyFill="1" applyBorder="1" applyAlignment="1" applyProtection="1">
      <alignment horizontal="left" vertical="center" wrapText="1"/>
    </xf>
    <xf numFmtId="0" fontId="20" fillId="16" borderId="21" xfId="3" applyFont="1" applyFill="1" applyBorder="1" applyAlignment="1" applyProtection="1">
      <alignment horizontal="left" vertical="center" wrapText="1"/>
    </xf>
    <xf numFmtId="0" fontId="20" fillId="16" borderId="22" xfId="3" applyFont="1" applyFill="1" applyBorder="1" applyAlignment="1" applyProtection="1">
      <alignment horizontal="left" vertical="center" wrapText="1"/>
    </xf>
    <xf numFmtId="0" fontId="20" fillId="16" borderId="23" xfId="3" applyFont="1" applyFill="1" applyBorder="1" applyAlignment="1" applyProtection="1">
      <alignment horizontal="left" vertical="center" wrapText="1"/>
    </xf>
    <xf numFmtId="0" fontId="13" fillId="0" borderId="16" xfId="2" applyFont="1" applyBorder="1" applyAlignment="1">
      <alignment horizontal="center" vertical="center"/>
    </xf>
    <xf numFmtId="0" fontId="13" fillId="0" borderId="115" xfId="2" applyFont="1" applyBorder="1" applyAlignment="1">
      <alignment horizontal="center" vertical="center"/>
    </xf>
    <xf numFmtId="0" fontId="9" fillId="0" borderId="118" xfId="2" applyBorder="1" applyAlignment="1">
      <alignment horizontal="left"/>
    </xf>
    <xf numFmtId="0" fontId="9" fillId="0" borderId="116" xfId="2" applyBorder="1" applyAlignment="1">
      <alignment horizontal="left"/>
    </xf>
    <xf numFmtId="0" fontId="37" fillId="0" borderId="131" xfId="2" applyFont="1" applyBorder="1" applyAlignment="1">
      <alignment horizontal="left"/>
    </xf>
    <xf numFmtId="0" fontId="37" fillId="0" borderId="104" xfId="2" applyFont="1" applyBorder="1" applyAlignment="1">
      <alignment horizontal="left"/>
    </xf>
    <xf numFmtId="0" fontId="25" fillId="4" borderId="19" xfId="0" applyFont="1" applyFill="1" applyBorder="1" applyAlignment="1">
      <alignment horizontal="center"/>
    </xf>
    <xf numFmtId="0" fontId="27" fillId="4" borderId="20" xfId="0" applyFont="1" applyFill="1" applyBorder="1" applyAlignment="1">
      <alignment horizontal="center" vertical="center" wrapText="1"/>
    </xf>
    <xf numFmtId="0" fontId="27" fillId="4" borderId="4"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5" fillId="4" borderId="27" xfId="0" applyFont="1" applyFill="1" applyBorder="1" applyAlignment="1">
      <alignment horizontal="center" vertical="center" wrapText="1"/>
    </xf>
    <xf numFmtId="0" fontId="25" fillId="4" borderId="29" xfId="0" applyFont="1" applyFill="1" applyBorder="1" applyAlignment="1">
      <alignment horizontal="center" vertical="center" wrapText="1"/>
    </xf>
    <xf numFmtId="14" fontId="37" fillId="0" borderId="104" xfId="2" applyNumberFormat="1" applyFont="1" applyBorder="1" applyAlignment="1">
      <alignment horizontal="left"/>
    </xf>
    <xf numFmtId="0" fontId="37" fillId="0" borderId="104" xfId="2" applyNumberFormat="1" applyFont="1" applyBorder="1" applyAlignment="1">
      <alignment horizontal="left"/>
    </xf>
    <xf numFmtId="14" fontId="37" fillId="0" borderId="107" xfId="2" applyNumberFormat="1" applyFont="1" applyBorder="1" applyAlignment="1">
      <alignment horizontal="left"/>
    </xf>
    <xf numFmtId="0" fontId="37" fillId="0" borderId="104" xfId="2" applyFont="1" applyBorder="1" applyAlignment="1">
      <alignment horizontal="left" vertical="center" wrapText="1"/>
    </xf>
    <xf numFmtId="14" fontId="12" fillId="0" borderId="106" xfId="2" applyNumberFormat="1" applyFont="1" applyBorder="1" applyAlignment="1">
      <alignment horizontal="left"/>
    </xf>
    <xf numFmtId="14" fontId="12" fillId="0" borderId="107" xfId="2" applyNumberFormat="1" applyFont="1" applyBorder="1" applyAlignment="1">
      <alignment horizontal="left"/>
    </xf>
    <xf numFmtId="14" fontId="12" fillId="0" borderId="108" xfId="2" applyNumberFormat="1" applyFont="1" applyBorder="1" applyAlignment="1">
      <alignment horizontal="left"/>
    </xf>
    <xf numFmtId="0" fontId="24" fillId="7" borderId="14" xfId="3" applyFont="1" applyBorder="1" applyAlignment="1">
      <alignment horizontal="left" vertical="center"/>
    </xf>
    <xf numFmtId="0" fontId="24" fillId="7" borderId="69" xfId="3" applyFont="1" applyBorder="1" applyAlignment="1">
      <alignment horizontal="left" vertical="center"/>
    </xf>
    <xf numFmtId="0" fontId="24" fillId="7" borderId="15" xfId="3" applyFont="1" applyBorder="1" applyAlignment="1">
      <alignment horizontal="left" vertical="center"/>
    </xf>
    <xf numFmtId="0" fontId="12" fillId="0" borderId="130" xfId="2" applyFont="1" applyBorder="1" applyAlignment="1">
      <alignment horizontal="left"/>
    </xf>
    <xf numFmtId="0" fontId="12" fillId="0" borderId="131" xfId="2" applyFont="1" applyBorder="1" applyAlignment="1">
      <alignment horizontal="left"/>
    </xf>
    <xf numFmtId="0" fontId="12" fillId="0" borderId="132" xfId="2" applyFont="1" applyBorder="1" applyAlignment="1">
      <alignment horizontal="left"/>
    </xf>
    <xf numFmtId="0" fontId="12" fillId="0" borderId="103" xfId="2" applyFont="1" applyBorder="1" applyAlignment="1">
      <alignment horizontal="left"/>
    </xf>
    <xf numFmtId="0" fontId="12" fillId="0" borderId="104" xfId="2" applyFont="1" applyBorder="1" applyAlignment="1">
      <alignment horizontal="left"/>
    </xf>
    <xf numFmtId="0" fontId="12" fillId="0" borderId="105" xfId="2" applyFont="1" applyBorder="1" applyAlignment="1">
      <alignment horizontal="left"/>
    </xf>
    <xf numFmtId="14" fontId="12" fillId="0" borderId="103" xfId="2" applyNumberFormat="1" applyFont="1" applyBorder="1" applyAlignment="1">
      <alignment horizontal="left"/>
    </xf>
    <xf numFmtId="14" fontId="12" fillId="0" borderId="104" xfId="2" applyNumberFormat="1" applyFont="1" applyBorder="1" applyAlignment="1">
      <alignment horizontal="left"/>
    </xf>
    <xf numFmtId="14" fontId="12" fillId="0" borderId="105" xfId="2" applyNumberFormat="1" applyFont="1" applyBorder="1" applyAlignment="1">
      <alignment horizontal="left"/>
    </xf>
    <xf numFmtId="0" fontId="12" fillId="0" borderId="103" xfId="2" applyNumberFormat="1" applyFont="1" applyBorder="1" applyAlignment="1">
      <alignment horizontal="left"/>
    </xf>
    <xf numFmtId="0" fontId="12" fillId="0" borderId="104" xfId="2" applyNumberFormat="1" applyFont="1" applyBorder="1" applyAlignment="1">
      <alignment horizontal="left"/>
    </xf>
    <xf numFmtId="0" fontId="12" fillId="0" borderId="105" xfId="2" applyNumberFormat="1" applyFont="1" applyBorder="1" applyAlignment="1">
      <alignment horizontal="left"/>
    </xf>
    <xf numFmtId="0" fontId="12" fillId="0" borderId="103" xfId="2" applyFont="1" applyBorder="1" applyAlignment="1">
      <alignment horizontal="left" vertical="center" wrapText="1"/>
    </xf>
    <xf numFmtId="0" fontId="12" fillId="0" borderId="104" xfId="2" applyFont="1" applyBorder="1" applyAlignment="1">
      <alignment horizontal="left" vertical="center" wrapText="1"/>
    </xf>
    <xf numFmtId="0" fontId="12" fillId="0" borderId="105" xfId="2" applyFont="1" applyBorder="1" applyAlignment="1">
      <alignment horizontal="left" vertical="center" wrapText="1"/>
    </xf>
    <xf numFmtId="0" fontId="63" fillId="4" borderId="0" xfId="0" applyFont="1" applyFill="1" applyAlignment="1">
      <alignment horizontal="left" vertical="top" wrapText="1"/>
    </xf>
    <xf numFmtId="0" fontId="33" fillId="3" borderId="14" xfId="0" applyFont="1" applyFill="1" applyBorder="1" applyAlignment="1">
      <alignment horizontal="left" vertical="center"/>
    </xf>
    <xf numFmtId="0" fontId="33" fillId="3" borderId="69" xfId="0" applyFont="1" applyFill="1" applyBorder="1" applyAlignment="1">
      <alignment horizontal="left" vertical="center"/>
    </xf>
    <xf numFmtId="0" fontId="33" fillId="3" borderId="15" xfId="0" applyFont="1" applyFill="1" applyBorder="1" applyAlignment="1">
      <alignment horizontal="left" vertical="center"/>
    </xf>
    <xf numFmtId="0" fontId="33" fillId="3" borderId="34" xfId="0" applyFont="1" applyFill="1" applyBorder="1" applyAlignment="1">
      <alignment horizontal="left" vertical="center"/>
    </xf>
    <xf numFmtId="0" fontId="33" fillId="3" borderId="35" xfId="0" applyFont="1" applyFill="1" applyBorder="1" applyAlignment="1">
      <alignment horizontal="left" vertical="center"/>
    </xf>
    <xf numFmtId="0" fontId="33" fillId="3" borderId="36" xfId="0" applyFont="1" applyFill="1" applyBorder="1" applyAlignment="1">
      <alignment horizontal="left" vertical="center"/>
    </xf>
    <xf numFmtId="0" fontId="59" fillId="0" borderId="34" xfId="0" applyFont="1" applyBorder="1" applyAlignment="1">
      <alignment horizontal="left"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59" fillId="0" borderId="39" xfId="0" applyFont="1" applyBorder="1" applyAlignment="1">
      <alignment horizontal="left" vertical="center" wrapText="1"/>
    </xf>
    <xf numFmtId="0" fontId="59" fillId="0" borderId="0" xfId="0" applyFont="1" applyBorder="1" applyAlignment="1">
      <alignment horizontal="left" vertical="center" wrapText="1"/>
    </xf>
    <xf numFmtId="0" fontId="59" fillId="0" borderId="40" xfId="0" applyFont="1" applyBorder="1" applyAlignment="1">
      <alignment horizontal="left" vertical="center" wrapText="1"/>
    </xf>
    <xf numFmtId="0" fontId="59" fillId="0" borderId="41" xfId="0" applyFont="1" applyBorder="1" applyAlignment="1">
      <alignment horizontal="left" vertical="center" wrapText="1"/>
    </xf>
    <xf numFmtId="0" fontId="59" fillId="0" borderId="42" xfId="0" applyFont="1" applyBorder="1" applyAlignment="1">
      <alignment horizontal="left" vertical="center" wrapText="1"/>
    </xf>
    <xf numFmtId="0" fontId="59" fillId="0" borderId="43" xfId="0" applyFont="1" applyBorder="1" applyAlignment="1">
      <alignment horizontal="left" vertical="center" wrapText="1"/>
    </xf>
    <xf numFmtId="0" fontId="11" fillId="0" borderId="123" xfId="0" applyFont="1" applyBorder="1" applyAlignment="1">
      <alignment horizontal="left" vertical="top"/>
    </xf>
    <xf numFmtId="0" fontId="11" fillId="0" borderId="124" xfId="0" applyFont="1" applyBorder="1" applyAlignment="1">
      <alignment horizontal="left" vertical="top"/>
    </xf>
    <xf numFmtId="0" fontId="11" fillId="0" borderId="125" xfId="0" applyFont="1" applyBorder="1" applyAlignment="1">
      <alignment horizontal="left" vertical="top"/>
    </xf>
    <xf numFmtId="0" fontId="11" fillId="0" borderId="90" xfId="0" applyFont="1" applyBorder="1" applyAlignment="1">
      <alignment horizontal="left" vertical="top" wrapText="1"/>
    </xf>
    <xf numFmtId="0" fontId="11" fillId="0" borderId="80" xfId="0" applyFont="1" applyBorder="1" applyAlignment="1">
      <alignment horizontal="left" vertical="top" wrapText="1"/>
    </xf>
    <xf numFmtId="0" fontId="11" fillId="0" borderId="91" xfId="0" applyFont="1" applyBorder="1" applyAlignment="1">
      <alignment horizontal="left" vertical="top" wrapText="1"/>
    </xf>
    <xf numFmtId="0" fontId="11" fillId="0" borderId="92" xfId="0" applyFont="1" applyBorder="1" applyAlignment="1">
      <alignment horizontal="left" vertical="top" wrapText="1"/>
    </xf>
    <xf numFmtId="0" fontId="11" fillId="0" borderId="113" xfId="0" applyFont="1" applyBorder="1" applyAlignment="1">
      <alignment horizontal="left" vertical="top" wrapText="1"/>
    </xf>
    <xf numFmtId="0" fontId="11" fillId="0" borderId="93" xfId="0" applyFont="1" applyBorder="1" applyAlignment="1">
      <alignment horizontal="left" vertical="top" wrapText="1"/>
    </xf>
    <xf numFmtId="0" fontId="10" fillId="7" borderId="14" xfId="3" applyFont="1" applyBorder="1" applyAlignment="1">
      <alignment horizontal="left" vertical="center"/>
    </xf>
    <xf numFmtId="0" fontId="10" fillId="7" borderId="15" xfId="3" applyFont="1" applyBorder="1" applyAlignment="1">
      <alignment horizontal="left" vertical="center"/>
    </xf>
  </cellXfs>
  <cellStyles count="19">
    <cellStyle name="40% - Accent1" xfId="1" builtinId="31"/>
    <cellStyle name="60% - Accent2" xfId="17" builtinId="36"/>
    <cellStyle name="Auto Populated Cells" xfId="4"/>
    <cellStyle name="Calculation 2" xfId="5"/>
    <cellStyle name="Conditional Cell" xfId="6"/>
    <cellStyle name="Explanatory Text 2" xfId="7"/>
    <cellStyle name="Explanatory Text 3" xfId="16"/>
    <cellStyle name="Fixed Values" xfId="8"/>
    <cellStyle name="Heading 4 2" xfId="3"/>
    <cellStyle name="Hyperlink" xfId="15" builtinId="8"/>
    <cellStyle name="Input 2" xfId="9"/>
    <cellStyle name="Input 3" xfId="14"/>
    <cellStyle name="Normal" xfId="0" builtinId="0"/>
    <cellStyle name="Normal 2" xfId="2"/>
    <cellStyle name="Normal 4" xfId="18"/>
    <cellStyle name="Output 2" xfId="10"/>
    <cellStyle name="Revision Needed" xfId="11"/>
    <cellStyle name="Tab Header" xfId="12"/>
    <cellStyle name="Table Header" xfId="13"/>
  </cellStyles>
  <dxfs count="42">
    <dxf>
      <fill>
        <patternFill patternType="lightUp">
          <bgColor theme="0" tint="-0.14996795556505021"/>
        </patternFill>
      </fill>
    </dxf>
    <dxf>
      <fill>
        <patternFill patternType="lightUp">
          <bgColor theme="0" tint="-0.14996795556505021"/>
        </patternFill>
      </fill>
    </dxf>
    <dxf>
      <fill>
        <patternFill patternType="lightUp">
          <fgColor auto="1"/>
          <bgColor theme="0" tint="-0.14996795556505021"/>
        </patternFill>
      </fill>
    </dxf>
    <dxf>
      <fill>
        <patternFill patternType="lightUp">
          <fgColor auto="1"/>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fgColor auto="1"/>
          <bgColor theme="0" tint="-0.14996795556505021"/>
        </patternFill>
      </fill>
    </dxf>
    <dxf>
      <fill>
        <patternFill patternType="lightUp">
          <fgColor auto="1"/>
          <bgColor theme="0" tint="-0.14996795556505021"/>
        </patternFill>
      </fill>
    </dxf>
    <dxf>
      <fill>
        <patternFill patternType="lightUp">
          <fgColor auto="1"/>
          <bgColor theme="0" tint="-0.14996795556505021"/>
        </patternFill>
      </fill>
    </dxf>
    <dxf>
      <fill>
        <patternFill patternType="lightUp">
          <fgColor auto="1"/>
          <bgColor theme="0" tint="-0.14996795556505021"/>
        </patternFill>
      </fill>
    </dxf>
    <dxf>
      <fill>
        <patternFill patternType="lightUp">
          <fgColor auto="1"/>
          <bgColor theme="0" tint="-0.14996795556505021"/>
        </patternFill>
      </fill>
    </dxf>
    <dxf>
      <fill>
        <patternFill patternType="lightUp">
          <fgColor auto="1"/>
          <bgColor theme="0" tint="-0.14996795556505021"/>
        </patternFill>
      </fill>
    </dxf>
    <dxf>
      <fill>
        <patternFill patternType="lightUp">
          <fgColor auto="1"/>
          <bgColor theme="0" tint="-0.14996795556505021"/>
        </patternFill>
      </fill>
    </dxf>
    <dxf>
      <fill>
        <patternFill patternType="lightUp">
          <fgColor auto="1"/>
          <bgColor theme="0" tint="-0.14996795556505021"/>
        </patternFill>
      </fill>
    </dxf>
    <dxf>
      <fill>
        <patternFill patternType="lightUp">
          <fgColor auto="1"/>
          <bgColor theme="0" tint="-0.14996795556505021"/>
        </patternFill>
      </fill>
    </dxf>
    <dxf>
      <fill>
        <patternFill patternType="lightUp">
          <fgColor auto="1"/>
          <bgColor theme="0" tint="-0.14996795556505021"/>
        </patternFill>
      </fill>
    </dxf>
    <dxf>
      <fill>
        <patternFill patternType="lightUp">
          <fgColor auto="1"/>
          <bgColor theme="0" tint="-0.14996795556505021"/>
        </patternFill>
      </fill>
    </dxf>
    <dxf>
      <fill>
        <patternFill patternType="lightUp">
          <fgColor auto="1"/>
          <bgColor theme="0" tint="-0.14996795556505021"/>
        </patternFill>
      </fill>
    </dxf>
    <dxf>
      <fill>
        <patternFill patternType="lightUp">
          <fgColor auto="1"/>
          <bgColor theme="0" tint="-0.14996795556505021"/>
        </patternFill>
      </fill>
    </dxf>
    <dxf>
      <fill>
        <patternFill patternType="lightUp">
          <fgColor auto="1"/>
          <bgColor theme="0" tint="-0.14996795556505021"/>
        </patternFill>
      </fill>
    </dxf>
    <dxf>
      <fill>
        <patternFill patternType="lightUp">
          <fgColor auto="1"/>
          <bgColor theme="0" tint="-0.14996795556505021"/>
        </patternFill>
      </fill>
    </dxf>
    <dxf>
      <fill>
        <patternFill patternType="lightUp">
          <fgColor auto="1"/>
          <bgColor theme="0" tint="-0.14996795556505021"/>
        </patternFill>
      </fill>
    </dxf>
    <dxf>
      <font>
        <color auto="1"/>
      </font>
      <fill>
        <patternFill>
          <bgColor theme="8" tint="0.39994506668294322"/>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auto="1"/>
      </font>
      <fill>
        <patternFill>
          <bgColor theme="8" tint="0.39994506668294322"/>
        </patternFill>
      </fill>
    </dxf>
    <dxf>
      <font>
        <color rgb="FFC00000"/>
      </font>
      <fill>
        <patternFill>
          <bgColor theme="5" tint="0.59996337778862885"/>
        </patternFill>
      </fill>
    </dxf>
    <dxf>
      <font>
        <color rgb="FFC00000"/>
      </font>
      <fill>
        <patternFill>
          <bgColor theme="5" tint="0.59996337778862885"/>
        </patternFill>
      </fill>
    </dxf>
    <dxf>
      <fill>
        <patternFill patternType="lightUp">
          <bgColor theme="0" tint="-0.14996795556505021"/>
        </patternFill>
      </fill>
    </dxf>
    <dxf>
      <fill>
        <patternFill patternType="lightUp">
          <bgColor theme="0" tint="-0.14996795556505021"/>
        </patternFill>
      </fill>
    </dxf>
    <dxf>
      <font>
        <color theme="0"/>
      </font>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
      <fill>
        <patternFill patternType="lightUp">
          <bgColor theme="0" tint="-0.14996795556505021"/>
        </patternFill>
      </fill>
    </dxf>
  </dxfs>
  <tableStyles count="0" defaultTableStyle="TableStyleMedium9"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cfr.gov/cgi-bin/text-idx?SID=e1a6f76a5b015243c688e2b31ce77dce&amp;node=pt10.3.430&amp;rgn=div5" TargetMode="External"/><Relationship Id="rId1" Type="http://schemas.openxmlformats.org/officeDocument/2006/relationships/hyperlink" Target="http://www.energy.gov/"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6"/>
  <sheetViews>
    <sheetView tabSelected="1" zoomScale="80" zoomScaleNormal="80" workbookViewId="0">
      <selection activeCell="B11" sqref="B11:C11"/>
    </sheetView>
  </sheetViews>
  <sheetFormatPr defaultRowHeight="16.5" x14ac:dyDescent="0.3"/>
  <cols>
    <col min="1" max="1" width="4.85546875" style="574" customWidth="1"/>
    <col min="2" max="2" width="36.7109375" style="574" customWidth="1"/>
    <col min="3" max="3" width="144.42578125" style="574" customWidth="1"/>
    <col min="4" max="4" width="4.42578125" style="574" customWidth="1"/>
    <col min="5" max="5" width="4.140625" style="574" customWidth="1"/>
    <col min="6" max="6" width="25.7109375" style="574" customWidth="1"/>
    <col min="7" max="16384" width="9.140625" style="574"/>
  </cols>
  <sheetData>
    <row r="1" spans="2:6" ht="17.25" thickBot="1" x14ac:dyDescent="0.35">
      <c r="E1" s="381"/>
    </row>
    <row r="2" spans="2:6" ht="18" thickBot="1" x14ac:dyDescent="0.35">
      <c r="B2" s="597" t="str">
        <f>'Version Control'!$B$2</f>
        <v>Title Block</v>
      </c>
      <c r="C2" s="598"/>
      <c r="E2" s="381"/>
    </row>
    <row r="3" spans="2:6" s="575" customFormat="1" x14ac:dyDescent="0.3">
      <c r="B3" s="326" t="str">
        <f>'Version Control'!$B$3</f>
        <v>Test Report Template Name:</v>
      </c>
      <c r="C3" s="435" t="str">
        <f>'Version Control'!$C$3</f>
        <v xml:space="preserve">Residential Clothes Washer J1  </v>
      </c>
      <c r="E3" s="382"/>
    </row>
    <row r="4" spans="2:6" s="575" customFormat="1" x14ac:dyDescent="0.3">
      <c r="B4" s="327" t="str">
        <f>'Version Control'!$B$4</f>
        <v>Version Number:</v>
      </c>
      <c r="C4" s="329" t="str">
        <f>'Version Control'!$C$4</f>
        <v>v2.3</v>
      </c>
      <c r="E4" s="382"/>
    </row>
    <row r="5" spans="2:6" s="575" customFormat="1" x14ac:dyDescent="0.3">
      <c r="B5" s="328" t="str">
        <f>'Version Control'!$B$5</f>
        <v xml:space="preserve">Latest Template Revision: </v>
      </c>
      <c r="C5" s="330">
        <f>'Version Control'!$C$5</f>
        <v>42922</v>
      </c>
      <c r="E5" s="382"/>
    </row>
    <row r="6" spans="2:6" s="575" customFormat="1" x14ac:dyDescent="0.3">
      <c r="B6" s="328" t="str">
        <f>'Version Control'!$B$6</f>
        <v>Tab Name:</v>
      </c>
      <c r="C6" s="329" t="str">
        <f ca="1">MID(CELL("filename",B1), FIND("]", CELL("filename", B1))+ 1, 255)</f>
        <v>Instructions</v>
      </c>
      <c r="E6" s="382"/>
    </row>
    <row r="7" spans="2:6" ht="17.25" thickBot="1" x14ac:dyDescent="0.35">
      <c r="B7" s="507" t="str">
        <f>'Version Control'!$B$7</f>
        <v>File Name:</v>
      </c>
      <c r="C7" s="508" t="str">
        <f ca="1">'Version Control'!$C$7</f>
        <v>Residential Clothes Washer J1 - v2.2.xlsx</v>
      </c>
      <c r="E7" s="383"/>
      <c r="F7" s="575"/>
    </row>
    <row r="8" spans="2:6" x14ac:dyDescent="0.3">
      <c r="E8" s="383"/>
      <c r="F8" s="575"/>
    </row>
    <row r="9" spans="2:6" ht="17.25" thickBot="1" x14ac:dyDescent="0.35">
      <c r="E9" s="383"/>
      <c r="F9" s="575"/>
    </row>
    <row r="10" spans="2:6" ht="18" thickBot="1" x14ac:dyDescent="0.35">
      <c r="B10" s="599" t="s">
        <v>264</v>
      </c>
      <c r="C10" s="600"/>
      <c r="E10" s="383"/>
      <c r="F10" s="575"/>
    </row>
    <row r="11" spans="2:6" ht="24.75" customHeight="1" thickBot="1" x14ac:dyDescent="0.35">
      <c r="B11" s="585" t="s">
        <v>440</v>
      </c>
      <c r="C11" s="586"/>
      <c r="E11" s="383"/>
      <c r="F11" s="575"/>
    </row>
    <row r="12" spans="2:6" ht="17.25" thickBot="1" x14ac:dyDescent="0.35">
      <c r="E12" s="383"/>
      <c r="F12" s="575"/>
    </row>
    <row r="13" spans="2:6" ht="18" thickBot="1" x14ac:dyDescent="0.35">
      <c r="B13" s="599" t="s">
        <v>265</v>
      </c>
      <c r="C13" s="600"/>
      <c r="E13" s="383"/>
      <c r="F13" s="575"/>
    </row>
    <row r="14" spans="2:6" ht="17.25" x14ac:dyDescent="0.3">
      <c r="B14" s="443" t="s">
        <v>266</v>
      </c>
      <c r="C14" s="444" t="s">
        <v>267</v>
      </c>
      <c r="E14" s="383"/>
      <c r="F14" s="575"/>
    </row>
    <row r="15" spans="2:6" x14ac:dyDescent="0.3">
      <c r="B15" s="277" t="s">
        <v>295</v>
      </c>
      <c r="C15" s="278" t="s">
        <v>400</v>
      </c>
      <c r="D15" s="575"/>
      <c r="E15" s="383"/>
      <c r="F15" s="575"/>
    </row>
    <row r="16" spans="2:6" x14ac:dyDescent="0.3">
      <c r="B16" s="271" t="s">
        <v>285</v>
      </c>
      <c r="C16" s="272" t="s">
        <v>401</v>
      </c>
      <c r="D16" s="575"/>
      <c r="E16" s="383"/>
      <c r="F16" s="575"/>
    </row>
    <row r="17" spans="2:7" x14ac:dyDescent="0.3">
      <c r="B17" s="271" t="s">
        <v>282</v>
      </c>
      <c r="C17" s="272" t="s">
        <v>402</v>
      </c>
      <c r="D17" s="575"/>
      <c r="E17" s="383"/>
      <c r="F17" s="575"/>
    </row>
    <row r="18" spans="2:7" x14ac:dyDescent="0.3">
      <c r="B18" s="273" t="s">
        <v>246</v>
      </c>
      <c r="C18" s="274" t="s">
        <v>403</v>
      </c>
      <c r="D18" s="575"/>
      <c r="E18" s="383"/>
      <c r="F18" s="575"/>
    </row>
    <row r="19" spans="2:7" x14ac:dyDescent="0.3">
      <c r="B19" s="271" t="s">
        <v>44</v>
      </c>
      <c r="C19" s="272" t="s">
        <v>404</v>
      </c>
      <c r="D19" s="575"/>
      <c r="E19" s="383"/>
      <c r="F19" s="575"/>
    </row>
    <row r="20" spans="2:7" x14ac:dyDescent="0.3">
      <c r="B20" s="271" t="s">
        <v>174</v>
      </c>
      <c r="C20" s="274" t="s">
        <v>405</v>
      </c>
      <c r="D20" s="575"/>
      <c r="E20" s="383"/>
      <c r="F20" s="575"/>
    </row>
    <row r="21" spans="2:7" x14ac:dyDescent="0.3">
      <c r="B21" s="271" t="s">
        <v>281</v>
      </c>
      <c r="C21" s="272" t="s">
        <v>406</v>
      </c>
      <c r="D21" s="575"/>
      <c r="E21" s="383"/>
      <c r="F21" s="575"/>
    </row>
    <row r="22" spans="2:7" x14ac:dyDescent="0.3">
      <c r="B22" s="271" t="s">
        <v>50</v>
      </c>
      <c r="C22" s="274" t="s">
        <v>175</v>
      </c>
      <c r="D22" s="575"/>
      <c r="E22" s="383"/>
      <c r="F22" s="575"/>
    </row>
    <row r="23" spans="2:7" x14ac:dyDescent="0.3">
      <c r="B23" s="271" t="s">
        <v>176</v>
      </c>
      <c r="C23" s="274" t="s">
        <v>177</v>
      </c>
      <c r="D23" s="575"/>
      <c r="E23" s="383"/>
      <c r="F23" s="575"/>
    </row>
    <row r="24" spans="2:7" x14ac:dyDescent="0.3">
      <c r="B24" s="271" t="s">
        <v>356</v>
      </c>
      <c r="C24" s="274" t="s">
        <v>178</v>
      </c>
      <c r="D24" s="575"/>
      <c r="E24" s="383"/>
      <c r="F24" s="575"/>
    </row>
    <row r="25" spans="2:7" x14ac:dyDescent="0.3">
      <c r="B25" s="271" t="s">
        <v>179</v>
      </c>
      <c r="C25" s="274" t="s">
        <v>180</v>
      </c>
      <c r="D25" s="575"/>
      <c r="E25" s="383"/>
      <c r="F25" s="575"/>
    </row>
    <row r="26" spans="2:7" x14ac:dyDescent="0.3">
      <c r="B26" s="271" t="s">
        <v>181</v>
      </c>
      <c r="C26" s="274" t="s">
        <v>182</v>
      </c>
      <c r="D26" s="575"/>
      <c r="E26" s="383"/>
      <c r="F26" s="575"/>
    </row>
    <row r="27" spans="2:7" x14ac:dyDescent="0.3">
      <c r="B27" s="271" t="s">
        <v>183</v>
      </c>
      <c r="C27" s="274" t="s">
        <v>184</v>
      </c>
      <c r="D27" s="575"/>
      <c r="E27" s="383"/>
      <c r="F27" s="575"/>
    </row>
    <row r="28" spans="2:7" x14ac:dyDescent="0.3">
      <c r="B28" s="271" t="s">
        <v>185</v>
      </c>
      <c r="C28" s="274" t="s">
        <v>186</v>
      </c>
      <c r="D28" s="575"/>
      <c r="E28" s="383"/>
      <c r="F28" s="575"/>
    </row>
    <row r="29" spans="2:7" x14ac:dyDescent="0.3">
      <c r="B29" s="271" t="s">
        <v>187</v>
      </c>
      <c r="C29" s="274" t="s">
        <v>188</v>
      </c>
      <c r="D29" s="575"/>
      <c r="E29" s="383"/>
      <c r="F29" s="575"/>
    </row>
    <row r="30" spans="2:7" x14ac:dyDescent="0.3">
      <c r="B30" s="421" t="s">
        <v>396</v>
      </c>
      <c r="C30" s="422" t="s">
        <v>433</v>
      </c>
      <c r="D30" s="575"/>
      <c r="E30" s="383"/>
      <c r="F30" s="575"/>
    </row>
    <row r="31" spans="2:7" ht="17.25" thickBot="1" x14ac:dyDescent="0.35">
      <c r="B31" s="275" t="s">
        <v>283</v>
      </c>
      <c r="C31" s="276" t="s">
        <v>407</v>
      </c>
      <c r="E31" s="381"/>
      <c r="F31" s="575"/>
    </row>
    <row r="32" spans="2:7" ht="17.25" thickBot="1" x14ac:dyDescent="0.35">
      <c r="D32" s="575"/>
      <c r="E32" s="382"/>
      <c r="F32" s="575"/>
      <c r="G32" s="576"/>
    </row>
    <row r="33" spans="2:7" ht="18" thickBot="1" x14ac:dyDescent="0.4">
      <c r="B33" s="601" t="s">
        <v>367</v>
      </c>
      <c r="C33" s="602"/>
      <c r="D33" s="575"/>
      <c r="E33" s="382"/>
      <c r="F33" s="575"/>
      <c r="G33" s="576"/>
    </row>
    <row r="34" spans="2:7" ht="16.5" customHeight="1" x14ac:dyDescent="0.3">
      <c r="B34" s="482" t="s">
        <v>411</v>
      </c>
      <c r="C34" s="483" t="s">
        <v>412</v>
      </c>
      <c r="D34" s="575"/>
      <c r="E34" s="382"/>
      <c r="F34" s="575"/>
      <c r="G34" s="576"/>
    </row>
    <row r="35" spans="2:7" x14ac:dyDescent="0.3">
      <c r="B35" s="603" t="s">
        <v>413</v>
      </c>
      <c r="C35" s="478" t="s">
        <v>343</v>
      </c>
      <c r="D35" s="575"/>
      <c r="E35" s="382"/>
      <c r="F35" s="575"/>
      <c r="G35" s="576"/>
    </row>
    <row r="36" spans="2:7" x14ac:dyDescent="0.3">
      <c r="B36" s="603"/>
      <c r="C36" s="479" t="s">
        <v>414</v>
      </c>
      <c r="D36" s="575"/>
      <c r="E36" s="382"/>
      <c r="F36" s="575"/>
      <c r="G36" s="576"/>
    </row>
    <row r="37" spans="2:7" x14ac:dyDescent="0.3">
      <c r="B37" s="603"/>
      <c r="C37" s="480" t="s">
        <v>408</v>
      </c>
      <c r="D37" s="575"/>
      <c r="E37" s="382"/>
      <c r="F37" s="575"/>
      <c r="G37" s="576"/>
    </row>
    <row r="38" spans="2:7" ht="21.75" thickBot="1" x14ac:dyDescent="0.35">
      <c r="B38" s="604"/>
      <c r="C38" s="481" t="s">
        <v>368</v>
      </c>
      <c r="D38" s="575"/>
      <c r="E38" s="382"/>
      <c r="F38" s="575"/>
      <c r="G38" s="576"/>
    </row>
    <row r="39" spans="2:7" ht="17.25" thickBot="1" x14ac:dyDescent="0.35">
      <c r="D39" s="575"/>
      <c r="E39" s="382"/>
      <c r="F39" s="575"/>
      <c r="G39" s="576"/>
    </row>
    <row r="40" spans="2:7" ht="18.75" thickBot="1" x14ac:dyDescent="0.35">
      <c r="B40" s="279" t="s">
        <v>189</v>
      </c>
      <c r="C40" s="280"/>
      <c r="D40" s="575"/>
      <c r="E40" s="382"/>
      <c r="F40" s="575"/>
      <c r="G40" s="576"/>
    </row>
    <row r="41" spans="2:7" x14ac:dyDescent="0.3">
      <c r="B41" s="587" t="s">
        <v>369</v>
      </c>
      <c r="C41" s="588"/>
      <c r="D41" s="575"/>
      <c r="E41" s="382"/>
      <c r="F41" s="575"/>
      <c r="G41" s="576"/>
    </row>
    <row r="42" spans="2:7" x14ac:dyDescent="0.3">
      <c r="B42" s="589"/>
      <c r="C42" s="590"/>
      <c r="D42" s="575"/>
      <c r="E42" s="382"/>
      <c r="F42" s="575"/>
      <c r="G42" s="576"/>
    </row>
    <row r="43" spans="2:7" ht="17.25" thickBot="1" x14ac:dyDescent="0.35">
      <c r="B43" s="591"/>
      <c r="C43" s="592"/>
      <c r="D43" s="575"/>
      <c r="E43" s="382"/>
      <c r="F43" s="575"/>
      <c r="G43" s="576"/>
    </row>
    <row r="44" spans="2:7" x14ac:dyDescent="0.3">
      <c r="B44" s="593" t="s">
        <v>373</v>
      </c>
      <c r="C44" s="594"/>
      <c r="D44" s="575"/>
      <c r="E44" s="382"/>
      <c r="F44" s="575"/>
      <c r="G44" s="576"/>
    </row>
    <row r="45" spans="2:7" ht="17.25" thickBot="1" x14ac:dyDescent="0.35">
      <c r="B45" s="595"/>
      <c r="C45" s="596"/>
      <c r="D45" s="575"/>
      <c r="E45" s="382"/>
      <c r="F45" s="575"/>
      <c r="G45" s="576"/>
    </row>
    <row r="46" spans="2:7" ht="17.25" x14ac:dyDescent="0.3">
      <c r="B46" s="281"/>
      <c r="C46" s="282"/>
      <c r="D46" s="575"/>
      <c r="E46" s="382"/>
      <c r="F46" s="575"/>
      <c r="G46" s="576"/>
    </row>
    <row r="47" spans="2:7" ht="21" x14ac:dyDescent="0.3">
      <c r="B47" s="283" t="s">
        <v>370</v>
      </c>
      <c r="C47" s="284" t="s">
        <v>371</v>
      </c>
      <c r="D47" s="575"/>
      <c r="E47" s="382"/>
      <c r="F47" s="575"/>
      <c r="G47" s="576"/>
    </row>
    <row r="48" spans="2:7" ht="18" thickBot="1" x14ac:dyDescent="0.35">
      <c r="B48" s="281"/>
      <c r="C48" s="282"/>
      <c r="D48" s="575"/>
      <c r="E48" s="382"/>
      <c r="F48" s="575"/>
      <c r="G48" s="576"/>
    </row>
    <row r="49" spans="1:7" x14ac:dyDescent="0.3">
      <c r="B49" s="289" t="s">
        <v>16</v>
      </c>
      <c r="C49" s="290" t="s">
        <v>285</v>
      </c>
      <c r="D49" s="575"/>
      <c r="E49" s="382"/>
      <c r="F49" s="575"/>
      <c r="G49" s="576"/>
    </row>
    <row r="50" spans="1:7" x14ac:dyDescent="0.3">
      <c r="B50" s="285" t="s">
        <v>46</v>
      </c>
      <c r="C50" s="286" t="s">
        <v>282</v>
      </c>
      <c r="D50" s="575"/>
      <c r="E50" s="382"/>
      <c r="F50" s="575"/>
      <c r="G50" s="576"/>
    </row>
    <row r="51" spans="1:7" x14ac:dyDescent="0.3">
      <c r="B51" s="285" t="s">
        <v>17</v>
      </c>
      <c r="C51" s="286" t="s">
        <v>246</v>
      </c>
      <c r="D51" s="575"/>
      <c r="E51" s="382"/>
      <c r="F51" s="575"/>
      <c r="G51" s="576"/>
    </row>
    <row r="52" spans="1:7" x14ac:dyDescent="0.3">
      <c r="B52" s="285" t="s">
        <v>213</v>
      </c>
      <c r="C52" s="286" t="s">
        <v>44</v>
      </c>
      <c r="D52" s="575"/>
      <c r="E52" s="382"/>
      <c r="F52" s="575"/>
      <c r="G52" s="576"/>
    </row>
    <row r="53" spans="1:7" x14ac:dyDescent="0.3">
      <c r="B53" s="285" t="s">
        <v>248</v>
      </c>
      <c r="C53" s="291" t="s">
        <v>174</v>
      </c>
      <c r="D53" s="575"/>
      <c r="E53" s="382"/>
      <c r="F53" s="575"/>
      <c r="G53" s="576"/>
    </row>
    <row r="54" spans="1:7" ht="17.25" thickBot="1" x14ac:dyDescent="0.35">
      <c r="B54" s="287" t="s">
        <v>249</v>
      </c>
      <c r="C54" s="288" t="s">
        <v>372</v>
      </c>
      <c r="D54" s="575"/>
      <c r="E54" s="382"/>
      <c r="F54" s="575"/>
      <c r="G54" s="576"/>
    </row>
    <row r="55" spans="1:7" x14ac:dyDescent="0.3">
      <c r="D55" s="575"/>
      <c r="E55" s="382"/>
      <c r="F55" s="575"/>
      <c r="G55" s="576"/>
    </row>
    <row r="56" spans="1:7" x14ac:dyDescent="0.3">
      <c r="A56" s="381"/>
      <c r="B56" s="381"/>
      <c r="C56" s="381"/>
      <c r="D56" s="382"/>
      <c r="E56" s="382"/>
      <c r="F56" s="575"/>
    </row>
  </sheetData>
  <sheetProtection algorithmName="SHA-512" hashValue="aPRik/xD6F15l7XC+IgK3MlKEPaFoDPoSR3AbiI6pqyRo6k5z5FfgsaI3k4uGMSaAlPNggZMQhPja0f4mzRL6w==" saltValue="fC5vXcUHz9jK54wKwoZsVA==" spinCount="100000" sheet="1" objects="1" scenarios="1" selectLockedCells="1"/>
  <mergeCells count="8">
    <mergeCell ref="B11:C11"/>
    <mergeCell ref="B41:C43"/>
    <mergeCell ref="B44:C45"/>
    <mergeCell ref="B2:C2"/>
    <mergeCell ref="B10:C10"/>
    <mergeCell ref="B13:C13"/>
    <mergeCell ref="B33:C33"/>
    <mergeCell ref="B35:B38"/>
  </mergeCells>
  <hyperlinks>
    <hyperlink ref="B11" r:id="rId1" display="[Enter Full Name of Test Procedure, Be Sure to change Hyperlink so acurate test procedure is referenced]"/>
    <hyperlink ref="B11:C11" r:id="rId2" display="10 CFR 430 Subpart B Appendix J1:  Uniform Test Method for Measuring the Energy Consumption of Automatic and Semi-Automatic Clothes Washers [77 FR 20292, Apr. 4, 2012]"/>
    <hyperlink ref="C53" location="'Test Data Inputs'!A1" display="Test Data Inputs"/>
    <hyperlink ref="C54" location="'Report Sign-Off Block'!A1" display="Fill in Input Cells on &quot;Report Sign-off Block&quot; tab"/>
    <hyperlink ref="C50" location="'Setup &amp; Instrumentation'!A1" display="Fill in Input Cells on &quot;Setup &amp; Instrumentation&quot; tab"/>
    <hyperlink ref="C49" location="'General Info &amp; Test Results'!A1" display="Fill in Input Cells on &quot;General Info &amp; Test Results&quot; tab"/>
    <hyperlink ref="C52" location="'Test Conditions'!A1" display="Fill in Input Cells on &quot;Test Conditions&quot; tab"/>
    <hyperlink ref="C51" location="Photos!A1" display="Fill in Input Cells on &quot;Photos&quot; tab, if applicable"/>
  </hyperlinks>
  <pageMargins left="0.7" right="0.7" top="0.75" bottom="0.75" header="0.3" footer="0.3"/>
  <pageSetup orientation="portrait" horizontalDpi="200" verticalDpi="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104"/>
  <sheetViews>
    <sheetView workbookViewId="0">
      <selection activeCell="B11" sqref="B11"/>
    </sheetView>
  </sheetViews>
  <sheetFormatPr defaultRowHeight="15" x14ac:dyDescent="0.3"/>
  <cols>
    <col min="1" max="1" width="9.140625" style="41"/>
    <col min="2" max="2" width="35.28515625" style="41" bestFit="1" customWidth="1"/>
    <col min="3" max="3" width="22.140625" style="41" customWidth="1"/>
    <col min="4" max="4" width="19.140625" style="41" customWidth="1"/>
    <col min="5" max="5" width="16.85546875" style="41" customWidth="1"/>
    <col min="6" max="6" width="4.28515625" style="41" customWidth="1"/>
    <col min="7" max="7" width="4.85546875" style="41" customWidth="1"/>
    <col min="8" max="16384" width="9.140625" style="41"/>
  </cols>
  <sheetData>
    <row r="1" spans="2:7" ht="15.75" thickBot="1" x14ac:dyDescent="0.35">
      <c r="G1" s="388"/>
    </row>
    <row r="2" spans="2:7" ht="18.75" thickBot="1" x14ac:dyDescent="0.35">
      <c r="B2" s="605" t="str">
        <f>'Version Control'!B2</f>
        <v>Title Block</v>
      </c>
      <c r="C2" s="606"/>
      <c r="D2" s="606"/>
      <c r="E2" s="607"/>
      <c r="G2" s="388"/>
    </row>
    <row r="3" spans="2:7" ht="18" x14ac:dyDescent="0.35">
      <c r="B3" s="322" t="str">
        <f>'Version Control'!B3</f>
        <v>Test Report Template Name:</v>
      </c>
      <c r="C3" s="653" t="str">
        <f>'Version Control'!C3</f>
        <v xml:space="preserve">Residential Clothes Washer J1  </v>
      </c>
      <c r="D3" s="694"/>
      <c r="E3" s="654"/>
      <c r="G3" s="388"/>
    </row>
    <row r="4" spans="2:7" ht="18" x14ac:dyDescent="0.35">
      <c r="B4" s="323" t="str">
        <f>'Version Control'!B4</f>
        <v>Version Number:</v>
      </c>
      <c r="C4" s="655" t="str">
        <f>'Version Control'!C4</f>
        <v>v2.3</v>
      </c>
      <c r="D4" s="695"/>
      <c r="E4" s="656"/>
      <c r="G4" s="388"/>
    </row>
    <row r="5" spans="2:7" ht="18" x14ac:dyDescent="0.35">
      <c r="B5" s="324" t="str">
        <f>'Version Control'!B5</f>
        <v xml:space="preserve">Latest Template Revision: </v>
      </c>
      <c r="C5" s="657">
        <f>'Version Control'!C5</f>
        <v>42922</v>
      </c>
      <c r="D5" s="702"/>
      <c r="E5" s="658"/>
      <c r="G5" s="388"/>
    </row>
    <row r="6" spans="2:7" ht="18" x14ac:dyDescent="0.35">
      <c r="B6" s="324" t="str">
        <f>'Version Control'!B6</f>
        <v>Tab Name:</v>
      </c>
      <c r="C6" s="659" t="str">
        <f ca="1">MID(CELL("filename",A1), FIND("]", CELL("filename", A1))+ 1, 255)</f>
        <v>Calculations -Water Consumption</v>
      </c>
      <c r="D6" s="703"/>
      <c r="E6" s="660"/>
      <c r="G6" s="388"/>
    </row>
    <row r="7" spans="2:7" ht="41.25" customHeight="1" x14ac:dyDescent="0.3">
      <c r="B7" s="503" t="str">
        <f>'Version Control'!B7</f>
        <v>File Name:</v>
      </c>
      <c r="C7" s="661" t="str">
        <f ca="1">'Version Control'!C7</f>
        <v>Residential Clothes Washer J1 - v2.2.xlsx</v>
      </c>
      <c r="D7" s="705"/>
      <c r="E7" s="662"/>
      <c r="G7" s="388"/>
    </row>
    <row r="8" spans="2:7" ht="18.75" thickBot="1" x14ac:dyDescent="0.4">
      <c r="B8" s="325" t="str">
        <f>'Version Control'!B8</f>
        <v xml:space="preserve">Test Completion Date: </v>
      </c>
      <c r="C8" s="675" t="str">
        <f>'Version Control'!C8</f>
        <v>[MM/DD/YYYY]</v>
      </c>
      <c r="D8" s="704"/>
      <c r="E8" s="676"/>
      <c r="G8" s="388"/>
    </row>
    <row r="9" spans="2:7" x14ac:dyDescent="0.3">
      <c r="G9" s="388"/>
    </row>
    <row r="10" spans="2:7" x14ac:dyDescent="0.3">
      <c r="G10" s="388"/>
    </row>
    <row r="11" spans="2:7" ht="21" x14ac:dyDescent="0.4">
      <c r="B11" s="179" t="s">
        <v>226</v>
      </c>
      <c r="G11" s="388"/>
    </row>
    <row r="12" spans="2:7" x14ac:dyDescent="0.3">
      <c r="B12" s="55" t="s">
        <v>234</v>
      </c>
      <c r="G12" s="388"/>
    </row>
    <row r="13" spans="2:7" ht="15.75" thickBot="1" x14ac:dyDescent="0.35">
      <c r="G13" s="388"/>
    </row>
    <row r="14" spans="2:7" ht="15.75" thickBot="1" x14ac:dyDescent="0.35">
      <c r="B14" s="177" t="s">
        <v>162</v>
      </c>
      <c r="C14" s="178"/>
      <c r="D14" s="48"/>
      <c r="G14" s="388"/>
    </row>
    <row r="15" spans="2:7" ht="15.75" thickBot="1" x14ac:dyDescent="0.35">
      <c r="B15" s="92" t="s">
        <v>311</v>
      </c>
      <c r="C15" s="390" t="b">
        <f>IF(C20="Manual",C23,IF(C20="Automatic",C24,IF(C20="Both Manual and Automatic",C25)))</f>
        <v>0</v>
      </c>
      <c r="D15" s="48" t="s">
        <v>166</v>
      </c>
      <c r="G15" s="388"/>
    </row>
    <row r="16" spans="2:7" s="48" customFormat="1" x14ac:dyDescent="0.3">
      <c r="B16" s="81"/>
      <c r="C16" s="83"/>
      <c r="G16" s="441"/>
    </row>
    <row r="17" spans="2:7" s="48" customFormat="1" x14ac:dyDescent="0.3">
      <c r="B17" s="81"/>
      <c r="C17" s="83"/>
      <c r="G17" s="441"/>
    </row>
    <row r="18" spans="2:7" ht="21" x14ac:dyDescent="0.4">
      <c r="B18" s="179" t="s">
        <v>199</v>
      </c>
      <c r="G18" s="388"/>
    </row>
    <row r="19" spans="2:7" s="48" customFormat="1" ht="15.75" thickBot="1" x14ac:dyDescent="0.35">
      <c r="B19" s="81"/>
      <c r="C19" s="83"/>
      <c r="G19" s="441"/>
    </row>
    <row r="20" spans="2:7" s="48" customFormat="1" ht="34.5" customHeight="1" thickBot="1" x14ac:dyDescent="0.35">
      <c r="B20" s="182" t="s">
        <v>112</v>
      </c>
      <c r="C20" s="183">
        <f>'General Info &amp; Test Results'!$C$30</f>
        <v>0</v>
      </c>
      <c r="G20" s="441"/>
    </row>
    <row r="21" spans="2:7" s="48" customFormat="1" ht="15.75" thickBot="1" x14ac:dyDescent="0.35">
      <c r="B21" s="81"/>
      <c r="C21" s="83"/>
      <c r="G21" s="441"/>
    </row>
    <row r="22" spans="2:7" x14ac:dyDescent="0.3">
      <c r="B22" s="177" t="s">
        <v>291</v>
      </c>
      <c r="C22" s="184"/>
      <c r="D22" s="48"/>
      <c r="G22" s="388"/>
    </row>
    <row r="23" spans="2:7" x14ac:dyDescent="0.3">
      <c r="B23" s="185" t="s">
        <v>12</v>
      </c>
      <c r="C23" s="519">
        <f>(C33*Fmin_manual)+(C34*Fmax_manual)</f>
        <v>0</v>
      </c>
      <c r="D23" s="48"/>
      <c r="G23" s="388"/>
    </row>
    <row r="24" spans="2:7" x14ac:dyDescent="0.3">
      <c r="B24" s="185" t="s">
        <v>422</v>
      </c>
      <c r="C24" s="519">
        <f>(C40*Fmin_automatic)+(C41*Favg_automatic)+(C42*Fmax_automatic)</f>
        <v>0</v>
      </c>
      <c r="D24" s="48"/>
      <c r="G24" s="388"/>
    </row>
    <row r="25" spans="2:7" ht="15.75" thickBot="1" x14ac:dyDescent="0.35">
      <c r="B25" s="186" t="s">
        <v>426</v>
      </c>
      <c r="C25" s="520">
        <f>AVERAGE(C23:C24)</f>
        <v>0</v>
      </c>
      <c r="D25" s="48"/>
      <c r="G25" s="388"/>
    </row>
    <row r="26" spans="2:7" x14ac:dyDescent="0.3">
      <c r="B26" s="81"/>
      <c r="C26" s="81"/>
      <c r="D26" s="48"/>
      <c r="G26" s="388"/>
    </row>
    <row r="27" spans="2:7" x14ac:dyDescent="0.3">
      <c r="D27" s="48"/>
      <c r="G27" s="388"/>
    </row>
    <row r="28" spans="2:7" x14ac:dyDescent="0.3">
      <c r="D28" s="48"/>
      <c r="G28" s="388"/>
    </row>
    <row r="29" spans="2:7" ht="15.75" thickBot="1" x14ac:dyDescent="0.35">
      <c r="B29" s="81"/>
      <c r="C29" s="81"/>
      <c r="D29" s="48"/>
      <c r="G29" s="388"/>
    </row>
    <row r="30" spans="2:7" ht="15.75" thickBot="1" x14ac:dyDescent="0.35">
      <c r="B30" s="187" t="s">
        <v>161</v>
      </c>
      <c r="C30" s="188"/>
      <c r="D30" s="48"/>
      <c r="G30" s="388"/>
    </row>
    <row r="31" spans="2:7" x14ac:dyDescent="0.3">
      <c r="B31" s="189" t="s">
        <v>125</v>
      </c>
      <c r="C31" s="65"/>
      <c r="D31" s="48"/>
      <c r="E31" s="48"/>
      <c r="G31" s="388"/>
    </row>
    <row r="32" spans="2:7" x14ac:dyDescent="0.3">
      <c r="B32" s="78"/>
      <c r="C32" s="52" t="s">
        <v>235</v>
      </c>
      <c r="D32" s="88"/>
      <c r="E32" s="48"/>
      <c r="G32" s="388"/>
    </row>
    <row r="33" spans="2:7" x14ac:dyDescent="0.3">
      <c r="B33" s="78" t="s">
        <v>126</v>
      </c>
      <c r="C33" s="209">
        <f>E56</f>
        <v>0</v>
      </c>
      <c r="D33" s="83"/>
      <c r="E33" s="48"/>
      <c r="G33" s="388"/>
    </row>
    <row r="34" spans="2:7" x14ac:dyDescent="0.3">
      <c r="B34" s="78" t="s">
        <v>127</v>
      </c>
      <c r="C34" s="209">
        <f>E67</f>
        <v>0</v>
      </c>
      <c r="D34" s="83"/>
      <c r="E34" s="48"/>
      <c r="G34" s="388"/>
    </row>
    <row r="35" spans="2:7" x14ac:dyDescent="0.3">
      <c r="B35" s="78"/>
      <c r="C35" s="180"/>
      <c r="D35" s="83"/>
      <c r="E35" s="48"/>
      <c r="G35" s="388"/>
    </row>
    <row r="36" spans="2:7" x14ac:dyDescent="0.3">
      <c r="B36" s="78"/>
      <c r="C36" s="180"/>
      <c r="D36" s="83"/>
      <c r="E36" s="48"/>
      <c r="G36" s="388"/>
    </row>
    <row r="37" spans="2:7" x14ac:dyDescent="0.3">
      <c r="B37" s="78"/>
      <c r="C37" s="180"/>
      <c r="D37" s="83"/>
      <c r="E37" s="48"/>
      <c r="G37" s="388"/>
    </row>
    <row r="38" spans="2:7" x14ac:dyDescent="0.3">
      <c r="B38" s="84" t="s">
        <v>427</v>
      </c>
      <c r="C38" s="86"/>
      <c r="D38" s="48"/>
      <c r="E38" s="48"/>
      <c r="G38" s="388"/>
    </row>
    <row r="39" spans="2:7" x14ac:dyDescent="0.3">
      <c r="B39" s="78"/>
      <c r="C39" s="52" t="s">
        <v>235</v>
      </c>
      <c r="D39" s="48"/>
      <c r="E39" s="48"/>
      <c r="G39" s="388"/>
    </row>
    <row r="40" spans="2:7" x14ac:dyDescent="0.3">
      <c r="B40" s="78" t="s">
        <v>428</v>
      </c>
      <c r="C40" s="209">
        <f>E80</f>
        <v>0</v>
      </c>
      <c r="D40" s="83"/>
      <c r="E40" s="48"/>
      <c r="G40" s="388"/>
    </row>
    <row r="41" spans="2:7" x14ac:dyDescent="0.3">
      <c r="B41" s="78" t="s">
        <v>429</v>
      </c>
      <c r="C41" s="209">
        <f>E91</f>
        <v>0</v>
      </c>
      <c r="D41" s="83"/>
      <c r="E41" s="48"/>
      <c r="G41" s="388"/>
    </row>
    <row r="42" spans="2:7" x14ac:dyDescent="0.3">
      <c r="B42" s="78" t="s">
        <v>430</v>
      </c>
      <c r="C42" s="209">
        <f>E102</f>
        <v>0</v>
      </c>
      <c r="D42" s="83"/>
      <c r="E42" s="48"/>
      <c r="G42" s="388"/>
    </row>
    <row r="43" spans="2:7" x14ac:dyDescent="0.3">
      <c r="B43" s="78"/>
      <c r="C43" s="180"/>
      <c r="D43" s="83"/>
      <c r="E43" s="48"/>
      <c r="G43" s="388"/>
    </row>
    <row r="44" spans="2:7" x14ac:dyDescent="0.3">
      <c r="B44" s="78"/>
      <c r="C44" s="180"/>
      <c r="D44" s="83"/>
      <c r="E44" s="48"/>
      <c r="G44" s="388"/>
    </row>
    <row r="45" spans="2:7" x14ac:dyDescent="0.3">
      <c r="B45" s="563"/>
      <c r="C45" s="53"/>
      <c r="D45" s="48"/>
      <c r="E45" s="48"/>
      <c r="G45" s="388"/>
    </row>
    <row r="46" spans="2:7" x14ac:dyDescent="0.3">
      <c r="B46" s="78"/>
      <c r="C46" s="52"/>
      <c r="D46" s="48"/>
      <c r="E46" s="48"/>
      <c r="G46" s="388"/>
    </row>
    <row r="47" spans="2:7" x14ac:dyDescent="0.3">
      <c r="B47" s="78"/>
      <c r="C47" s="180"/>
      <c r="D47" s="83"/>
      <c r="E47" s="48"/>
      <c r="G47" s="388"/>
    </row>
    <row r="48" spans="2:7" x14ac:dyDescent="0.3">
      <c r="B48" s="78"/>
      <c r="C48" s="180"/>
      <c r="D48" s="83"/>
      <c r="E48" s="48"/>
      <c r="G48" s="388"/>
    </row>
    <row r="49" spans="2:7" ht="15.75" thickBot="1" x14ac:dyDescent="0.35">
      <c r="B49" s="50"/>
      <c r="C49" s="181"/>
      <c r="D49" s="83"/>
      <c r="E49" s="48"/>
      <c r="G49" s="388"/>
    </row>
    <row r="50" spans="2:7" x14ac:dyDescent="0.3">
      <c r="G50" s="388"/>
    </row>
    <row r="51" spans="2:7" x14ac:dyDescent="0.3">
      <c r="G51" s="388"/>
    </row>
    <row r="52" spans="2:7" ht="15.75" thickBot="1" x14ac:dyDescent="0.35">
      <c r="G52" s="388"/>
    </row>
    <row r="53" spans="2:7" x14ac:dyDescent="0.3">
      <c r="B53" s="190" t="s">
        <v>160</v>
      </c>
      <c r="C53" s="191"/>
      <c r="D53" s="76"/>
      <c r="E53" s="77"/>
      <c r="G53" s="388"/>
    </row>
    <row r="54" spans="2:7" x14ac:dyDescent="0.3">
      <c r="B54" s="84" t="s">
        <v>125</v>
      </c>
      <c r="C54" s="85"/>
      <c r="D54" s="85"/>
      <c r="E54" s="86"/>
      <c r="G54" s="388"/>
    </row>
    <row r="55" spans="2:7" ht="30" x14ac:dyDescent="0.3">
      <c r="B55" s="87" t="s">
        <v>126</v>
      </c>
      <c r="C55" s="79" t="s">
        <v>159</v>
      </c>
      <c r="D55" s="79" t="s">
        <v>116</v>
      </c>
      <c r="E55" s="192" t="s">
        <v>129</v>
      </c>
      <c r="G55" s="388"/>
    </row>
    <row r="56" spans="2:7" x14ac:dyDescent="0.3">
      <c r="B56" s="78" t="s">
        <v>113</v>
      </c>
      <c r="C56" s="521">
        <f>'Test Data Inputs'!C77</f>
        <v>0</v>
      </c>
      <c r="D56" s="521">
        <f>'Test Data Inputs'!D77</f>
        <v>0</v>
      </c>
      <c r="E56" s="211">
        <f>C56+D56</f>
        <v>0</v>
      </c>
      <c r="G56" s="388"/>
    </row>
    <row r="57" spans="2:7" x14ac:dyDescent="0.3">
      <c r="B57" s="78"/>
      <c r="C57" s="193"/>
      <c r="D57" s="193"/>
      <c r="E57" s="194"/>
      <c r="G57" s="388"/>
    </row>
    <row r="58" spans="2:7" x14ac:dyDescent="0.3">
      <c r="B58" s="78"/>
      <c r="C58" s="193"/>
      <c r="D58" s="193"/>
      <c r="E58" s="194"/>
      <c r="G58" s="388"/>
    </row>
    <row r="59" spans="2:7" x14ac:dyDescent="0.3">
      <c r="B59" s="78"/>
      <c r="C59" s="193"/>
      <c r="D59" s="193"/>
      <c r="E59" s="194"/>
      <c r="G59" s="388"/>
    </row>
    <row r="60" spans="2:7" x14ac:dyDescent="0.3">
      <c r="B60" s="78"/>
      <c r="C60" s="193"/>
      <c r="D60" s="193"/>
      <c r="E60" s="194"/>
      <c r="G60" s="388"/>
    </row>
    <row r="61" spans="2:7" x14ac:dyDescent="0.3">
      <c r="B61" s="78"/>
      <c r="C61" s="193"/>
      <c r="D61" s="193"/>
      <c r="E61" s="194"/>
      <c r="G61" s="388"/>
    </row>
    <row r="62" spans="2:7" x14ac:dyDescent="0.3">
      <c r="B62" s="78"/>
      <c r="C62" s="193"/>
      <c r="D62" s="193"/>
      <c r="E62" s="194"/>
      <c r="G62" s="388"/>
    </row>
    <row r="63" spans="2:7" x14ac:dyDescent="0.3">
      <c r="B63" s="78"/>
      <c r="C63" s="193"/>
      <c r="D63" s="193"/>
      <c r="E63" s="194"/>
      <c r="G63" s="388"/>
    </row>
    <row r="64" spans="2:7" x14ac:dyDescent="0.3">
      <c r="B64" s="78"/>
      <c r="C64" s="193"/>
      <c r="D64" s="193"/>
      <c r="E64" s="194"/>
      <c r="G64" s="388"/>
    </row>
    <row r="65" spans="2:7" x14ac:dyDescent="0.3">
      <c r="B65" s="78"/>
      <c r="C65" s="193"/>
      <c r="D65" s="193"/>
      <c r="E65" s="194"/>
      <c r="G65" s="388"/>
    </row>
    <row r="66" spans="2:7" ht="30" x14ac:dyDescent="0.3">
      <c r="B66" s="87" t="s">
        <v>127</v>
      </c>
      <c r="C66" s="79" t="s">
        <v>159</v>
      </c>
      <c r="D66" s="79" t="s">
        <v>116</v>
      </c>
      <c r="E66" s="192" t="s">
        <v>129</v>
      </c>
      <c r="G66" s="388"/>
    </row>
    <row r="67" spans="2:7" x14ac:dyDescent="0.3">
      <c r="B67" s="78" t="s">
        <v>113</v>
      </c>
      <c r="C67" s="521">
        <f>'Test Data Inputs'!C88</f>
        <v>0</v>
      </c>
      <c r="D67" s="521">
        <f>'Test Data Inputs'!D88</f>
        <v>0</v>
      </c>
      <c r="E67" s="211">
        <f>C67+D67</f>
        <v>0</v>
      </c>
      <c r="G67" s="388"/>
    </row>
    <row r="68" spans="2:7" x14ac:dyDescent="0.3">
      <c r="B68" s="78"/>
      <c r="C68" s="48"/>
      <c r="D68" s="48"/>
      <c r="E68" s="53"/>
      <c r="G68" s="388"/>
    </row>
    <row r="69" spans="2:7" x14ac:dyDescent="0.3">
      <c r="B69" s="78"/>
      <c r="C69" s="48"/>
      <c r="D69" s="48"/>
      <c r="E69" s="53"/>
      <c r="G69" s="388"/>
    </row>
    <row r="70" spans="2:7" x14ac:dyDescent="0.3">
      <c r="B70" s="78"/>
      <c r="C70" s="48"/>
      <c r="D70" s="48"/>
      <c r="E70" s="53"/>
      <c r="G70" s="388"/>
    </row>
    <row r="71" spans="2:7" x14ac:dyDescent="0.3">
      <c r="B71" s="78"/>
      <c r="C71" s="48"/>
      <c r="D71" s="48"/>
      <c r="E71" s="53"/>
      <c r="G71" s="388"/>
    </row>
    <row r="72" spans="2:7" x14ac:dyDescent="0.3">
      <c r="B72" s="78"/>
      <c r="C72" s="48"/>
      <c r="D72" s="48"/>
      <c r="E72" s="53"/>
      <c r="G72" s="388"/>
    </row>
    <row r="73" spans="2:7" x14ac:dyDescent="0.3">
      <c r="B73" s="78"/>
      <c r="C73" s="48"/>
      <c r="D73" s="48"/>
      <c r="E73" s="53"/>
      <c r="G73" s="388"/>
    </row>
    <row r="74" spans="2:7" x14ac:dyDescent="0.3">
      <c r="B74" s="78"/>
      <c r="C74" s="48"/>
      <c r="D74" s="48"/>
      <c r="E74" s="53"/>
      <c r="G74" s="388"/>
    </row>
    <row r="75" spans="2:7" x14ac:dyDescent="0.3">
      <c r="B75" s="78"/>
      <c r="C75" s="48"/>
      <c r="D75" s="48"/>
      <c r="E75" s="53"/>
      <c r="G75" s="388"/>
    </row>
    <row r="76" spans="2:7" x14ac:dyDescent="0.3">
      <c r="B76" s="78"/>
      <c r="C76" s="48"/>
      <c r="D76" s="48"/>
      <c r="E76" s="53"/>
      <c r="G76" s="388"/>
    </row>
    <row r="77" spans="2:7" x14ac:dyDescent="0.3">
      <c r="B77" s="78"/>
      <c r="C77" s="48"/>
      <c r="D77" s="48"/>
      <c r="E77" s="53"/>
      <c r="G77" s="388"/>
    </row>
    <row r="78" spans="2:7" x14ac:dyDescent="0.3">
      <c r="B78" s="84" t="s">
        <v>427</v>
      </c>
      <c r="C78" s="85"/>
      <c r="D78" s="85"/>
      <c r="E78" s="86"/>
      <c r="G78" s="388"/>
    </row>
    <row r="79" spans="2:7" ht="30" x14ac:dyDescent="0.3">
      <c r="B79" s="87" t="s">
        <v>428</v>
      </c>
      <c r="C79" s="79" t="s">
        <v>159</v>
      </c>
      <c r="D79" s="79" t="s">
        <v>116</v>
      </c>
      <c r="E79" s="192" t="s">
        <v>129</v>
      </c>
      <c r="G79" s="388"/>
    </row>
    <row r="80" spans="2:7" x14ac:dyDescent="0.3">
      <c r="B80" s="78" t="s">
        <v>113</v>
      </c>
      <c r="C80" s="521">
        <f>'Test Data Inputs'!C100</f>
        <v>0</v>
      </c>
      <c r="D80" s="521">
        <f>'Test Data Inputs'!D100</f>
        <v>0</v>
      </c>
      <c r="E80" s="211">
        <f>C80+D80</f>
        <v>0</v>
      </c>
      <c r="G80" s="388"/>
    </row>
    <row r="81" spans="2:7" x14ac:dyDescent="0.3">
      <c r="B81" s="78"/>
      <c r="C81" s="82"/>
      <c r="D81" s="82"/>
      <c r="E81" s="180"/>
      <c r="G81" s="388"/>
    </row>
    <row r="82" spans="2:7" x14ac:dyDescent="0.3">
      <c r="B82" s="78"/>
      <c r="C82" s="82"/>
      <c r="D82" s="82"/>
      <c r="E82" s="180"/>
      <c r="G82" s="388"/>
    </row>
    <row r="83" spans="2:7" x14ac:dyDescent="0.3">
      <c r="B83" s="78"/>
      <c r="C83" s="82"/>
      <c r="D83" s="82"/>
      <c r="E83" s="180"/>
      <c r="G83" s="388"/>
    </row>
    <row r="84" spans="2:7" x14ac:dyDescent="0.3">
      <c r="B84" s="78"/>
      <c r="C84" s="82"/>
      <c r="D84" s="82"/>
      <c r="E84" s="180"/>
      <c r="G84" s="388"/>
    </row>
    <row r="85" spans="2:7" x14ac:dyDescent="0.3">
      <c r="B85" s="78"/>
      <c r="C85" s="82"/>
      <c r="D85" s="82"/>
      <c r="E85" s="180"/>
      <c r="G85" s="388"/>
    </row>
    <row r="86" spans="2:7" x14ac:dyDescent="0.3">
      <c r="B86" s="78"/>
      <c r="C86" s="82"/>
      <c r="D86" s="82"/>
      <c r="E86" s="180"/>
      <c r="G86" s="388"/>
    </row>
    <row r="87" spans="2:7" x14ac:dyDescent="0.3">
      <c r="B87" s="78"/>
      <c r="C87" s="82"/>
      <c r="D87" s="82"/>
      <c r="E87" s="180"/>
      <c r="G87" s="388"/>
    </row>
    <row r="88" spans="2:7" x14ac:dyDescent="0.3">
      <c r="B88" s="78"/>
      <c r="C88" s="82"/>
      <c r="D88" s="82"/>
      <c r="E88" s="180"/>
      <c r="G88" s="388"/>
    </row>
    <row r="89" spans="2:7" x14ac:dyDescent="0.3">
      <c r="B89" s="78"/>
      <c r="C89" s="82"/>
      <c r="D89" s="82"/>
      <c r="E89" s="180"/>
      <c r="G89" s="388"/>
    </row>
    <row r="90" spans="2:7" ht="30" x14ac:dyDescent="0.3">
      <c r="B90" s="87" t="s">
        <v>429</v>
      </c>
      <c r="C90" s="79" t="s">
        <v>159</v>
      </c>
      <c r="D90" s="79" t="s">
        <v>116</v>
      </c>
      <c r="E90" s="192" t="s">
        <v>129</v>
      </c>
      <c r="G90" s="388"/>
    </row>
    <row r="91" spans="2:7" x14ac:dyDescent="0.3">
      <c r="B91" s="78" t="s">
        <v>113</v>
      </c>
      <c r="C91" s="521">
        <f>'Test Data Inputs'!C111</f>
        <v>0</v>
      </c>
      <c r="D91" s="521">
        <f>'Test Data Inputs'!D111</f>
        <v>0</v>
      </c>
      <c r="E91" s="211">
        <f>SUM(C91:D91)</f>
        <v>0</v>
      </c>
      <c r="G91" s="388"/>
    </row>
    <row r="92" spans="2:7" x14ac:dyDescent="0.3">
      <c r="B92" s="78"/>
      <c r="C92" s="82"/>
      <c r="D92" s="82"/>
      <c r="E92" s="180"/>
      <c r="G92" s="388"/>
    </row>
    <row r="93" spans="2:7" x14ac:dyDescent="0.3">
      <c r="B93" s="78"/>
      <c r="C93" s="82"/>
      <c r="D93" s="82"/>
      <c r="E93" s="180"/>
      <c r="G93" s="388"/>
    </row>
    <row r="94" spans="2:7" x14ac:dyDescent="0.3">
      <c r="B94" s="78"/>
      <c r="C94" s="82"/>
      <c r="D94" s="82"/>
      <c r="E94" s="180"/>
      <c r="G94" s="388"/>
    </row>
    <row r="95" spans="2:7" x14ac:dyDescent="0.3">
      <c r="B95" s="78"/>
      <c r="C95" s="82"/>
      <c r="D95" s="82"/>
      <c r="E95" s="180"/>
      <c r="G95" s="388"/>
    </row>
    <row r="96" spans="2:7" x14ac:dyDescent="0.3">
      <c r="B96" s="78"/>
      <c r="C96" s="82"/>
      <c r="D96" s="82"/>
      <c r="E96" s="180"/>
      <c r="G96" s="388"/>
    </row>
    <row r="97" spans="1:7" x14ac:dyDescent="0.3">
      <c r="B97" s="78"/>
      <c r="C97" s="82"/>
      <c r="D97" s="82"/>
      <c r="E97" s="180"/>
      <c r="G97" s="388"/>
    </row>
    <row r="98" spans="1:7" x14ac:dyDescent="0.3">
      <c r="B98" s="78"/>
      <c r="C98" s="82"/>
      <c r="D98" s="82"/>
      <c r="E98" s="180"/>
      <c r="G98" s="388"/>
    </row>
    <row r="99" spans="1:7" x14ac:dyDescent="0.3">
      <c r="B99" s="78"/>
      <c r="C99" s="82"/>
      <c r="D99" s="82"/>
      <c r="E99" s="180"/>
      <c r="G99" s="388"/>
    </row>
    <row r="100" spans="1:7" x14ac:dyDescent="0.3">
      <c r="B100" s="78"/>
      <c r="C100" s="82"/>
      <c r="D100" s="82"/>
      <c r="E100" s="180"/>
      <c r="G100" s="388"/>
    </row>
    <row r="101" spans="1:7" ht="30" x14ac:dyDescent="0.3">
      <c r="B101" s="87" t="s">
        <v>430</v>
      </c>
      <c r="C101" s="79" t="s">
        <v>159</v>
      </c>
      <c r="D101" s="79" t="s">
        <v>116</v>
      </c>
      <c r="E101" s="192" t="s">
        <v>129</v>
      </c>
      <c r="G101" s="388"/>
    </row>
    <row r="102" spans="1:7" ht="15.75" thickBot="1" x14ac:dyDescent="0.35">
      <c r="B102" s="50" t="s">
        <v>113</v>
      </c>
      <c r="C102" s="522">
        <f>'Test Data Inputs'!C122</f>
        <v>0</v>
      </c>
      <c r="D102" s="522">
        <f>'Test Data Inputs'!D122</f>
        <v>0</v>
      </c>
      <c r="E102" s="212">
        <f>C102+D102</f>
        <v>0</v>
      </c>
      <c r="G102" s="388"/>
    </row>
    <row r="103" spans="1:7" x14ac:dyDescent="0.3">
      <c r="G103" s="388"/>
    </row>
    <row r="104" spans="1:7" x14ac:dyDescent="0.3">
      <c r="A104" s="388"/>
      <c r="B104" s="388"/>
      <c r="C104" s="388"/>
      <c r="D104" s="388"/>
      <c r="E104" s="388"/>
      <c r="F104" s="388"/>
      <c r="G104" s="388"/>
    </row>
  </sheetData>
  <sheetProtection password="CA26" sheet="1" objects="1" scenarios="1" selectLockedCells="1"/>
  <mergeCells count="7">
    <mergeCell ref="C8:E8"/>
    <mergeCell ref="B2:E2"/>
    <mergeCell ref="C3:E3"/>
    <mergeCell ref="C4:E4"/>
    <mergeCell ref="C5:E5"/>
    <mergeCell ref="C6:E6"/>
    <mergeCell ref="C7:E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34"/>
  <sheetViews>
    <sheetView workbookViewId="0">
      <selection activeCell="B11" sqref="B11"/>
    </sheetView>
  </sheetViews>
  <sheetFormatPr defaultRowHeight="15" x14ac:dyDescent="0.3"/>
  <cols>
    <col min="1" max="1" width="3.28515625" style="41" customWidth="1"/>
    <col min="2" max="2" width="44" style="41" customWidth="1"/>
    <col min="3" max="3" width="18.42578125" style="41" customWidth="1"/>
    <col min="4" max="4" width="14" style="41" customWidth="1"/>
    <col min="5" max="5" width="20.140625" style="41" customWidth="1"/>
    <col min="6" max="6" width="9.140625" style="41"/>
    <col min="7" max="7" width="4.42578125" style="41" customWidth="1"/>
    <col min="8" max="16384" width="9.140625" style="41"/>
  </cols>
  <sheetData>
    <row r="1" spans="2:7" ht="15.75" thickBot="1" x14ac:dyDescent="0.35">
      <c r="G1" s="388"/>
    </row>
    <row r="2" spans="2:7" ht="18.75" thickBot="1" x14ac:dyDescent="0.35">
      <c r="B2" s="605" t="str">
        <f>'Version Control'!B2</f>
        <v>Title Block</v>
      </c>
      <c r="C2" s="606"/>
      <c r="D2" s="606"/>
      <c r="E2" s="607"/>
      <c r="G2" s="388"/>
    </row>
    <row r="3" spans="2:7" ht="18" x14ac:dyDescent="0.35">
      <c r="B3" s="322" t="str">
        <f>'Version Control'!B3</f>
        <v>Test Report Template Name:</v>
      </c>
      <c r="C3" s="653" t="str">
        <f>'Version Control'!C3</f>
        <v xml:space="preserve">Residential Clothes Washer J1  </v>
      </c>
      <c r="D3" s="694"/>
      <c r="E3" s="654"/>
      <c r="G3" s="388"/>
    </row>
    <row r="4" spans="2:7" ht="18" x14ac:dyDescent="0.35">
      <c r="B4" s="323" t="str">
        <f>'Version Control'!B4</f>
        <v>Version Number:</v>
      </c>
      <c r="C4" s="655" t="str">
        <f>'Version Control'!C4</f>
        <v>v2.3</v>
      </c>
      <c r="D4" s="695"/>
      <c r="E4" s="656"/>
      <c r="G4" s="388"/>
    </row>
    <row r="5" spans="2:7" ht="18" x14ac:dyDescent="0.35">
      <c r="B5" s="324" t="str">
        <f>'Version Control'!B5</f>
        <v xml:space="preserve">Latest Template Revision: </v>
      </c>
      <c r="C5" s="657">
        <f>'Version Control'!C5</f>
        <v>42922</v>
      </c>
      <c r="D5" s="702"/>
      <c r="E5" s="658"/>
      <c r="G5" s="388"/>
    </row>
    <row r="6" spans="2:7" ht="18" x14ac:dyDescent="0.35">
      <c r="B6" s="324" t="str">
        <f>'Version Control'!B6</f>
        <v>Tab Name:</v>
      </c>
      <c r="C6" s="659" t="str">
        <f ca="1">MID(CELL("filename",A1), FIND("]", CELL("filename", A1))+ 1, 255)</f>
        <v>Calculations - Dryer Energy</v>
      </c>
      <c r="D6" s="703"/>
      <c r="E6" s="660"/>
      <c r="G6" s="388"/>
    </row>
    <row r="7" spans="2:7" ht="41.25" customHeight="1" x14ac:dyDescent="0.3">
      <c r="B7" s="503" t="str">
        <f>'Version Control'!B7</f>
        <v>File Name:</v>
      </c>
      <c r="C7" s="661" t="str">
        <f ca="1">'Version Control'!C7</f>
        <v>Residential Clothes Washer J1 - v2.2.xlsx</v>
      </c>
      <c r="D7" s="705"/>
      <c r="E7" s="662"/>
      <c r="G7" s="388"/>
    </row>
    <row r="8" spans="2:7" ht="18.75" thickBot="1" x14ac:dyDescent="0.4">
      <c r="B8" s="325" t="str">
        <f>'Version Control'!B8</f>
        <v xml:space="preserve">Test Completion Date: </v>
      </c>
      <c r="C8" s="675" t="str">
        <f>'Version Control'!C8</f>
        <v>[MM/DD/YYYY]</v>
      </c>
      <c r="D8" s="704"/>
      <c r="E8" s="676"/>
      <c r="G8" s="388"/>
    </row>
    <row r="9" spans="2:7" x14ac:dyDescent="0.3">
      <c r="G9" s="388"/>
    </row>
    <row r="10" spans="2:7" x14ac:dyDescent="0.3">
      <c r="G10" s="388"/>
    </row>
    <row r="11" spans="2:7" ht="21" x14ac:dyDescent="0.4">
      <c r="B11" s="179" t="s">
        <v>227</v>
      </c>
      <c r="G11" s="388"/>
    </row>
    <row r="12" spans="2:7" x14ac:dyDescent="0.3">
      <c r="B12" s="55" t="s">
        <v>233</v>
      </c>
      <c r="G12" s="388"/>
    </row>
    <row r="13" spans="2:7" ht="15.75" thickBot="1" x14ac:dyDescent="0.35">
      <c r="G13" s="388"/>
    </row>
    <row r="14" spans="2:7" ht="15.75" thickBot="1" x14ac:dyDescent="0.35">
      <c r="B14" s="177" t="s">
        <v>142</v>
      </c>
      <c r="C14" s="178"/>
      <c r="D14" s="48"/>
      <c r="G14" s="388"/>
    </row>
    <row r="15" spans="2:7" ht="15.75" thickBot="1" x14ac:dyDescent="0.35">
      <c r="B15" s="92" t="s">
        <v>312</v>
      </c>
      <c r="C15" s="390" t="b">
        <f>IF(C27="Manual",C32,IF(C27="Automatic",D32,IF(C27="Both Manual and Automatic",E32)))</f>
        <v>0</v>
      </c>
      <c r="D15" s="48" t="s">
        <v>141</v>
      </c>
      <c r="G15" s="388"/>
    </row>
    <row r="16" spans="2:7" s="48" customFormat="1" x14ac:dyDescent="0.3">
      <c r="B16" s="81"/>
      <c r="C16" s="83"/>
      <c r="G16" s="441"/>
    </row>
    <row r="17" spans="2:7" ht="21" x14ac:dyDescent="0.4">
      <c r="B17" s="179" t="s">
        <v>199</v>
      </c>
      <c r="G17" s="388"/>
    </row>
    <row r="18" spans="2:7" s="48" customFormat="1" ht="15.75" thickBot="1" x14ac:dyDescent="0.35">
      <c r="B18" s="81"/>
      <c r="C18" s="83"/>
      <c r="G18" s="441"/>
    </row>
    <row r="19" spans="2:7" x14ac:dyDescent="0.3">
      <c r="B19" s="75" t="s">
        <v>148</v>
      </c>
      <c r="C19" s="77"/>
      <c r="D19" s="48"/>
      <c r="G19" s="388"/>
    </row>
    <row r="20" spans="2:7" x14ac:dyDescent="0.3">
      <c r="B20" s="90" t="s">
        <v>147</v>
      </c>
      <c r="C20" s="195">
        <v>0.52</v>
      </c>
      <c r="D20" s="48"/>
      <c r="F20" s="48"/>
      <c r="G20" s="388"/>
    </row>
    <row r="21" spans="2:7" x14ac:dyDescent="0.3">
      <c r="B21" s="90" t="s">
        <v>149</v>
      </c>
      <c r="C21" s="195" t="e">
        <f>'Test Data Inputs'!C23</f>
        <v>#VALUE!</v>
      </c>
      <c r="D21" s="48" t="s">
        <v>90</v>
      </c>
      <c r="G21" s="388"/>
    </row>
    <row r="22" spans="2:7" x14ac:dyDescent="0.3">
      <c r="B22" s="90" t="s">
        <v>152</v>
      </c>
      <c r="C22" s="196">
        <v>0.5</v>
      </c>
      <c r="D22" s="48" t="s">
        <v>153</v>
      </c>
      <c r="G22" s="388"/>
    </row>
    <row r="23" spans="2:7" ht="15.75" thickBot="1" x14ac:dyDescent="0.35">
      <c r="B23" s="92" t="s">
        <v>154</v>
      </c>
      <c r="C23" s="181">
        <v>0.84</v>
      </c>
      <c r="D23" s="48"/>
      <c r="G23" s="388"/>
    </row>
    <row r="24" spans="2:7" x14ac:dyDescent="0.3">
      <c r="B24" s="81"/>
      <c r="C24" s="81"/>
      <c r="G24" s="388"/>
    </row>
    <row r="25" spans="2:7" ht="15.75" thickBot="1" x14ac:dyDescent="0.35">
      <c r="D25" s="48"/>
      <c r="G25" s="388"/>
    </row>
    <row r="26" spans="2:7" x14ac:dyDescent="0.3">
      <c r="B26" s="75" t="s">
        <v>289</v>
      </c>
      <c r="C26" s="76"/>
      <c r="D26" s="76"/>
      <c r="E26" s="77"/>
      <c r="G26" s="388"/>
    </row>
    <row r="27" spans="2:7" x14ac:dyDescent="0.3">
      <c r="B27" s="197" t="s">
        <v>78</v>
      </c>
      <c r="C27" s="198">
        <f>'General Info &amp; Test Results'!C30</f>
        <v>0</v>
      </c>
      <c r="D27" s="85"/>
      <c r="E27" s="86"/>
      <c r="G27" s="388"/>
    </row>
    <row r="28" spans="2:7" x14ac:dyDescent="0.3">
      <c r="B28" s="199" t="s">
        <v>294</v>
      </c>
      <c r="C28" s="88" t="s">
        <v>293</v>
      </c>
      <c r="D28" s="88" t="s">
        <v>422</v>
      </c>
      <c r="E28" s="52" t="s">
        <v>426</v>
      </c>
      <c r="G28" s="388"/>
    </row>
    <row r="29" spans="2:7" x14ac:dyDescent="0.3">
      <c r="B29" s="90" t="s">
        <v>150</v>
      </c>
      <c r="C29" s="200" t="str">
        <f>'Calculations - RMC'!C51</f>
        <v>error</v>
      </c>
      <c r="D29" s="200" t="str">
        <f>'Calculations - RMC'!D51</f>
        <v>error</v>
      </c>
      <c r="E29" s="201"/>
      <c r="G29" s="388"/>
    </row>
    <row r="30" spans="2:7" x14ac:dyDescent="0.3">
      <c r="B30" s="90" t="s">
        <v>151</v>
      </c>
      <c r="C30" s="200" t="e">
        <f>C29-0.04</f>
        <v>#VALUE!</v>
      </c>
      <c r="D30" s="200" t="e">
        <f t="shared" ref="D30" si="0">D29-0.04</f>
        <v>#VALUE!</v>
      </c>
      <c r="E30" s="201"/>
      <c r="G30" s="388"/>
    </row>
    <row r="31" spans="2:7" x14ac:dyDescent="0.3">
      <c r="B31" s="78"/>
      <c r="C31" s="83"/>
      <c r="D31" s="83"/>
      <c r="E31" s="195"/>
      <c r="G31" s="388"/>
    </row>
    <row r="32" spans="2:7" ht="15.75" thickBot="1" x14ac:dyDescent="0.35">
      <c r="B32" s="50" t="s">
        <v>243</v>
      </c>
      <c r="C32" s="202" t="e">
        <f>C20*C21*C30*C22*C23</f>
        <v>#VALUE!</v>
      </c>
      <c r="D32" s="202" t="e">
        <f>C20*C21*D30*C22*C23</f>
        <v>#VALUE!</v>
      </c>
      <c r="E32" s="203" t="e">
        <f>AVERAGE(C32:D32)</f>
        <v>#VALUE!</v>
      </c>
      <c r="G32" s="388"/>
    </row>
    <row r="33" spans="1:7" x14ac:dyDescent="0.3">
      <c r="G33" s="388"/>
    </row>
    <row r="34" spans="1:7" x14ac:dyDescent="0.3">
      <c r="A34" s="388"/>
      <c r="B34" s="388"/>
      <c r="C34" s="388"/>
      <c r="D34" s="388"/>
      <c r="E34" s="388"/>
      <c r="F34" s="388"/>
      <c r="G34" s="388"/>
    </row>
  </sheetData>
  <sheetProtection password="CA26" sheet="1" objects="1" scenarios="1" selectLockedCells="1"/>
  <mergeCells count="7">
    <mergeCell ref="C8:E8"/>
    <mergeCell ref="B2:E2"/>
    <mergeCell ref="C3:E3"/>
    <mergeCell ref="C4:E4"/>
    <mergeCell ref="C5:E5"/>
    <mergeCell ref="C6:E6"/>
    <mergeCell ref="C7:E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H119"/>
  <sheetViews>
    <sheetView workbookViewId="0">
      <selection activeCell="B11" sqref="B11"/>
    </sheetView>
  </sheetViews>
  <sheetFormatPr defaultRowHeight="15" x14ac:dyDescent="0.3"/>
  <cols>
    <col min="1" max="1" width="5" style="41" customWidth="1"/>
    <col min="2" max="2" width="37.5703125" style="41" customWidth="1"/>
    <col min="3" max="3" width="29.42578125" style="41" customWidth="1"/>
    <col min="4" max="4" width="22.7109375" style="41" customWidth="1"/>
    <col min="5" max="5" width="5.85546875" style="41" customWidth="1"/>
    <col min="6" max="6" width="9.140625" style="41"/>
    <col min="7" max="7" width="4.140625" style="41" customWidth="1"/>
    <col min="8" max="16384" width="9.140625" style="41"/>
  </cols>
  <sheetData>
    <row r="1" spans="2:7" ht="15.75" thickBot="1" x14ac:dyDescent="0.35">
      <c r="G1" s="388"/>
    </row>
    <row r="2" spans="2:7" ht="18.75" thickBot="1" x14ac:dyDescent="0.35">
      <c r="B2" s="605" t="str">
        <f>'Version Control'!B2</f>
        <v>Title Block</v>
      </c>
      <c r="C2" s="606"/>
      <c r="D2" s="606"/>
      <c r="E2" s="607"/>
      <c r="G2" s="388"/>
    </row>
    <row r="3" spans="2:7" ht="18" x14ac:dyDescent="0.35">
      <c r="B3" s="322" t="str">
        <f>'Version Control'!B3</f>
        <v>Test Report Template Name:</v>
      </c>
      <c r="C3" s="653" t="str">
        <f>'Version Control'!C3</f>
        <v xml:space="preserve">Residential Clothes Washer J1  </v>
      </c>
      <c r="D3" s="694"/>
      <c r="E3" s="654"/>
      <c r="G3" s="388"/>
    </row>
    <row r="4" spans="2:7" ht="18" x14ac:dyDescent="0.35">
      <c r="B4" s="323" t="str">
        <f>'Version Control'!B4</f>
        <v>Version Number:</v>
      </c>
      <c r="C4" s="655" t="str">
        <f>'Version Control'!C4</f>
        <v>v2.3</v>
      </c>
      <c r="D4" s="695"/>
      <c r="E4" s="656"/>
      <c r="G4" s="388"/>
    </row>
    <row r="5" spans="2:7" ht="18" x14ac:dyDescent="0.35">
      <c r="B5" s="324" t="str">
        <f>'Version Control'!B5</f>
        <v xml:space="preserve">Latest Template Revision: </v>
      </c>
      <c r="C5" s="657">
        <f>'Version Control'!C5</f>
        <v>42922</v>
      </c>
      <c r="D5" s="702"/>
      <c r="E5" s="658"/>
      <c r="G5" s="388"/>
    </row>
    <row r="6" spans="2:7" ht="18" x14ac:dyDescent="0.35">
      <c r="B6" s="324" t="str">
        <f>'Version Control'!B6</f>
        <v>Tab Name:</v>
      </c>
      <c r="C6" s="659" t="str">
        <f ca="1">MID(CELL("filename",A1), FIND("]", CELL("filename", A1))+ 1, 255)</f>
        <v>Calculations - Machine Elec</v>
      </c>
      <c r="D6" s="703"/>
      <c r="E6" s="660"/>
      <c r="G6" s="388"/>
    </row>
    <row r="7" spans="2:7" ht="41.25" customHeight="1" x14ac:dyDescent="0.3">
      <c r="B7" s="503" t="str">
        <f>'Version Control'!B7</f>
        <v>File Name:</v>
      </c>
      <c r="C7" s="661" t="str">
        <f ca="1">'Version Control'!C7</f>
        <v>Residential Clothes Washer J1 - v2.2.xlsx</v>
      </c>
      <c r="D7" s="705"/>
      <c r="E7" s="662"/>
      <c r="G7" s="388"/>
    </row>
    <row r="8" spans="2:7" ht="18.75" thickBot="1" x14ac:dyDescent="0.4">
      <c r="B8" s="325" t="str">
        <f>'Version Control'!B8</f>
        <v xml:space="preserve">Test Completion Date: </v>
      </c>
      <c r="C8" s="675" t="str">
        <f>'Version Control'!C8</f>
        <v>[MM/DD/YYYY]</v>
      </c>
      <c r="D8" s="704"/>
      <c r="E8" s="676"/>
      <c r="G8" s="388"/>
    </row>
    <row r="9" spans="2:7" x14ac:dyDescent="0.3">
      <c r="G9" s="388"/>
    </row>
    <row r="10" spans="2:7" x14ac:dyDescent="0.3">
      <c r="G10" s="388"/>
    </row>
    <row r="11" spans="2:7" ht="21" x14ac:dyDescent="0.4">
      <c r="B11" s="179" t="s">
        <v>228</v>
      </c>
      <c r="G11" s="388"/>
    </row>
    <row r="12" spans="2:7" x14ac:dyDescent="0.3">
      <c r="B12" s="55" t="s">
        <v>232</v>
      </c>
      <c r="G12" s="388"/>
    </row>
    <row r="13" spans="2:7" ht="15.75" thickBot="1" x14ac:dyDescent="0.35">
      <c r="G13" s="388"/>
    </row>
    <row r="14" spans="2:7" ht="15.75" thickBot="1" x14ac:dyDescent="0.35">
      <c r="B14" s="177" t="s">
        <v>142</v>
      </c>
      <c r="C14" s="178"/>
      <c r="D14" s="48"/>
      <c r="G14" s="388"/>
    </row>
    <row r="15" spans="2:7" ht="15.75" thickBot="1" x14ac:dyDescent="0.35">
      <c r="B15" s="92" t="s">
        <v>313</v>
      </c>
      <c r="C15" s="391" t="b">
        <f>IF(C38="Manual",C24,IF(C38="Automatic",C25,IF(C38="Both Manual and Automatic",C26)))</f>
        <v>0</v>
      </c>
      <c r="D15" s="48" t="s">
        <v>141</v>
      </c>
      <c r="G15" s="388"/>
    </row>
    <row r="16" spans="2:7" s="48" customFormat="1" ht="15.75" thickBot="1" x14ac:dyDescent="0.35">
      <c r="B16" s="81"/>
      <c r="C16" s="83"/>
      <c r="G16" s="441"/>
    </row>
    <row r="17" spans="2:7" s="48" customFormat="1" ht="15.75" thickBot="1" x14ac:dyDescent="0.35">
      <c r="B17" s="204" t="s">
        <v>145</v>
      </c>
      <c r="C17" s="178"/>
      <c r="G17" s="441"/>
    </row>
    <row r="18" spans="2:7" s="48" customFormat="1" ht="15.75" thickBot="1" x14ac:dyDescent="0.35">
      <c r="B18" s="92" t="s">
        <v>314</v>
      </c>
      <c r="C18" s="391">
        <f>C15+'Calculations - Hot Water Energy'!C15</f>
        <v>0</v>
      </c>
      <c r="D18" s="48" t="s">
        <v>146</v>
      </c>
      <c r="G18" s="441"/>
    </row>
    <row r="19" spans="2:7" s="48" customFormat="1" x14ac:dyDescent="0.3">
      <c r="B19" s="81"/>
      <c r="C19" s="83"/>
      <c r="G19" s="441"/>
    </row>
    <row r="20" spans="2:7" s="48" customFormat="1" x14ac:dyDescent="0.3">
      <c r="B20" s="81"/>
      <c r="C20" s="83"/>
      <c r="G20" s="441"/>
    </row>
    <row r="21" spans="2:7" ht="21" x14ac:dyDescent="0.4">
      <c r="B21" s="179" t="s">
        <v>199</v>
      </c>
      <c r="G21" s="388"/>
    </row>
    <row r="22" spans="2:7" s="48" customFormat="1" ht="15.75" thickBot="1" x14ac:dyDescent="0.35">
      <c r="B22" s="81"/>
      <c r="C22" s="83"/>
      <c r="G22" s="441"/>
    </row>
    <row r="23" spans="2:7" x14ac:dyDescent="0.3">
      <c r="B23" s="190" t="s">
        <v>290</v>
      </c>
      <c r="C23" s="49"/>
      <c r="D23" s="48"/>
      <c r="G23" s="388"/>
    </row>
    <row r="24" spans="2:7" x14ac:dyDescent="0.3">
      <c r="B24" s="205" t="s">
        <v>12</v>
      </c>
      <c r="C24" s="206" t="e">
        <f>(C43*Fmin_manual)+(C44*Fmax_manual)</f>
        <v>#VALUE!</v>
      </c>
      <c r="D24" s="48"/>
      <c r="G24" s="388"/>
    </row>
    <row r="25" spans="2:7" x14ac:dyDescent="0.3">
      <c r="B25" s="205" t="s">
        <v>422</v>
      </c>
      <c r="C25" s="206" t="e">
        <f>(C47*Fmin_automatic)+(C48*Favg_automatic)+(C49*Fmax_automatic)</f>
        <v>#VALUE!</v>
      </c>
      <c r="D25" s="48"/>
      <c r="G25" s="388"/>
    </row>
    <row r="26" spans="2:7" x14ac:dyDescent="0.3">
      <c r="B26" s="205" t="s">
        <v>426</v>
      </c>
      <c r="C26" s="207" t="e">
        <f>AVERAGE(C24:C25)</f>
        <v>#VALUE!</v>
      </c>
      <c r="D26" s="48"/>
      <c r="G26" s="388"/>
    </row>
    <row r="27" spans="2:7" ht="15.75" thickBot="1" x14ac:dyDescent="0.35">
      <c r="B27" s="92"/>
      <c r="C27" s="208"/>
      <c r="D27" s="48"/>
      <c r="G27" s="388"/>
    </row>
    <row r="28" spans="2:7" x14ac:dyDescent="0.3">
      <c r="B28" s="564"/>
      <c r="C28" s="200"/>
      <c r="D28" s="48"/>
      <c r="G28" s="388"/>
    </row>
    <row r="29" spans="2:7" ht="15.75" thickBot="1" x14ac:dyDescent="0.35">
      <c r="B29" s="81"/>
      <c r="C29" s="200"/>
      <c r="D29" s="48"/>
      <c r="G29" s="388"/>
    </row>
    <row r="30" spans="2:7" x14ac:dyDescent="0.3">
      <c r="B30" s="75" t="s">
        <v>307</v>
      </c>
      <c r="C30" s="77"/>
      <c r="D30" s="48"/>
      <c r="G30" s="388"/>
    </row>
    <row r="31" spans="2:7" x14ac:dyDescent="0.3">
      <c r="B31" s="90" t="s">
        <v>7</v>
      </c>
      <c r="C31" s="448" t="str">
        <f>'Test Data Inputs'!C140</f>
        <v>invalid wash temp. selections on General Info &amp; Test Results tab</v>
      </c>
      <c r="D31" s="48"/>
      <c r="G31" s="388"/>
    </row>
    <row r="32" spans="2:7" x14ac:dyDescent="0.3">
      <c r="B32" s="90" t="s">
        <v>8</v>
      </c>
      <c r="C32" s="449" t="str">
        <f>'Test Data Inputs'!C141</f>
        <v>invalid wash temp. selections on General Info &amp; Test Results tab</v>
      </c>
      <c r="D32" s="48"/>
      <c r="G32" s="388"/>
    </row>
    <row r="33" spans="2:8" x14ac:dyDescent="0.3">
      <c r="B33" s="90" t="s">
        <v>9</v>
      </c>
      <c r="C33" s="449" t="str">
        <f>'Test Data Inputs'!C142</f>
        <v>invalid wash temp. selections on General Info &amp; Test Results tab</v>
      </c>
      <c r="D33" s="48"/>
      <c r="G33" s="388"/>
    </row>
    <row r="34" spans="2:8" x14ac:dyDescent="0.3">
      <c r="B34" s="90" t="s">
        <v>10</v>
      </c>
      <c r="C34" s="449" t="str">
        <f>'Test Data Inputs'!C143</f>
        <v>invalid wash temp. selections on General Info &amp; Test Results tab</v>
      </c>
      <c r="D34" s="89"/>
      <c r="G34" s="388"/>
    </row>
    <row r="35" spans="2:8" ht="15.75" thickBot="1" x14ac:dyDescent="0.35">
      <c r="B35" s="92" t="s">
        <v>11</v>
      </c>
      <c r="C35" s="450" t="str">
        <f>'Test Data Inputs'!C144</f>
        <v>invalid wash temp. selections on General Info &amp; Test Results tab</v>
      </c>
      <c r="D35" s="48"/>
      <c r="G35" s="388"/>
    </row>
    <row r="36" spans="2:8" x14ac:dyDescent="0.3">
      <c r="B36" s="81"/>
      <c r="C36" s="81"/>
      <c r="D36" s="48"/>
      <c r="G36" s="388"/>
    </row>
    <row r="37" spans="2:8" ht="15.75" thickBot="1" x14ac:dyDescent="0.35">
      <c r="B37" s="81"/>
      <c r="C37" s="81"/>
      <c r="D37" s="48"/>
      <c r="G37" s="388"/>
    </row>
    <row r="38" spans="2:8" ht="15.75" thickBot="1" x14ac:dyDescent="0.35">
      <c r="B38" s="182" t="s">
        <v>112</v>
      </c>
      <c r="C38" s="183">
        <f>'General Info &amp; Test Results'!$C$30</f>
        <v>0</v>
      </c>
      <c r="D38" s="48"/>
      <c r="G38" s="388"/>
    </row>
    <row r="39" spans="2:8" ht="15.75" thickBot="1" x14ac:dyDescent="0.35">
      <c r="B39" s="81"/>
      <c r="C39" s="81"/>
      <c r="D39" s="48"/>
      <c r="G39" s="388"/>
    </row>
    <row r="40" spans="2:8" ht="15.75" thickBot="1" x14ac:dyDescent="0.35">
      <c r="B40" s="187" t="s">
        <v>144</v>
      </c>
      <c r="C40" s="188"/>
      <c r="D40" s="48"/>
      <c r="G40" s="388"/>
    </row>
    <row r="41" spans="2:8" x14ac:dyDescent="0.3">
      <c r="B41" s="189" t="s">
        <v>125</v>
      </c>
      <c r="C41" s="65"/>
      <c r="D41" s="48"/>
      <c r="E41" s="48"/>
      <c r="G41" s="442"/>
      <c r="H41" s="48"/>
    </row>
    <row r="42" spans="2:8" x14ac:dyDescent="0.3">
      <c r="B42" s="78"/>
      <c r="C42" s="52" t="s">
        <v>288</v>
      </c>
      <c r="D42" s="88"/>
      <c r="E42" s="48"/>
      <c r="G42" s="388"/>
    </row>
    <row r="43" spans="2:8" x14ac:dyDescent="0.3">
      <c r="B43" s="78" t="s">
        <v>126</v>
      </c>
      <c r="C43" s="209" t="e">
        <f>($C$31*C70)+($C$32*C69)+($C$33*C68)+($C$34*C63)+($C$35*C71)</f>
        <v>#VALUE!</v>
      </c>
      <c r="D43" s="83"/>
      <c r="E43" s="48"/>
      <c r="G43" s="388"/>
    </row>
    <row r="44" spans="2:8" x14ac:dyDescent="0.3">
      <c r="B44" s="78" t="s">
        <v>127</v>
      </c>
      <c r="C44" s="209" t="e">
        <f>($C$31*C81)+($C$32*C80)+($C$33*C79)+($C$34*C74)+($C$35*C82)</f>
        <v>#VALUE!</v>
      </c>
      <c r="D44" s="83"/>
      <c r="E44" s="48"/>
      <c r="G44" s="388"/>
    </row>
    <row r="45" spans="2:8" x14ac:dyDescent="0.3">
      <c r="B45" s="84" t="s">
        <v>427</v>
      </c>
      <c r="C45" s="210"/>
      <c r="D45" s="48"/>
      <c r="E45" s="48"/>
      <c r="G45" s="388"/>
    </row>
    <row r="46" spans="2:8" x14ac:dyDescent="0.3">
      <c r="B46" s="78"/>
      <c r="C46" s="52" t="s">
        <v>288</v>
      </c>
      <c r="D46" s="48"/>
      <c r="E46" s="48"/>
      <c r="G46" s="388"/>
    </row>
    <row r="47" spans="2:8" x14ac:dyDescent="0.3">
      <c r="B47" s="78" t="s">
        <v>428</v>
      </c>
      <c r="C47" s="209" t="e">
        <f>($C$31*C94)+($C$32*C93)+($C$33*C92)+($C$34*C87)+($C$35*C95)</f>
        <v>#VALUE!</v>
      </c>
      <c r="D47" s="83"/>
      <c r="E47" s="48"/>
      <c r="G47" s="388"/>
    </row>
    <row r="48" spans="2:8" x14ac:dyDescent="0.3">
      <c r="B48" s="78" t="s">
        <v>429</v>
      </c>
      <c r="C48" s="209" t="e">
        <f>($C$31*C105)+($C$32*C104)+($C$33*C103)+($C$34*C98)+($C$35*C106)</f>
        <v>#VALUE!</v>
      </c>
      <c r="D48" s="83"/>
      <c r="E48" s="48"/>
      <c r="G48" s="388"/>
    </row>
    <row r="49" spans="2:7" x14ac:dyDescent="0.3">
      <c r="B49" s="78" t="s">
        <v>430</v>
      </c>
      <c r="C49" s="209" t="e">
        <f>($C$31*C116)+($C$32*C115)+($C$33*C114)+($C$34*C109)+($C$35*C117)</f>
        <v>#VALUE!</v>
      </c>
      <c r="D49" s="83"/>
      <c r="E49" s="48"/>
      <c r="G49" s="388"/>
    </row>
    <row r="50" spans="2:7" x14ac:dyDescent="0.3">
      <c r="B50" s="563"/>
      <c r="C50" s="565"/>
      <c r="D50" s="48"/>
      <c r="E50" s="48"/>
      <c r="G50" s="388"/>
    </row>
    <row r="51" spans="2:7" x14ac:dyDescent="0.3">
      <c r="B51" s="78"/>
      <c r="C51" s="519"/>
      <c r="D51" s="48"/>
      <c r="E51" s="48"/>
      <c r="G51" s="388"/>
    </row>
    <row r="52" spans="2:7" x14ac:dyDescent="0.3">
      <c r="B52" s="78"/>
      <c r="C52" s="209"/>
      <c r="D52" s="83"/>
      <c r="E52" s="48"/>
      <c r="G52" s="388"/>
    </row>
    <row r="53" spans="2:7" x14ac:dyDescent="0.3">
      <c r="B53" s="78"/>
      <c r="C53" s="209"/>
      <c r="D53" s="83"/>
      <c r="E53" s="48"/>
      <c r="G53" s="388"/>
    </row>
    <row r="54" spans="2:7" x14ac:dyDescent="0.3">
      <c r="B54" s="78"/>
      <c r="C54" s="209"/>
      <c r="D54" s="83"/>
      <c r="E54" s="48"/>
      <c r="G54" s="388"/>
    </row>
    <row r="55" spans="2:7" x14ac:dyDescent="0.3">
      <c r="B55" s="199"/>
      <c r="C55" s="565"/>
      <c r="G55" s="388"/>
    </row>
    <row r="56" spans="2:7" x14ac:dyDescent="0.3">
      <c r="B56" s="185"/>
      <c r="C56" s="519"/>
      <c r="G56" s="388"/>
    </row>
    <row r="57" spans="2:7" x14ac:dyDescent="0.3">
      <c r="B57" s="185"/>
      <c r="C57" s="519"/>
      <c r="G57" s="388"/>
    </row>
    <row r="58" spans="2:7" ht="15.75" thickBot="1" x14ac:dyDescent="0.35">
      <c r="B58" s="186"/>
      <c r="C58" s="520"/>
      <c r="G58" s="388"/>
    </row>
    <row r="59" spans="2:7" ht="15.75" thickBot="1" x14ac:dyDescent="0.35">
      <c r="G59" s="388"/>
    </row>
    <row r="60" spans="2:7" ht="15.75" thickBot="1" x14ac:dyDescent="0.35">
      <c r="B60" s="187" t="s">
        <v>143</v>
      </c>
      <c r="C60" s="188"/>
      <c r="G60" s="388"/>
    </row>
    <row r="61" spans="2:7" x14ac:dyDescent="0.3">
      <c r="B61" s="189" t="s">
        <v>125</v>
      </c>
      <c r="C61" s="65"/>
      <c r="G61" s="388"/>
    </row>
    <row r="62" spans="2:7" ht="30" x14ac:dyDescent="0.3">
      <c r="B62" s="87" t="s">
        <v>126</v>
      </c>
      <c r="C62" s="192" t="s">
        <v>115</v>
      </c>
      <c r="G62" s="388"/>
    </row>
    <row r="63" spans="2:7" x14ac:dyDescent="0.3">
      <c r="B63" s="78" t="s">
        <v>113</v>
      </c>
      <c r="C63" s="211" t="str">
        <f>IF('Test Data Inputs'!E77="","0",'Test Data Inputs'!E77)</f>
        <v>0</v>
      </c>
      <c r="G63" s="388"/>
    </row>
    <row r="64" spans="2:7" x14ac:dyDescent="0.3">
      <c r="B64" s="78" t="s">
        <v>120</v>
      </c>
      <c r="C64" s="211" t="str">
        <f>IF('Test Data Inputs'!E78="","0",'Test Data Inputs'!E78)</f>
        <v>0</v>
      </c>
      <c r="G64" s="388"/>
    </row>
    <row r="65" spans="2:7" x14ac:dyDescent="0.3">
      <c r="B65" s="78" t="s">
        <v>121</v>
      </c>
      <c r="C65" s="211" t="str">
        <f>IF('Test Data Inputs'!E79="","0",'Test Data Inputs'!E79)</f>
        <v>0</v>
      </c>
      <c r="G65" s="388"/>
    </row>
    <row r="66" spans="2:7" x14ac:dyDescent="0.3">
      <c r="B66" s="78" t="s">
        <v>122</v>
      </c>
      <c r="C66" s="211" t="str">
        <f>IF('Test Data Inputs'!E80="","0",'Test Data Inputs'!E80)</f>
        <v>0</v>
      </c>
      <c r="G66" s="388"/>
    </row>
    <row r="67" spans="2:7" x14ac:dyDescent="0.3">
      <c r="B67" s="78" t="s">
        <v>123</v>
      </c>
      <c r="C67" s="211" t="str">
        <f>IF('Test Data Inputs'!E81="","0",'Test Data Inputs'!E81)</f>
        <v>0</v>
      </c>
      <c r="G67" s="388"/>
    </row>
    <row r="68" spans="2:7" x14ac:dyDescent="0.3">
      <c r="B68" s="78" t="s">
        <v>124</v>
      </c>
      <c r="C68" s="211" t="str">
        <f>IF('Test Data Inputs'!E82="","0",'Test Data Inputs'!E82)</f>
        <v>0</v>
      </c>
      <c r="G68" s="388"/>
    </row>
    <row r="69" spans="2:7" x14ac:dyDescent="0.3">
      <c r="B69" s="78" t="s">
        <v>117</v>
      </c>
      <c r="C69" s="211" t="str">
        <f>IF('Test Data Inputs'!E83="","0",'Test Data Inputs'!E83)</f>
        <v>0</v>
      </c>
      <c r="G69" s="388"/>
    </row>
    <row r="70" spans="2:7" x14ac:dyDescent="0.3">
      <c r="B70" s="78" t="s">
        <v>118</v>
      </c>
      <c r="C70" s="211" t="str">
        <f>IF('Test Data Inputs'!E84="","0",'Test Data Inputs'!E84)</f>
        <v>0</v>
      </c>
      <c r="G70" s="388"/>
    </row>
    <row r="71" spans="2:7" x14ac:dyDescent="0.3">
      <c r="B71" s="78" t="s">
        <v>119</v>
      </c>
      <c r="C71" s="211" t="str">
        <f>IF('Test Data Inputs'!E85="","0",'Test Data Inputs'!E85)</f>
        <v>0</v>
      </c>
      <c r="G71" s="388"/>
    </row>
    <row r="72" spans="2:7" x14ac:dyDescent="0.3">
      <c r="B72" s="78"/>
      <c r="C72" s="209"/>
      <c r="G72" s="388"/>
    </row>
    <row r="73" spans="2:7" ht="30" x14ac:dyDescent="0.3">
      <c r="B73" s="87" t="s">
        <v>127</v>
      </c>
      <c r="C73" s="192" t="s">
        <v>115</v>
      </c>
      <c r="G73" s="388"/>
    </row>
    <row r="74" spans="2:7" x14ac:dyDescent="0.3">
      <c r="B74" s="78" t="s">
        <v>113</v>
      </c>
      <c r="C74" s="211" t="str">
        <f>IF('Test Data Inputs'!E88="","0",'Test Data Inputs'!E88)</f>
        <v>0</v>
      </c>
      <c r="G74" s="388"/>
    </row>
    <row r="75" spans="2:7" x14ac:dyDescent="0.3">
      <c r="B75" s="78" t="s">
        <v>120</v>
      </c>
      <c r="C75" s="211" t="str">
        <f>IF('Test Data Inputs'!E89="","0",'Test Data Inputs'!E89)</f>
        <v>0</v>
      </c>
      <c r="G75" s="388"/>
    </row>
    <row r="76" spans="2:7" x14ac:dyDescent="0.3">
      <c r="B76" s="78" t="s">
        <v>121</v>
      </c>
      <c r="C76" s="211" t="str">
        <f>IF('Test Data Inputs'!E90="","0",'Test Data Inputs'!E90)</f>
        <v>0</v>
      </c>
      <c r="G76" s="388"/>
    </row>
    <row r="77" spans="2:7" x14ac:dyDescent="0.3">
      <c r="B77" s="78" t="s">
        <v>122</v>
      </c>
      <c r="C77" s="211" t="str">
        <f>IF('Test Data Inputs'!E91="","0",'Test Data Inputs'!E91)</f>
        <v>0</v>
      </c>
      <c r="G77" s="388"/>
    </row>
    <row r="78" spans="2:7" x14ac:dyDescent="0.3">
      <c r="B78" s="78" t="s">
        <v>123</v>
      </c>
      <c r="C78" s="211" t="str">
        <f>IF('Test Data Inputs'!E92="","0",'Test Data Inputs'!E92)</f>
        <v>0</v>
      </c>
      <c r="G78" s="388"/>
    </row>
    <row r="79" spans="2:7" x14ac:dyDescent="0.3">
      <c r="B79" s="78" t="s">
        <v>124</v>
      </c>
      <c r="C79" s="211" t="str">
        <f>IF('Test Data Inputs'!E93="","0",'Test Data Inputs'!E93)</f>
        <v>0</v>
      </c>
      <c r="G79" s="388"/>
    </row>
    <row r="80" spans="2:7" x14ac:dyDescent="0.3">
      <c r="B80" s="78" t="s">
        <v>117</v>
      </c>
      <c r="C80" s="211" t="str">
        <f>IF('Test Data Inputs'!E94="","0",'Test Data Inputs'!E94)</f>
        <v>0</v>
      </c>
      <c r="G80" s="388"/>
    </row>
    <row r="81" spans="2:7" x14ac:dyDescent="0.3">
      <c r="B81" s="78" t="s">
        <v>118</v>
      </c>
      <c r="C81" s="211" t="str">
        <f>IF('Test Data Inputs'!E95="","0",'Test Data Inputs'!E95)</f>
        <v>0</v>
      </c>
      <c r="G81" s="388"/>
    </row>
    <row r="82" spans="2:7" x14ac:dyDescent="0.3">
      <c r="B82" s="78" t="s">
        <v>119</v>
      </c>
      <c r="C82" s="211" t="str">
        <f>IF('Test Data Inputs'!E96="","0",'Test Data Inputs'!E96)</f>
        <v>0</v>
      </c>
      <c r="G82" s="388"/>
    </row>
    <row r="83" spans="2:7" x14ac:dyDescent="0.3">
      <c r="B83" s="78"/>
      <c r="C83" s="53"/>
      <c r="G83" s="388"/>
    </row>
    <row r="84" spans="2:7" x14ac:dyDescent="0.3">
      <c r="B84" s="78"/>
      <c r="C84" s="53"/>
      <c r="G84" s="388"/>
    </row>
    <row r="85" spans="2:7" x14ac:dyDescent="0.3">
      <c r="B85" s="84" t="s">
        <v>427</v>
      </c>
      <c r="C85" s="86"/>
      <c r="G85" s="388"/>
    </row>
    <row r="86" spans="2:7" ht="30" x14ac:dyDescent="0.3">
      <c r="B86" s="87" t="s">
        <v>428</v>
      </c>
      <c r="C86" s="192" t="s">
        <v>115</v>
      </c>
      <c r="G86" s="388"/>
    </row>
    <row r="87" spans="2:7" x14ac:dyDescent="0.3">
      <c r="B87" s="78" t="s">
        <v>113</v>
      </c>
      <c r="C87" s="211" t="str">
        <f>IF('Test Data Inputs'!E100="","0",'Test Data Inputs'!E100)</f>
        <v>0</v>
      </c>
      <c r="G87" s="388"/>
    </row>
    <row r="88" spans="2:7" x14ac:dyDescent="0.3">
      <c r="B88" s="78" t="s">
        <v>120</v>
      </c>
      <c r="C88" s="211" t="str">
        <f>IF('Test Data Inputs'!E101="","0",'Test Data Inputs'!E101)</f>
        <v>0</v>
      </c>
      <c r="G88" s="388"/>
    </row>
    <row r="89" spans="2:7" x14ac:dyDescent="0.3">
      <c r="B89" s="78" t="s">
        <v>121</v>
      </c>
      <c r="C89" s="211" t="str">
        <f>IF('Test Data Inputs'!E102="","0",'Test Data Inputs'!E102)</f>
        <v>0</v>
      </c>
      <c r="G89" s="388"/>
    </row>
    <row r="90" spans="2:7" x14ac:dyDescent="0.3">
      <c r="B90" s="78" t="s">
        <v>122</v>
      </c>
      <c r="C90" s="211" t="str">
        <f>IF('Test Data Inputs'!E103="","0",'Test Data Inputs'!E103)</f>
        <v>0</v>
      </c>
      <c r="G90" s="388"/>
    </row>
    <row r="91" spans="2:7" x14ac:dyDescent="0.3">
      <c r="B91" s="78" t="s">
        <v>123</v>
      </c>
      <c r="C91" s="211" t="str">
        <f>IF('Test Data Inputs'!E104="","0",'Test Data Inputs'!E104)</f>
        <v>0</v>
      </c>
      <c r="G91" s="388"/>
    </row>
    <row r="92" spans="2:7" x14ac:dyDescent="0.3">
      <c r="B92" s="78" t="s">
        <v>124</v>
      </c>
      <c r="C92" s="211" t="str">
        <f>IF('Test Data Inputs'!E105="","0",'Test Data Inputs'!E105)</f>
        <v>0</v>
      </c>
      <c r="G92" s="388"/>
    </row>
    <row r="93" spans="2:7" x14ac:dyDescent="0.3">
      <c r="B93" s="78" t="s">
        <v>117</v>
      </c>
      <c r="C93" s="211" t="str">
        <f>IF('Test Data Inputs'!E106="","0",'Test Data Inputs'!E106)</f>
        <v>0</v>
      </c>
      <c r="G93" s="388"/>
    </row>
    <row r="94" spans="2:7" x14ac:dyDescent="0.3">
      <c r="B94" s="78" t="s">
        <v>118</v>
      </c>
      <c r="C94" s="211" t="str">
        <f>IF('Test Data Inputs'!E107="","0",'Test Data Inputs'!E107)</f>
        <v>0</v>
      </c>
      <c r="G94" s="388"/>
    </row>
    <row r="95" spans="2:7" x14ac:dyDescent="0.3">
      <c r="B95" s="78" t="s">
        <v>119</v>
      </c>
      <c r="C95" s="211" t="str">
        <f>IF('Test Data Inputs'!E108="","0",'Test Data Inputs'!E108)</f>
        <v>0</v>
      </c>
      <c r="G95" s="388"/>
    </row>
    <row r="96" spans="2:7" x14ac:dyDescent="0.3">
      <c r="B96" s="78"/>
      <c r="C96" s="209"/>
      <c r="G96" s="388"/>
    </row>
    <row r="97" spans="2:7" ht="30" x14ac:dyDescent="0.3">
      <c r="B97" s="87" t="s">
        <v>429</v>
      </c>
      <c r="C97" s="192" t="s">
        <v>115</v>
      </c>
      <c r="G97" s="388"/>
    </row>
    <row r="98" spans="2:7" x14ac:dyDescent="0.3">
      <c r="B98" s="78" t="s">
        <v>113</v>
      </c>
      <c r="C98" s="211" t="str">
        <f>IF('Test Data Inputs'!E111="","0",'Test Data Inputs'!E111)</f>
        <v>0</v>
      </c>
      <c r="G98" s="388"/>
    </row>
    <row r="99" spans="2:7" x14ac:dyDescent="0.3">
      <c r="B99" s="78" t="s">
        <v>120</v>
      </c>
      <c r="C99" s="211" t="str">
        <f>IF('Test Data Inputs'!E112="","0",'Test Data Inputs'!E112)</f>
        <v>0</v>
      </c>
      <c r="G99" s="388"/>
    </row>
    <row r="100" spans="2:7" x14ac:dyDescent="0.3">
      <c r="B100" s="78" t="s">
        <v>121</v>
      </c>
      <c r="C100" s="211" t="str">
        <f>IF('Test Data Inputs'!E113="","0",'Test Data Inputs'!E113)</f>
        <v>0</v>
      </c>
      <c r="G100" s="388"/>
    </row>
    <row r="101" spans="2:7" x14ac:dyDescent="0.3">
      <c r="B101" s="78" t="s">
        <v>122</v>
      </c>
      <c r="C101" s="211" t="str">
        <f>IF('Test Data Inputs'!E114="","0",'Test Data Inputs'!E114)</f>
        <v>0</v>
      </c>
      <c r="G101" s="388"/>
    </row>
    <row r="102" spans="2:7" x14ac:dyDescent="0.3">
      <c r="B102" s="78" t="s">
        <v>123</v>
      </c>
      <c r="C102" s="211" t="str">
        <f>IF('Test Data Inputs'!E115="","0",'Test Data Inputs'!E115)</f>
        <v>0</v>
      </c>
      <c r="G102" s="388"/>
    </row>
    <row r="103" spans="2:7" x14ac:dyDescent="0.3">
      <c r="B103" s="78" t="s">
        <v>124</v>
      </c>
      <c r="C103" s="211" t="str">
        <f>IF('Test Data Inputs'!E116="","0",'Test Data Inputs'!E116)</f>
        <v>0</v>
      </c>
      <c r="G103" s="388"/>
    </row>
    <row r="104" spans="2:7" x14ac:dyDescent="0.3">
      <c r="B104" s="78" t="s">
        <v>117</v>
      </c>
      <c r="C104" s="211" t="str">
        <f>IF('Test Data Inputs'!E117="","0",'Test Data Inputs'!E117)</f>
        <v>0</v>
      </c>
      <c r="G104" s="388"/>
    </row>
    <row r="105" spans="2:7" x14ac:dyDescent="0.3">
      <c r="B105" s="78" t="s">
        <v>118</v>
      </c>
      <c r="C105" s="211" t="str">
        <f>IF('Test Data Inputs'!E118="","0",'Test Data Inputs'!E118)</f>
        <v>0</v>
      </c>
      <c r="G105" s="388"/>
    </row>
    <row r="106" spans="2:7" x14ac:dyDescent="0.3">
      <c r="B106" s="78" t="s">
        <v>119</v>
      </c>
      <c r="C106" s="211" t="str">
        <f>IF('Test Data Inputs'!E119="","0",'Test Data Inputs'!E119)</f>
        <v>0</v>
      </c>
      <c r="G106" s="388"/>
    </row>
    <row r="107" spans="2:7" x14ac:dyDescent="0.3">
      <c r="B107" s="78"/>
      <c r="C107" s="209"/>
      <c r="G107" s="388"/>
    </row>
    <row r="108" spans="2:7" ht="30" x14ac:dyDescent="0.3">
      <c r="B108" s="87" t="s">
        <v>430</v>
      </c>
      <c r="C108" s="192" t="s">
        <v>115</v>
      </c>
      <c r="G108" s="388"/>
    </row>
    <row r="109" spans="2:7" x14ac:dyDescent="0.3">
      <c r="B109" s="78" t="s">
        <v>113</v>
      </c>
      <c r="C109" s="211" t="str">
        <f>IF('Test Data Inputs'!E122="","0",'Test Data Inputs'!E122)</f>
        <v>0</v>
      </c>
      <c r="G109" s="388"/>
    </row>
    <row r="110" spans="2:7" x14ac:dyDescent="0.3">
      <c r="B110" s="78" t="s">
        <v>120</v>
      </c>
      <c r="C110" s="211" t="str">
        <f>IF('Test Data Inputs'!E123="","0",'Test Data Inputs'!E123)</f>
        <v>0</v>
      </c>
      <c r="G110" s="388"/>
    </row>
    <row r="111" spans="2:7" x14ac:dyDescent="0.3">
      <c r="B111" s="78" t="s">
        <v>121</v>
      </c>
      <c r="C111" s="211" t="str">
        <f>IF('Test Data Inputs'!E124="","0",'Test Data Inputs'!E124)</f>
        <v>0</v>
      </c>
      <c r="G111" s="388"/>
    </row>
    <row r="112" spans="2:7" x14ac:dyDescent="0.3">
      <c r="B112" s="78" t="s">
        <v>122</v>
      </c>
      <c r="C112" s="211" t="str">
        <f>IF('Test Data Inputs'!E125="","0",'Test Data Inputs'!E125)</f>
        <v>0</v>
      </c>
      <c r="G112" s="388"/>
    </row>
    <row r="113" spans="2:7" x14ac:dyDescent="0.3">
      <c r="B113" s="78" t="s">
        <v>123</v>
      </c>
      <c r="C113" s="211" t="str">
        <f>IF('Test Data Inputs'!E126="","0",'Test Data Inputs'!E126)</f>
        <v>0</v>
      </c>
      <c r="G113" s="388"/>
    </row>
    <row r="114" spans="2:7" x14ac:dyDescent="0.3">
      <c r="B114" s="78" t="s">
        <v>124</v>
      </c>
      <c r="C114" s="211" t="str">
        <f>IF('Test Data Inputs'!E127="","0",'Test Data Inputs'!E127)</f>
        <v>0</v>
      </c>
      <c r="G114" s="388"/>
    </row>
    <row r="115" spans="2:7" x14ac:dyDescent="0.3">
      <c r="B115" s="78" t="s">
        <v>117</v>
      </c>
      <c r="C115" s="211" t="str">
        <f>IF('Test Data Inputs'!E128="","0",'Test Data Inputs'!E128)</f>
        <v>0</v>
      </c>
      <c r="G115" s="388"/>
    </row>
    <row r="116" spans="2:7" x14ac:dyDescent="0.3">
      <c r="B116" s="78" t="s">
        <v>118</v>
      </c>
      <c r="C116" s="211" t="str">
        <f>IF('Test Data Inputs'!E129="","0",'Test Data Inputs'!E129)</f>
        <v>0</v>
      </c>
      <c r="G116" s="388"/>
    </row>
    <row r="117" spans="2:7" ht="15.75" thickBot="1" x14ac:dyDescent="0.35">
      <c r="B117" s="50" t="s">
        <v>119</v>
      </c>
      <c r="C117" s="212" t="str">
        <f>IF('Test Data Inputs'!E130="","0",'Test Data Inputs'!E130)</f>
        <v>0</v>
      </c>
      <c r="G117" s="388"/>
    </row>
    <row r="118" spans="2:7" x14ac:dyDescent="0.3">
      <c r="G118" s="388"/>
    </row>
    <row r="119" spans="2:7" x14ac:dyDescent="0.3">
      <c r="B119" s="388"/>
      <c r="C119" s="388"/>
      <c r="D119" s="388"/>
      <c r="E119" s="388"/>
      <c r="F119" s="388"/>
      <c r="G119" s="388"/>
    </row>
  </sheetData>
  <sheetProtection password="CA26" sheet="1" objects="1" scenarios="1" selectLockedCells="1"/>
  <mergeCells count="7">
    <mergeCell ref="C8:E8"/>
    <mergeCell ref="B2:E2"/>
    <mergeCell ref="C3:E3"/>
    <mergeCell ref="C4:E4"/>
    <mergeCell ref="C5:E5"/>
    <mergeCell ref="C6:E6"/>
    <mergeCell ref="C7:E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120"/>
  <sheetViews>
    <sheetView workbookViewId="0">
      <selection activeCell="B11" sqref="B11"/>
    </sheetView>
  </sheetViews>
  <sheetFormatPr defaultRowHeight="12.75" x14ac:dyDescent="0.2"/>
  <cols>
    <col min="1" max="1" width="4.5703125" style="1" customWidth="1"/>
    <col min="2" max="2" width="37.140625" style="1" customWidth="1"/>
    <col min="3" max="3" width="20.28515625" style="1" customWidth="1"/>
    <col min="4" max="4" width="18.7109375" style="1" customWidth="1"/>
    <col min="5" max="5" width="17.28515625" style="1" customWidth="1"/>
    <col min="6" max="6" width="9.140625" style="1"/>
    <col min="7" max="7" width="5" style="1" customWidth="1"/>
    <col min="8" max="16384" width="9.140625" style="1"/>
  </cols>
  <sheetData>
    <row r="1" spans="2:7" ht="13.5" thickBot="1" x14ac:dyDescent="0.25">
      <c r="G1" s="439"/>
    </row>
    <row r="2" spans="2:7" ht="18.75" thickBot="1" x14ac:dyDescent="0.25">
      <c r="B2" s="605" t="str">
        <f>'Version Control'!B2</f>
        <v>Title Block</v>
      </c>
      <c r="C2" s="606"/>
      <c r="D2" s="606"/>
      <c r="E2" s="607"/>
      <c r="G2" s="439"/>
    </row>
    <row r="3" spans="2:7" ht="18" x14ac:dyDescent="0.35">
      <c r="B3" s="322" t="str">
        <f>'Version Control'!B3</f>
        <v>Test Report Template Name:</v>
      </c>
      <c r="C3" s="653" t="str">
        <f>'Version Control'!C3</f>
        <v xml:space="preserve">Residential Clothes Washer J1  </v>
      </c>
      <c r="D3" s="694"/>
      <c r="E3" s="654"/>
      <c r="G3" s="439"/>
    </row>
    <row r="4" spans="2:7" ht="18" x14ac:dyDescent="0.35">
      <c r="B4" s="323" t="str">
        <f>'Version Control'!B4</f>
        <v>Version Number:</v>
      </c>
      <c r="C4" s="655" t="str">
        <f>'Version Control'!C4</f>
        <v>v2.3</v>
      </c>
      <c r="D4" s="695"/>
      <c r="E4" s="656"/>
      <c r="G4" s="439"/>
    </row>
    <row r="5" spans="2:7" ht="18" x14ac:dyDescent="0.35">
      <c r="B5" s="324" t="str">
        <f>'Version Control'!B5</f>
        <v xml:space="preserve">Latest Template Revision: </v>
      </c>
      <c r="C5" s="657">
        <f>'Version Control'!C5</f>
        <v>42922</v>
      </c>
      <c r="D5" s="702"/>
      <c r="E5" s="658"/>
      <c r="G5" s="439"/>
    </row>
    <row r="6" spans="2:7" ht="18" x14ac:dyDescent="0.35">
      <c r="B6" s="324" t="str">
        <f>'Version Control'!B6</f>
        <v>Tab Name:</v>
      </c>
      <c r="C6" s="659" t="str">
        <f ca="1">MID(CELL("filename",A1), FIND("]", CELL("filename", A1))+ 1, 255)</f>
        <v>Calculations - Hot Water Energy</v>
      </c>
      <c r="D6" s="703"/>
      <c r="E6" s="660"/>
      <c r="G6" s="439"/>
    </row>
    <row r="7" spans="2:7" ht="39.75" customHeight="1" x14ac:dyDescent="0.2">
      <c r="B7" s="503" t="str">
        <f>'Version Control'!B7</f>
        <v>File Name:</v>
      </c>
      <c r="C7" s="661" t="str">
        <f ca="1">'Version Control'!C7</f>
        <v>Residential Clothes Washer J1 - v2.2.xlsx</v>
      </c>
      <c r="D7" s="705"/>
      <c r="E7" s="662"/>
      <c r="G7" s="439"/>
    </row>
    <row r="8" spans="2:7" ht="18.75" thickBot="1" x14ac:dyDescent="0.4">
      <c r="B8" s="325" t="str">
        <f>'Version Control'!B8</f>
        <v xml:space="preserve">Test Completion Date: </v>
      </c>
      <c r="C8" s="675" t="str">
        <f>'Version Control'!C8</f>
        <v>[MM/DD/YYYY]</v>
      </c>
      <c r="D8" s="704"/>
      <c r="E8" s="676"/>
      <c r="G8" s="439"/>
    </row>
    <row r="9" spans="2:7" x14ac:dyDescent="0.2">
      <c r="G9" s="439"/>
    </row>
    <row r="10" spans="2:7" x14ac:dyDescent="0.2">
      <c r="G10" s="439"/>
    </row>
    <row r="11" spans="2:7" ht="18" x14ac:dyDescent="0.25">
      <c r="B11" s="12" t="s">
        <v>229</v>
      </c>
      <c r="G11" s="439"/>
    </row>
    <row r="12" spans="2:7" x14ac:dyDescent="0.2">
      <c r="B12" s="11" t="s">
        <v>231</v>
      </c>
      <c r="G12" s="439"/>
    </row>
    <row r="13" spans="2:7" ht="13.5" thickBot="1" x14ac:dyDescent="0.25">
      <c r="G13" s="439"/>
    </row>
    <row r="14" spans="2:7" ht="13.5" thickBot="1" x14ac:dyDescent="0.25">
      <c r="B14" s="28" t="s">
        <v>139</v>
      </c>
      <c r="C14" s="29"/>
      <c r="D14" s="2"/>
      <c r="G14" s="439"/>
    </row>
    <row r="15" spans="2:7" ht="16.5" thickBot="1" x14ac:dyDescent="0.35">
      <c r="B15" s="10" t="s">
        <v>138</v>
      </c>
      <c r="C15" s="392" t="b">
        <f>IF(C47="Manual",C20,IF(C47="Automatic",C21,IF(C47="Both Manual and Automatic",C22)))</f>
        <v>0</v>
      </c>
      <c r="D15" s="2" t="s">
        <v>141</v>
      </c>
      <c r="G15" s="439"/>
    </row>
    <row r="16" spans="2:7" s="2" customFormat="1" x14ac:dyDescent="0.2">
      <c r="B16" s="3"/>
      <c r="C16" s="9"/>
      <c r="G16" s="440"/>
    </row>
    <row r="17" spans="2:7" ht="18" x14ac:dyDescent="0.25">
      <c r="B17" s="12" t="s">
        <v>199</v>
      </c>
      <c r="G17" s="439"/>
    </row>
    <row r="18" spans="2:7" ht="18.75" thickBot="1" x14ac:dyDescent="0.3">
      <c r="B18" s="12"/>
      <c r="G18" s="439"/>
    </row>
    <row r="19" spans="2:7" x14ac:dyDescent="0.2">
      <c r="B19" s="14" t="s">
        <v>292</v>
      </c>
      <c r="C19" s="15"/>
      <c r="G19" s="439"/>
    </row>
    <row r="20" spans="2:7" x14ac:dyDescent="0.2">
      <c r="B20" s="33" t="s">
        <v>12</v>
      </c>
      <c r="C20" s="523" t="e">
        <f>(C27*Fmin_manual)+(C29*Fmax_manual)</f>
        <v>#VALUE!</v>
      </c>
      <c r="G20" s="439"/>
    </row>
    <row r="21" spans="2:7" x14ac:dyDescent="0.2">
      <c r="B21" s="33" t="s">
        <v>422</v>
      </c>
      <c r="C21" s="523" t="e">
        <f>(C31*Fmin_automatic)+(C32*Favg_automatic)+(C33*Fmax_automatic)</f>
        <v>#VALUE!</v>
      </c>
      <c r="G21" s="439"/>
    </row>
    <row r="22" spans="2:7" ht="13.5" thickBot="1" x14ac:dyDescent="0.25">
      <c r="B22" s="35" t="s">
        <v>426</v>
      </c>
      <c r="C22" s="524" t="e">
        <f>AVERAGE(C20:C21)</f>
        <v>#VALUE!</v>
      </c>
      <c r="G22" s="439"/>
    </row>
    <row r="23" spans="2:7" ht="18" x14ac:dyDescent="0.25">
      <c r="B23" s="12"/>
      <c r="G23" s="439"/>
    </row>
    <row r="24" spans="2:7" s="2" customFormat="1" ht="13.5" thickBot="1" x14ac:dyDescent="0.25">
      <c r="B24" s="3"/>
      <c r="C24" s="9"/>
      <c r="G24" s="440"/>
    </row>
    <row r="25" spans="2:7" ht="13.5" thickBot="1" x14ac:dyDescent="0.25">
      <c r="B25" s="37" t="s">
        <v>133</v>
      </c>
      <c r="C25" s="36"/>
      <c r="D25" s="2"/>
      <c r="G25" s="439"/>
    </row>
    <row r="26" spans="2:7" x14ac:dyDescent="0.2">
      <c r="B26" s="23" t="s">
        <v>125</v>
      </c>
      <c r="C26" s="13"/>
      <c r="D26" s="2"/>
      <c r="G26" s="439"/>
    </row>
    <row r="27" spans="2:7" ht="15.75" x14ac:dyDescent="0.3">
      <c r="B27" s="17" t="s">
        <v>136</v>
      </c>
      <c r="C27" s="525" t="e">
        <f>C52*$C$44*$C$45</f>
        <v>#VALUE!</v>
      </c>
      <c r="D27" s="2"/>
      <c r="G27" s="439"/>
    </row>
    <row r="28" spans="2:7" ht="15.75" x14ac:dyDescent="0.3">
      <c r="B28" s="17" t="s">
        <v>135</v>
      </c>
      <c r="C28" s="525">
        <v>0</v>
      </c>
      <c r="D28" s="2"/>
      <c r="G28" s="439"/>
    </row>
    <row r="29" spans="2:7" ht="15.75" x14ac:dyDescent="0.3">
      <c r="B29" s="17" t="s">
        <v>134</v>
      </c>
      <c r="C29" s="525" t="e">
        <f>C53*$C$44*$C$45</f>
        <v>#VALUE!</v>
      </c>
      <c r="D29" s="2"/>
      <c r="G29" s="439"/>
    </row>
    <row r="30" spans="2:7" x14ac:dyDescent="0.2">
      <c r="B30" s="19" t="s">
        <v>427</v>
      </c>
      <c r="C30" s="526"/>
      <c r="D30" s="2"/>
      <c r="G30" s="439"/>
    </row>
    <row r="31" spans="2:7" ht="15.75" x14ac:dyDescent="0.3">
      <c r="B31" s="17" t="s">
        <v>136</v>
      </c>
      <c r="C31" s="525" t="e">
        <f>C56*$C$44*$C$45</f>
        <v>#VALUE!</v>
      </c>
      <c r="D31" s="2"/>
      <c r="G31" s="439"/>
    </row>
    <row r="32" spans="2:7" ht="15.75" x14ac:dyDescent="0.3">
      <c r="B32" s="17" t="s">
        <v>135</v>
      </c>
      <c r="C32" s="525" t="e">
        <f t="shared" ref="C32:C33" si="0">C57*$C$44*$C$45</f>
        <v>#VALUE!</v>
      </c>
      <c r="D32" s="2"/>
      <c r="G32" s="439"/>
    </row>
    <row r="33" spans="2:9" ht="16.5" thickBot="1" x14ac:dyDescent="0.35">
      <c r="B33" s="10" t="s">
        <v>134</v>
      </c>
      <c r="C33" s="527" t="e">
        <f t="shared" si="0"/>
        <v>#VALUE!</v>
      </c>
      <c r="D33" s="2"/>
      <c r="G33" s="439"/>
    </row>
    <row r="34" spans="2:9" ht="13.5" thickBot="1" x14ac:dyDescent="0.25">
      <c r="B34" s="3"/>
      <c r="C34" s="3"/>
      <c r="D34" s="2"/>
      <c r="G34" s="439"/>
    </row>
    <row r="35" spans="2:9" x14ac:dyDescent="0.2">
      <c r="B35" s="14" t="s">
        <v>110</v>
      </c>
      <c r="C35" s="15"/>
      <c r="D35" s="2"/>
      <c r="G35" s="439"/>
    </row>
    <row r="36" spans="2:9" x14ac:dyDescent="0.2">
      <c r="B36" s="17" t="s">
        <v>7</v>
      </c>
      <c r="C36" s="39" t="str">
        <f>'Test Data Inputs'!C140</f>
        <v>invalid wash temp. selections on General Info &amp; Test Results tab</v>
      </c>
      <c r="D36" s="2"/>
      <c r="G36" s="439"/>
    </row>
    <row r="37" spans="2:9" x14ac:dyDescent="0.2">
      <c r="B37" s="17" t="s">
        <v>8</v>
      </c>
      <c r="C37" s="38" t="str">
        <f>'Test Data Inputs'!C141</f>
        <v>invalid wash temp. selections on General Info &amp; Test Results tab</v>
      </c>
      <c r="D37" s="2"/>
      <c r="G37" s="439"/>
    </row>
    <row r="38" spans="2:9" x14ac:dyDescent="0.2">
      <c r="B38" s="17" t="s">
        <v>9</v>
      </c>
      <c r="C38" s="38" t="str">
        <f>'Test Data Inputs'!C142</f>
        <v>invalid wash temp. selections on General Info &amp; Test Results tab</v>
      </c>
      <c r="D38" s="2"/>
      <c r="G38" s="439"/>
    </row>
    <row r="39" spans="2:9" x14ac:dyDescent="0.2">
      <c r="B39" s="17" t="s">
        <v>10</v>
      </c>
      <c r="C39" s="38" t="str">
        <f>'Test Data Inputs'!C143</f>
        <v>invalid wash temp. selections on General Info &amp; Test Results tab</v>
      </c>
      <c r="D39" s="18"/>
      <c r="G39" s="439"/>
    </row>
    <row r="40" spans="2:9" ht="13.5" thickBot="1" x14ac:dyDescent="0.25">
      <c r="B40" s="10" t="s">
        <v>11</v>
      </c>
      <c r="C40" s="40" t="str">
        <f>'Test Data Inputs'!C144</f>
        <v>invalid wash temp. selections on General Info &amp; Test Results tab</v>
      </c>
      <c r="D40" s="2"/>
      <c r="G40" s="439"/>
    </row>
    <row r="41" spans="2:9" x14ac:dyDescent="0.2">
      <c r="B41" s="3"/>
      <c r="C41" s="3"/>
      <c r="D41" s="2"/>
      <c r="G41" s="439"/>
    </row>
    <row r="42" spans="2:9" ht="13.5" thickBot="1" x14ac:dyDescent="0.25">
      <c r="B42" s="3"/>
      <c r="C42" s="3"/>
      <c r="D42" s="2"/>
      <c r="G42" s="439"/>
    </row>
    <row r="43" spans="2:9" ht="15" x14ac:dyDescent="0.3">
      <c r="B43" s="14" t="s">
        <v>130</v>
      </c>
      <c r="C43" s="15"/>
      <c r="D43" s="2"/>
      <c r="G43" s="439"/>
      <c r="I43" s="41"/>
    </row>
    <row r="44" spans="2:9" x14ac:dyDescent="0.2">
      <c r="B44" s="17" t="s">
        <v>132</v>
      </c>
      <c r="C44" s="31">
        <v>75</v>
      </c>
      <c r="D44" s="2"/>
      <c r="G44" s="439"/>
    </row>
    <row r="45" spans="2:9" ht="13.5" thickBot="1" x14ac:dyDescent="0.25">
      <c r="B45" s="10" t="s">
        <v>131</v>
      </c>
      <c r="C45" s="32">
        <v>2.3999999999999998E-3</v>
      </c>
      <c r="D45" s="2"/>
      <c r="G45" s="439"/>
    </row>
    <row r="46" spans="2:9" ht="13.5" thickBot="1" x14ac:dyDescent="0.25">
      <c r="B46" s="3"/>
      <c r="C46" s="3"/>
      <c r="D46" s="2"/>
      <c r="G46" s="439"/>
    </row>
    <row r="47" spans="2:9" ht="13.5" thickBot="1" x14ac:dyDescent="0.25">
      <c r="B47" s="22" t="s">
        <v>112</v>
      </c>
      <c r="C47" s="24">
        <f>'General Info &amp; Test Results'!$C$30</f>
        <v>0</v>
      </c>
      <c r="D47" s="2"/>
      <c r="G47" s="439"/>
    </row>
    <row r="48" spans="2:9" ht="13.5" thickBot="1" x14ac:dyDescent="0.25">
      <c r="B48" s="3"/>
      <c r="C48" s="3"/>
      <c r="D48" s="2"/>
      <c r="G48" s="439"/>
    </row>
    <row r="49" spans="2:7" ht="13.5" thickBot="1" x14ac:dyDescent="0.25">
      <c r="B49" s="26" t="s">
        <v>137</v>
      </c>
      <c r="C49" s="27"/>
      <c r="D49" s="2"/>
      <c r="G49" s="439"/>
    </row>
    <row r="50" spans="2:7" x14ac:dyDescent="0.2">
      <c r="B50" s="23" t="s">
        <v>125</v>
      </c>
      <c r="C50" s="13"/>
      <c r="D50" s="2"/>
      <c r="E50" s="2"/>
      <c r="G50" s="439"/>
    </row>
    <row r="51" spans="2:7" x14ac:dyDescent="0.2">
      <c r="B51" s="4"/>
      <c r="C51" s="25" t="s">
        <v>128</v>
      </c>
      <c r="D51" s="8"/>
      <c r="E51" s="2"/>
      <c r="G51" s="439"/>
    </row>
    <row r="52" spans="2:7" x14ac:dyDescent="0.2">
      <c r="B52" s="4" t="s">
        <v>126</v>
      </c>
      <c r="C52" s="525" t="e">
        <f>($C$36*C70)+($C$37*C69)+($C$38*C68)+($C$39*C63)+($C$40*C71)</f>
        <v>#VALUE!</v>
      </c>
      <c r="D52" s="9"/>
      <c r="E52" s="2"/>
      <c r="G52" s="439"/>
    </row>
    <row r="53" spans="2:7" x14ac:dyDescent="0.2">
      <c r="B53" s="4" t="s">
        <v>127</v>
      </c>
      <c r="C53" s="525" t="e">
        <f>($C$36*C81)+($C$37*C80)+($C$38*C79)+($C$39*C74)+($C$40*C82)</f>
        <v>#VALUE!</v>
      </c>
      <c r="D53" s="9"/>
      <c r="E53" s="2"/>
      <c r="G53" s="439"/>
    </row>
    <row r="54" spans="2:7" x14ac:dyDescent="0.2">
      <c r="B54" s="19" t="s">
        <v>427</v>
      </c>
      <c r="C54" s="526"/>
      <c r="D54" s="2"/>
      <c r="E54" s="2"/>
      <c r="G54" s="439"/>
    </row>
    <row r="55" spans="2:7" x14ac:dyDescent="0.2">
      <c r="B55" s="4"/>
      <c r="C55" s="528" t="s">
        <v>128</v>
      </c>
      <c r="D55" s="2"/>
      <c r="E55" s="2"/>
      <c r="G55" s="439"/>
    </row>
    <row r="56" spans="2:7" x14ac:dyDescent="0.2">
      <c r="B56" s="33" t="s">
        <v>428</v>
      </c>
      <c r="C56" s="525" t="e">
        <f>($C$36*C94)+($C$37*C93)+($C$38*C92)+($C$39*C87)+($C$40*C95)</f>
        <v>#VALUE!</v>
      </c>
      <c r="D56" s="9"/>
      <c r="E56" s="2"/>
      <c r="G56" s="439"/>
    </row>
    <row r="57" spans="2:7" x14ac:dyDescent="0.2">
      <c r="B57" s="33" t="s">
        <v>429</v>
      </c>
      <c r="C57" s="525" t="e">
        <f>($C$36*C105)+($C$37*C104)+($C$38*C103)+($C$39*C98)+($C$40*C106)</f>
        <v>#VALUE!</v>
      </c>
      <c r="D57" s="9"/>
      <c r="E57" s="2"/>
      <c r="G57" s="439"/>
    </row>
    <row r="58" spans="2:7" ht="13.5" thickBot="1" x14ac:dyDescent="0.25">
      <c r="B58" s="35" t="s">
        <v>430</v>
      </c>
      <c r="C58" s="527" t="e">
        <f>($C$36*C116)+($C$37*C115)+($C$38*C114)+($C$39*C109)+($C$40*C117)</f>
        <v>#VALUE!</v>
      </c>
      <c r="D58" s="9"/>
      <c r="E58" s="2"/>
      <c r="G58" s="439"/>
    </row>
    <row r="59" spans="2:7" ht="13.5" thickBot="1" x14ac:dyDescent="0.25">
      <c r="D59" s="2"/>
      <c r="E59" s="2"/>
      <c r="G59" s="439"/>
    </row>
    <row r="60" spans="2:7" ht="13.5" thickBot="1" x14ac:dyDescent="0.25">
      <c r="B60" s="26" t="s">
        <v>140</v>
      </c>
      <c r="C60" s="27"/>
      <c r="D60" s="34"/>
      <c r="E60" s="2"/>
      <c r="G60" s="439"/>
    </row>
    <row r="61" spans="2:7" x14ac:dyDescent="0.2">
      <c r="B61" s="23" t="s">
        <v>125</v>
      </c>
      <c r="C61" s="13"/>
      <c r="D61" s="9"/>
      <c r="E61" s="2"/>
      <c r="G61" s="439"/>
    </row>
    <row r="62" spans="2:7" ht="25.5" x14ac:dyDescent="0.2">
      <c r="B62" s="16" t="s">
        <v>126</v>
      </c>
      <c r="C62" s="21" t="s">
        <v>116</v>
      </c>
      <c r="D62" s="9"/>
      <c r="E62" s="2"/>
      <c r="G62" s="439"/>
    </row>
    <row r="63" spans="2:7" x14ac:dyDescent="0.2">
      <c r="B63" s="4" t="s">
        <v>113</v>
      </c>
      <c r="C63" s="529" t="str">
        <f>IF('Test Data Inputs'!D77="","0",'Test Data Inputs'!D77)</f>
        <v>0</v>
      </c>
      <c r="D63" s="9"/>
      <c r="E63" s="2"/>
      <c r="G63" s="439"/>
    </row>
    <row r="64" spans="2:7" x14ac:dyDescent="0.2">
      <c r="B64" s="4" t="s">
        <v>120</v>
      </c>
      <c r="C64" s="529" t="str">
        <f>IF('Test Data Inputs'!D78="","0",'Test Data Inputs'!D78)</f>
        <v>0</v>
      </c>
      <c r="G64" s="439"/>
    </row>
    <row r="65" spans="2:7" x14ac:dyDescent="0.2">
      <c r="B65" s="4" t="s">
        <v>121</v>
      </c>
      <c r="C65" s="529" t="str">
        <f>IF('Test Data Inputs'!D79="","0",'Test Data Inputs'!D79)</f>
        <v>0</v>
      </c>
      <c r="G65" s="439"/>
    </row>
    <row r="66" spans="2:7" x14ac:dyDescent="0.2">
      <c r="B66" s="4" t="s">
        <v>122</v>
      </c>
      <c r="C66" s="529" t="str">
        <f>IF('Test Data Inputs'!D80="","0",'Test Data Inputs'!D80)</f>
        <v>0</v>
      </c>
      <c r="G66" s="439"/>
    </row>
    <row r="67" spans="2:7" x14ac:dyDescent="0.2">
      <c r="B67" s="4" t="s">
        <v>123</v>
      </c>
      <c r="C67" s="529" t="str">
        <f>IF('Test Data Inputs'!D81="","0",'Test Data Inputs'!D81)</f>
        <v>0</v>
      </c>
      <c r="G67" s="439"/>
    </row>
    <row r="68" spans="2:7" x14ac:dyDescent="0.2">
      <c r="B68" s="4" t="s">
        <v>124</v>
      </c>
      <c r="C68" s="529" t="str">
        <f>IF('Test Data Inputs'!D82="","0",'Test Data Inputs'!D82)</f>
        <v>0</v>
      </c>
      <c r="G68" s="439"/>
    </row>
    <row r="69" spans="2:7" x14ac:dyDescent="0.2">
      <c r="B69" s="4" t="s">
        <v>117</v>
      </c>
      <c r="C69" s="529" t="str">
        <f>IF('Test Data Inputs'!D83="","0",'Test Data Inputs'!D83)</f>
        <v>0</v>
      </c>
      <c r="G69" s="439"/>
    </row>
    <row r="70" spans="2:7" x14ac:dyDescent="0.2">
      <c r="B70" s="4" t="s">
        <v>118</v>
      </c>
      <c r="C70" s="529" t="str">
        <f>IF('Test Data Inputs'!D84="","0",'Test Data Inputs'!D84)</f>
        <v>0</v>
      </c>
      <c r="G70" s="439"/>
    </row>
    <row r="71" spans="2:7" x14ac:dyDescent="0.2">
      <c r="B71" s="4" t="s">
        <v>119</v>
      </c>
      <c r="C71" s="529" t="str">
        <f>IF('Test Data Inputs'!D85="","0",'Test Data Inputs'!D85)</f>
        <v>0</v>
      </c>
      <c r="G71" s="439"/>
    </row>
    <row r="72" spans="2:7" x14ac:dyDescent="0.2">
      <c r="B72" s="4"/>
      <c r="C72" s="30"/>
      <c r="G72" s="439"/>
    </row>
    <row r="73" spans="2:7" ht="25.5" x14ac:dyDescent="0.2">
      <c r="B73" s="16" t="s">
        <v>127</v>
      </c>
      <c r="C73" s="21" t="s">
        <v>116</v>
      </c>
      <c r="G73" s="439"/>
    </row>
    <row r="74" spans="2:7" x14ac:dyDescent="0.2">
      <c r="B74" s="4" t="s">
        <v>113</v>
      </c>
      <c r="C74" s="529" t="str">
        <f>IF('Test Data Inputs'!D88="","0",'Test Data Inputs'!D88)</f>
        <v>0</v>
      </c>
      <c r="G74" s="439"/>
    </row>
    <row r="75" spans="2:7" x14ac:dyDescent="0.2">
      <c r="B75" s="4" t="s">
        <v>120</v>
      </c>
      <c r="C75" s="529" t="str">
        <f>IF('Test Data Inputs'!D89="","0",'Test Data Inputs'!D89)</f>
        <v>0</v>
      </c>
      <c r="G75" s="439"/>
    </row>
    <row r="76" spans="2:7" x14ac:dyDescent="0.2">
      <c r="B76" s="4" t="s">
        <v>121</v>
      </c>
      <c r="C76" s="529" t="str">
        <f>IF('Test Data Inputs'!D90="","0",'Test Data Inputs'!D90)</f>
        <v>0</v>
      </c>
      <c r="G76" s="439"/>
    </row>
    <row r="77" spans="2:7" x14ac:dyDescent="0.2">
      <c r="B77" s="4" t="s">
        <v>122</v>
      </c>
      <c r="C77" s="529" t="str">
        <f>IF('Test Data Inputs'!D91="","0",'Test Data Inputs'!D91)</f>
        <v>0</v>
      </c>
      <c r="G77" s="439"/>
    </row>
    <row r="78" spans="2:7" x14ac:dyDescent="0.2">
      <c r="B78" s="4" t="s">
        <v>123</v>
      </c>
      <c r="C78" s="529" t="str">
        <f>IF('Test Data Inputs'!D92="","0",'Test Data Inputs'!D92)</f>
        <v>0</v>
      </c>
      <c r="G78" s="439"/>
    </row>
    <row r="79" spans="2:7" x14ac:dyDescent="0.2">
      <c r="B79" s="4" t="s">
        <v>124</v>
      </c>
      <c r="C79" s="529" t="str">
        <f>IF('Test Data Inputs'!D93="","0",'Test Data Inputs'!D93)</f>
        <v>0</v>
      </c>
      <c r="G79" s="439"/>
    </row>
    <row r="80" spans="2:7" x14ac:dyDescent="0.2">
      <c r="B80" s="4" t="s">
        <v>117</v>
      </c>
      <c r="C80" s="529" t="str">
        <f>IF('Test Data Inputs'!D94="","0",'Test Data Inputs'!D94)</f>
        <v>0</v>
      </c>
      <c r="G80" s="439"/>
    </row>
    <row r="81" spans="2:7" x14ac:dyDescent="0.2">
      <c r="B81" s="4" t="s">
        <v>118</v>
      </c>
      <c r="C81" s="529" t="str">
        <f>IF('Test Data Inputs'!D95="","0",'Test Data Inputs'!D95)</f>
        <v>0</v>
      </c>
      <c r="G81" s="439"/>
    </row>
    <row r="82" spans="2:7" x14ac:dyDescent="0.2">
      <c r="B82" s="4" t="s">
        <v>119</v>
      </c>
      <c r="C82" s="529" t="str">
        <f>IF('Test Data Inputs'!D96="","0",'Test Data Inputs'!D96)</f>
        <v>0</v>
      </c>
      <c r="G82" s="439"/>
    </row>
    <row r="83" spans="2:7" x14ac:dyDescent="0.2">
      <c r="B83" s="4"/>
      <c r="C83" s="5"/>
      <c r="G83" s="439"/>
    </row>
    <row r="84" spans="2:7" x14ac:dyDescent="0.2">
      <c r="B84" s="4"/>
      <c r="C84" s="5"/>
      <c r="G84" s="439"/>
    </row>
    <row r="85" spans="2:7" x14ac:dyDescent="0.2">
      <c r="B85" s="19" t="s">
        <v>427</v>
      </c>
      <c r="C85" s="20"/>
      <c r="G85" s="439"/>
    </row>
    <row r="86" spans="2:7" ht="25.5" x14ac:dyDescent="0.2">
      <c r="B86" s="16" t="s">
        <v>428</v>
      </c>
      <c r="C86" s="21" t="s">
        <v>116</v>
      </c>
      <c r="G86" s="439"/>
    </row>
    <row r="87" spans="2:7" x14ac:dyDescent="0.2">
      <c r="B87" s="4" t="s">
        <v>113</v>
      </c>
      <c r="C87" s="529" t="str">
        <f>IF('Test Data Inputs'!D100="","0",'Test Data Inputs'!D100)</f>
        <v>0</v>
      </c>
      <c r="G87" s="439"/>
    </row>
    <row r="88" spans="2:7" x14ac:dyDescent="0.2">
      <c r="B88" s="4" t="s">
        <v>120</v>
      </c>
      <c r="C88" s="529" t="str">
        <f>IF('Test Data Inputs'!D101="","0",'Test Data Inputs'!D101)</f>
        <v>0</v>
      </c>
      <c r="G88" s="439"/>
    </row>
    <row r="89" spans="2:7" x14ac:dyDescent="0.2">
      <c r="B89" s="4" t="s">
        <v>121</v>
      </c>
      <c r="C89" s="529" t="str">
        <f>IF('Test Data Inputs'!D102="","0",'Test Data Inputs'!D102)</f>
        <v>0</v>
      </c>
      <c r="G89" s="439"/>
    </row>
    <row r="90" spans="2:7" x14ac:dyDescent="0.2">
      <c r="B90" s="4" t="s">
        <v>122</v>
      </c>
      <c r="C90" s="529" t="str">
        <f>IF('Test Data Inputs'!D103="","0",'Test Data Inputs'!D103)</f>
        <v>0</v>
      </c>
      <c r="G90" s="439"/>
    </row>
    <row r="91" spans="2:7" x14ac:dyDescent="0.2">
      <c r="B91" s="4" t="s">
        <v>123</v>
      </c>
      <c r="C91" s="529" t="str">
        <f>IF('Test Data Inputs'!D104="","0",'Test Data Inputs'!D104)</f>
        <v>0</v>
      </c>
      <c r="G91" s="439"/>
    </row>
    <row r="92" spans="2:7" x14ac:dyDescent="0.2">
      <c r="B92" s="4" t="s">
        <v>124</v>
      </c>
      <c r="C92" s="529" t="str">
        <f>IF('Test Data Inputs'!D105="","0",'Test Data Inputs'!D105)</f>
        <v>0</v>
      </c>
      <c r="G92" s="439"/>
    </row>
    <row r="93" spans="2:7" x14ac:dyDescent="0.2">
      <c r="B93" s="4" t="s">
        <v>117</v>
      </c>
      <c r="C93" s="529" t="str">
        <f>IF('Test Data Inputs'!D106="","0",'Test Data Inputs'!D106)</f>
        <v>0</v>
      </c>
      <c r="G93" s="439"/>
    </row>
    <row r="94" spans="2:7" x14ac:dyDescent="0.2">
      <c r="B94" s="4" t="s">
        <v>118</v>
      </c>
      <c r="C94" s="529" t="str">
        <f>IF('Test Data Inputs'!D107="","0",'Test Data Inputs'!D107)</f>
        <v>0</v>
      </c>
      <c r="G94" s="439"/>
    </row>
    <row r="95" spans="2:7" x14ac:dyDescent="0.2">
      <c r="B95" s="4" t="s">
        <v>119</v>
      </c>
      <c r="C95" s="529" t="str">
        <f>IF('Test Data Inputs'!D108="","0",'Test Data Inputs'!D108)</f>
        <v>0</v>
      </c>
      <c r="G95" s="439"/>
    </row>
    <row r="96" spans="2:7" x14ac:dyDescent="0.2">
      <c r="B96" s="4"/>
      <c r="C96" s="30"/>
      <c r="G96" s="439"/>
    </row>
    <row r="97" spans="2:7" ht="25.5" x14ac:dyDescent="0.2">
      <c r="B97" s="16" t="s">
        <v>429</v>
      </c>
      <c r="C97" s="21" t="s">
        <v>116</v>
      </c>
      <c r="G97" s="439"/>
    </row>
    <row r="98" spans="2:7" x14ac:dyDescent="0.2">
      <c r="B98" s="4" t="s">
        <v>113</v>
      </c>
      <c r="C98" s="529" t="str">
        <f>IF('Test Data Inputs'!D111="","0",'Test Data Inputs'!D111)</f>
        <v>0</v>
      </c>
      <c r="G98" s="439"/>
    </row>
    <row r="99" spans="2:7" x14ac:dyDescent="0.2">
      <c r="B99" s="4" t="s">
        <v>120</v>
      </c>
      <c r="C99" s="529" t="str">
        <f>IF('Test Data Inputs'!D112="","0",'Test Data Inputs'!D112)</f>
        <v>0</v>
      </c>
      <c r="G99" s="439"/>
    </row>
    <row r="100" spans="2:7" x14ac:dyDescent="0.2">
      <c r="B100" s="4" t="s">
        <v>121</v>
      </c>
      <c r="C100" s="529" t="str">
        <f>IF('Test Data Inputs'!D113="","0",'Test Data Inputs'!D113)</f>
        <v>0</v>
      </c>
      <c r="G100" s="439"/>
    </row>
    <row r="101" spans="2:7" x14ac:dyDescent="0.2">
      <c r="B101" s="4" t="s">
        <v>122</v>
      </c>
      <c r="C101" s="529" t="str">
        <f>IF('Test Data Inputs'!D114="","0",'Test Data Inputs'!D114)</f>
        <v>0</v>
      </c>
      <c r="G101" s="439"/>
    </row>
    <row r="102" spans="2:7" x14ac:dyDescent="0.2">
      <c r="B102" s="4" t="s">
        <v>123</v>
      </c>
      <c r="C102" s="529" t="str">
        <f>IF('Test Data Inputs'!D115="","0",'Test Data Inputs'!D115)</f>
        <v>0</v>
      </c>
      <c r="G102" s="439"/>
    </row>
    <row r="103" spans="2:7" x14ac:dyDescent="0.2">
      <c r="B103" s="4" t="s">
        <v>124</v>
      </c>
      <c r="C103" s="529" t="str">
        <f>IF('Test Data Inputs'!D116="","0",'Test Data Inputs'!D116)</f>
        <v>0</v>
      </c>
      <c r="G103" s="439"/>
    </row>
    <row r="104" spans="2:7" x14ac:dyDescent="0.2">
      <c r="B104" s="4" t="s">
        <v>117</v>
      </c>
      <c r="C104" s="529" t="str">
        <f>IF('Test Data Inputs'!D117="","0",'Test Data Inputs'!D117)</f>
        <v>0</v>
      </c>
      <c r="G104" s="439"/>
    </row>
    <row r="105" spans="2:7" x14ac:dyDescent="0.2">
      <c r="B105" s="4" t="s">
        <v>118</v>
      </c>
      <c r="C105" s="529" t="str">
        <f>IF('Test Data Inputs'!D118="","0",'Test Data Inputs'!D118)</f>
        <v>0</v>
      </c>
      <c r="G105" s="439"/>
    </row>
    <row r="106" spans="2:7" x14ac:dyDescent="0.2">
      <c r="B106" s="4" t="s">
        <v>119</v>
      </c>
      <c r="C106" s="529" t="str">
        <f>IF('Test Data Inputs'!D119="","0",'Test Data Inputs'!D119)</f>
        <v>0</v>
      </c>
      <c r="G106" s="439"/>
    </row>
    <row r="107" spans="2:7" x14ac:dyDescent="0.2">
      <c r="B107" s="4"/>
      <c r="C107" s="30"/>
      <c r="G107" s="439"/>
    </row>
    <row r="108" spans="2:7" ht="25.5" x14ac:dyDescent="0.2">
      <c r="B108" s="16" t="s">
        <v>430</v>
      </c>
      <c r="C108" s="21" t="s">
        <v>116</v>
      </c>
      <c r="G108" s="439"/>
    </row>
    <row r="109" spans="2:7" x14ac:dyDescent="0.2">
      <c r="B109" s="4" t="s">
        <v>113</v>
      </c>
      <c r="C109" s="529" t="str">
        <f>IF('Test Data Inputs'!D122="","0",'Test Data Inputs'!D122)</f>
        <v>0</v>
      </c>
      <c r="G109" s="439"/>
    </row>
    <row r="110" spans="2:7" x14ac:dyDescent="0.2">
      <c r="B110" s="4" t="s">
        <v>120</v>
      </c>
      <c r="C110" s="529" t="str">
        <f>IF('Test Data Inputs'!D123="","0",'Test Data Inputs'!D123)</f>
        <v>0</v>
      </c>
      <c r="G110" s="439"/>
    </row>
    <row r="111" spans="2:7" x14ac:dyDescent="0.2">
      <c r="B111" s="4" t="s">
        <v>121</v>
      </c>
      <c r="C111" s="529" t="str">
        <f>IF('Test Data Inputs'!D124="","0",'Test Data Inputs'!D124)</f>
        <v>0</v>
      </c>
      <c r="G111" s="439"/>
    </row>
    <row r="112" spans="2:7" x14ac:dyDescent="0.2">
      <c r="B112" s="4" t="s">
        <v>122</v>
      </c>
      <c r="C112" s="529" t="str">
        <f>IF('Test Data Inputs'!D125="","0",'Test Data Inputs'!D125)</f>
        <v>0</v>
      </c>
      <c r="G112" s="439"/>
    </row>
    <row r="113" spans="1:7" x14ac:dyDescent="0.2">
      <c r="B113" s="4" t="s">
        <v>123</v>
      </c>
      <c r="C113" s="529" t="str">
        <f>IF('Test Data Inputs'!D126="","0",'Test Data Inputs'!D126)</f>
        <v>0</v>
      </c>
      <c r="G113" s="439"/>
    </row>
    <row r="114" spans="1:7" x14ac:dyDescent="0.2">
      <c r="B114" s="4" t="s">
        <v>124</v>
      </c>
      <c r="C114" s="529" t="str">
        <f>IF('Test Data Inputs'!D127="","0",'Test Data Inputs'!D127)</f>
        <v>0</v>
      </c>
      <c r="G114" s="439"/>
    </row>
    <row r="115" spans="1:7" x14ac:dyDescent="0.2">
      <c r="B115" s="4" t="s">
        <v>117</v>
      </c>
      <c r="C115" s="529" t="str">
        <f>IF('Test Data Inputs'!D128="","0",'Test Data Inputs'!D128)</f>
        <v>0</v>
      </c>
      <c r="G115" s="439"/>
    </row>
    <row r="116" spans="1:7" x14ac:dyDescent="0.2">
      <c r="B116" s="4" t="s">
        <v>118</v>
      </c>
      <c r="C116" s="529" t="str">
        <f>IF('Test Data Inputs'!D129="","0",'Test Data Inputs'!D129)</f>
        <v>0</v>
      </c>
      <c r="G116" s="439"/>
    </row>
    <row r="117" spans="1:7" x14ac:dyDescent="0.2">
      <c r="B117" s="4" t="s">
        <v>119</v>
      </c>
      <c r="C117" s="529" t="str">
        <f>IF('Test Data Inputs'!D130="","0",'Test Data Inputs'!D130)</f>
        <v>0</v>
      </c>
      <c r="G117" s="439"/>
    </row>
    <row r="118" spans="1:7" ht="13.5" thickBot="1" x14ac:dyDescent="0.25">
      <c r="B118" s="6"/>
      <c r="C118" s="7"/>
      <c r="G118" s="439"/>
    </row>
    <row r="119" spans="1:7" x14ac:dyDescent="0.2">
      <c r="G119" s="439"/>
    </row>
    <row r="120" spans="1:7" x14ac:dyDescent="0.2">
      <c r="A120" s="439"/>
      <c r="B120" s="439"/>
      <c r="C120" s="439"/>
      <c r="D120" s="439"/>
      <c r="E120" s="439"/>
      <c r="F120" s="439"/>
      <c r="G120" s="439"/>
    </row>
  </sheetData>
  <sheetProtection password="CA26" sheet="1" objects="1" scenarios="1" selectLockedCells="1"/>
  <mergeCells count="7">
    <mergeCell ref="C8:E8"/>
    <mergeCell ref="B2:E2"/>
    <mergeCell ref="C3:E3"/>
    <mergeCell ref="C4:E4"/>
    <mergeCell ref="C5:E5"/>
    <mergeCell ref="C6:E6"/>
    <mergeCell ref="C7:E7"/>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54"/>
  <sheetViews>
    <sheetView workbookViewId="0">
      <selection activeCell="B11" sqref="B11"/>
    </sheetView>
  </sheetViews>
  <sheetFormatPr defaultRowHeight="15" x14ac:dyDescent="0.3"/>
  <cols>
    <col min="1" max="1" width="2.85546875" style="41" customWidth="1"/>
    <col min="2" max="2" width="36.85546875" style="41" customWidth="1"/>
    <col min="3" max="3" width="14.140625" style="41" customWidth="1"/>
    <col min="4" max="4" width="19.85546875" style="41" bestFit="1" customWidth="1"/>
    <col min="5" max="5" width="19.85546875" style="41" customWidth="1"/>
    <col min="6" max="6" width="20.7109375" style="41" customWidth="1"/>
    <col min="7" max="7" width="9.140625" style="41"/>
    <col min="8" max="8" width="4.42578125" style="41" customWidth="1"/>
    <col min="9" max="16384" width="9.140625" style="41"/>
  </cols>
  <sheetData>
    <row r="1" spans="2:8" ht="15.75" thickBot="1" x14ac:dyDescent="0.35">
      <c r="H1" s="388"/>
    </row>
    <row r="2" spans="2:8" ht="18" thickBot="1" x14ac:dyDescent="0.35">
      <c r="B2" s="709" t="str">
        <f>'Version Control'!$B$2</f>
        <v>Title Block</v>
      </c>
      <c r="C2" s="710"/>
      <c r="D2" s="710"/>
      <c r="E2" s="710"/>
      <c r="F2" s="711"/>
      <c r="H2" s="388"/>
    </row>
    <row r="3" spans="2:8" ht="16.5" x14ac:dyDescent="0.3">
      <c r="B3" s="326" t="str">
        <f>'Version Control'!$B$3</f>
        <v>Test Report Template Name:</v>
      </c>
      <c r="C3" s="712" t="str">
        <f>'Version Control'!$C$3</f>
        <v xml:space="preserve">Residential Clothes Washer J1  </v>
      </c>
      <c r="D3" s="713"/>
      <c r="E3" s="713"/>
      <c r="F3" s="714"/>
      <c r="H3" s="388"/>
    </row>
    <row r="4" spans="2:8" ht="16.5" x14ac:dyDescent="0.3">
      <c r="B4" s="366" t="str">
        <f>'Version Control'!$B$4</f>
        <v>Version Number:</v>
      </c>
      <c r="C4" s="715" t="str">
        <f>'Version Control'!$C$4</f>
        <v>v2.3</v>
      </c>
      <c r="D4" s="716"/>
      <c r="E4" s="716"/>
      <c r="F4" s="717"/>
      <c r="H4" s="388"/>
    </row>
    <row r="5" spans="2:8" ht="16.5" x14ac:dyDescent="0.3">
      <c r="B5" s="328" t="str">
        <f>'Version Control'!$B$5</f>
        <v xml:space="preserve">Latest Template Revision: </v>
      </c>
      <c r="C5" s="718">
        <f>'Version Control'!$C$5</f>
        <v>42922</v>
      </c>
      <c r="D5" s="719"/>
      <c r="E5" s="719"/>
      <c r="F5" s="720"/>
      <c r="H5" s="388"/>
    </row>
    <row r="6" spans="2:8" ht="16.5" x14ac:dyDescent="0.3">
      <c r="B6" s="328" t="str">
        <f>'Version Control'!$B$6</f>
        <v>Tab Name:</v>
      </c>
      <c r="C6" s="721" t="str">
        <f ca="1">MID(CELL("filename",A1), FIND("]", CELL("filename", A1))+ 1, 255)</f>
        <v>Calculations - RMC</v>
      </c>
      <c r="D6" s="722"/>
      <c r="E6" s="722"/>
      <c r="F6" s="723"/>
      <c r="H6" s="388"/>
    </row>
    <row r="7" spans="2:8" ht="38.25" customHeight="1" x14ac:dyDescent="0.3">
      <c r="B7" s="504" t="str">
        <f>'Version Control'!$B$7</f>
        <v>File Name:</v>
      </c>
      <c r="C7" s="724" t="str">
        <f ca="1">'Version Control'!$C$7</f>
        <v>Residential Clothes Washer J1 - v2.2.xlsx</v>
      </c>
      <c r="D7" s="725"/>
      <c r="E7" s="725"/>
      <c r="F7" s="726"/>
      <c r="H7" s="388"/>
    </row>
    <row r="8" spans="2:8" ht="17.25" thickBot="1" x14ac:dyDescent="0.35">
      <c r="B8" s="331" t="str">
        <f>'Version Control'!$B$8</f>
        <v xml:space="preserve">Test Completion Date: </v>
      </c>
      <c r="C8" s="706" t="str">
        <f>'Version Control'!$C$8</f>
        <v>[MM/DD/YYYY]</v>
      </c>
      <c r="D8" s="707"/>
      <c r="E8" s="707"/>
      <c r="F8" s="708"/>
      <c r="H8" s="388"/>
    </row>
    <row r="9" spans="2:8" x14ac:dyDescent="0.3">
      <c r="H9" s="388"/>
    </row>
    <row r="10" spans="2:8" x14ac:dyDescent="0.3">
      <c r="H10" s="388"/>
    </row>
    <row r="11" spans="2:8" ht="21" x14ac:dyDescent="0.4">
      <c r="B11" s="179" t="s">
        <v>200</v>
      </c>
      <c r="H11" s="388"/>
    </row>
    <row r="12" spans="2:8" x14ac:dyDescent="0.3">
      <c r="B12" s="55" t="s">
        <v>230</v>
      </c>
      <c r="H12" s="388"/>
    </row>
    <row r="13" spans="2:8" ht="15.75" thickBot="1" x14ac:dyDescent="0.35">
      <c r="H13" s="388"/>
    </row>
    <row r="14" spans="2:8" ht="15.75" thickBot="1" x14ac:dyDescent="0.35">
      <c r="B14" s="177" t="s">
        <v>190</v>
      </c>
      <c r="C14" s="178"/>
      <c r="H14" s="388"/>
    </row>
    <row r="15" spans="2:8" ht="15.75" thickBot="1" x14ac:dyDescent="0.35">
      <c r="B15" s="92" t="s">
        <v>13</v>
      </c>
      <c r="C15" s="393" t="b">
        <f>IF(C21="Manual",C52,IF(C21="Automatic",D52,IF(C21="Both Manual and Automatic",E52)))</f>
        <v>0</v>
      </c>
      <c r="D15" s="41" t="s">
        <v>191</v>
      </c>
      <c r="H15" s="388"/>
    </row>
    <row r="16" spans="2:8" x14ac:dyDescent="0.3">
      <c r="G16" s="91"/>
      <c r="H16" s="388"/>
    </row>
    <row r="17" spans="2:8" ht="21" x14ac:dyDescent="0.4">
      <c r="B17" s="179" t="s">
        <v>199</v>
      </c>
      <c r="H17" s="388"/>
    </row>
    <row r="18" spans="2:8" ht="15.75" thickBot="1" x14ac:dyDescent="0.35">
      <c r="G18" s="91"/>
      <c r="H18" s="388"/>
    </row>
    <row r="19" spans="2:8" x14ac:dyDescent="0.3">
      <c r="B19" s="213" t="s">
        <v>102</v>
      </c>
      <c r="C19" s="214">
        <f>'General Info &amp; Test Results'!C34</f>
        <v>0</v>
      </c>
      <c r="D19" s="215"/>
      <c r="E19" s="215"/>
      <c r="F19" s="216"/>
      <c r="G19" s="91"/>
      <c r="H19" s="388"/>
    </row>
    <row r="20" spans="2:8" x14ac:dyDescent="0.3">
      <c r="B20" s="78" t="s">
        <v>98</v>
      </c>
      <c r="C20" s="83">
        <f>'General Info &amp; Test Results'!C35</f>
        <v>0</v>
      </c>
      <c r="D20" s="48"/>
      <c r="E20" s="48"/>
      <c r="F20" s="53"/>
      <c r="H20" s="388"/>
    </row>
    <row r="21" spans="2:8" x14ac:dyDescent="0.3">
      <c r="B21" s="78" t="s">
        <v>78</v>
      </c>
      <c r="C21" s="83">
        <f>'General Info &amp; Test Results'!C30</f>
        <v>0</v>
      </c>
      <c r="D21" s="48"/>
      <c r="E21" s="48"/>
      <c r="F21" s="53"/>
      <c r="H21" s="388"/>
    </row>
    <row r="22" spans="2:8" x14ac:dyDescent="0.3">
      <c r="B22" s="217" t="s">
        <v>108</v>
      </c>
      <c r="C22" s="82" t="e">
        <f>'General Info &amp; Test Results'!C40</f>
        <v>#N/A</v>
      </c>
      <c r="D22" s="48"/>
      <c r="E22" s="48"/>
      <c r="F22" s="218"/>
      <c r="H22" s="388"/>
    </row>
    <row r="23" spans="2:8" x14ac:dyDescent="0.3">
      <c r="B23" s="217" t="s">
        <v>109</v>
      </c>
      <c r="C23" s="82" t="e">
        <f>'General Info &amp; Test Results'!C41</f>
        <v>#N/A</v>
      </c>
      <c r="D23" s="48"/>
      <c r="E23" s="48"/>
      <c r="F23" s="218"/>
      <c r="H23" s="388"/>
    </row>
    <row r="24" spans="2:8" x14ac:dyDescent="0.3">
      <c r="B24" s="217"/>
      <c r="C24" s="82"/>
      <c r="D24" s="48"/>
      <c r="E24" s="48"/>
      <c r="F24" s="218"/>
      <c r="H24" s="388"/>
    </row>
    <row r="25" spans="2:8" ht="30" x14ac:dyDescent="0.3">
      <c r="B25" s="217"/>
      <c r="C25" s="219" t="s">
        <v>287</v>
      </c>
      <c r="D25" s="220" t="s">
        <v>424</v>
      </c>
      <c r="E25" s="79" t="s">
        <v>425</v>
      </c>
      <c r="F25" s="218"/>
      <c r="H25" s="388"/>
    </row>
    <row r="26" spans="2:8" x14ac:dyDescent="0.3">
      <c r="B26" s="87" t="s">
        <v>103</v>
      </c>
      <c r="C26" s="48"/>
      <c r="D26" s="48"/>
      <c r="E26" s="48"/>
      <c r="F26" s="53"/>
      <c r="H26" s="388"/>
    </row>
    <row r="27" spans="2:8" x14ac:dyDescent="0.3">
      <c r="B27" s="78" t="s">
        <v>305</v>
      </c>
      <c r="C27" s="221">
        <f>'Test Data Inputs'!C32</f>
        <v>0</v>
      </c>
      <c r="D27" s="221">
        <f>'Test Data Inputs'!C47</f>
        <v>0</v>
      </c>
      <c r="E27" s="222"/>
      <c r="F27" s="53" t="s">
        <v>90</v>
      </c>
      <c r="H27" s="388"/>
    </row>
    <row r="28" spans="2:8" x14ac:dyDescent="0.3">
      <c r="B28" s="78" t="s">
        <v>306</v>
      </c>
      <c r="C28" s="221">
        <f>'Test Data Inputs'!C33</f>
        <v>0</v>
      </c>
      <c r="D28" s="221">
        <f>'Test Data Inputs'!C48</f>
        <v>0</v>
      </c>
      <c r="E28" s="222"/>
      <c r="F28" s="53" t="s">
        <v>90</v>
      </c>
      <c r="H28" s="388"/>
    </row>
    <row r="29" spans="2:8" x14ac:dyDescent="0.3">
      <c r="B29" s="78" t="s">
        <v>315</v>
      </c>
      <c r="C29" s="82" t="e">
        <f>(C28-C27)/C27</f>
        <v>#DIV/0!</v>
      </c>
      <c r="D29" s="82" t="e">
        <f>(D28-D27)/D27</f>
        <v>#DIV/0!</v>
      </c>
      <c r="E29" s="222"/>
      <c r="F29" s="53" t="s">
        <v>316</v>
      </c>
      <c r="H29" s="388"/>
    </row>
    <row r="30" spans="2:8" x14ac:dyDescent="0.3">
      <c r="B30" s="78" t="s">
        <v>317</v>
      </c>
      <c r="C30" s="82" t="e">
        <f>C$22*C29+C$23</f>
        <v>#N/A</v>
      </c>
      <c r="D30" s="82" t="e">
        <f>C$22*D29+C$23</f>
        <v>#N/A</v>
      </c>
      <c r="E30" s="222"/>
      <c r="F30" s="53" t="s">
        <v>318</v>
      </c>
      <c r="H30" s="388"/>
    </row>
    <row r="31" spans="2:8" x14ac:dyDescent="0.3">
      <c r="B31" s="78" t="s">
        <v>319</v>
      </c>
      <c r="C31" s="80" t="e">
        <f>C30*100</f>
        <v>#N/A</v>
      </c>
      <c r="D31" s="80" t="e">
        <f>D30*100</f>
        <v>#N/A</v>
      </c>
      <c r="E31" s="223"/>
      <c r="F31" s="53" t="s">
        <v>320</v>
      </c>
      <c r="H31" s="388"/>
    </row>
    <row r="32" spans="2:8" x14ac:dyDescent="0.3">
      <c r="B32" s="87" t="s">
        <v>104</v>
      </c>
      <c r="C32" s="48"/>
      <c r="D32" s="48"/>
      <c r="E32" s="224"/>
      <c r="F32" s="53"/>
      <c r="H32" s="388"/>
    </row>
    <row r="33" spans="2:8" x14ac:dyDescent="0.3">
      <c r="B33" s="78" t="s">
        <v>305</v>
      </c>
      <c r="C33" s="221">
        <f>'Test Data Inputs'!C35</f>
        <v>0</v>
      </c>
      <c r="D33" s="221">
        <f>'Test Data Inputs'!C50</f>
        <v>0</v>
      </c>
      <c r="E33" s="222"/>
      <c r="F33" s="53" t="s">
        <v>90</v>
      </c>
      <c r="H33" s="388"/>
    </row>
    <row r="34" spans="2:8" x14ac:dyDescent="0.3">
      <c r="B34" s="78" t="s">
        <v>306</v>
      </c>
      <c r="C34" s="221">
        <f>'Test Data Inputs'!C36</f>
        <v>0</v>
      </c>
      <c r="D34" s="221">
        <f>'Test Data Inputs'!C51</f>
        <v>0</v>
      </c>
      <c r="E34" s="222"/>
      <c r="F34" s="53" t="s">
        <v>90</v>
      </c>
      <c r="H34" s="388"/>
    </row>
    <row r="35" spans="2:8" x14ac:dyDescent="0.3">
      <c r="B35" s="78" t="s">
        <v>321</v>
      </c>
      <c r="C35" s="82" t="e">
        <f>(C34-C33)/C33</f>
        <v>#DIV/0!</v>
      </c>
      <c r="D35" s="82" t="e">
        <f>(D34-D33)/D33</f>
        <v>#DIV/0!</v>
      </c>
      <c r="E35" s="222"/>
      <c r="F35" s="53" t="s">
        <v>322</v>
      </c>
      <c r="H35" s="388"/>
    </row>
    <row r="36" spans="2:8" x14ac:dyDescent="0.3">
      <c r="B36" s="78" t="s">
        <v>323</v>
      </c>
      <c r="C36" s="82" t="e">
        <f>C$22*C35+C$23</f>
        <v>#N/A</v>
      </c>
      <c r="D36" s="82" t="e">
        <f>C$22*D35+C$23</f>
        <v>#N/A</v>
      </c>
      <c r="E36" s="222"/>
      <c r="F36" s="53" t="s">
        <v>324</v>
      </c>
      <c r="H36" s="388"/>
    </row>
    <row r="37" spans="2:8" x14ac:dyDescent="0.3">
      <c r="B37" s="78" t="s">
        <v>325</v>
      </c>
      <c r="C37" s="80" t="e">
        <f>C36*100</f>
        <v>#N/A</v>
      </c>
      <c r="D37" s="80" t="e">
        <f>D36*100</f>
        <v>#N/A</v>
      </c>
      <c r="E37" s="223"/>
      <c r="F37" s="53" t="s">
        <v>326</v>
      </c>
      <c r="H37" s="388"/>
    </row>
    <row r="38" spans="2:8" x14ac:dyDescent="0.3">
      <c r="B38" s="87" t="s">
        <v>105</v>
      </c>
      <c r="C38" s="48"/>
      <c r="D38" s="48"/>
      <c r="E38" s="224"/>
      <c r="F38" s="53"/>
      <c r="H38" s="388"/>
    </row>
    <row r="39" spans="2:8" x14ac:dyDescent="0.3">
      <c r="B39" s="78" t="s">
        <v>305</v>
      </c>
      <c r="C39" s="221">
        <f>'Test Data Inputs'!C38</f>
        <v>0</v>
      </c>
      <c r="D39" s="221">
        <f>'Test Data Inputs'!C53</f>
        <v>0</v>
      </c>
      <c r="E39" s="222"/>
      <c r="F39" s="53" t="s">
        <v>90</v>
      </c>
      <c r="H39" s="388"/>
    </row>
    <row r="40" spans="2:8" x14ac:dyDescent="0.3">
      <c r="B40" s="78" t="s">
        <v>306</v>
      </c>
      <c r="C40" s="221">
        <f>'Test Data Inputs'!C39</f>
        <v>0</v>
      </c>
      <c r="D40" s="221">
        <f>'Test Data Inputs'!C54</f>
        <v>0</v>
      </c>
      <c r="E40" s="222"/>
      <c r="F40" s="53" t="s">
        <v>90</v>
      </c>
      <c r="H40" s="388"/>
    </row>
    <row r="41" spans="2:8" x14ac:dyDescent="0.3">
      <c r="B41" s="78" t="s">
        <v>327</v>
      </c>
      <c r="C41" s="82" t="e">
        <f>(C40-C39)/C39</f>
        <v>#DIV/0!</v>
      </c>
      <c r="D41" s="82" t="e">
        <f>(D40-D39)/D39</f>
        <v>#DIV/0!</v>
      </c>
      <c r="E41" s="222"/>
      <c r="F41" s="53" t="s">
        <v>328</v>
      </c>
      <c r="H41" s="388"/>
    </row>
    <row r="42" spans="2:8" x14ac:dyDescent="0.3">
      <c r="B42" s="78" t="s">
        <v>329</v>
      </c>
      <c r="C42" s="82" t="e">
        <f>C$22*C41+C$23</f>
        <v>#N/A</v>
      </c>
      <c r="D42" s="82" t="e">
        <f>C$22*D41+C$23</f>
        <v>#N/A</v>
      </c>
      <c r="E42" s="222"/>
      <c r="F42" s="53" t="s">
        <v>330</v>
      </c>
      <c r="H42" s="388"/>
    </row>
    <row r="43" spans="2:8" x14ac:dyDescent="0.3">
      <c r="B43" s="78" t="s">
        <v>331</v>
      </c>
      <c r="C43" s="80" t="e">
        <f>C42*100</f>
        <v>#N/A</v>
      </c>
      <c r="D43" s="80" t="e">
        <f>D42*100</f>
        <v>#N/A</v>
      </c>
      <c r="E43" s="223"/>
      <c r="F43" s="53" t="s">
        <v>332</v>
      </c>
      <c r="H43" s="388"/>
    </row>
    <row r="44" spans="2:8" x14ac:dyDescent="0.3">
      <c r="B44" s="87" t="s">
        <v>106</v>
      </c>
      <c r="C44" s="48"/>
      <c r="D44" s="48"/>
      <c r="E44" s="224"/>
      <c r="F44" s="53"/>
      <c r="H44" s="388"/>
    </row>
    <row r="45" spans="2:8" x14ac:dyDescent="0.3">
      <c r="B45" s="78" t="s">
        <v>305</v>
      </c>
      <c r="C45" s="221">
        <f>'Test Data Inputs'!C41</f>
        <v>0</v>
      </c>
      <c r="D45" s="221">
        <f>'Test Data Inputs'!C56</f>
        <v>0</v>
      </c>
      <c r="E45" s="222"/>
      <c r="F45" s="53" t="s">
        <v>90</v>
      </c>
      <c r="H45" s="388"/>
    </row>
    <row r="46" spans="2:8" x14ac:dyDescent="0.3">
      <c r="B46" s="78" t="s">
        <v>306</v>
      </c>
      <c r="C46" s="221">
        <f>'Test Data Inputs'!C42</f>
        <v>0</v>
      </c>
      <c r="D46" s="221">
        <f>'Test Data Inputs'!C57</f>
        <v>0</v>
      </c>
      <c r="E46" s="222"/>
      <c r="F46" s="53" t="s">
        <v>90</v>
      </c>
      <c r="H46" s="388"/>
    </row>
    <row r="47" spans="2:8" x14ac:dyDescent="0.3">
      <c r="B47" s="78" t="s">
        <v>333</v>
      </c>
      <c r="C47" s="82" t="e">
        <f>(C46-C45)/C45</f>
        <v>#DIV/0!</v>
      </c>
      <c r="D47" s="82" t="e">
        <f>(D46-D45)/D45</f>
        <v>#DIV/0!</v>
      </c>
      <c r="E47" s="222"/>
      <c r="F47" s="53" t="s">
        <v>334</v>
      </c>
      <c r="H47" s="388"/>
    </row>
    <row r="48" spans="2:8" x14ac:dyDescent="0.3">
      <c r="B48" s="78" t="s">
        <v>335</v>
      </c>
      <c r="C48" s="82" t="e">
        <f>C$22*C47+C$23</f>
        <v>#N/A</v>
      </c>
      <c r="D48" s="82" t="e">
        <f>C$22*D47+C$23</f>
        <v>#N/A</v>
      </c>
      <c r="E48" s="222"/>
      <c r="F48" s="53" t="s">
        <v>336</v>
      </c>
      <c r="H48" s="388"/>
    </row>
    <row r="49" spans="1:8" x14ac:dyDescent="0.3">
      <c r="B49" s="78" t="s">
        <v>337</v>
      </c>
      <c r="C49" s="80" t="e">
        <f>C48*100</f>
        <v>#N/A</v>
      </c>
      <c r="D49" s="80" t="e">
        <f>D48*100</f>
        <v>#N/A</v>
      </c>
      <c r="E49" s="223"/>
      <c r="F49" s="53" t="s">
        <v>338</v>
      </c>
      <c r="H49" s="388"/>
    </row>
    <row r="50" spans="1:8" x14ac:dyDescent="0.3">
      <c r="B50" s="87" t="s">
        <v>107</v>
      </c>
      <c r="C50" s="48"/>
      <c r="D50" s="48"/>
      <c r="E50" s="48"/>
      <c r="F50" s="53"/>
      <c r="H50" s="388"/>
    </row>
    <row r="51" spans="1:8" ht="15.75" thickBot="1" x14ac:dyDescent="0.35">
      <c r="B51" s="78" t="s">
        <v>339</v>
      </c>
      <c r="C51" s="82" t="str">
        <f>IF(AND(C19="No",C20="No"),C30,IF(AND(C19="Yes",C20="No"),(C30*(1-TUFwarm)+C36*TUFwarm),IF(AND(C19="No",C20="Yes"),(0.75*C30+0.25*C42),IF(AND(C19="Yes",C20="Yes"),(0.75*(C30*(1-TUFwarm)+C36*TUFwarm)+0.25*(C42*(1-TUFwarm)+C48*TUFwarm)),"error"))))</f>
        <v>error</v>
      </c>
      <c r="D51" s="82" t="str">
        <f>IF(AND(C19="No",C20="No"),D30,IF(AND(C19="Yes",C20="No"),(D30*(1-TUFwarm)+D36*TUFwarm),IF(AND(C19="No",C20="Yes"),(0.75*D30+0.25*D42),IF(AND(C19="Yes",C20="Yes"),(0.75*(D30*(1-TUFwarm)+D36*TUFwarm)+0.25*(D42*(1-TUFwarm)+D48*TUFwarm)),"error"))))</f>
        <v>error</v>
      </c>
      <c r="E51" s="82" t="e">
        <f>AVERAGE(C51:D51)</f>
        <v>#DIV/0!</v>
      </c>
      <c r="F51" s="53" t="s">
        <v>340</v>
      </c>
      <c r="H51" s="388"/>
    </row>
    <row r="52" spans="1:8" ht="15.75" thickBot="1" x14ac:dyDescent="0.35">
      <c r="B52" s="50" t="s">
        <v>341</v>
      </c>
      <c r="C52" s="394" t="str">
        <f>C51</f>
        <v>error</v>
      </c>
      <c r="D52" s="394" t="str">
        <f>D51</f>
        <v>error</v>
      </c>
      <c r="E52" s="394" t="e">
        <f>AVERAGE(C52:D52)</f>
        <v>#DIV/0!</v>
      </c>
      <c r="F52" s="54" t="s">
        <v>342</v>
      </c>
      <c r="H52" s="388"/>
    </row>
    <row r="53" spans="1:8" x14ac:dyDescent="0.3">
      <c r="H53" s="388"/>
    </row>
    <row r="54" spans="1:8" x14ac:dyDescent="0.3">
      <c r="A54" s="388"/>
      <c r="B54" s="388"/>
      <c r="C54" s="388"/>
      <c r="D54" s="388"/>
      <c r="E54" s="388"/>
      <c r="F54" s="388"/>
      <c r="G54" s="388"/>
      <c r="H54" s="388"/>
    </row>
  </sheetData>
  <sheetProtection password="CA26" sheet="1" objects="1" scenarios="1" selectLockedCells="1"/>
  <mergeCells count="7">
    <mergeCell ref="C8:F8"/>
    <mergeCell ref="B2:F2"/>
    <mergeCell ref="C3:F3"/>
    <mergeCell ref="C4:F4"/>
    <mergeCell ref="C5:F5"/>
    <mergeCell ref="C6:F6"/>
    <mergeCell ref="C7:F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Q104"/>
  <sheetViews>
    <sheetView workbookViewId="0">
      <selection activeCell="I24" sqref="I24"/>
    </sheetView>
  </sheetViews>
  <sheetFormatPr defaultRowHeight="15" x14ac:dyDescent="0.3"/>
  <cols>
    <col min="1" max="1" width="9.140625" style="41"/>
    <col min="2" max="2" width="44.28515625" style="41" customWidth="1"/>
    <col min="3" max="3" width="18" style="41" customWidth="1"/>
    <col min="4" max="4" width="17.5703125" style="41" customWidth="1"/>
    <col min="5" max="5" width="24.85546875" style="41" customWidth="1"/>
    <col min="6" max="16" width="9.140625" style="41"/>
    <col min="17" max="17" width="3.5703125" style="41" customWidth="1"/>
    <col min="18" max="16384" width="9.140625" style="41"/>
  </cols>
  <sheetData>
    <row r="1" spans="1:17" ht="15.75" thickBot="1" x14ac:dyDescent="0.35">
      <c r="Q1" s="388"/>
    </row>
    <row r="2" spans="1:17" ht="18.75" thickBot="1" x14ac:dyDescent="0.35">
      <c r="B2" s="605" t="str">
        <f>'Version Control'!B2</f>
        <v>Title Block</v>
      </c>
      <c r="C2" s="606"/>
      <c r="D2" s="606"/>
      <c r="E2" s="607"/>
      <c r="Q2" s="388"/>
    </row>
    <row r="3" spans="1:17" ht="18" x14ac:dyDescent="0.35">
      <c r="B3" s="322" t="str">
        <f>'Version Control'!B3</f>
        <v>Test Report Template Name:</v>
      </c>
      <c r="C3" s="653" t="str">
        <f>'Version Control'!C3</f>
        <v xml:space="preserve">Residential Clothes Washer J1  </v>
      </c>
      <c r="D3" s="694"/>
      <c r="E3" s="654"/>
      <c r="Q3" s="388"/>
    </row>
    <row r="4" spans="1:17" ht="18" x14ac:dyDescent="0.35">
      <c r="B4" s="323" t="str">
        <f>'Version Control'!B4</f>
        <v>Version Number:</v>
      </c>
      <c r="C4" s="655" t="str">
        <f>'Version Control'!C4</f>
        <v>v2.3</v>
      </c>
      <c r="D4" s="695"/>
      <c r="E4" s="656"/>
      <c r="Q4" s="388"/>
    </row>
    <row r="5" spans="1:17" ht="18" x14ac:dyDescent="0.35">
      <c r="B5" s="324" t="str">
        <f>'Version Control'!B5</f>
        <v xml:space="preserve">Latest Template Revision: </v>
      </c>
      <c r="C5" s="657">
        <f>'Version Control'!C5</f>
        <v>42922</v>
      </c>
      <c r="D5" s="702"/>
      <c r="E5" s="658"/>
      <c r="Q5" s="388"/>
    </row>
    <row r="6" spans="1:17" ht="18" x14ac:dyDescent="0.35">
      <c r="B6" s="324" t="str">
        <f>'Version Control'!B6</f>
        <v>Tab Name:</v>
      </c>
      <c r="C6" s="659" t="str">
        <f ca="1">MID(CELL("filename",A1), FIND("]", CELL("filename", A1))+ 1, 255)</f>
        <v>Drop-Downs</v>
      </c>
      <c r="D6" s="703"/>
      <c r="E6" s="660"/>
      <c r="G6" s="727" t="s">
        <v>398</v>
      </c>
      <c r="H6" s="727"/>
      <c r="I6" s="727"/>
      <c r="J6" s="727"/>
      <c r="K6" s="727"/>
      <c r="L6" s="727"/>
      <c r="M6" s="727"/>
      <c r="N6" s="727"/>
      <c r="O6" s="727"/>
      <c r="Q6" s="388"/>
    </row>
    <row r="7" spans="1:17" ht="40.5" customHeight="1" x14ac:dyDescent="0.3">
      <c r="B7" s="503" t="str">
        <f>'Version Control'!B7</f>
        <v>File Name:</v>
      </c>
      <c r="C7" s="661" t="str">
        <f ca="1">'Version Control'!C7</f>
        <v>Residential Clothes Washer J1 - v2.2.xlsx</v>
      </c>
      <c r="D7" s="705"/>
      <c r="E7" s="662"/>
      <c r="G7" s="727"/>
      <c r="H7" s="727"/>
      <c r="I7" s="727"/>
      <c r="J7" s="727"/>
      <c r="K7" s="727"/>
      <c r="L7" s="727"/>
      <c r="M7" s="727"/>
      <c r="N7" s="727"/>
      <c r="O7" s="727"/>
      <c r="Q7" s="388"/>
    </row>
    <row r="8" spans="1:17" ht="17.25" customHeight="1" thickBot="1" x14ac:dyDescent="0.4">
      <c r="B8" s="325" t="str">
        <f>'Version Control'!B8</f>
        <v xml:space="preserve">Test Completion Date: </v>
      </c>
      <c r="C8" s="675" t="str">
        <f>'Version Control'!C8</f>
        <v>[MM/DD/YYYY]</v>
      </c>
      <c r="D8" s="704"/>
      <c r="E8" s="676"/>
      <c r="G8" s="727"/>
      <c r="H8" s="727"/>
      <c r="I8" s="727"/>
      <c r="J8" s="727"/>
      <c r="K8" s="727"/>
      <c r="L8" s="727"/>
      <c r="M8" s="727"/>
      <c r="N8" s="727"/>
      <c r="O8" s="727"/>
      <c r="Q8" s="388"/>
    </row>
    <row r="9" spans="1:17" x14ac:dyDescent="0.3">
      <c r="G9" s="423"/>
      <c r="H9" s="423"/>
      <c r="I9" s="423"/>
      <c r="J9" s="423"/>
      <c r="K9" s="423"/>
      <c r="L9" s="423"/>
      <c r="M9" s="423"/>
      <c r="N9" s="423"/>
      <c r="O9" s="423"/>
      <c r="Q9" s="388"/>
    </row>
    <row r="10" spans="1:17" ht="15.75" thickBot="1" x14ac:dyDescent="0.35">
      <c r="Q10" s="388"/>
    </row>
    <row r="11" spans="1:17" x14ac:dyDescent="0.3">
      <c r="A11" s="55"/>
      <c r="B11" s="56" t="s">
        <v>54</v>
      </c>
      <c r="F11" s="56" t="s">
        <v>284</v>
      </c>
      <c r="Q11" s="388"/>
    </row>
    <row r="12" spans="1:17" x14ac:dyDescent="0.3">
      <c r="A12" s="55"/>
      <c r="B12" s="57" t="s">
        <v>170</v>
      </c>
      <c r="C12" s="41" t="s">
        <v>168</v>
      </c>
      <c r="F12" s="58"/>
      <c r="Q12" s="388"/>
    </row>
    <row r="13" spans="1:17" x14ac:dyDescent="0.3">
      <c r="A13" s="55"/>
      <c r="B13" s="57" t="s">
        <v>171</v>
      </c>
      <c r="C13" s="41" t="s">
        <v>169</v>
      </c>
      <c r="F13" s="58" t="s">
        <v>48</v>
      </c>
      <c r="Q13" s="388"/>
    </row>
    <row r="14" spans="1:17" ht="15.75" thickBot="1" x14ac:dyDescent="0.35">
      <c r="A14" s="55"/>
      <c r="B14" s="57" t="s">
        <v>172</v>
      </c>
      <c r="C14" s="41" t="s">
        <v>168</v>
      </c>
      <c r="F14" s="59" t="s">
        <v>49</v>
      </c>
      <c r="Q14" s="388"/>
    </row>
    <row r="15" spans="1:17" ht="15.75" thickBot="1" x14ac:dyDescent="0.35">
      <c r="A15" s="55"/>
      <c r="B15" s="60" t="s">
        <v>173</v>
      </c>
      <c r="C15" s="41" t="s">
        <v>169</v>
      </c>
      <c r="Q15" s="388"/>
    </row>
    <row r="16" spans="1:17" ht="15.75" thickBot="1" x14ac:dyDescent="0.35">
      <c r="F16" s="55"/>
      <c r="Q16" s="388"/>
    </row>
    <row r="17" spans="2:17" x14ac:dyDescent="0.3">
      <c r="B17" s="56" t="s">
        <v>56</v>
      </c>
      <c r="F17" s="55"/>
      <c r="Q17" s="388"/>
    </row>
    <row r="18" spans="2:17" x14ac:dyDescent="0.3">
      <c r="B18" s="58" t="s">
        <v>12</v>
      </c>
      <c r="Q18" s="388"/>
    </row>
    <row r="19" spans="2:17" x14ac:dyDescent="0.3">
      <c r="B19" s="58" t="s">
        <v>422</v>
      </c>
      <c r="Q19" s="388"/>
    </row>
    <row r="20" spans="2:17" ht="15.75" thickBot="1" x14ac:dyDescent="0.35">
      <c r="B20" s="59" t="s">
        <v>423</v>
      </c>
      <c r="Q20" s="388"/>
    </row>
    <row r="21" spans="2:17" ht="15.75" thickBot="1" x14ac:dyDescent="0.35">
      <c r="Q21" s="388"/>
    </row>
    <row r="22" spans="2:17" x14ac:dyDescent="0.3">
      <c r="B22" s="56" t="s">
        <v>53</v>
      </c>
      <c r="Q22" s="388"/>
    </row>
    <row r="23" spans="2:17" x14ac:dyDescent="0.3">
      <c r="B23" s="58" t="s">
        <v>48</v>
      </c>
      <c r="Q23" s="388"/>
    </row>
    <row r="24" spans="2:17" ht="15.75" thickBot="1" x14ac:dyDescent="0.35">
      <c r="B24" s="59" t="s">
        <v>49</v>
      </c>
      <c r="Q24" s="388"/>
    </row>
    <row r="25" spans="2:17" ht="15.75" thickBot="1" x14ac:dyDescent="0.35">
      <c r="B25" s="48"/>
      <c r="Q25" s="388"/>
    </row>
    <row r="26" spans="2:17" x14ac:dyDescent="0.3">
      <c r="B26" s="56" t="s">
        <v>220</v>
      </c>
      <c r="Q26" s="388"/>
    </row>
    <row r="27" spans="2:17" x14ac:dyDescent="0.3">
      <c r="B27" s="58" t="s">
        <v>32</v>
      </c>
      <c r="Q27" s="388"/>
    </row>
    <row r="28" spans="2:17" ht="15.75" thickBot="1" x14ac:dyDescent="0.35">
      <c r="B28" s="59" t="s">
        <v>33</v>
      </c>
      <c r="Q28" s="388"/>
    </row>
    <row r="29" spans="2:17" ht="15.75" thickBot="1" x14ac:dyDescent="0.35">
      <c r="Q29" s="388"/>
    </row>
    <row r="30" spans="2:17" x14ac:dyDescent="0.3">
      <c r="B30" s="56" t="s">
        <v>221</v>
      </c>
      <c r="Q30" s="388"/>
    </row>
    <row r="31" spans="2:17" x14ac:dyDescent="0.3">
      <c r="B31" s="58" t="s">
        <v>32</v>
      </c>
      <c r="Q31" s="388"/>
    </row>
    <row r="32" spans="2:17" x14ac:dyDescent="0.3">
      <c r="B32" s="58" t="s">
        <v>33</v>
      </c>
      <c r="Q32" s="388"/>
    </row>
    <row r="33" spans="2:17" ht="15.75" thickBot="1" x14ac:dyDescent="0.35">
      <c r="B33" s="59" t="s">
        <v>72</v>
      </c>
      <c r="Q33" s="388"/>
    </row>
    <row r="34" spans="2:17" ht="15.75" thickBot="1" x14ac:dyDescent="0.35">
      <c r="Q34" s="388"/>
    </row>
    <row r="35" spans="2:17" x14ac:dyDescent="0.3">
      <c r="B35" s="56" t="s">
        <v>76</v>
      </c>
      <c r="Q35" s="388"/>
    </row>
    <row r="36" spans="2:17" x14ac:dyDescent="0.3">
      <c r="B36" s="58" t="s">
        <v>57</v>
      </c>
      <c r="Q36" s="388"/>
    </row>
    <row r="37" spans="2:17" x14ac:dyDescent="0.3">
      <c r="B37" s="58" t="s">
        <v>3</v>
      </c>
      <c r="Q37" s="388"/>
    </row>
    <row r="38" spans="2:17" x14ac:dyDescent="0.3">
      <c r="B38" s="58" t="s">
        <v>5</v>
      </c>
      <c r="Q38" s="388"/>
    </row>
    <row r="39" spans="2:17" ht="15.75" thickBot="1" x14ac:dyDescent="0.35">
      <c r="B39" s="59" t="s">
        <v>52</v>
      </c>
      <c r="Q39" s="388"/>
    </row>
    <row r="40" spans="2:17" ht="15.75" thickBot="1" x14ac:dyDescent="0.35">
      <c r="Q40" s="388"/>
    </row>
    <row r="41" spans="2:17" x14ac:dyDescent="0.3">
      <c r="B41" s="56" t="s">
        <v>47</v>
      </c>
      <c r="Q41" s="388"/>
    </row>
    <row r="42" spans="2:17" x14ac:dyDescent="0.3">
      <c r="B42" s="58" t="s">
        <v>48</v>
      </c>
      <c r="Q42" s="388"/>
    </row>
    <row r="43" spans="2:17" ht="15.75" thickBot="1" x14ac:dyDescent="0.35">
      <c r="B43" s="59" t="s">
        <v>49</v>
      </c>
      <c r="Q43" s="388"/>
    </row>
    <row r="44" spans="2:17" ht="15.75" thickBot="1" x14ac:dyDescent="0.35">
      <c r="Q44" s="388"/>
    </row>
    <row r="45" spans="2:17" x14ac:dyDescent="0.3">
      <c r="B45" s="56" t="s">
        <v>55</v>
      </c>
      <c r="Q45" s="388"/>
    </row>
    <row r="46" spans="2:17" x14ac:dyDescent="0.3">
      <c r="B46" s="58" t="s">
        <v>48</v>
      </c>
      <c r="Q46" s="388"/>
    </row>
    <row r="47" spans="2:17" ht="15.75" thickBot="1" x14ac:dyDescent="0.35">
      <c r="B47" s="59" t="s">
        <v>49</v>
      </c>
      <c r="Q47" s="388"/>
    </row>
    <row r="48" spans="2:17" ht="15.75" thickBot="1" x14ac:dyDescent="0.35">
      <c r="B48" s="48"/>
      <c r="Q48" s="388"/>
    </row>
    <row r="49" spans="2:17" x14ac:dyDescent="0.3">
      <c r="B49" s="56" t="s">
        <v>399</v>
      </c>
      <c r="Q49" s="388"/>
    </row>
    <row r="50" spans="2:17" x14ac:dyDescent="0.3">
      <c r="B50" s="61">
        <v>1</v>
      </c>
      <c r="Q50" s="388"/>
    </row>
    <row r="51" spans="2:17" x14ac:dyDescent="0.3">
      <c r="B51" s="61">
        <v>2</v>
      </c>
      <c r="Q51" s="388"/>
    </row>
    <row r="52" spans="2:17" x14ac:dyDescent="0.3">
      <c r="B52" s="61">
        <v>3</v>
      </c>
      <c r="Q52" s="388"/>
    </row>
    <row r="53" spans="2:17" ht="15.75" thickBot="1" x14ac:dyDescent="0.35">
      <c r="B53" s="62">
        <v>4</v>
      </c>
      <c r="Q53" s="388"/>
    </row>
    <row r="54" spans="2:17" ht="15.75" thickBot="1" x14ac:dyDescent="0.35">
      <c r="Q54" s="388"/>
    </row>
    <row r="55" spans="2:17" x14ac:dyDescent="0.3">
      <c r="B55" s="56" t="s">
        <v>206</v>
      </c>
      <c r="Q55" s="388"/>
    </row>
    <row r="56" spans="2:17" x14ac:dyDescent="0.3">
      <c r="B56" s="58" t="s">
        <v>48</v>
      </c>
      <c r="Q56" s="388"/>
    </row>
    <row r="57" spans="2:17" ht="15.75" thickBot="1" x14ac:dyDescent="0.35">
      <c r="B57" s="59" t="s">
        <v>49</v>
      </c>
      <c r="Q57" s="388"/>
    </row>
    <row r="58" spans="2:17" ht="15.75" thickBot="1" x14ac:dyDescent="0.35">
      <c r="Q58" s="388"/>
    </row>
    <row r="59" spans="2:17" x14ac:dyDescent="0.3">
      <c r="B59" s="56" t="s">
        <v>207</v>
      </c>
      <c r="Q59" s="388"/>
    </row>
    <row r="60" spans="2:17" x14ac:dyDescent="0.3">
      <c r="B60" s="58" t="s">
        <v>48</v>
      </c>
      <c r="Q60" s="388"/>
    </row>
    <row r="61" spans="2:17" ht="15.75" thickBot="1" x14ac:dyDescent="0.35">
      <c r="B61" s="59" t="s">
        <v>49</v>
      </c>
      <c r="Q61" s="388"/>
    </row>
    <row r="62" spans="2:17" ht="15.75" thickBot="1" x14ac:dyDescent="0.35">
      <c r="Q62" s="388"/>
    </row>
    <row r="63" spans="2:17" x14ac:dyDescent="0.3">
      <c r="B63" s="56" t="s">
        <v>222</v>
      </c>
      <c r="Q63" s="388"/>
    </row>
    <row r="64" spans="2:17" x14ac:dyDescent="0.3">
      <c r="B64" s="58" t="s">
        <v>48</v>
      </c>
      <c r="Q64" s="388"/>
    </row>
    <row r="65" spans="2:17" ht="15.75" thickBot="1" x14ac:dyDescent="0.35">
      <c r="B65" s="59" t="s">
        <v>49</v>
      </c>
      <c r="Q65" s="388"/>
    </row>
    <row r="66" spans="2:17" ht="15.75" thickBot="1" x14ac:dyDescent="0.35">
      <c r="Q66" s="388"/>
    </row>
    <row r="67" spans="2:17" x14ac:dyDescent="0.3">
      <c r="B67" s="56" t="s">
        <v>223</v>
      </c>
      <c r="Q67" s="388"/>
    </row>
    <row r="68" spans="2:17" x14ac:dyDescent="0.3">
      <c r="B68" s="58" t="s">
        <v>48</v>
      </c>
      <c r="Q68" s="388"/>
    </row>
    <row r="69" spans="2:17" ht="15.75" thickBot="1" x14ac:dyDescent="0.35">
      <c r="B69" s="59" t="s">
        <v>49</v>
      </c>
      <c r="Q69" s="388"/>
    </row>
    <row r="70" spans="2:17" ht="15.75" thickBot="1" x14ac:dyDescent="0.35">
      <c r="Q70" s="388"/>
    </row>
    <row r="71" spans="2:17" x14ac:dyDescent="0.3">
      <c r="B71" s="56" t="s">
        <v>224</v>
      </c>
      <c r="Q71" s="388"/>
    </row>
    <row r="72" spans="2:17" x14ac:dyDescent="0.3">
      <c r="B72" s="58" t="s">
        <v>48</v>
      </c>
      <c r="Q72" s="388"/>
    </row>
    <row r="73" spans="2:17" ht="15.75" thickBot="1" x14ac:dyDescent="0.35">
      <c r="B73" s="59" t="s">
        <v>49</v>
      </c>
      <c r="Q73" s="388"/>
    </row>
    <row r="74" spans="2:17" ht="15.75" thickBot="1" x14ac:dyDescent="0.35">
      <c r="Q74" s="388"/>
    </row>
    <row r="75" spans="2:17" x14ac:dyDescent="0.3">
      <c r="B75" s="56" t="s">
        <v>225</v>
      </c>
      <c r="Q75" s="388"/>
    </row>
    <row r="76" spans="2:17" x14ac:dyDescent="0.3">
      <c r="B76" s="58" t="s">
        <v>48</v>
      </c>
      <c r="Q76" s="388"/>
    </row>
    <row r="77" spans="2:17" ht="15.75" thickBot="1" x14ac:dyDescent="0.35">
      <c r="B77" s="59" t="s">
        <v>49</v>
      </c>
      <c r="Q77" s="388"/>
    </row>
    <row r="78" spans="2:17" ht="15.75" thickBot="1" x14ac:dyDescent="0.35">
      <c r="Q78" s="388"/>
    </row>
    <row r="79" spans="2:17" x14ac:dyDescent="0.3">
      <c r="B79" s="56" t="s">
        <v>250</v>
      </c>
      <c r="Q79" s="388"/>
    </row>
    <row r="80" spans="2:17" x14ac:dyDescent="0.3">
      <c r="B80" s="61">
        <v>60</v>
      </c>
      <c r="Q80" s="388"/>
    </row>
    <row r="81" spans="2:17" ht="15.75" thickBot="1" x14ac:dyDescent="0.35">
      <c r="B81" s="62">
        <v>100</v>
      </c>
      <c r="Q81" s="388"/>
    </row>
    <row r="82" spans="2:17" ht="15.75" thickBot="1" x14ac:dyDescent="0.35">
      <c r="Q82" s="388"/>
    </row>
    <row r="83" spans="2:17" x14ac:dyDescent="0.3">
      <c r="B83" s="63" t="s">
        <v>214</v>
      </c>
      <c r="C83" s="64"/>
      <c r="D83" s="65"/>
      <c r="Q83" s="388"/>
    </row>
    <row r="84" spans="2:17" x14ac:dyDescent="0.3">
      <c r="B84" s="66" t="s">
        <v>215</v>
      </c>
      <c r="C84" s="67" t="s">
        <v>216</v>
      </c>
      <c r="D84" s="68" t="s">
        <v>217</v>
      </c>
      <c r="Q84" s="388"/>
    </row>
    <row r="85" spans="2:17" x14ac:dyDescent="0.3">
      <c r="B85" s="69">
        <v>5</v>
      </c>
      <c r="C85" s="70">
        <v>0.99319999999999997</v>
      </c>
      <c r="D85" s="71">
        <v>-0.03</v>
      </c>
      <c r="Q85" s="388"/>
    </row>
    <row r="86" spans="2:17" x14ac:dyDescent="0.3">
      <c r="B86" s="69">
        <v>6</v>
      </c>
      <c r="C86" s="70">
        <v>0.77569999999999995</v>
      </c>
      <c r="D86" s="71">
        <v>7.0599999999999996E-2</v>
      </c>
      <c r="Q86" s="388"/>
    </row>
    <row r="87" spans="2:17" x14ac:dyDescent="0.3">
      <c r="B87" s="69">
        <v>7</v>
      </c>
      <c r="C87" s="70">
        <v>0.85780000000000001</v>
      </c>
      <c r="D87" s="71">
        <v>2.3099999999999999E-2</v>
      </c>
      <c r="Q87" s="388"/>
    </row>
    <row r="88" spans="2:17" x14ac:dyDescent="0.3">
      <c r="B88" s="69">
        <v>8</v>
      </c>
      <c r="C88" s="70">
        <v>0.9446</v>
      </c>
      <c r="D88" s="71">
        <v>-2.98E-2</v>
      </c>
      <c r="Q88" s="388"/>
    </row>
    <row r="89" spans="2:17" x14ac:dyDescent="0.3">
      <c r="B89" s="69">
        <v>9</v>
      </c>
      <c r="C89" s="70">
        <v>0.85389999999999999</v>
      </c>
      <c r="D89" s="71">
        <v>-1.2E-2</v>
      </c>
      <c r="Q89" s="388"/>
    </row>
    <row r="90" spans="2:17" x14ac:dyDescent="0.3">
      <c r="B90" s="69">
        <v>10</v>
      </c>
      <c r="C90" s="70">
        <v>0.96230000000000004</v>
      </c>
      <c r="D90" s="71">
        <v>-1.7600000000000001E-2</v>
      </c>
      <c r="Q90" s="388"/>
    </row>
    <row r="91" spans="2:17" x14ac:dyDescent="0.3">
      <c r="B91" s="69">
        <v>11</v>
      </c>
      <c r="C91" s="70">
        <v>0.94720000000000004</v>
      </c>
      <c r="D91" s="71">
        <v>-1.23E-2</v>
      </c>
      <c r="Q91" s="388"/>
    </row>
    <row r="92" spans="2:17" x14ac:dyDescent="0.3">
      <c r="B92" s="69">
        <v>12</v>
      </c>
      <c r="C92" s="70">
        <v>0.71650000000000003</v>
      </c>
      <c r="D92" s="71">
        <v>5.0500000000000003E-2</v>
      </c>
      <c r="Q92" s="388"/>
    </row>
    <row r="93" spans="2:17" x14ac:dyDescent="0.3">
      <c r="B93" s="69">
        <v>13</v>
      </c>
      <c r="C93" s="70">
        <v>0.88280000000000003</v>
      </c>
      <c r="D93" s="71">
        <v>1.5E-3</v>
      </c>
      <c r="Q93" s="388"/>
    </row>
    <row r="94" spans="2:17" x14ac:dyDescent="0.3">
      <c r="B94" s="69">
        <v>14</v>
      </c>
      <c r="C94" s="70">
        <v>0.89700000000000002</v>
      </c>
      <c r="D94" s="71">
        <v>1.4E-3</v>
      </c>
      <c r="Q94" s="388"/>
    </row>
    <row r="95" spans="2:17" x14ac:dyDescent="0.3">
      <c r="B95" s="69">
        <v>15</v>
      </c>
      <c r="C95" s="70">
        <v>0.89900000000000002</v>
      </c>
      <c r="D95" s="71">
        <v>-4.2799999999999998E-2</v>
      </c>
      <c r="Q95" s="388"/>
    </row>
    <row r="96" spans="2:17" x14ac:dyDescent="0.3">
      <c r="B96" s="69">
        <v>16</v>
      </c>
      <c r="C96" s="70">
        <v>0.73480000000000001</v>
      </c>
      <c r="D96" s="71">
        <v>3.1699999999999999E-2</v>
      </c>
      <c r="Q96" s="388"/>
    </row>
    <row r="97" spans="1:17" x14ac:dyDescent="0.3">
      <c r="B97" s="69">
        <v>17</v>
      </c>
      <c r="C97" s="70">
        <v>0.63109999999999999</v>
      </c>
      <c r="D97" s="71">
        <v>6.1879999999999998E-2</v>
      </c>
      <c r="Q97" s="388"/>
    </row>
    <row r="98" spans="1:17" x14ac:dyDescent="0.3">
      <c r="B98" s="69">
        <v>18</v>
      </c>
      <c r="C98" s="70">
        <v>0.77249999999999996</v>
      </c>
      <c r="D98" s="71">
        <v>2.7900000000000001E-2</v>
      </c>
      <c r="Q98" s="388"/>
    </row>
    <row r="99" spans="1:17" x14ac:dyDescent="0.3">
      <c r="B99" s="69">
        <v>19</v>
      </c>
      <c r="C99" s="99">
        <v>0.82509999999999994</v>
      </c>
      <c r="D99" s="100">
        <v>-5.4000000000000003E-3</v>
      </c>
      <c r="Q99" s="388"/>
    </row>
    <row r="100" spans="1:17" x14ac:dyDescent="0.3">
      <c r="B100" s="104">
        <v>20</v>
      </c>
      <c r="C100" s="513">
        <v>0.82799999999999996</v>
      </c>
      <c r="D100" s="106">
        <v>2.1100000000000001E-2</v>
      </c>
      <c r="Q100" s="388"/>
    </row>
    <row r="101" spans="1:17" ht="15.75" thickBot="1" x14ac:dyDescent="0.35">
      <c r="B101" s="72">
        <v>21</v>
      </c>
      <c r="C101" s="398">
        <v>0.80389999999999995</v>
      </c>
      <c r="D101" s="133">
        <v>3.5200000000000002E-2</v>
      </c>
      <c r="Q101" s="388"/>
    </row>
    <row r="102" spans="1:17" x14ac:dyDescent="0.3">
      <c r="B102" s="73" t="s">
        <v>218</v>
      </c>
      <c r="Q102" s="388"/>
    </row>
    <row r="103" spans="1:17" x14ac:dyDescent="0.3">
      <c r="Q103" s="388"/>
    </row>
    <row r="104" spans="1:17" x14ac:dyDescent="0.3">
      <c r="A104" s="388"/>
      <c r="B104" s="388"/>
      <c r="C104" s="388"/>
      <c r="D104" s="388"/>
      <c r="E104" s="388"/>
      <c r="F104" s="388"/>
      <c r="G104" s="388"/>
      <c r="H104" s="388"/>
      <c r="I104" s="388"/>
      <c r="J104" s="388"/>
      <c r="K104" s="388"/>
      <c r="L104" s="388"/>
      <c r="M104" s="388"/>
      <c r="N104" s="388"/>
      <c r="O104" s="388"/>
      <c r="P104" s="388"/>
      <c r="Q104" s="388"/>
    </row>
  </sheetData>
  <sheetProtection password="CA26" sheet="1" objects="1" scenarios="1" selectLockedCells="1"/>
  <mergeCells count="8">
    <mergeCell ref="B2:E2"/>
    <mergeCell ref="C3:E3"/>
    <mergeCell ref="C4:E4"/>
    <mergeCell ref="G6:O8"/>
    <mergeCell ref="C5:E5"/>
    <mergeCell ref="C6:E6"/>
    <mergeCell ref="C8:E8"/>
    <mergeCell ref="C7:E7"/>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58"/>
  <sheetViews>
    <sheetView zoomScale="80" zoomScaleNormal="80" workbookViewId="0">
      <selection activeCell="G4" sqref="G4"/>
    </sheetView>
  </sheetViews>
  <sheetFormatPr defaultRowHeight="15" x14ac:dyDescent="0.25"/>
  <cols>
    <col min="1" max="1" width="5" style="566" customWidth="1"/>
    <col min="2" max="2" width="58.140625" style="567" bestFit="1" customWidth="1"/>
    <col min="3" max="3" width="24.28515625" style="567" customWidth="1"/>
    <col min="4" max="4" width="26" style="567" customWidth="1"/>
    <col min="5" max="5" width="29" style="567" customWidth="1"/>
    <col min="6" max="6" width="9.140625" style="567"/>
    <col min="7" max="7" width="27.140625" style="567" bestFit="1" customWidth="1"/>
    <col min="8" max="8" width="9.140625" style="567"/>
    <col min="9" max="9" width="3.5703125" style="567" customWidth="1"/>
    <col min="10" max="16384" width="9.140625" style="567"/>
  </cols>
  <sheetData>
    <row r="1" spans="2:9" ht="15.75" thickBot="1" x14ac:dyDescent="0.3">
      <c r="I1" s="420"/>
    </row>
    <row r="2" spans="2:9" ht="18.75" thickBot="1" x14ac:dyDescent="0.4">
      <c r="B2" s="605" t="str">
        <f>'Version Control'!B2</f>
        <v>Title Block</v>
      </c>
      <c r="C2" s="606"/>
      <c r="D2" s="606"/>
      <c r="E2" s="607"/>
      <c r="F2" s="229"/>
      <c r="G2" s="229"/>
      <c r="I2" s="420"/>
    </row>
    <row r="3" spans="2:9" ht="18" x14ac:dyDescent="0.35">
      <c r="B3" s="322" t="str">
        <f>'Version Control'!B3</f>
        <v>Test Report Template Name:</v>
      </c>
      <c r="C3" s="653" t="str">
        <f>'Version Control'!C3</f>
        <v xml:space="preserve">Residential Clothes Washer J1  </v>
      </c>
      <c r="D3" s="694"/>
      <c r="E3" s="654"/>
      <c r="F3" s="229"/>
      <c r="G3" s="229"/>
      <c r="I3" s="420"/>
    </row>
    <row r="4" spans="2:9" ht="18" x14ac:dyDescent="0.35">
      <c r="B4" s="323" t="str">
        <f>'Version Control'!B4</f>
        <v>Version Number:</v>
      </c>
      <c r="C4" s="655" t="str">
        <f>'Version Control'!C4</f>
        <v>v2.3</v>
      </c>
      <c r="D4" s="695"/>
      <c r="E4" s="656"/>
      <c r="F4" s="229"/>
      <c r="G4" s="568" t="s">
        <v>349</v>
      </c>
      <c r="I4" s="420"/>
    </row>
    <row r="5" spans="2:9" ht="18" x14ac:dyDescent="0.35">
      <c r="B5" s="324" t="str">
        <f>'Version Control'!B5</f>
        <v xml:space="preserve">Latest Template Revision: </v>
      </c>
      <c r="C5" s="657">
        <f>'Version Control'!C5</f>
        <v>42922</v>
      </c>
      <c r="D5" s="702"/>
      <c r="E5" s="658"/>
      <c r="F5" s="229"/>
      <c r="G5" s="229"/>
      <c r="I5" s="420"/>
    </row>
    <row r="6" spans="2:9" ht="18" x14ac:dyDescent="0.35">
      <c r="B6" s="324" t="str">
        <f>'Version Control'!B6</f>
        <v>Tab Name:</v>
      </c>
      <c r="C6" s="659" t="str">
        <f ca="1">MID(CELL("filename",A1), FIND("]", CELL("filename", A1))+ 1, 255)</f>
        <v>Addendum</v>
      </c>
      <c r="D6" s="703"/>
      <c r="E6" s="660"/>
      <c r="F6" s="229"/>
      <c r="G6" s="229"/>
      <c r="I6" s="420"/>
    </row>
    <row r="7" spans="2:9" ht="42.75" customHeight="1" x14ac:dyDescent="0.35">
      <c r="B7" s="503" t="str">
        <f>'Version Control'!B7</f>
        <v>File Name:</v>
      </c>
      <c r="C7" s="661" t="str">
        <f ca="1">'Version Control'!C7</f>
        <v>Residential Clothes Washer J1 - v2.2.xlsx</v>
      </c>
      <c r="D7" s="705"/>
      <c r="E7" s="662"/>
      <c r="F7" s="229"/>
      <c r="G7" s="229"/>
      <c r="I7" s="420"/>
    </row>
    <row r="8" spans="2:9" ht="18.75" thickBot="1" x14ac:dyDescent="0.4">
      <c r="B8" s="325" t="str">
        <f>'Version Control'!B8</f>
        <v xml:space="preserve">Test Completion Date: </v>
      </c>
      <c r="C8" s="675" t="str">
        <f>'Version Control'!C8</f>
        <v>[MM/DD/YYYY]</v>
      </c>
      <c r="D8" s="704"/>
      <c r="E8" s="676"/>
      <c r="F8" s="229"/>
      <c r="G8" s="229"/>
      <c r="I8" s="420"/>
    </row>
    <row r="9" spans="2:9" x14ac:dyDescent="0.25">
      <c r="I9" s="420"/>
    </row>
    <row r="10" spans="2:9" ht="15.75" thickBot="1" x14ac:dyDescent="0.3">
      <c r="I10" s="420"/>
    </row>
    <row r="11" spans="2:9" ht="18.75" thickBot="1" x14ac:dyDescent="0.3">
      <c r="B11" s="731" t="s">
        <v>390</v>
      </c>
      <c r="C11" s="732"/>
      <c r="D11" s="732"/>
      <c r="E11" s="733"/>
      <c r="I11" s="420"/>
    </row>
    <row r="12" spans="2:9" ht="15" customHeight="1" x14ac:dyDescent="0.25">
      <c r="B12" s="734" t="s">
        <v>434</v>
      </c>
      <c r="C12" s="735"/>
      <c r="D12" s="735"/>
      <c r="E12" s="736"/>
      <c r="I12" s="420"/>
    </row>
    <row r="13" spans="2:9" ht="15" customHeight="1" x14ac:dyDescent="0.25">
      <c r="B13" s="737"/>
      <c r="C13" s="738"/>
      <c r="D13" s="738"/>
      <c r="E13" s="739"/>
      <c r="I13" s="420"/>
    </row>
    <row r="14" spans="2:9" ht="15.75" thickBot="1" x14ac:dyDescent="0.3">
      <c r="B14" s="740"/>
      <c r="C14" s="741"/>
      <c r="D14" s="741"/>
      <c r="E14" s="742"/>
      <c r="I14" s="420"/>
    </row>
    <row r="15" spans="2:9" ht="16.5" x14ac:dyDescent="0.25">
      <c r="B15" s="743" t="s">
        <v>391</v>
      </c>
      <c r="C15" s="744"/>
      <c r="D15" s="744"/>
      <c r="E15" s="745"/>
      <c r="I15" s="420"/>
    </row>
    <row r="16" spans="2:9" ht="18" customHeight="1" x14ac:dyDescent="0.25">
      <c r="B16" s="746" t="s">
        <v>410</v>
      </c>
      <c r="C16" s="747"/>
      <c r="D16" s="747"/>
      <c r="E16" s="748"/>
      <c r="I16" s="420"/>
    </row>
    <row r="17" spans="2:9" ht="15.75" thickBot="1" x14ac:dyDescent="0.3">
      <c r="B17" s="749"/>
      <c r="C17" s="750"/>
      <c r="D17" s="750"/>
      <c r="E17" s="751"/>
      <c r="I17" s="420"/>
    </row>
    <row r="18" spans="2:9" ht="15.75" thickBot="1" x14ac:dyDescent="0.3">
      <c r="I18" s="420"/>
    </row>
    <row r="19" spans="2:9" ht="18.75" thickBot="1" x14ac:dyDescent="0.3">
      <c r="B19" s="728" t="s">
        <v>432</v>
      </c>
      <c r="C19" s="729"/>
      <c r="D19" s="729"/>
      <c r="E19" s="730"/>
      <c r="I19" s="420"/>
    </row>
    <row r="20" spans="2:9" ht="18" customHeight="1" x14ac:dyDescent="0.35">
      <c r="B20" s="404"/>
      <c r="C20" s="405" t="s">
        <v>114</v>
      </c>
      <c r="D20" s="406" t="s">
        <v>239</v>
      </c>
      <c r="E20" s="407" t="s">
        <v>240</v>
      </c>
      <c r="I20" s="420"/>
    </row>
    <row r="21" spans="2:9" ht="18" x14ac:dyDescent="0.35">
      <c r="B21" s="408" t="s">
        <v>392</v>
      </c>
      <c r="C21" s="409" t="s">
        <v>245</v>
      </c>
      <c r="D21" s="409" t="s">
        <v>245</v>
      </c>
      <c r="E21" s="410" t="s">
        <v>245</v>
      </c>
      <c r="I21" s="420"/>
    </row>
    <row r="22" spans="2:9" ht="18" x14ac:dyDescent="0.35">
      <c r="B22" s="411" t="s">
        <v>113</v>
      </c>
      <c r="C22" s="569"/>
      <c r="D22" s="569"/>
      <c r="E22" s="530"/>
      <c r="I22" s="420"/>
    </row>
    <row r="23" spans="2:9" ht="18" x14ac:dyDescent="0.35">
      <c r="B23" s="411" t="s">
        <v>120</v>
      </c>
      <c r="C23" s="569"/>
      <c r="D23" s="569"/>
      <c r="E23" s="530"/>
      <c r="I23" s="420"/>
    </row>
    <row r="24" spans="2:9" ht="18" x14ac:dyDescent="0.35">
      <c r="B24" s="411" t="s">
        <v>121</v>
      </c>
      <c r="C24" s="569"/>
      <c r="D24" s="569"/>
      <c r="E24" s="530"/>
      <c r="I24" s="420"/>
    </row>
    <row r="25" spans="2:9" ht="18" x14ac:dyDescent="0.35">
      <c r="B25" s="411" t="s">
        <v>122</v>
      </c>
      <c r="C25" s="569"/>
      <c r="D25" s="569"/>
      <c r="E25" s="530"/>
      <c r="I25" s="420"/>
    </row>
    <row r="26" spans="2:9" ht="18" x14ac:dyDescent="0.35">
      <c r="B26" s="411" t="s">
        <v>123</v>
      </c>
      <c r="C26" s="569"/>
      <c r="D26" s="569"/>
      <c r="E26" s="530"/>
      <c r="I26" s="420"/>
    </row>
    <row r="27" spans="2:9" ht="18" x14ac:dyDescent="0.35">
      <c r="B27" s="411" t="s">
        <v>204</v>
      </c>
      <c r="C27" s="570" t="str">
        <f>IF(C23="","",AVERAGE(C23:C26))</f>
        <v/>
      </c>
      <c r="D27" s="570" t="str">
        <f>IF(D23="","",AVERAGE(D23:D26))</f>
        <v/>
      </c>
      <c r="E27" s="412" t="str">
        <f>IF(E23="","",AVERAGE(E23:E26))</f>
        <v/>
      </c>
      <c r="I27" s="420"/>
    </row>
    <row r="28" spans="2:9" ht="18" x14ac:dyDescent="0.35">
      <c r="B28" s="411" t="s">
        <v>117</v>
      </c>
      <c r="C28" s="569"/>
      <c r="D28" s="569"/>
      <c r="E28" s="530"/>
      <c r="I28" s="420"/>
    </row>
    <row r="29" spans="2:9" ht="18" x14ac:dyDescent="0.35">
      <c r="B29" s="411" t="s">
        <v>118</v>
      </c>
      <c r="C29" s="569"/>
      <c r="D29" s="569"/>
      <c r="E29" s="530"/>
      <c r="I29" s="420"/>
    </row>
    <row r="30" spans="2:9" ht="18" x14ac:dyDescent="0.35">
      <c r="B30" s="411" t="s">
        <v>393</v>
      </c>
      <c r="C30" s="569"/>
      <c r="D30" s="569"/>
      <c r="E30" s="530"/>
      <c r="I30" s="420"/>
    </row>
    <row r="31" spans="2:9" x14ac:dyDescent="0.25">
      <c r="B31" s="413"/>
      <c r="C31" s="403"/>
      <c r="D31" s="403"/>
      <c r="E31" s="414"/>
      <c r="I31" s="420"/>
    </row>
    <row r="32" spans="2:9" x14ac:dyDescent="0.25">
      <c r="B32" s="413"/>
      <c r="C32" s="403"/>
      <c r="D32" s="403"/>
      <c r="E32" s="414"/>
      <c r="I32" s="420"/>
    </row>
    <row r="33" spans="2:9" ht="18" x14ac:dyDescent="0.35">
      <c r="B33" s="415"/>
      <c r="C33" s="409" t="s">
        <v>114</v>
      </c>
      <c r="D33" s="416" t="s">
        <v>244</v>
      </c>
      <c r="E33" s="417" t="s">
        <v>240</v>
      </c>
      <c r="I33" s="420"/>
    </row>
    <row r="34" spans="2:9" ht="18" x14ac:dyDescent="0.35">
      <c r="B34" s="408" t="s">
        <v>394</v>
      </c>
      <c r="C34" s="409" t="s">
        <v>245</v>
      </c>
      <c r="D34" s="409" t="s">
        <v>245</v>
      </c>
      <c r="E34" s="410" t="s">
        <v>245</v>
      </c>
      <c r="I34" s="420"/>
    </row>
    <row r="35" spans="2:9" ht="18" x14ac:dyDescent="0.35">
      <c r="B35" s="411" t="s">
        <v>113</v>
      </c>
      <c r="C35" s="569"/>
      <c r="D35" s="569"/>
      <c r="E35" s="530"/>
      <c r="I35" s="420"/>
    </row>
    <row r="36" spans="2:9" ht="18" x14ac:dyDescent="0.35">
      <c r="B36" s="411" t="s">
        <v>120</v>
      </c>
      <c r="C36" s="569"/>
      <c r="D36" s="569"/>
      <c r="E36" s="530"/>
      <c r="I36" s="420"/>
    </row>
    <row r="37" spans="2:9" ht="18" x14ac:dyDescent="0.35">
      <c r="B37" s="411" t="s">
        <v>121</v>
      </c>
      <c r="C37" s="569"/>
      <c r="D37" s="569"/>
      <c r="E37" s="530"/>
      <c r="I37" s="420"/>
    </row>
    <row r="38" spans="2:9" ht="18" x14ac:dyDescent="0.35">
      <c r="B38" s="411" t="s">
        <v>122</v>
      </c>
      <c r="C38" s="569"/>
      <c r="D38" s="569"/>
      <c r="E38" s="530"/>
      <c r="I38" s="420"/>
    </row>
    <row r="39" spans="2:9" ht="18" x14ac:dyDescent="0.35">
      <c r="B39" s="411" t="s">
        <v>123</v>
      </c>
      <c r="C39" s="569"/>
      <c r="D39" s="569"/>
      <c r="E39" s="530"/>
      <c r="I39" s="420"/>
    </row>
    <row r="40" spans="2:9" ht="18" x14ac:dyDescent="0.35">
      <c r="B40" s="411" t="s">
        <v>204</v>
      </c>
      <c r="C40" s="570" t="str">
        <f>IF(C36="","",AVERAGE(C36:C39))</f>
        <v/>
      </c>
      <c r="D40" s="570" t="str">
        <f>IF(D36="","",AVERAGE(D36:D39))</f>
        <v/>
      </c>
      <c r="E40" s="412" t="str">
        <f>IF(E36="","",AVERAGE(E36:E39))</f>
        <v/>
      </c>
      <c r="I40" s="420"/>
    </row>
    <row r="41" spans="2:9" ht="18" x14ac:dyDescent="0.35">
      <c r="B41" s="411" t="s">
        <v>117</v>
      </c>
      <c r="C41" s="569"/>
      <c r="D41" s="569"/>
      <c r="E41" s="530"/>
      <c r="I41" s="420"/>
    </row>
    <row r="42" spans="2:9" ht="18" x14ac:dyDescent="0.35">
      <c r="B42" s="411" t="s">
        <v>118</v>
      </c>
      <c r="C42" s="569"/>
      <c r="D42" s="569"/>
      <c r="E42" s="530"/>
      <c r="I42" s="420"/>
    </row>
    <row r="43" spans="2:9" ht="18.75" thickBot="1" x14ac:dyDescent="0.4">
      <c r="B43" s="418" t="s">
        <v>393</v>
      </c>
      <c r="C43" s="571"/>
      <c r="D43" s="571"/>
      <c r="E43" s="531"/>
      <c r="I43" s="420"/>
    </row>
    <row r="44" spans="2:9" ht="15.75" thickBot="1" x14ac:dyDescent="0.3">
      <c r="I44" s="420"/>
    </row>
    <row r="45" spans="2:9" ht="18.75" thickBot="1" x14ac:dyDescent="0.3">
      <c r="B45" s="728" t="s">
        <v>409</v>
      </c>
      <c r="C45" s="729"/>
      <c r="D45" s="729"/>
      <c r="E45" s="730"/>
      <c r="I45" s="420"/>
    </row>
    <row r="46" spans="2:9" ht="18" x14ac:dyDescent="0.35">
      <c r="B46" s="415"/>
      <c r="C46" s="409" t="s">
        <v>114</v>
      </c>
      <c r="D46" s="416" t="s">
        <v>244</v>
      </c>
      <c r="E46" s="417" t="s">
        <v>240</v>
      </c>
      <c r="I46" s="420"/>
    </row>
    <row r="47" spans="2:9" ht="18" x14ac:dyDescent="0.35">
      <c r="B47" s="408" t="s">
        <v>395</v>
      </c>
      <c r="C47" s="409" t="s">
        <v>245</v>
      </c>
      <c r="D47" s="409" t="s">
        <v>245</v>
      </c>
      <c r="E47" s="410" t="s">
        <v>245</v>
      </c>
      <c r="I47" s="420"/>
    </row>
    <row r="48" spans="2:9" ht="18" x14ac:dyDescent="0.35">
      <c r="B48" s="411" t="s">
        <v>113</v>
      </c>
      <c r="C48" s="572" t="e">
        <f t="shared" ref="C48:E49" si="0">AVERAGE(C22,C35)</f>
        <v>#DIV/0!</v>
      </c>
      <c r="D48" s="572" t="e">
        <f t="shared" si="0"/>
        <v>#DIV/0!</v>
      </c>
      <c r="E48" s="419" t="e">
        <f t="shared" si="0"/>
        <v>#DIV/0!</v>
      </c>
      <c r="I48" s="420"/>
    </row>
    <row r="49" spans="1:9" ht="18" x14ac:dyDescent="0.35">
      <c r="B49" s="411" t="s">
        <v>120</v>
      </c>
      <c r="C49" s="562" t="e">
        <f t="shared" si="0"/>
        <v>#DIV/0!</v>
      </c>
      <c r="D49" s="562" t="e">
        <f t="shared" si="0"/>
        <v>#DIV/0!</v>
      </c>
      <c r="E49" s="310" t="e">
        <f t="shared" si="0"/>
        <v>#DIV/0!</v>
      </c>
      <c r="I49" s="420"/>
    </row>
    <row r="50" spans="1:9" ht="18" x14ac:dyDescent="0.35">
      <c r="B50" s="411" t="s">
        <v>121</v>
      </c>
      <c r="C50" s="562" t="e">
        <f t="shared" ref="C50:E56" si="1">AVERAGE(C24,C37)</f>
        <v>#DIV/0!</v>
      </c>
      <c r="D50" s="562" t="e">
        <f t="shared" si="1"/>
        <v>#DIV/0!</v>
      </c>
      <c r="E50" s="310" t="e">
        <f t="shared" si="1"/>
        <v>#DIV/0!</v>
      </c>
      <c r="I50" s="420"/>
    </row>
    <row r="51" spans="1:9" ht="18" x14ac:dyDescent="0.35">
      <c r="B51" s="411" t="s">
        <v>122</v>
      </c>
      <c r="C51" s="562" t="e">
        <f t="shared" si="1"/>
        <v>#DIV/0!</v>
      </c>
      <c r="D51" s="562" t="e">
        <f t="shared" si="1"/>
        <v>#DIV/0!</v>
      </c>
      <c r="E51" s="310" t="e">
        <f t="shared" si="1"/>
        <v>#DIV/0!</v>
      </c>
      <c r="I51" s="420"/>
    </row>
    <row r="52" spans="1:9" ht="18" x14ac:dyDescent="0.35">
      <c r="B52" s="411" t="s">
        <v>123</v>
      </c>
      <c r="C52" s="562" t="e">
        <f t="shared" si="1"/>
        <v>#DIV/0!</v>
      </c>
      <c r="D52" s="562" t="e">
        <f t="shared" si="1"/>
        <v>#DIV/0!</v>
      </c>
      <c r="E52" s="310" t="e">
        <f t="shared" si="1"/>
        <v>#DIV/0!</v>
      </c>
      <c r="I52" s="420"/>
    </row>
    <row r="53" spans="1:9" ht="18" x14ac:dyDescent="0.35">
      <c r="B53" s="411" t="s">
        <v>204</v>
      </c>
      <c r="C53" s="572" t="e">
        <f t="shared" si="1"/>
        <v>#DIV/0!</v>
      </c>
      <c r="D53" s="572" t="e">
        <f t="shared" si="1"/>
        <v>#DIV/0!</v>
      </c>
      <c r="E53" s="419" t="e">
        <f t="shared" si="1"/>
        <v>#DIV/0!</v>
      </c>
      <c r="I53" s="420"/>
    </row>
    <row r="54" spans="1:9" ht="18" x14ac:dyDescent="0.35">
      <c r="B54" s="411" t="s">
        <v>117</v>
      </c>
      <c r="C54" s="572" t="e">
        <f t="shared" si="1"/>
        <v>#DIV/0!</v>
      </c>
      <c r="D54" s="572" t="e">
        <f t="shared" si="1"/>
        <v>#DIV/0!</v>
      </c>
      <c r="E54" s="419" t="e">
        <f t="shared" si="1"/>
        <v>#DIV/0!</v>
      </c>
      <c r="I54" s="420"/>
    </row>
    <row r="55" spans="1:9" ht="18" x14ac:dyDescent="0.35">
      <c r="B55" s="411" t="s">
        <v>118</v>
      </c>
      <c r="C55" s="572" t="e">
        <f t="shared" si="1"/>
        <v>#DIV/0!</v>
      </c>
      <c r="D55" s="572" t="e">
        <f t="shared" si="1"/>
        <v>#DIV/0!</v>
      </c>
      <c r="E55" s="419" t="e">
        <f t="shared" si="1"/>
        <v>#DIV/0!</v>
      </c>
      <c r="I55" s="420"/>
    </row>
    <row r="56" spans="1:9" ht="18.75" thickBot="1" x14ac:dyDescent="0.4">
      <c r="B56" s="418" t="s">
        <v>393</v>
      </c>
      <c r="C56" s="573" t="e">
        <f t="shared" si="1"/>
        <v>#DIV/0!</v>
      </c>
      <c r="D56" s="573" t="e">
        <f t="shared" si="1"/>
        <v>#DIV/0!</v>
      </c>
      <c r="E56" s="532" t="e">
        <f t="shared" si="1"/>
        <v>#DIV/0!</v>
      </c>
      <c r="I56" s="420"/>
    </row>
    <row r="57" spans="1:9" x14ac:dyDescent="0.25">
      <c r="I57" s="420"/>
    </row>
    <row r="58" spans="1:9" x14ac:dyDescent="0.25">
      <c r="A58" s="420"/>
      <c r="B58" s="420"/>
      <c r="C58" s="420"/>
      <c r="D58" s="420"/>
      <c r="E58" s="420"/>
      <c r="F58" s="420"/>
      <c r="G58" s="420"/>
      <c r="H58" s="420"/>
      <c r="I58" s="420"/>
    </row>
  </sheetData>
  <sheetProtection password="CA26" sheet="1" objects="1" scenarios="1" selectLockedCells="1"/>
  <mergeCells count="13">
    <mergeCell ref="C7:E7"/>
    <mergeCell ref="B2:E2"/>
    <mergeCell ref="C3:E3"/>
    <mergeCell ref="C4:E4"/>
    <mergeCell ref="C5:E5"/>
    <mergeCell ref="C6:E6"/>
    <mergeCell ref="B19:E19"/>
    <mergeCell ref="B45:E45"/>
    <mergeCell ref="C8:E8"/>
    <mergeCell ref="B11:E11"/>
    <mergeCell ref="B12:E14"/>
    <mergeCell ref="B15:E15"/>
    <mergeCell ref="B16:E17"/>
  </mergeCells>
  <hyperlinks>
    <hyperlink ref="G4" location="Instructions!C35" display="Back to Instructions tab"/>
  </hyperlinks>
  <pageMargins left="0.7" right="0.7" top="0.75" bottom="0.75" header="0.3" footer="0.3"/>
  <pageSetup orientation="landscape" horizontalDpi="200" verticalDpi="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32"/>
  <sheetViews>
    <sheetView workbookViewId="0"/>
  </sheetViews>
  <sheetFormatPr defaultRowHeight="16.5" x14ac:dyDescent="0.3"/>
  <cols>
    <col min="1" max="1" width="9.140625" style="549"/>
    <col min="2" max="2" width="33.28515625" style="584" customWidth="1"/>
    <col min="3" max="3" width="50.140625" style="581" bestFit="1" customWidth="1"/>
    <col min="4" max="4" width="11" style="549" customWidth="1"/>
    <col min="5" max="5" width="5.5703125" style="549" bestFit="1" customWidth="1"/>
    <col min="6" max="16384" width="9.140625" style="549"/>
  </cols>
  <sheetData>
    <row r="1" spans="2:7" ht="17.25" thickBot="1" x14ac:dyDescent="0.35">
      <c r="B1" s="581"/>
      <c r="C1" s="549"/>
      <c r="E1" s="386"/>
    </row>
    <row r="2" spans="2:7" ht="18" thickBot="1" x14ac:dyDescent="0.35">
      <c r="B2" s="752" t="s">
        <v>251</v>
      </c>
      <c r="C2" s="753"/>
      <c r="E2" s="386"/>
    </row>
    <row r="3" spans="2:7" x14ac:dyDescent="0.3">
      <c r="B3" s="492" t="s">
        <v>415</v>
      </c>
      <c r="C3" s="493" t="s">
        <v>417</v>
      </c>
      <c r="D3" s="582"/>
      <c r="E3" s="436"/>
      <c r="F3" s="582"/>
      <c r="G3" s="582"/>
    </row>
    <row r="4" spans="2:7" x14ac:dyDescent="0.3">
      <c r="B4" s="494" t="s">
        <v>254</v>
      </c>
      <c r="C4" s="495" t="str">
        <f>INDEX(B13:B58,COUNTA(B13:B58),1)</f>
        <v>v2.3</v>
      </c>
      <c r="D4" s="582"/>
      <c r="E4" s="436"/>
      <c r="F4" s="582"/>
      <c r="G4" s="582"/>
    </row>
    <row r="5" spans="2:7" x14ac:dyDescent="0.3">
      <c r="B5" s="494" t="s">
        <v>416</v>
      </c>
      <c r="C5" s="496">
        <f>IF(MAX(B13:C100)=0,"No Revisions Dates Entered",MAX(C13:C100))</f>
        <v>42922</v>
      </c>
      <c r="D5" s="582"/>
      <c r="E5" s="436"/>
      <c r="F5" s="582"/>
      <c r="G5" s="582"/>
    </row>
    <row r="6" spans="2:7" x14ac:dyDescent="0.3">
      <c r="B6" s="497" t="s">
        <v>253</v>
      </c>
      <c r="C6" s="498" t="str">
        <f ca="1">MID(CELL("filename",A1), FIND("]", CELL("filename", A1))+ 1, 255)</f>
        <v>Version Control</v>
      </c>
      <c r="D6" s="582"/>
      <c r="E6" s="436"/>
      <c r="F6" s="582"/>
      <c r="G6" s="582"/>
    </row>
    <row r="7" spans="2:7" ht="38.25" customHeight="1" x14ac:dyDescent="0.3">
      <c r="B7" s="499" t="s">
        <v>252</v>
      </c>
      <c r="C7" s="500" t="str">
        <f ca="1">MID(CELL("FILENAME",F16),FIND("[",CELL("FILENAME",F16))+1,FIND("]",CELL("FILENAME",F16))-FIND("[",CELL("FILENAME",F16))-1)</f>
        <v>Residential Clothes Washer J1 - v2.2.xlsx</v>
      </c>
      <c r="D7" s="582"/>
      <c r="E7" s="436"/>
      <c r="F7" s="582"/>
      <c r="G7" s="582"/>
    </row>
    <row r="8" spans="2:7" ht="17.25" thickBot="1" x14ac:dyDescent="0.35">
      <c r="B8" s="501" t="s">
        <v>255</v>
      </c>
      <c r="C8" s="502" t="str">
        <f>'General Info &amp; Test Results'!C17</f>
        <v>[MM/DD/YYYY]</v>
      </c>
      <c r="D8" s="582"/>
      <c r="E8" s="436"/>
      <c r="F8" s="582"/>
      <c r="G8" s="582"/>
    </row>
    <row r="9" spans="2:7" x14ac:dyDescent="0.3">
      <c r="B9" s="582"/>
      <c r="C9" s="582"/>
      <c r="D9" s="582"/>
      <c r="E9" s="436"/>
      <c r="F9" s="582"/>
      <c r="G9" s="582"/>
    </row>
    <row r="10" spans="2:7" ht="17.25" thickBot="1" x14ac:dyDescent="0.35">
      <c r="B10" s="582"/>
      <c r="C10" s="582"/>
      <c r="D10" s="582"/>
      <c r="E10" s="436"/>
      <c r="F10" s="582"/>
      <c r="G10" s="582"/>
    </row>
    <row r="11" spans="2:7" ht="18" thickBot="1" x14ac:dyDescent="0.35">
      <c r="B11" s="597" t="s">
        <v>256</v>
      </c>
      <c r="C11" s="598"/>
      <c r="D11" s="582"/>
      <c r="E11" s="436"/>
      <c r="F11" s="582"/>
      <c r="G11" s="582"/>
    </row>
    <row r="12" spans="2:7" ht="17.25" x14ac:dyDescent="0.35">
      <c r="B12" s="424" t="s">
        <v>257</v>
      </c>
      <c r="C12" s="425" t="s">
        <v>258</v>
      </c>
      <c r="D12" s="582"/>
      <c r="E12" s="436"/>
      <c r="F12" s="582"/>
      <c r="G12" s="582"/>
    </row>
    <row r="13" spans="2:7" x14ac:dyDescent="0.3">
      <c r="B13" s="426">
        <v>0.1</v>
      </c>
      <c r="C13" s="431">
        <v>40676</v>
      </c>
      <c r="D13" s="582"/>
      <c r="E13" s="436"/>
      <c r="F13" s="582"/>
      <c r="G13" s="582"/>
    </row>
    <row r="14" spans="2:7" x14ac:dyDescent="0.3">
      <c r="B14" s="427">
        <v>0.2</v>
      </c>
      <c r="C14" s="432">
        <v>40682</v>
      </c>
      <c r="D14" s="583"/>
      <c r="E14" s="436"/>
      <c r="F14" s="582"/>
      <c r="G14" s="582"/>
    </row>
    <row r="15" spans="2:7" x14ac:dyDescent="0.3">
      <c r="B15" s="427">
        <v>0.3</v>
      </c>
      <c r="C15" s="432">
        <v>40682</v>
      </c>
      <c r="E15" s="386"/>
    </row>
    <row r="16" spans="2:7" x14ac:dyDescent="0.3">
      <c r="B16" s="428">
        <v>1</v>
      </c>
      <c r="C16" s="432">
        <v>40696</v>
      </c>
      <c r="E16" s="386"/>
    </row>
    <row r="17" spans="1:5" x14ac:dyDescent="0.3">
      <c r="B17" s="429">
        <v>1.1000000000000001</v>
      </c>
      <c r="C17" s="432">
        <v>41024</v>
      </c>
      <c r="E17" s="386"/>
    </row>
    <row r="18" spans="1:5" x14ac:dyDescent="0.3">
      <c r="B18" s="430">
        <v>1.2</v>
      </c>
      <c r="C18" s="433">
        <v>41024</v>
      </c>
      <c r="E18" s="386"/>
    </row>
    <row r="19" spans="1:5" x14ac:dyDescent="0.3">
      <c r="B19" s="430">
        <v>1.3</v>
      </c>
      <c r="C19" s="433">
        <v>41086</v>
      </c>
      <c r="E19" s="386"/>
    </row>
    <row r="20" spans="1:5" x14ac:dyDescent="0.3">
      <c r="B20" s="430">
        <v>1.4</v>
      </c>
      <c r="C20" s="433">
        <v>41093</v>
      </c>
      <c r="E20" s="386"/>
    </row>
    <row r="21" spans="1:5" x14ac:dyDescent="0.3">
      <c r="B21" s="430">
        <v>1.5</v>
      </c>
      <c r="C21" s="433">
        <v>41099</v>
      </c>
      <c r="E21" s="386"/>
    </row>
    <row r="22" spans="1:5" x14ac:dyDescent="0.3">
      <c r="B22" s="430">
        <v>1.6</v>
      </c>
      <c r="C22" s="433">
        <v>41166</v>
      </c>
      <c r="E22" s="386"/>
    </row>
    <row r="23" spans="1:5" x14ac:dyDescent="0.3">
      <c r="B23" s="430" t="s">
        <v>418</v>
      </c>
      <c r="C23" s="433">
        <v>41598</v>
      </c>
      <c r="E23" s="386"/>
    </row>
    <row r="24" spans="1:5" x14ac:dyDescent="0.3">
      <c r="B24" s="477" t="s">
        <v>419</v>
      </c>
      <c r="C24" s="433">
        <v>41908</v>
      </c>
      <c r="E24" s="386"/>
    </row>
    <row r="25" spans="1:5" x14ac:dyDescent="0.3">
      <c r="B25" s="477" t="s">
        <v>420</v>
      </c>
      <c r="C25" s="433">
        <v>42160</v>
      </c>
      <c r="E25" s="386"/>
    </row>
    <row r="26" spans="1:5" x14ac:dyDescent="0.3">
      <c r="B26" s="477" t="s">
        <v>421</v>
      </c>
      <c r="C26" s="433">
        <v>42290</v>
      </c>
      <c r="E26" s="386"/>
    </row>
    <row r="27" spans="1:5" x14ac:dyDescent="0.3">
      <c r="B27" s="477" t="s">
        <v>439</v>
      </c>
      <c r="C27" s="433">
        <v>42573</v>
      </c>
      <c r="E27" s="386"/>
    </row>
    <row r="28" spans="1:5" x14ac:dyDescent="0.3">
      <c r="B28" s="477" t="s">
        <v>441</v>
      </c>
      <c r="C28" s="433">
        <v>42922</v>
      </c>
      <c r="E28" s="386"/>
    </row>
    <row r="29" spans="1:5" x14ac:dyDescent="0.3">
      <c r="B29" s="477"/>
      <c r="C29" s="433"/>
      <c r="E29" s="386"/>
    </row>
    <row r="30" spans="1:5" ht="17.25" thickBot="1" x14ac:dyDescent="0.35">
      <c r="B30" s="395"/>
      <c r="C30" s="434"/>
      <c r="E30" s="386"/>
    </row>
    <row r="31" spans="1:5" x14ac:dyDescent="0.3">
      <c r="E31" s="386"/>
    </row>
    <row r="32" spans="1:5" x14ac:dyDescent="0.3">
      <c r="A32" s="386"/>
      <c r="B32" s="437"/>
      <c r="C32" s="438"/>
      <c r="D32" s="386"/>
      <c r="E32" s="386"/>
    </row>
  </sheetData>
  <sheetProtection algorithmName="SHA-512" hashValue="GNYLLbaHVhL3ODoZVNZMLUMRG8gWTBsFMuDa2CIKFDokysD3Sxp51cjcr1Iqr3EBuXKgoMbQAQrn1Db9HBKBgQ==" saltValue="THNbu1qhxtWLnGfdNizyZQ==" spinCount="100000" sheet="1" objects="1" scenarios="1" selectLockedCells="1"/>
  <mergeCells count="2">
    <mergeCell ref="B2:C2"/>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J58"/>
  <sheetViews>
    <sheetView zoomScale="80" zoomScaleNormal="80" workbookViewId="0">
      <selection activeCell="E4" sqref="E4"/>
    </sheetView>
  </sheetViews>
  <sheetFormatPr defaultRowHeight="18" x14ac:dyDescent="0.35"/>
  <cols>
    <col min="1" max="1" width="3.140625" style="229" customWidth="1"/>
    <col min="2" max="2" width="46.7109375" style="229" customWidth="1"/>
    <col min="3" max="3" width="43.85546875" style="253" customWidth="1"/>
    <col min="4" max="4" width="26.5703125" style="253" customWidth="1"/>
    <col min="5" max="5" width="26.5703125" style="229" customWidth="1"/>
    <col min="6" max="6" width="25.42578125" style="229" customWidth="1"/>
    <col min="7" max="7" width="24.7109375" style="229" customWidth="1"/>
    <col min="8" max="8" width="24.85546875" style="229" customWidth="1"/>
    <col min="9" max="9" width="3.28515625" style="229" customWidth="1"/>
    <col min="10" max="10" width="4" style="229" customWidth="1"/>
    <col min="11" max="16384" width="9.140625" style="229"/>
  </cols>
  <sheetData>
    <row r="1" spans="2:10" ht="18.75" thickBot="1" x14ac:dyDescent="0.4">
      <c r="J1" s="384"/>
    </row>
    <row r="2" spans="2:10" ht="18.75" thickBot="1" x14ac:dyDescent="0.4">
      <c r="B2" s="597" t="str">
        <f>'Version Control'!$B$2</f>
        <v>Title Block</v>
      </c>
      <c r="C2" s="598"/>
      <c r="J2" s="384"/>
    </row>
    <row r="3" spans="2:10" x14ac:dyDescent="0.35">
      <c r="B3" s="326" t="str">
        <f>'Version Control'!$B$3</f>
        <v>Test Report Template Name:</v>
      </c>
      <c r="C3" s="435" t="str">
        <f>'Version Control'!$C$3</f>
        <v xml:space="preserve">Residential Clothes Washer J1  </v>
      </c>
      <c r="J3" s="384"/>
    </row>
    <row r="4" spans="2:10" x14ac:dyDescent="0.35">
      <c r="B4" s="327" t="str">
        <f>'Version Control'!$B$4</f>
        <v>Version Number:</v>
      </c>
      <c r="C4" s="329" t="str">
        <f>'Version Control'!$C$4</f>
        <v>v2.3</v>
      </c>
      <c r="E4" s="254" t="s">
        <v>349</v>
      </c>
      <c r="J4" s="384"/>
    </row>
    <row r="5" spans="2:10" x14ac:dyDescent="0.35">
      <c r="B5" s="328" t="str">
        <f>'Version Control'!$B$5</f>
        <v xml:space="preserve">Latest Template Revision: </v>
      </c>
      <c r="C5" s="330">
        <f>'Version Control'!$C$5</f>
        <v>42922</v>
      </c>
      <c r="J5" s="384"/>
    </row>
    <row r="6" spans="2:10" x14ac:dyDescent="0.35">
      <c r="B6" s="328" t="str">
        <f>'Version Control'!$B$6</f>
        <v>Tab Name:</v>
      </c>
      <c r="C6" s="329" t="str">
        <f ca="1">MID(CELL("filename",B1), FIND("]", CELL("filename", B1))+ 1, 255)</f>
        <v>General Info &amp; Test Results</v>
      </c>
      <c r="J6" s="384"/>
    </row>
    <row r="7" spans="2:10" x14ac:dyDescent="0.35">
      <c r="B7" s="504" t="str">
        <f>'Version Control'!$B$7</f>
        <v>File Name:</v>
      </c>
      <c r="C7" s="505" t="str">
        <f ca="1">'Version Control'!$C$7</f>
        <v>Residential Clothes Washer J1 - v2.2.xlsx</v>
      </c>
      <c r="J7" s="384"/>
    </row>
    <row r="8" spans="2:10" ht="18.75" thickBot="1" x14ac:dyDescent="0.4">
      <c r="B8" s="331" t="str">
        <f>'Version Control'!$B$8</f>
        <v xml:space="preserve">Test Completion Date: </v>
      </c>
      <c r="C8" s="332" t="str">
        <f>'Version Control'!$C$8</f>
        <v>[MM/DD/YYYY]</v>
      </c>
      <c r="J8" s="384"/>
    </row>
    <row r="9" spans="2:10" x14ac:dyDescent="0.35">
      <c r="B9" s="534"/>
      <c r="C9" s="535"/>
      <c r="J9" s="384"/>
    </row>
    <row r="10" spans="2:10" ht="18.75" thickBot="1" x14ac:dyDescent="0.4">
      <c r="B10" s="534"/>
      <c r="C10" s="535"/>
      <c r="J10" s="384"/>
    </row>
    <row r="11" spans="2:10" ht="18.75" thickBot="1" x14ac:dyDescent="0.4">
      <c r="B11" s="255" t="s">
        <v>268</v>
      </c>
      <c r="C11" s="256"/>
      <c r="D11" s="536"/>
      <c r="E11" s="605" t="s">
        <v>374</v>
      </c>
      <c r="F11" s="606"/>
      <c r="G11" s="607"/>
      <c r="J11" s="384"/>
    </row>
    <row r="12" spans="2:10" ht="18.75" thickBot="1" x14ac:dyDescent="0.4">
      <c r="B12" s="342" t="s">
        <v>14</v>
      </c>
      <c r="C12" s="344"/>
      <c r="D12" s="536"/>
      <c r="E12" s="356" t="s">
        <v>269</v>
      </c>
      <c r="F12" s="357" t="s">
        <v>280</v>
      </c>
      <c r="G12" s="358" t="s">
        <v>270</v>
      </c>
      <c r="J12" s="384"/>
    </row>
    <row r="13" spans="2:10" ht="18.75" thickBot="1" x14ac:dyDescent="0.4">
      <c r="B13" s="343" t="s">
        <v>271</v>
      </c>
      <c r="C13" s="292"/>
      <c r="D13" s="536"/>
      <c r="E13" s="322" t="s">
        <v>155</v>
      </c>
      <c r="F13" s="355" t="str">
        <f>IF('Calculations - MEF, WF'!C22&lt;&gt;0,'Calculations - MEF, WF'!C12,"")</f>
        <v/>
      </c>
      <c r="G13" s="359" t="s">
        <v>158</v>
      </c>
      <c r="J13" s="384"/>
    </row>
    <row r="14" spans="2:10" ht="18.75" thickBot="1" x14ac:dyDescent="0.4">
      <c r="B14" s="546"/>
      <c r="C14" s="547"/>
      <c r="D14" s="536"/>
      <c r="E14" s="324" t="s">
        <v>164</v>
      </c>
      <c r="F14" s="339" t="str">
        <f>IF('Calculations - MEF, WF'!C22&lt;&gt;0,'Calculations - MEF, WF'!C15,"")</f>
        <v/>
      </c>
      <c r="G14" s="360" t="s">
        <v>167</v>
      </c>
      <c r="J14" s="384"/>
    </row>
    <row r="15" spans="2:10" ht="18.75" thickBot="1" x14ac:dyDescent="0.4">
      <c r="B15" s="255" t="s">
        <v>296</v>
      </c>
      <c r="C15" s="256"/>
      <c r="D15" s="536"/>
      <c r="E15" s="324" t="s">
        <v>242</v>
      </c>
      <c r="F15" s="340" t="str">
        <f>IF('Test Data Inputs'!C14&lt;&gt;0,'Test Data Inputs'!C17,"")</f>
        <v/>
      </c>
      <c r="G15" s="360" t="s">
        <v>93</v>
      </c>
      <c r="J15" s="384"/>
    </row>
    <row r="16" spans="2:10" ht="18.75" thickBot="1" x14ac:dyDescent="0.4">
      <c r="B16" s="345" t="s">
        <v>272</v>
      </c>
      <c r="C16" s="457" t="s">
        <v>273</v>
      </c>
      <c r="D16" s="536"/>
      <c r="E16" s="325" t="s">
        <v>13</v>
      </c>
      <c r="F16" s="341" t="str">
        <f>IF('Calculations - RMC'!C19&lt;&gt;0,'Calculations - RMC'!C15,"")</f>
        <v/>
      </c>
      <c r="G16" s="361" t="s">
        <v>191</v>
      </c>
      <c r="J16" s="384"/>
    </row>
    <row r="17" spans="2:10" ht="18.75" thickBot="1" x14ac:dyDescent="0.4">
      <c r="B17" s="343" t="s">
        <v>274</v>
      </c>
      <c r="C17" s="458" t="s">
        <v>273</v>
      </c>
      <c r="D17" s="537"/>
      <c r="E17" s="534"/>
      <c r="F17" s="543"/>
      <c r="G17" s="544"/>
      <c r="H17" s="232"/>
      <c r="J17" s="384"/>
    </row>
    <row r="18" spans="2:10" ht="18.75" thickBot="1" x14ac:dyDescent="0.4">
      <c r="B18" s="547"/>
      <c r="C18" s="548"/>
      <c r="D18" s="537"/>
      <c r="E18" s="545" t="s">
        <v>357</v>
      </c>
      <c r="F18" s="543"/>
      <c r="G18" s="544"/>
      <c r="H18" s="232"/>
      <c r="J18" s="384"/>
    </row>
    <row r="19" spans="2:10" ht="18.75" thickBot="1" x14ac:dyDescent="0.4">
      <c r="B19" s="255" t="s">
        <v>297</v>
      </c>
      <c r="C19" s="256"/>
      <c r="D19" s="537"/>
      <c r="E19" s="626" t="s">
        <v>259</v>
      </c>
      <c r="F19" s="627"/>
      <c r="G19" s="627"/>
      <c r="H19" s="628"/>
      <c r="J19" s="384"/>
    </row>
    <row r="20" spans="2:10" x14ac:dyDescent="0.35">
      <c r="B20" s="342" t="s">
        <v>275</v>
      </c>
      <c r="C20" s="346"/>
      <c r="D20" s="537"/>
      <c r="E20" s="611" t="s">
        <v>384</v>
      </c>
      <c r="F20" s="612"/>
      <c r="G20" s="612"/>
      <c r="H20" s="613"/>
      <c r="J20" s="384"/>
    </row>
    <row r="21" spans="2:10" x14ac:dyDescent="0.35">
      <c r="B21" s="345" t="s">
        <v>276</v>
      </c>
      <c r="C21" s="293"/>
      <c r="D21" s="537"/>
      <c r="E21" s="614"/>
      <c r="F21" s="615"/>
      <c r="G21" s="615"/>
      <c r="H21" s="616"/>
      <c r="J21" s="384"/>
    </row>
    <row r="22" spans="2:10" ht="18.75" thickBot="1" x14ac:dyDescent="0.4">
      <c r="B22" s="345" t="s">
        <v>277</v>
      </c>
      <c r="C22" s="293"/>
      <c r="D22" s="537"/>
      <c r="E22" s="617"/>
      <c r="F22" s="618"/>
      <c r="G22" s="618"/>
      <c r="H22" s="619"/>
      <c r="J22" s="384"/>
    </row>
    <row r="23" spans="2:10" ht="18.75" thickBot="1" x14ac:dyDescent="0.4">
      <c r="B23" s="345" t="s">
        <v>278</v>
      </c>
      <c r="C23" s="293"/>
      <c r="D23" s="537"/>
      <c r="E23" s="620" t="s">
        <v>260</v>
      </c>
      <c r="F23" s="621"/>
      <c r="G23" s="364" t="s">
        <v>258</v>
      </c>
      <c r="H23" s="365" t="s">
        <v>261</v>
      </c>
      <c r="J23" s="384"/>
    </row>
    <row r="24" spans="2:10" x14ac:dyDescent="0.35">
      <c r="B24" s="345" t="s">
        <v>304</v>
      </c>
      <c r="C24" s="293"/>
      <c r="D24" s="537"/>
      <c r="E24" s="622" t="str">
        <f>IF('Report Sign-Off Block'!B16&lt;&gt;0,'Report Sign-Off Block'!B16,"")</f>
        <v>Test Completion</v>
      </c>
      <c r="F24" s="623"/>
      <c r="G24" s="362" t="str">
        <f>'Report Sign-Off Block'!D16</f>
        <v>[MM/DD/YYYY]</v>
      </c>
      <c r="H24" s="363" t="str">
        <f>IF('Report Sign-Off Block'!E16&lt;&gt;0,'Report Sign-Off Block'!E16,"")</f>
        <v>[Test Lab Name]</v>
      </c>
      <c r="J24" s="384"/>
    </row>
    <row r="25" spans="2:10" x14ac:dyDescent="0.35">
      <c r="B25" s="345" t="s">
        <v>279</v>
      </c>
      <c r="C25" s="459" t="s">
        <v>273</v>
      </c>
      <c r="D25" s="537"/>
      <c r="E25" s="624" t="str">
        <f>IF('Report Sign-Off Block'!B17&lt;&gt;0,'Report Sign-Off Block'!B17,"")</f>
        <v>Template Population</v>
      </c>
      <c r="F25" s="625"/>
      <c r="G25" s="337" t="str">
        <f>'Report Sign-Off Block'!D17</f>
        <v>[MM/DD/YYYY]</v>
      </c>
      <c r="H25" s="297" t="str">
        <f>IF('Report Sign-Off Block'!E17&lt;&gt;0,'Report Sign-Off Block'!E17,"")</f>
        <v>[Test Lab Name]</v>
      </c>
      <c r="J25" s="384"/>
    </row>
    <row r="26" spans="2:10" ht="18.75" thickBot="1" x14ac:dyDescent="0.4">
      <c r="B26" s="343" t="s">
        <v>205</v>
      </c>
      <c r="C26" s="294"/>
      <c r="D26" s="537"/>
      <c r="E26" s="624" t="str">
        <f>IF('Report Sign-Off Block'!B18&lt;&gt;0,'Report Sign-Off Block'!B18,"")</f>
        <v>Report Review by Test Lab</v>
      </c>
      <c r="F26" s="625"/>
      <c r="G26" s="337" t="str">
        <f>'Report Sign-Off Block'!D18</f>
        <v>[MM/DD/YYYY]</v>
      </c>
      <c r="H26" s="297" t="str">
        <f>IF('Report Sign-Off Block'!E18&lt;&gt;0,'Report Sign-Off Block'!E18,"")</f>
        <v>[Test Lab Name]</v>
      </c>
      <c r="J26" s="384"/>
    </row>
    <row r="27" spans="2:10" ht="18.75" thickBot="1" x14ac:dyDescent="0.4">
      <c r="B27" s="534"/>
      <c r="C27" s="535"/>
      <c r="D27" s="537"/>
      <c r="E27" s="608" t="str">
        <f>IF('Report Sign-Off Block'!B19&lt;&gt;0,'Report Sign-Off Block'!B19,"")</f>
        <v>Report Review by Test Lab</v>
      </c>
      <c r="F27" s="609"/>
      <c r="G27" s="338" t="str">
        <f>'Report Sign-Off Block'!D19</f>
        <v>[MM/DD/YYYY]</v>
      </c>
      <c r="H27" s="298" t="str">
        <f>IF('Report Sign-Off Block'!E19&lt;&gt;0,'Report Sign-Off Block'!E19,"")</f>
        <v>[Test Lab Name]</v>
      </c>
      <c r="J27" s="384"/>
    </row>
    <row r="28" spans="2:10" ht="18.75" thickBot="1" x14ac:dyDescent="0.4">
      <c r="B28" s="255" t="s">
        <v>298</v>
      </c>
      <c r="C28" s="349"/>
      <c r="D28" s="536"/>
      <c r="E28" s="610"/>
      <c r="F28" s="610"/>
      <c r="G28" s="539"/>
      <c r="H28" s="511"/>
      <c r="J28" s="384"/>
    </row>
    <row r="29" spans="2:10" x14ac:dyDescent="0.35">
      <c r="B29" s="342" t="s">
        <v>15</v>
      </c>
      <c r="C29" s="348"/>
      <c r="D29" s="536"/>
      <c r="E29" s="537"/>
      <c r="F29" s="537"/>
      <c r="G29" s="537"/>
      <c r="J29" s="384"/>
    </row>
    <row r="30" spans="2:10" x14ac:dyDescent="0.35">
      <c r="B30" s="345" t="s">
        <v>78</v>
      </c>
      <c r="C30" s="295"/>
      <c r="E30" s="537"/>
      <c r="F30" s="537"/>
      <c r="G30" s="537"/>
      <c r="J30" s="384"/>
    </row>
    <row r="31" spans="2:10" ht="36" x14ac:dyDescent="0.35">
      <c r="B31" s="347" t="s">
        <v>79</v>
      </c>
      <c r="C31" s="295"/>
      <c r="E31" s="537"/>
      <c r="F31" s="537"/>
      <c r="G31" s="537"/>
      <c r="J31" s="384"/>
    </row>
    <row r="32" spans="2:10" x14ac:dyDescent="0.35">
      <c r="B32" s="345" t="s">
        <v>77</v>
      </c>
      <c r="C32" s="295"/>
      <c r="E32" s="540"/>
      <c r="F32" s="541"/>
      <c r="G32" s="542"/>
      <c r="J32" s="384"/>
    </row>
    <row r="33" spans="2:10" x14ac:dyDescent="0.35">
      <c r="B33" s="345" t="s">
        <v>82</v>
      </c>
      <c r="C33" s="295"/>
      <c r="D33" s="538" t="b">
        <f>IF(AND(C32='Drop-Downs'!B28, OR('General Info &amp; Test Results'!C33="1 Temp", 'General Info &amp; Test Results'!C33="2 Temps")), "Error: there must be at least 3 wash temperatures" )</f>
        <v>0</v>
      </c>
      <c r="J33" s="384"/>
    </row>
    <row r="34" spans="2:10" x14ac:dyDescent="0.35">
      <c r="B34" s="345" t="s">
        <v>80</v>
      </c>
      <c r="C34" s="295"/>
      <c r="J34" s="384"/>
    </row>
    <row r="35" spans="2:10" x14ac:dyDescent="0.35">
      <c r="B35" s="345" t="s">
        <v>81</v>
      </c>
      <c r="C35" s="295"/>
      <c r="J35" s="384"/>
    </row>
    <row r="36" spans="2:10" ht="18.75" thickBot="1" x14ac:dyDescent="0.4">
      <c r="B36" s="343" t="s">
        <v>241</v>
      </c>
      <c r="C36" s="296"/>
      <c r="J36" s="384"/>
    </row>
    <row r="37" spans="2:10" ht="18.75" thickBot="1" x14ac:dyDescent="0.4">
      <c r="B37" s="534"/>
      <c r="C37" s="535"/>
      <c r="J37" s="384"/>
    </row>
    <row r="38" spans="2:10" ht="18.75" thickBot="1" x14ac:dyDescent="0.4">
      <c r="B38" s="350" t="s">
        <v>299</v>
      </c>
      <c r="C38" s="349"/>
      <c r="J38" s="384"/>
    </row>
    <row r="39" spans="2:10" x14ac:dyDescent="0.35">
      <c r="B39" s="342" t="s">
        <v>94</v>
      </c>
      <c r="C39" s="351"/>
      <c r="J39" s="384"/>
    </row>
    <row r="40" spans="2:10" x14ac:dyDescent="0.35">
      <c r="B40" s="345" t="s">
        <v>95</v>
      </c>
      <c r="C40" s="299" t="e">
        <f>VLOOKUP(C39,'Drop-Downs'!B85:D101,2)</f>
        <v>#N/A</v>
      </c>
      <c r="J40" s="384"/>
    </row>
    <row r="41" spans="2:10" ht="18.75" thickBot="1" x14ac:dyDescent="0.4">
      <c r="B41" s="343" t="s">
        <v>96</v>
      </c>
      <c r="C41" s="300" t="e">
        <f>VLOOKUP(C39,'Drop-Downs'!B85:D101,3)</f>
        <v>#N/A</v>
      </c>
      <c r="D41" s="229"/>
      <c r="J41" s="384"/>
    </row>
    <row r="42" spans="2:10" ht="18.75" thickBot="1" x14ac:dyDescent="0.4">
      <c r="C42" s="229"/>
      <c r="J42" s="384"/>
    </row>
    <row r="43" spans="2:10" ht="18.75" thickBot="1" x14ac:dyDescent="0.4">
      <c r="B43" s="255" t="s">
        <v>300</v>
      </c>
      <c r="C43" s="352"/>
      <c r="D43" s="352"/>
      <c r="E43" s="352"/>
      <c r="F43" s="352"/>
      <c r="G43" s="352"/>
      <c r="H43" s="256"/>
      <c r="J43" s="384"/>
    </row>
    <row r="44" spans="2:10" ht="54" x14ac:dyDescent="0.35">
      <c r="B44" s="400" t="s">
        <v>383</v>
      </c>
      <c r="C44" s="399" t="s">
        <v>377</v>
      </c>
      <c r="D44" s="399" t="s">
        <v>378</v>
      </c>
      <c r="E44" s="399" t="s">
        <v>379</v>
      </c>
      <c r="F44" s="399" t="s">
        <v>380</v>
      </c>
      <c r="G44" s="399" t="s">
        <v>381</v>
      </c>
      <c r="H44" s="401" t="s">
        <v>382</v>
      </c>
      <c r="J44" s="384"/>
    </row>
    <row r="45" spans="2:10" x14ac:dyDescent="0.35">
      <c r="B45" s="342" t="s">
        <v>113</v>
      </c>
      <c r="C45" s="460"/>
      <c r="D45" s="461"/>
      <c r="E45" s="462"/>
      <c r="F45" s="463"/>
      <c r="G45" s="464"/>
      <c r="H45" s="465"/>
      <c r="J45" s="384"/>
    </row>
    <row r="46" spans="2:10" x14ac:dyDescent="0.35">
      <c r="B46" s="345" t="s">
        <v>120</v>
      </c>
      <c r="C46" s="466"/>
      <c r="D46" s="467"/>
      <c r="E46" s="468"/>
      <c r="F46" s="468"/>
      <c r="G46" s="469"/>
      <c r="H46" s="470"/>
      <c r="J46" s="384"/>
    </row>
    <row r="47" spans="2:10" x14ac:dyDescent="0.35">
      <c r="B47" s="345" t="s">
        <v>121</v>
      </c>
      <c r="C47" s="466"/>
      <c r="D47" s="467"/>
      <c r="E47" s="468"/>
      <c r="F47" s="468"/>
      <c r="G47" s="469"/>
      <c r="H47" s="470"/>
      <c r="J47" s="384"/>
    </row>
    <row r="48" spans="2:10" x14ac:dyDescent="0.35">
      <c r="B48" s="345" t="s">
        <v>122</v>
      </c>
      <c r="C48" s="466"/>
      <c r="D48" s="467"/>
      <c r="E48" s="471"/>
      <c r="F48" s="468"/>
      <c r="G48" s="469"/>
      <c r="H48" s="470"/>
      <c r="J48" s="384"/>
    </row>
    <row r="49" spans="1:10" x14ac:dyDescent="0.35">
      <c r="B49" s="345" t="s">
        <v>123</v>
      </c>
      <c r="C49" s="466"/>
      <c r="D49" s="467"/>
      <c r="E49" s="468"/>
      <c r="F49" s="468"/>
      <c r="G49" s="469"/>
      <c r="H49" s="470"/>
      <c r="J49" s="384"/>
    </row>
    <row r="50" spans="1:10" x14ac:dyDescent="0.35">
      <c r="B50" s="345" t="s">
        <v>117</v>
      </c>
      <c r="C50" s="466"/>
      <c r="D50" s="467"/>
      <c r="E50" s="468"/>
      <c r="F50" s="468"/>
      <c r="G50" s="469"/>
      <c r="H50" s="470"/>
      <c r="J50" s="384"/>
    </row>
    <row r="51" spans="1:10" x14ac:dyDescent="0.35">
      <c r="B51" s="345" t="s">
        <v>118</v>
      </c>
      <c r="C51" s="466"/>
      <c r="D51" s="467"/>
      <c r="E51" s="468"/>
      <c r="F51" s="468"/>
      <c r="G51" s="469"/>
      <c r="H51" s="470"/>
      <c r="J51" s="384"/>
    </row>
    <row r="52" spans="1:10" x14ac:dyDescent="0.35">
      <c r="B52" s="345" t="s">
        <v>119</v>
      </c>
      <c r="C52" s="466"/>
      <c r="D52" s="467"/>
      <c r="E52" s="468"/>
      <c r="F52" s="468"/>
      <c r="G52" s="469"/>
      <c r="H52" s="470"/>
      <c r="J52" s="384"/>
    </row>
    <row r="53" spans="1:10" x14ac:dyDescent="0.35">
      <c r="B53" s="345" t="s">
        <v>192</v>
      </c>
      <c r="C53" s="466"/>
      <c r="D53" s="467"/>
      <c r="E53" s="468"/>
      <c r="F53" s="468"/>
      <c r="G53" s="469"/>
      <c r="H53" s="470"/>
      <c r="J53" s="384"/>
    </row>
    <row r="54" spans="1:10" x14ac:dyDescent="0.35">
      <c r="B54" s="353"/>
      <c r="C54" s="466"/>
      <c r="D54" s="467"/>
      <c r="E54" s="468"/>
      <c r="F54" s="468"/>
      <c r="G54" s="469"/>
      <c r="H54" s="470"/>
      <c r="J54" s="384"/>
    </row>
    <row r="55" spans="1:10" x14ac:dyDescent="0.35">
      <c r="B55" s="353"/>
      <c r="C55" s="466"/>
      <c r="D55" s="467"/>
      <c r="E55" s="468"/>
      <c r="F55" s="468"/>
      <c r="G55" s="469"/>
      <c r="H55" s="470"/>
      <c r="J55" s="384"/>
    </row>
    <row r="56" spans="1:10" ht="18.75" thickBot="1" x14ac:dyDescent="0.4">
      <c r="B56" s="354"/>
      <c r="C56" s="472"/>
      <c r="D56" s="473"/>
      <c r="E56" s="474"/>
      <c r="F56" s="474"/>
      <c r="G56" s="475"/>
      <c r="H56" s="476"/>
      <c r="J56" s="384"/>
    </row>
    <row r="57" spans="1:10" x14ac:dyDescent="0.35">
      <c r="J57" s="384"/>
    </row>
    <row r="58" spans="1:10" x14ac:dyDescent="0.35">
      <c r="A58" s="384"/>
      <c r="B58" s="384"/>
      <c r="C58" s="385"/>
      <c r="D58" s="385"/>
      <c r="E58" s="384"/>
      <c r="F58" s="384"/>
      <c r="G58" s="384"/>
      <c r="H58" s="384"/>
      <c r="I58" s="384"/>
      <c r="J58" s="384"/>
    </row>
  </sheetData>
  <sheetProtection password="CA26" sheet="1" objects="1" scenarios="1" selectLockedCells="1"/>
  <dataConsolidate/>
  <mergeCells count="10">
    <mergeCell ref="B2:C2"/>
    <mergeCell ref="E11:G11"/>
    <mergeCell ref="E27:F27"/>
    <mergeCell ref="E28:F28"/>
    <mergeCell ref="E20:H22"/>
    <mergeCell ref="E23:F23"/>
    <mergeCell ref="E24:F24"/>
    <mergeCell ref="E25:F25"/>
    <mergeCell ref="E26:F26"/>
    <mergeCell ref="E19:H19"/>
  </mergeCells>
  <conditionalFormatting sqref="C54:H54">
    <cfRule type="expression" dxfId="41" priority="11">
      <formula>AND($C$34&lt;&gt;"Yes", $C$35&lt;&gt;"Yes")</formula>
    </cfRule>
  </conditionalFormatting>
  <conditionalFormatting sqref="C45:H45 C53:H53">
    <cfRule type="expression" dxfId="40" priority="9">
      <formula>OR($C$29="",$C$30="")</formula>
    </cfRule>
  </conditionalFormatting>
  <conditionalFormatting sqref="C55:H56">
    <cfRule type="expression" dxfId="39" priority="12">
      <formula>OR($C$34&lt;&gt;"Yes", $C$35&lt;&gt;"Yes")</formula>
    </cfRule>
  </conditionalFormatting>
  <conditionalFormatting sqref="C52:H52">
    <cfRule type="expression" dxfId="38" priority="8">
      <formula>$C$34&lt;&gt;"Yes"</formula>
    </cfRule>
  </conditionalFormatting>
  <conditionalFormatting sqref="C50:H50">
    <cfRule type="expression" dxfId="37" priority="6">
      <formula>OR($C$33="", $C$33="1 Temp")</formula>
    </cfRule>
  </conditionalFormatting>
  <conditionalFormatting sqref="C47:H47">
    <cfRule type="expression" dxfId="36" priority="4">
      <formula>$C$36&lt;2</formula>
    </cfRule>
  </conditionalFormatting>
  <conditionalFormatting sqref="C48:H48">
    <cfRule type="expression" dxfId="35" priority="3">
      <formula>$C$36&lt;3</formula>
    </cfRule>
  </conditionalFormatting>
  <conditionalFormatting sqref="C49:H49">
    <cfRule type="expression" dxfId="34" priority="2">
      <formula>$C$36&lt;4</formula>
    </cfRule>
  </conditionalFormatting>
  <conditionalFormatting sqref="D33">
    <cfRule type="cellIs" dxfId="33" priority="1" operator="equal">
      <formula>FALSE</formula>
    </cfRule>
  </conditionalFormatting>
  <dataValidations count="9">
    <dataValidation type="list" showInputMessage="1" showErrorMessage="1" sqref="C29">
      <formula1>ProductClasses</formula1>
    </dataValidation>
    <dataValidation type="list" showInputMessage="1" showErrorMessage="1" sqref="C35">
      <formula1>SpinSpeeds</formula1>
    </dataValidation>
    <dataValidation type="list" showInputMessage="1" showErrorMessage="1" sqref="C34">
      <formula1>WarmRinse</formula1>
    </dataValidation>
    <dataValidation type="list" showInputMessage="1" showErrorMessage="1" sqref="C33">
      <formula1>WashTemps</formula1>
    </dataValidation>
    <dataValidation type="list" showInputMessage="1" showErrorMessage="1" sqref="C31">
      <formula1>UniformTemp</formula1>
    </dataValidation>
    <dataValidation type="list" showInputMessage="1" showErrorMessage="1" sqref="C30">
      <formula1>FillControl</formula1>
    </dataValidation>
    <dataValidation type="list" showInputMessage="1" showErrorMessage="1" sqref="C32">
      <formula1>MaxWashTemp</formula1>
    </dataValidation>
    <dataValidation type="list" showInputMessage="1" showErrorMessage="1" sqref="C36">
      <formula1>WarmColdCycles</formula1>
    </dataValidation>
    <dataValidation type="list" showInputMessage="1" showErrorMessage="1" sqref="C39">
      <formula1>LotNumber</formula1>
    </dataValidation>
  </dataValidations>
  <hyperlinks>
    <hyperlink ref="E4" location="Instructions!C35" display="Back to Instructions tab"/>
  </hyperlink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5" id="{4700576F-7556-49FE-AF55-C964FAFE82CB}">
            <xm:f>OR(AND($C$32='Drop-Downs'!$B$31, AND($C$33&lt;&gt;"3 Temps", $C$33&lt;&gt;"&gt;3 Temps")), AND($C$32='Drop-Downs'!$B$28,  $C$33&lt;&gt;"&gt;3 Temps"), $C$32="")</xm:f>
            <x14:dxf>
              <fill>
                <patternFill patternType="lightUp">
                  <bgColor theme="0" tint="-0.14996795556505021"/>
                </patternFill>
              </fill>
            </x14:dxf>
          </x14:cfRule>
          <xm:sqref>C36 C46:H46</xm:sqref>
        </x14:conditionalFormatting>
        <x14:conditionalFormatting xmlns:xm="http://schemas.microsoft.com/office/excel/2006/main">
          <x14:cfRule type="expression" priority="7" id="{C3BA93A3-74B6-40EC-A37E-19700131A07B}">
            <xm:f>$C$32&lt;&gt;'Drop-Downs'!$B$28</xm:f>
            <x14:dxf>
              <fill>
                <patternFill patternType="lightUp">
                  <bgColor theme="0" tint="-0.14996795556505021"/>
                </patternFill>
              </fill>
            </x14:dxf>
          </x14:cfRule>
          <xm:sqref>C51:H51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J32"/>
  <sheetViews>
    <sheetView zoomScale="80" zoomScaleNormal="80" workbookViewId="0">
      <selection activeCell="E4" sqref="E4"/>
    </sheetView>
  </sheetViews>
  <sheetFormatPr defaultColWidth="10.42578125" defaultRowHeight="16.5" x14ac:dyDescent="0.3"/>
  <cols>
    <col min="1" max="1" width="2.140625" style="549" customWidth="1"/>
    <col min="2" max="2" width="34.7109375" style="549" customWidth="1"/>
    <col min="3" max="3" width="50.28515625" style="549" customWidth="1"/>
    <col min="4" max="4" width="33.7109375" style="549" customWidth="1"/>
    <col min="5" max="5" width="25.85546875" style="549" customWidth="1"/>
    <col min="6" max="6" width="22.5703125" style="549" customWidth="1"/>
    <col min="7" max="7" width="25.28515625" style="549" bestFit="1" customWidth="1"/>
    <col min="8" max="8" width="31.42578125" style="549" bestFit="1" customWidth="1"/>
    <col min="9" max="9" width="3.85546875" style="549" customWidth="1"/>
    <col min="10" max="10" width="4" style="549" customWidth="1"/>
    <col min="11" max="16384" width="10.42578125" style="549"/>
  </cols>
  <sheetData>
    <row r="1" spans="2:10" ht="17.25" thickBot="1" x14ac:dyDescent="0.35">
      <c r="J1" s="386"/>
    </row>
    <row r="2" spans="2:10" ht="18" thickBot="1" x14ac:dyDescent="0.35">
      <c r="B2" s="597" t="str">
        <f>'Version Control'!$B$2</f>
        <v>Title Block</v>
      </c>
      <c r="C2" s="598"/>
      <c r="J2" s="386"/>
    </row>
    <row r="3" spans="2:10" x14ac:dyDescent="0.3">
      <c r="B3" s="326" t="str">
        <f>'Version Control'!$B$3</f>
        <v>Test Report Template Name:</v>
      </c>
      <c r="C3" s="435" t="str">
        <f>'Version Control'!$C$3</f>
        <v xml:space="preserve">Residential Clothes Washer J1  </v>
      </c>
      <c r="J3" s="386"/>
    </row>
    <row r="4" spans="2:10" x14ac:dyDescent="0.3">
      <c r="B4" s="327" t="str">
        <f>'Version Control'!$B$4</f>
        <v>Version Number:</v>
      </c>
      <c r="C4" s="329" t="str">
        <f>'Version Control'!$C$4</f>
        <v>v2.3</v>
      </c>
      <c r="E4" s="550" t="s">
        <v>349</v>
      </c>
      <c r="J4" s="386"/>
    </row>
    <row r="5" spans="2:10" x14ac:dyDescent="0.3">
      <c r="B5" s="328" t="str">
        <f>'Version Control'!$B$5</f>
        <v xml:space="preserve">Latest Template Revision: </v>
      </c>
      <c r="C5" s="330">
        <f>'Version Control'!$C$5</f>
        <v>42922</v>
      </c>
      <c r="J5" s="386"/>
    </row>
    <row r="6" spans="2:10" x14ac:dyDescent="0.3">
      <c r="B6" s="328" t="str">
        <f>'Version Control'!$B$6</f>
        <v>Tab Name:</v>
      </c>
      <c r="C6" s="329" t="str">
        <f ca="1">MID(CELL("filename",B1), FIND("]", CELL("filename", B1))+ 1, 255)</f>
        <v>Setup &amp; Instrumentation</v>
      </c>
      <c r="J6" s="386"/>
    </row>
    <row r="7" spans="2:10" ht="37.5" customHeight="1" x14ac:dyDescent="0.3">
      <c r="B7" s="504" t="str">
        <f>'Version Control'!$B$7</f>
        <v>File Name:</v>
      </c>
      <c r="C7" s="505" t="str">
        <f ca="1">'Version Control'!$C$7</f>
        <v>Residential Clothes Washer J1 - v2.2.xlsx</v>
      </c>
      <c r="J7" s="386"/>
    </row>
    <row r="8" spans="2:10" ht="17.25" thickBot="1" x14ac:dyDescent="0.35">
      <c r="B8" s="331" t="str">
        <f>'Version Control'!$B$8</f>
        <v xml:space="preserve">Test Completion Date: </v>
      </c>
      <c r="C8" s="332" t="str">
        <f>'Version Control'!$C$8</f>
        <v>[MM/DD/YYYY]</v>
      </c>
      <c r="E8" s="629"/>
      <c r="F8" s="629"/>
      <c r="G8" s="629"/>
      <c r="H8" s="551"/>
      <c r="J8" s="386"/>
    </row>
    <row r="9" spans="2:10" x14ac:dyDescent="0.3">
      <c r="J9" s="386"/>
    </row>
    <row r="10" spans="2:10" ht="17.25" thickBot="1" x14ac:dyDescent="0.35">
      <c r="J10" s="386"/>
    </row>
    <row r="11" spans="2:10" ht="18" thickBot="1" x14ac:dyDescent="0.35">
      <c r="B11" s="597" t="s">
        <v>344</v>
      </c>
      <c r="C11" s="630"/>
      <c r="D11" s="630"/>
      <c r="E11" s="630"/>
      <c r="F11" s="630"/>
      <c r="G11" s="630"/>
      <c r="H11" s="598"/>
      <c r="J11" s="386"/>
    </row>
    <row r="12" spans="2:10" ht="17.25" x14ac:dyDescent="0.3">
      <c r="B12" s="446" t="s">
        <v>345</v>
      </c>
      <c r="C12" s="445" t="s">
        <v>302</v>
      </c>
      <c r="D12" s="445" t="s">
        <v>301</v>
      </c>
      <c r="E12" s="445" t="s">
        <v>347</v>
      </c>
      <c r="F12" s="333" t="s">
        <v>236</v>
      </c>
      <c r="G12" s="445" t="s">
        <v>237</v>
      </c>
      <c r="H12" s="447" t="s">
        <v>238</v>
      </c>
      <c r="I12" s="552"/>
      <c r="J12" s="386"/>
    </row>
    <row r="13" spans="2:10" x14ac:dyDescent="0.3">
      <c r="B13" s="484"/>
      <c r="C13" s="485"/>
      <c r="D13" s="485"/>
      <c r="E13" s="485"/>
      <c r="F13" s="485"/>
      <c r="G13" s="485"/>
      <c r="H13" s="533"/>
      <c r="J13" s="386"/>
    </row>
    <row r="14" spans="2:10" x14ac:dyDescent="0.3">
      <c r="B14" s="486"/>
      <c r="C14" s="487"/>
      <c r="D14" s="487"/>
      <c r="E14" s="487"/>
      <c r="F14" s="487"/>
      <c r="G14" s="487"/>
      <c r="H14" s="488"/>
      <c r="J14" s="386"/>
    </row>
    <row r="15" spans="2:10" x14ac:dyDescent="0.3">
      <c r="B15" s="486"/>
      <c r="C15" s="487"/>
      <c r="D15" s="487"/>
      <c r="E15" s="487"/>
      <c r="F15" s="487"/>
      <c r="G15" s="487"/>
      <c r="H15" s="488"/>
      <c r="J15" s="386"/>
    </row>
    <row r="16" spans="2:10" x14ac:dyDescent="0.3">
      <c r="B16" s="486"/>
      <c r="C16" s="487"/>
      <c r="D16" s="487"/>
      <c r="E16" s="487"/>
      <c r="F16" s="487"/>
      <c r="G16" s="487"/>
      <c r="H16" s="488"/>
      <c r="J16" s="386"/>
    </row>
    <row r="17" spans="1:10" x14ac:dyDescent="0.3">
      <c r="B17" s="486"/>
      <c r="C17" s="487"/>
      <c r="D17" s="487"/>
      <c r="E17" s="487"/>
      <c r="F17" s="487"/>
      <c r="G17" s="487"/>
      <c r="H17" s="488"/>
      <c r="J17" s="386"/>
    </row>
    <row r="18" spans="1:10" x14ac:dyDescent="0.3">
      <c r="B18" s="486"/>
      <c r="C18" s="487"/>
      <c r="D18" s="487"/>
      <c r="E18" s="487"/>
      <c r="F18" s="487"/>
      <c r="G18" s="487"/>
      <c r="H18" s="488"/>
      <c r="J18" s="386"/>
    </row>
    <row r="19" spans="1:10" x14ac:dyDescent="0.3">
      <c r="B19" s="486"/>
      <c r="C19" s="487"/>
      <c r="D19" s="487"/>
      <c r="E19" s="487"/>
      <c r="F19" s="487"/>
      <c r="G19" s="487"/>
      <c r="H19" s="488"/>
      <c r="J19" s="386"/>
    </row>
    <row r="20" spans="1:10" x14ac:dyDescent="0.3">
      <c r="B20" s="486"/>
      <c r="C20" s="487"/>
      <c r="D20" s="487"/>
      <c r="E20" s="487"/>
      <c r="F20" s="487"/>
      <c r="G20" s="487"/>
      <c r="H20" s="488"/>
      <c r="J20" s="386"/>
    </row>
    <row r="21" spans="1:10" x14ac:dyDescent="0.3">
      <c r="B21" s="486"/>
      <c r="C21" s="487"/>
      <c r="D21" s="487"/>
      <c r="E21" s="487"/>
      <c r="F21" s="487"/>
      <c r="G21" s="487"/>
      <c r="H21" s="488"/>
      <c r="J21" s="386"/>
    </row>
    <row r="22" spans="1:10" x14ac:dyDescent="0.3">
      <c r="B22" s="486"/>
      <c r="C22" s="487"/>
      <c r="D22" s="487"/>
      <c r="E22" s="487"/>
      <c r="F22" s="487"/>
      <c r="G22" s="487"/>
      <c r="H22" s="488"/>
      <c r="J22" s="386"/>
    </row>
    <row r="23" spans="1:10" x14ac:dyDescent="0.3">
      <c r="B23" s="486"/>
      <c r="C23" s="487"/>
      <c r="D23" s="487"/>
      <c r="E23" s="487"/>
      <c r="F23" s="487"/>
      <c r="G23" s="487"/>
      <c r="H23" s="488"/>
      <c r="J23" s="386"/>
    </row>
    <row r="24" spans="1:10" x14ac:dyDescent="0.3">
      <c r="B24" s="486"/>
      <c r="C24" s="487"/>
      <c r="D24" s="487"/>
      <c r="E24" s="487"/>
      <c r="F24" s="487"/>
      <c r="G24" s="487"/>
      <c r="H24" s="488"/>
      <c r="J24" s="386"/>
    </row>
    <row r="25" spans="1:10" x14ac:dyDescent="0.3">
      <c r="B25" s="486"/>
      <c r="C25" s="487"/>
      <c r="D25" s="487"/>
      <c r="E25" s="487"/>
      <c r="F25" s="487"/>
      <c r="G25" s="487"/>
      <c r="H25" s="488"/>
      <c r="J25" s="386"/>
    </row>
    <row r="26" spans="1:10" x14ac:dyDescent="0.3">
      <c r="B26" s="486"/>
      <c r="C26" s="487"/>
      <c r="D26" s="487"/>
      <c r="E26" s="487"/>
      <c r="F26" s="487"/>
      <c r="G26" s="487"/>
      <c r="H26" s="488"/>
      <c r="J26" s="386"/>
    </row>
    <row r="27" spans="1:10" x14ac:dyDescent="0.3">
      <c r="B27" s="486"/>
      <c r="C27" s="487"/>
      <c r="D27" s="487"/>
      <c r="E27" s="487"/>
      <c r="F27" s="487"/>
      <c r="G27" s="487"/>
      <c r="H27" s="488"/>
      <c r="J27" s="386"/>
    </row>
    <row r="28" spans="1:10" x14ac:dyDescent="0.3">
      <c r="B28" s="486"/>
      <c r="C28" s="487"/>
      <c r="D28" s="487"/>
      <c r="E28" s="487"/>
      <c r="F28" s="487"/>
      <c r="G28" s="487"/>
      <c r="H28" s="488"/>
      <c r="J28" s="386"/>
    </row>
    <row r="29" spans="1:10" x14ac:dyDescent="0.3">
      <c r="B29" s="486"/>
      <c r="C29" s="487"/>
      <c r="D29" s="487"/>
      <c r="E29" s="487"/>
      <c r="F29" s="487"/>
      <c r="G29" s="487"/>
      <c r="H29" s="488"/>
      <c r="J29" s="386"/>
    </row>
    <row r="30" spans="1:10" ht="17.25" thickBot="1" x14ac:dyDescent="0.35">
      <c r="B30" s="489"/>
      <c r="C30" s="490"/>
      <c r="D30" s="490"/>
      <c r="E30" s="490"/>
      <c r="F30" s="490"/>
      <c r="G30" s="490"/>
      <c r="H30" s="491"/>
      <c r="J30" s="386"/>
    </row>
    <row r="31" spans="1:10" x14ac:dyDescent="0.3">
      <c r="J31" s="386"/>
    </row>
    <row r="32" spans="1:10" x14ac:dyDescent="0.3">
      <c r="A32" s="386"/>
      <c r="B32" s="386"/>
      <c r="C32" s="386"/>
      <c r="D32" s="386"/>
      <c r="E32" s="386"/>
      <c r="F32" s="386"/>
      <c r="G32" s="386"/>
      <c r="H32" s="386"/>
      <c r="I32" s="386"/>
      <c r="J32" s="386"/>
    </row>
  </sheetData>
  <sheetProtection password="CA26" sheet="1" objects="1" scenarios="1" selectLockedCells="1"/>
  <protectedRanges>
    <protectedRange sqref="B14:H30 B13:G13" name="Range1"/>
    <protectedRange sqref="H13" name="Range1_1"/>
  </protectedRanges>
  <mergeCells count="3">
    <mergeCell ref="E8:G8"/>
    <mergeCell ref="B11:H11"/>
    <mergeCell ref="B2:C2"/>
  </mergeCells>
  <hyperlinks>
    <hyperlink ref="E4" location="Instructions!C35" display="Back to Instructions tab"/>
  </hyperlink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3" operator="notBetween" id="{49C7EE2D-C453-4381-8547-AA918BE143C6}">
            <xm:f>0</xm:f>
            <xm:f>'General Info &amp; Test Results'!$C$16</xm:f>
            <x14:dxf>
              <font>
                <color rgb="FFC00000"/>
              </font>
              <fill>
                <patternFill>
                  <bgColor theme="5" tint="0.59996337778862885"/>
                </patternFill>
              </fill>
            </x14:dxf>
          </x14:cfRule>
          <xm:sqref>G13:G30</xm:sqref>
        </x14:conditionalFormatting>
        <x14:conditionalFormatting xmlns:xm="http://schemas.microsoft.com/office/excel/2006/main">
          <x14:cfRule type="cellIs" priority="2" operator="between" id="{6DD9EFCF-111A-4CF1-91A2-8413F5E39B2E}">
            <xm:f>1</xm:f>
            <xm:f>'General Info &amp; Test Results'!$C$17</xm:f>
            <x14:dxf>
              <font>
                <color rgb="FFC00000"/>
              </font>
              <fill>
                <patternFill>
                  <bgColor theme="5" tint="0.59996337778862885"/>
                </patternFill>
              </fill>
            </x14:dxf>
          </x14:cfRule>
          <xm:sqref>H13:H30</xm:sqref>
        </x14:conditionalFormatting>
        <x14:conditionalFormatting xmlns:xm="http://schemas.microsoft.com/office/excel/2006/main">
          <x14:cfRule type="expression" priority="1" id="{95AE40E1-D96B-498B-B1E5-F14E42E75C57}">
            <xm:f>OR('General Info &amp; Test Results'!$C$16="[MM/DD/YYYY]", 'General Info &amp; Test Results'!$C$17="[MM/DD/YYYY]")</xm:f>
            <x14:dxf>
              <font>
                <color auto="1"/>
              </font>
              <fill>
                <patternFill>
                  <bgColor theme="8" tint="0.39994506668294322"/>
                </patternFill>
              </fill>
            </x14:dxf>
          </x14:cfRule>
          <xm:sqref>G13:H30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sheetPr>
  <dimension ref="A1:AU134"/>
  <sheetViews>
    <sheetView zoomScale="60" zoomScaleNormal="60" workbookViewId="0">
      <selection activeCell="F3" sqref="F3:K3"/>
    </sheetView>
  </sheetViews>
  <sheetFormatPr defaultRowHeight="16.5" x14ac:dyDescent="0.3"/>
  <cols>
    <col min="1" max="1" width="3.5703125" style="553" customWidth="1"/>
    <col min="2" max="2" width="29.5703125" style="553" customWidth="1"/>
    <col min="3" max="3" width="49.5703125" style="553" customWidth="1"/>
    <col min="4" max="4" width="3" style="553" customWidth="1"/>
    <col min="5" max="5" width="4" style="553" customWidth="1"/>
    <col min="6" max="6" width="3.5703125" style="553" customWidth="1"/>
    <col min="7" max="11" width="4.140625" style="553" customWidth="1"/>
    <col min="12" max="12" width="11.140625" style="553" customWidth="1"/>
    <col min="13" max="13" width="10.140625" style="553" customWidth="1"/>
    <col min="14" max="14" width="9.7109375" style="553" customWidth="1"/>
    <col min="15" max="15" width="10" style="553" customWidth="1"/>
    <col min="16" max="16" width="6.5703125" style="553" customWidth="1"/>
    <col min="17" max="17" width="5.28515625" style="553" customWidth="1"/>
    <col min="18" max="30" width="9.140625" style="553"/>
    <col min="31" max="31" width="7.28515625" style="553" customWidth="1"/>
    <col min="32" max="32" width="4.7109375" style="553" customWidth="1"/>
    <col min="33" max="39" width="9.140625" style="553"/>
    <col min="40" max="40" width="12.5703125" style="553" customWidth="1"/>
    <col min="41" max="44" width="9.140625" style="553"/>
    <col min="45" max="45" width="13.7109375" style="553" customWidth="1"/>
    <col min="46" max="46" width="4" style="553" customWidth="1"/>
    <col min="47" max="47" width="4.28515625" style="553" customWidth="1"/>
    <col min="48" max="16384" width="9.140625" style="553"/>
  </cols>
  <sheetData>
    <row r="1" spans="2:47" ht="17.25" thickBot="1" x14ac:dyDescent="0.35">
      <c r="AU1" s="387"/>
    </row>
    <row r="2" spans="2:47" ht="18" thickBot="1" x14ac:dyDescent="0.35">
      <c r="B2" s="597" t="str">
        <f>'Version Control'!$B$2</f>
        <v>Title Block</v>
      </c>
      <c r="C2" s="598"/>
      <c r="AU2" s="387"/>
    </row>
    <row r="3" spans="2:47" x14ac:dyDescent="0.3">
      <c r="B3" s="326" t="str">
        <f>'Version Control'!$B$3</f>
        <v>Test Report Template Name:</v>
      </c>
      <c r="C3" s="435" t="str">
        <f>'Version Control'!$C$3</f>
        <v xml:space="preserve">Residential Clothes Washer J1  </v>
      </c>
      <c r="F3" s="631" t="s">
        <v>349</v>
      </c>
      <c r="G3" s="631"/>
      <c r="H3" s="631"/>
      <c r="I3" s="631"/>
      <c r="J3" s="631"/>
      <c r="K3" s="631"/>
      <c r="L3" s="554"/>
      <c r="M3" s="554"/>
      <c r="N3" s="554"/>
      <c r="O3" s="554"/>
      <c r="P3" s="554"/>
      <c r="Q3" s="555"/>
      <c r="R3" s="555"/>
      <c r="AU3" s="387"/>
    </row>
    <row r="4" spans="2:47" x14ac:dyDescent="0.3">
      <c r="B4" s="327" t="str">
        <f>'Version Control'!$B$4</f>
        <v>Version Number:</v>
      </c>
      <c r="C4" s="329" t="str">
        <f>'Version Control'!$C$4</f>
        <v>v2.3</v>
      </c>
      <c r="AU4" s="387"/>
    </row>
    <row r="5" spans="2:47" x14ac:dyDescent="0.3">
      <c r="B5" s="328" t="str">
        <f>'Version Control'!$B$5</f>
        <v xml:space="preserve">Latest Template Revision: </v>
      </c>
      <c r="C5" s="330">
        <f>'Version Control'!$C$5</f>
        <v>42922</v>
      </c>
      <c r="F5" s="556"/>
      <c r="AU5" s="387"/>
    </row>
    <row r="6" spans="2:47" x14ac:dyDescent="0.3">
      <c r="B6" s="328" t="str">
        <f>'Version Control'!$B$6</f>
        <v>Tab Name:</v>
      </c>
      <c r="C6" s="329" t="str">
        <f ca="1">MID(CELL("filename",B1), FIND("]", CELL("filename", B1))+ 1, 255)</f>
        <v>Photos</v>
      </c>
      <c r="AU6" s="387"/>
    </row>
    <row r="7" spans="2:47" ht="39.75" customHeight="1" x14ac:dyDescent="0.3">
      <c r="B7" s="504" t="str">
        <f>'Version Control'!$B$7</f>
        <v>File Name:</v>
      </c>
      <c r="C7" s="505" t="str">
        <f ca="1">'Version Control'!$C$7</f>
        <v>Residential Clothes Washer J1 - v2.2.xlsx</v>
      </c>
      <c r="AU7" s="387"/>
    </row>
    <row r="8" spans="2:47" ht="17.25" thickBot="1" x14ac:dyDescent="0.35">
      <c r="B8" s="331" t="str">
        <f>'Version Control'!$B$8</f>
        <v xml:space="preserve">Test Completion Date: </v>
      </c>
      <c r="C8" s="332" t="str">
        <f>'Version Control'!$C$8</f>
        <v>[MM/DD/YYYY]</v>
      </c>
      <c r="AU8" s="387"/>
    </row>
    <row r="9" spans="2:47" x14ac:dyDescent="0.3">
      <c r="AU9" s="387"/>
    </row>
    <row r="10" spans="2:47" ht="17.25" thickBot="1" x14ac:dyDescent="0.35">
      <c r="AU10" s="387"/>
    </row>
    <row r="11" spans="2:47" ht="18" thickBot="1" x14ac:dyDescent="0.35">
      <c r="B11" s="46" t="s">
        <v>386</v>
      </c>
      <c r="C11" s="226"/>
      <c r="D11" s="226"/>
      <c r="E11" s="226"/>
      <c r="F11" s="226"/>
      <c r="G11" s="226"/>
      <c r="H11" s="226"/>
      <c r="I11" s="226"/>
      <c r="J11" s="226"/>
      <c r="K11" s="226"/>
      <c r="L11" s="226"/>
      <c r="M11" s="226"/>
      <c r="N11" s="226"/>
      <c r="O11" s="47"/>
      <c r="Q11" s="43" t="s">
        <v>387</v>
      </c>
      <c r="R11" s="44"/>
      <c r="S11" s="44"/>
      <c r="T11" s="44"/>
      <c r="U11" s="44"/>
      <c r="V11" s="44"/>
      <c r="W11" s="44"/>
      <c r="X11" s="44"/>
      <c r="Y11" s="44"/>
      <c r="Z11" s="44"/>
      <c r="AA11" s="44"/>
      <c r="AB11" s="44"/>
      <c r="AC11" s="44"/>
      <c r="AD11" s="45"/>
      <c r="AF11" s="43" t="s">
        <v>388</v>
      </c>
      <c r="AG11" s="44"/>
      <c r="AH11" s="44"/>
      <c r="AI11" s="44"/>
      <c r="AJ11" s="44"/>
      <c r="AK11" s="44"/>
      <c r="AL11" s="44"/>
      <c r="AM11" s="44"/>
      <c r="AN11" s="44"/>
      <c r="AO11" s="44"/>
      <c r="AP11" s="44"/>
      <c r="AQ11" s="44"/>
      <c r="AR11" s="44"/>
      <c r="AS11" s="45"/>
      <c r="AU11" s="387"/>
    </row>
    <row r="12" spans="2:47" x14ac:dyDescent="0.3">
      <c r="B12" s="632"/>
      <c r="C12" s="633"/>
      <c r="D12" s="633"/>
      <c r="E12" s="633"/>
      <c r="F12" s="633"/>
      <c r="G12" s="633"/>
      <c r="H12" s="633"/>
      <c r="I12" s="633"/>
      <c r="J12" s="633"/>
      <c r="K12" s="633"/>
      <c r="L12" s="633"/>
      <c r="M12" s="633"/>
      <c r="N12" s="633"/>
      <c r="O12" s="634"/>
      <c r="Q12" s="638"/>
      <c r="R12" s="639"/>
      <c r="S12" s="639"/>
      <c r="T12" s="639"/>
      <c r="U12" s="639"/>
      <c r="V12" s="639"/>
      <c r="W12" s="639"/>
      <c r="X12" s="639"/>
      <c r="Y12" s="639"/>
      <c r="Z12" s="639"/>
      <c r="AA12" s="639"/>
      <c r="AB12" s="639"/>
      <c r="AC12" s="639"/>
      <c r="AD12" s="640"/>
      <c r="AF12" s="638"/>
      <c r="AG12" s="639"/>
      <c r="AH12" s="639"/>
      <c r="AI12" s="639"/>
      <c r="AJ12" s="639"/>
      <c r="AK12" s="639"/>
      <c r="AL12" s="639"/>
      <c r="AM12" s="639"/>
      <c r="AN12" s="639"/>
      <c r="AO12" s="639"/>
      <c r="AP12" s="639"/>
      <c r="AQ12" s="639"/>
      <c r="AR12" s="639"/>
      <c r="AS12" s="640"/>
      <c r="AU12" s="387"/>
    </row>
    <row r="13" spans="2:47" x14ac:dyDescent="0.3">
      <c r="B13" s="632"/>
      <c r="C13" s="633"/>
      <c r="D13" s="633"/>
      <c r="E13" s="633"/>
      <c r="F13" s="633"/>
      <c r="G13" s="633"/>
      <c r="H13" s="633"/>
      <c r="I13" s="633"/>
      <c r="J13" s="633"/>
      <c r="K13" s="633"/>
      <c r="L13" s="633"/>
      <c r="M13" s="633"/>
      <c r="N13" s="633"/>
      <c r="O13" s="634"/>
      <c r="Q13" s="632"/>
      <c r="R13" s="633"/>
      <c r="S13" s="633"/>
      <c r="T13" s="633"/>
      <c r="U13" s="633"/>
      <c r="V13" s="633"/>
      <c r="W13" s="633"/>
      <c r="X13" s="633"/>
      <c r="Y13" s="633"/>
      <c r="Z13" s="633"/>
      <c r="AA13" s="633"/>
      <c r="AB13" s="633"/>
      <c r="AC13" s="633"/>
      <c r="AD13" s="634"/>
      <c r="AF13" s="632"/>
      <c r="AG13" s="633"/>
      <c r="AH13" s="633"/>
      <c r="AI13" s="633"/>
      <c r="AJ13" s="633"/>
      <c r="AK13" s="633"/>
      <c r="AL13" s="633"/>
      <c r="AM13" s="633"/>
      <c r="AN13" s="633"/>
      <c r="AO13" s="633"/>
      <c r="AP13" s="633"/>
      <c r="AQ13" s="633"/>
      <c r="AR13" s="633"/>
      <c r="AS13" s="634"/>
      <c r="AU13" s="387"/>
    </row>
    <row r="14" spans="2:47" x14ac:dyDescent="0.3">
      <c r="B14" s="632"/>
      <c r="C14" s="633"/>
      <c r="D14" s="633"/>
      <c r="E14" s="633"/>
      <c r="F14" s="633"/>
      <c r="G14" s="633"/>
      <c r="H14" s="633"/>
      <c r="I14" s="633"/>
      <c r="J14" s="633"/>
      <c r="K14" s="633"/>
      <c r="L14" s="633"/>
      <c r="M14" s="633"/>
      <c r="N14" s="633"/>
      <c r="O14" s="634"/>
      <c r="Q14" s="632"/>
      <c r="R14" s="633"/>
      <c r="S14" s="633"/>
      <c r="T14" s="633"/>
      <c r="U14" s="633"/>
      <c r="V14" s="633"/>
      <c r="W14" s="633"/>
      <c r="X14" s="633"/>
      <c r="Y14" s="633"/>
      <c r="Z14" s="633"/>
      <c r="AA14" s="633"/>
      <c r="AB14" s="633"/>
      <c r="AC14" s="633"/>
      <c r="AD14" s="634"/>
      <c r="AF14" s="632"/>
      <c r="AG14" s="633"/>
      <c r="AH14" s="633"/>
      <c r="AI14" s="633"/>
      <c r="AJ14" s="633"/>
      <c r="AK14" s="633"/>
      <c r="AL14" s="633"/>
      <c r="AM14" s="633"/>
      <c r="AN14" s="633"/>
      <c r="AO14" s="633"/>
      <c r="AP14" s="633"/>
      <c r="AQ14" s="633"/>
      <c r="AR14" s="633"/>
      <c r="AS14" s="634"/>
      <c r="AU14" s="387"/>
    </row>
    <row r="15" spans="2:47" x14ac:dyDescent="0.3">
      <c r="B15" s="632"/>
      <c r="C15" s="633"/>
      <c r="D15" s="633"/>
      <c r="E15" s="633"/>
      <c r="F15" s="633"/>
      <c r="G15" s="633"/>
      <c r="H15" s="633"/>
      <c r="I15" s="633"/>
      <c r="J15" s="633"/>
      <c r="K15" s="633"/>
      <c r="L15" s="633"/>
      <c r="M15" s="633"/>
      <c r="N15" s="633"/>
      <c r="O15" s="634"/>
      <c r="Q15" s="632"/>
      <c r="R15" s="633"/>
      <c r="S15" s="633"/>
      <c r="T15" s="633"/>
      <c r="U15" s="633"/>
      <c r="V15" s="633"/>
      <c r="W15" s="633"/>
      <c r="X15" s="633"/>
      <c r="Y15" s="633"/>
      <c r="Z15" s="633"/>
      <c r="AA15" s="633"/>
      <c r="AB15" s="633"/>
      <c r="AC15" s="633"/>
      <c r="AD15" s="634"/>
      <c r="AF15" s="632"/>
      <c r="AG15" s="633"/>
      <c r="AH15" s="633"/>
      <c r="AI15" s="633"/>
      <c r="AJ15" s="633"/>
      <c r="AK15" s="633"/>
      <c r="AL15" s="633"/>
      <c r="AM15" s="633"/>
      <c r="AN15" s="633"/>
      <c r="AO15" s="633"/>
      <c r="AP15" s="633"/>
      <c r="AQ15" s="633"/>
      <c r="AR15" s="633"/>
      <c r="AS15" s="634"/>
      <c r="AU15" s="387"/>
    </row>
    <row r="16" spans="2:47" x14ac:dyDescent="0.3">
      <c r="B16" s="632"/>
      <c r="C16" s="633"/>
      <c r="D16" s="633"/>
      <c r="E16" s="633"/>
      <c r="F16" s="633"/>
      <c r="G16" s="633"/>
      <c r="H16" s="633"/>
      <c r="I16" s="633"/>
      <c r="J16" s="633"/>
      <c r="K16" s="633"/>
      <c r="L16" s="633"/>
      <c r="M16" s="633"/>
      <c r="N16" s="633"/>
      <c r="O16" s="634"/>
      <c r="Q16" s="632"/>
      <c r="R16" s="633"/>
      <c r="S16" s="633"/>
      <c r="T16" s="633"/>
      <c r="U16" s="633"/>
      <c r="V16" s="633"/>
      <c r="W16" s="633"/>
      <c r="X16" s="633"/>
      <c r="Y16" s="633"/>
      <c r="Z16" s="633"/>
      <c r="AA16" s="633"/>
      <c r="AB16" s="633"/>
      <c r="AC16" s="633"/>
      <c r="AD16" s="634"/>
      <c r="AF16" s="632"/>
      <c r="AG16" s="633"/>
      <c r="AH16" s="633"/>
      <c r="AI16" s="633"/>
      <c r="AJ16" s="633"/>
      <c r="AK16" s="633"/>
      <c r="AL16" s="633"/>
      <c r="AM16" s="633"/>
      <c r="AN16" s="633"/>
      <c r="AO16" s="633"/>
      <c r="AP16" s="633"/>
      <c r="AQ16" s="633"/>
      <c r="AR16" s="633"/>
      <c r="AS16" s="634"/>
      <c r="AU16" s="387"/>
    </row>
    <row r="17" spans="2:47" x14ac:dyDescent="0.3">
      <c r="B17" s="632"/>
      <c r="C17" s="633"/>
      <c r="D17" s="633"/>
      <c r="E17" s="633"/>
      <c r="F17" s="633"/>
      <c r="G17" s="633"/>
      <c r="H17" s="633"/>
      <c r="I17" s="633"/>
      <c r="J17" s="633"/>
      <c r="K17" s="633"/>
      <c r="L17" s="633"/>
      <c r="M17" s="633"/>
      <c r="N17" s="633"/>
      <c r="O17" s="634"/>
      <c r="Q17" s="632"/>
      <c r="R17" s="633"/>
      <c r="S17" s="633"/>
      <c r="T17" s="633"/>
      <c r="U17" s="633"/>
      <c r="V17" s="633"/>
      <c r="W17" s="633"/>
      <c r="X17" s="633"/>
      <c r="Y17" s="633"/>
      <c r="Z17" s="633"/>
      <c r="AA17" s="633"/>
      <c r="AB17" s="633"/>
      <c r="AC17" s="633"/>
      <c r="AD17" s="634"/>
      <c r="AF17" s="632"/>
      <c r="AG17" s="633"/>
      <c r="AH17" s="633"/>
      <c r="AI17" s="633"/>
      <c r="AJ17" s="633"/>
      <c r="AK17" s="633"/>
      <c r="AL17" s="633"/>
      <c r="AM17" s="633"/>
      <c r="AN17" s="633"/>
      <c r="AO17" s="633"/>
      <c r="AP17" s="633"/>
      <c r="AQ17" s="633"/>
      <c r="AR17" s="633"/>
      <c r="AS17" s="634"/>
      <c r="AU17" s="387"/>
    </row>
    <row r="18" spans="2:47" x14ac:dyDescent="0.3">
      <c r="B18" s="632"/>
      <c r="C18" s="633"/>
      <c r="D18" s="633"/>
      <c r="E18" s="633"/>
      <c r="F18" s="633"/>
      <c r="G18" s="633"/>
      <c r="H18" s="633"/>
      <c r="I18" s="633"/>
      <c r="J18" s="633"/>
      <c r="K18" s="633"/>
      <c r="L18" s="633"/>
      <c r="M18" s="633"/>
      <c r="N18" s="633"/>
      <c r="O18" s="634"/>
      <c r="Q18" s="632"/>
      <c r="R18" s="633"/>
      <c r="S18" s="633"/>
      <c r="T18" s="633"/>
      <c r="U18" s="633"/>
      <c r="V18" s="633"/>
      <c r="W18" s="633"/>
      <c r="X18" s="633"/>
      <c r="Y18" s="633"/>
      <c r="Z18" s="633"/>
      <c r="AA18" s="633"/>
      <c r="AB18" s="633"/>
      <c r="AC18" s="633"/>
      <c r="AD18" s="634"/>
      <c r="AF18" s="632"/>
      <c r="AG18" s="633"/>
      <c r="AH18" s="633"/>
      <c r="AI18" s="633"/>
      <c r="AJ18" s="633"/>
      <c r="AK18" s="633"/>
      <c r="AL18" s="633"/>
      <c r="AM18" s="633"/>
      <c r="AN18" s="633"/>
      <c r="AO18" s="633"/>
      <c r="AP18" s="633"/>
      <c r="AQ18" s="633"/>
      <c r="AR18" s="633"/>
      <c r="AS18" s="634"/>
      <c r="AU18" s="387"/>
    </row>
    <row r="19" spans="2:47" x14ac:dyDescent="0.3">
      <c r="B19" s="632"/>
      <c r="C19" s="633"/>
      <c r="D19" s="633"/>
      <c r="E19" s="633"/>
      <c r="F19" s="633"/>
      <c r="G19" s="633"/>
      <c r="H19" s="633"/>
      <c r="I19" s="633"/>
      <c r="J19" s="633"/>
      <c r="K19" s="633"/>
      <c r="L19" s="633"/>
      <c r="M19" s="633"/>
      <c r="N19" s="633"/>
      <c r="O19" s="634"/>
      <c r="Q19" s="632"/>
      <c r="R19" s="633"/>
      <c r="S19" s="633"/>
      <c r="T19" s="633"/>
      <c r="U19" s="633"/>
      <c r="V19" s="633"/>
      <c r="W19" s="633"/>
      <c r="X19" s="633"/>
      <c r="Y19" s="633"/>
      <c r="Z19" s="633"/>
      <c r="AA19" s="633"/>
      <c r="AB19" s="633"/>
      <c r="AC19" s="633"/>
      <c r="AD19" s="634"/>
      <c r="AF19" s="632"/>
      <c r="AG19" s="633"/>
      <c r="AH19" s="633"/>
      <c r="AI19" s="633"/>
      <c r="AJ19" s="633"/>
      <c r="AK19" s="633"/>
      <c r="AL19" s="633"/>
      <c r="AM19" s="633"/>
      <c r="AN19" s="633"/>
      <c r="AO19" s="633"/>
      <c r="AP19" s="633"/>
      <c r="AQ19" s="633"/>
      <c r="AR19" s="633"/>
      <c r="AS19" s="634"/>
      <c r="AU19" s="387"/>
    </row>
    <row r="20" spans="2:47" x14ac:dyDescent="0.3">
      <c r="B20" s="632"/>
      <c r="C20" s="633"/>
      <c r="D20" s="633"/>
      <c r="E20" s="633"/>
      <c r="F20" s="633"/>
      <c r="G20" s="633"/>
      <c r="H20" s="633"/>
      <c r="I20" s="633"/>
      <c r="J20" s="633"/>
      <c r="K20" s="633"/>
      <c r="L20" s="633"/>
      <c r="M20" s="633"/>
      <c r="N20" s="633"/>
      <c r="O20" s="634"/>
      <c r="Q20" s="632"/>
      <c r="R20" s="633"/>
      <c r="S20" s="633"/>
      <c r="T20" s="633"/>
      <c r="U20" s="633"/>
      <c r="V20" s="633"/>
      <c r="W20" s="633"/>
      <c r="X20" s="633"/>
      <c r="Y20" s="633"/>
      <c r="Z20" s="633"/>
      <c r="AA20" s="633"/>
      <c r="AB20" s="633"/>
      <c r="AC20" s="633"/>
      <c r="AD20" s="634"/>
      <c r="AF20" s="632"/>
      <c r="AG20" s="633"/>
      <c r="AH20" s="633"/>
      <c r="AI20" s="633"/>
      <c r="AJ20" s="633"/>
      <c r="AK20" s="633"/>
      <c r="AL20" s="633"/>
      <c r="AM20" s="633"/>
      <c r="AN20" s="633"/>
      <c r="AO20" s="633"/>
      <c r="AP20" s="633"/>
      <c r="AQ20" s="633"/>
      <c r="AR20" s="633"/>
      <c r="AS20" s="634"/>
      <c r="AU20" s="387"/>
    </row>
    <row r="21" spans="2:47" x14ac:dyDescent="0.3">
      <c r="B21" s="632"/>
      <c r="C21" s="633"/>
      <c r="D21" s="633"/>
      <c r="E21" s="633"/>
      <c r="F21" s="633"/>
      <c r="G21" s="633"/>
      <c r="H21" s="633"/>
      <c r="I21" s="633"/>
      <c r="J21" s="633"/>
      <c r="K21" s="633"/>
      <c r="L21" s="633"/>
      <c r="M21" s="633"/>
      <c r="N21" s="633"/>
      <c r="O21" s="634"/>
      <c r="Q21" s="632"/>
      <c r="R21" s="633"/>
      <c r="S21" s="633"/>
      <c r="T21" s="633"/>
      <c r="U21" s="633"/>
      <c r="V21" s="633"/>
      <c r="W21" s="633"/>
      <c r="X21" s="633"/>
      <c r="Y21" s="633"/>
      <c r="Z21" s="633"/>
      <c r="AA21" s="633"/>
      <c r="AB21" s="633"/>
      <c r="AC21" s="633"/>
      <c r="AD21" s="634"/>
      <c r="AF21" s="632"/>
      <c r="AG21" s="633"/>
      <c r="AH21" s="633"/>
      <c r="AI21" s="633"/>
      <c r="AJ21" s="633"/>
      <c r="AK21" s="633"/>
      <c r="AL21" s="633"/>
      <c r="AM21" s="633"/>
      <c r="AN21" s="633"/>
      <c r="AO21" s="633"/>
      <c r="AP21" s="633"/>
      <c r="AQ21" s="633"/>
      <c r="AR21" s="633"/>
      <c r="AS21" s="634"/>
      <c r="AU21" s="387"/>
    </row>
    <row r="22" spans="2:47" x14ac:dyDescent="0.3">
      <c r="B22" s="632"/>
      <c r="C22" s="633"/>
      <c r="D22" s="633"/>
      <c r="E22" s="633"/>
      <c r="F22" s="633"/>
      <c r="G22" s="633"/>
      <c r="H22" s="633"/>
      <c r="I22" s="633"/>
      <c r="J22" s="633"/>
      <c r="K22" s="633"/>
      <c r="L22" s="633"/>
      <c r="M22" s="633"/>
      <c r="N22" s="633"/>
      <c r="O22" s="634"/>
      <c r="Q22" s="632"/>
      <c r="R22" s="633"/>
      <c r="S22" s="633"/>
      <c r="T22" s="633"/>
      <c r="U22" s="633"/>
      <c r="V22" s="633"/>
      <c r="W22" s="633"/>
      <c r="X22" s="633"/>
      <c r="Y22" s="633"/>
      <c r="Z22" s="633"/>
      <c r="AA22" s="633"/>
      <c r="AB22" s="633"/>
      <c r="AC22" s="633"/>
      <c r="AD22" s="634"/>
      <c r="AF22" s="632"/>
      <c r="AG22" s="633"/>
      <c r="AH22" s="633"/>
      <c r="AI22" s="633"/>
      <c r="AJ22" s="633"/>
      <c r="AK22" s="633"/>
      <c r="AL22" s="633"/>
      <c r="AM22" s="633"/>
      <c r="AN22" s="633"/>
      <c r="AO22" s="633"/>
      <c r="AP22" s="633"/>
      <c r="AQ22" s="633"/>
      <c r="AR22" s="633"/>
      <c r="AS22" s="634"/>
      <c r="AU22" s="387"/>
    </row>
    <row r="23" spans="2:47" x14ac:dyDescent="0.3">
      <c r="B23" s="632"/>
      <c r="C23" s="633"/>
      <c r="D23" s="633"/>
      <c r="E23" s="633"/>
      <c r="F23" s="633"/>
      <c r="G23" s="633"/>
      <c r="H23" s="633"/>
      <c r="I23" s="633"/>
      <c r="J23" s="633"/>
      <c r="K23" s="633"/>
      <c r="L23" s="633"/>
      <c r="M23" s="633"/>
      <c r="N23" s="633"/>
      <c r="O23" s="634"/>
      <c r="Q23" s="632"/>
      <c r="R23" s="633"/>
      <c r="S23" s="633"/>
      <c r="T23" s="633"/>
      <c r="U23" s="633"/>
      <c r="V23" s="633"/>
      <c r="W23" s="633"/>
      <c r="X23" s="633"/>
      <c r="Y23" s="633"/>
      <c r="Z23" s="633"/>
      <c r="AA23" s="633"/>
      <c r="AB23" s="633"/>
      <c r="AC23" s="633"/>
      <c r="AD23" s="634"/>
      <c r="AF23" s="632"/>
      <c r="AG23" s="633"/>
      <c r="AH23" s="633"/>
      <c r="AI23" s="633"/>
      <c r="AJ23" s="633"/>
      <c r="AK23" s="633"/>
      <c r="AL23" s="633"/>
      <c r="AM23" s="633"/>
      <c r="AN23" s="633"/>
      <c r="AO23" s="633"/>
      <c r="AP23" s="633"/>
      <c r="AQ23" s="633"/>
      <c r="AR23" s="633"/>
      <c r="AS23" s="634"/>
      <c r="AU23" s="387"/>
    </row>
    <row r="24" spans="2:47" x14ac:dyDescent="0.3">
      <c r="B24" s="632"/>
      <c r="C24" s="633"/>
      <c r="D24" s="633"/>
      <c r="E24" s="633"/>
      <c r="F24" s="633"/>
      <c r="G24" s="633"/>
      <c r="H24" s="633"/>
      <c r="I24" s="633"/>
      <c r="J24" s="633"/>
      <c r="K24" s="633"/>
      <c r="L24" s="633"/>
      <c r="M24" s="633"/>
      <c r="N24" s="633"/>
      <c r="O24" s="634"/>
      <c r="Q24" s="632"/>
      <c r="R24" s="633"/>
      <c r="S24" s="633"/>
      <c r="T24" s="633"/>
      <c r="U24" s="633"/>
      <c r="V24" s="633"/>
      <c r="W24" s="633"/>
      <c r="X24" s="633"/>
      <c r="Y24" s="633"/>
      <c r="Z24" s="633"/>
      <c r="AA24" s="633"/>
      <c r="AB24" s="633"/>
      <c r="AC24" s="633"/>
      <c r="AD24" s="634"/>
      <c r="AF24" s="632"/>
      <c r="AG24" s="633"/>
      <c r="AH24" s="633"/>
      <c r="AI24" s="633"/>
      <c r="AJ24" s="633"/>
      <c r="AK24" s="633"/>
      <c r="AL24" s="633"/>
      <c r="AM24" s="633"/>
      <c r="AN24" s="633"/>
      <c r="AO24" s="633"/>
      <c r="AP24" s="633"/>
      <c r="AQ24" s="633"/>
      <c r="AR24" s="633"/>
      <c r="AS24" s="634"/>
      <c r="AU24" s="387"/>
    </row>
    <row r="25" spans="2:47" x14ac:dyDescent="0.3">
      <c r="B25" s="632"/>
      <c r="C25" s="633"/>
      <c r="D25" s="633"/>
      <c r="E25" s="633"/>
      <c r="F25" s="633"/>
      <c r="G25" s="633"/>
      <c r="H25" s="633"/>
      <c r="I25" s="633"/>
      <c r="J25" s="633"/>
      <c r="K25" s="633"/>
      <c r="L25" s="633"/>
      <c r="M25" s="633"/>
      <c r="N25" s="633"/>
      <c r="O25" s="634"/>
      <c r="Q25" s="632"/>
      <c r="R25" s="633"/>
      <c r="S25" s="633"/>
      <c r="T25" s="633"/>
      <c r="U25" s="633"/>
      <c r="V25" s="633"/>
      <c r="W25" s="633"/>
      <c r="X25" s="633"/>
      <c r="Y25" s="633"/>
      <c r="Z25" s="633"/>
      <c r="AA25" s="633"/>
      <c r="AB25" s="633"/>
      <c r="AC25" s="633"/>
      <c r="AD25" s="634"/>
      <c r="AF25" s="632"/>
      <c r="AG25" s="633"/>
      <c r="AH25" s="633"/>
      <c r="AI25" s="633"/>
      <c r="AJ25" s="633"/>
      <c r="AK25" s="633"/>
      <c r="AL25" s="633"/>
      <c r="AM25" s="633"/>
      <c r="AN25" s="633"/>
      <c r="AO25" s="633"/>
      <c r="AP25" s="633"/>
      <c r="AQ25" s="633"/>
      <c r="AR25" s="633"/>
      <c r="AS25" s="634"/>
      <c r="AU25" s="387"/>
    </row>
    <row r="26" spans="2:47" x14ac:dyDescent="0.3">
      <c r="B26" s="632"/>
      <c r="C26" s="633"/>
      <c r="D26" s="633"/>
      <c r="E26" s="633"/>
      <c r="F26" s="633"/>
      <c r="G26" s="633"/>
      <c r="H26" s="633"/>
      <c r="I26" s="633"/>
      <c r="J26" s="633"/>
      <c r="K26" s="633"/>
      <c r="L26" s="633"/>
      <c r="M26" s="633"/>
      <c r="N26" s="633"/>
      <c r="O26" s="634"/>
      <c r="Q26" s="632"/>
      <c r="R26" s="633"/>
      <c r="S26" s="633"/>
      <c r="T26" s="633"/>
      <c r="U26" s="633"/>
      <c r="V26" s="633"/>
      <c r="W26" s="633"/>
      <c r="X26" s="633"/>
      <c r="Y26" s="633"/>
      <c r="Z26" s="633"/>
      <c r="AA26" s="633"/>
      <c r="AB26" s="633"/>
      <c r="AC26" s="633"/>
      <c r="AD26" s="634"/>
      <c r="AF26" s="632"/>
      <c r="AG26" s="633"/>
      <c r="AH26" s="633"/>
      <c r="AI26" s="633"/>
      <c r="AJ26" s="633"/>
      <c r="AK26" s="633"/>
      <c r="AL26" s="633"/>
      <c r="AM26" s="633"/>
      <c r="AN26" s="633"/>
      <c r="AO26" s="633"/>
      <c r="AP26" s="633"/>
      <c r="AQ26" s="633"/>
      <c r="AR26" s="633"/>
      <c r="AS26" s="634"/>
      <c r="AU26" s="387"/>
    </row>
    <row r="27" spans="2:47" x14ac:dyDescent="0.3">
      <c r="B27" s="632"/>
      <c r="C27" s="633"/>
      <c r="D27" s="633"/>
      <c r="E27" s="633"/>
      <c r="F27" s="633"/>
      <c r="G27" s="633"/>
      <c r="H27" s="633"/>
      <c r="I27" s="633"/>
      <c r="J27" s="633"/>
      <c r="K27" s="633"/>
      <c r="L27" s="633"/>
      <c r="M27" s="633"/>
      <c r="N27" s="633"/>
      <c r="O27" s="634"/>
      <c r="Q27" s="632"/>
      <c r="R27" s="633"/>
      <c r="S27" s="633"/>
      <c r="T27" s="633"/>
      <c r="U27" s="633"/>
      <c r="V27" s="633"/>
      <c r="W27" s="633"/>
      <c r="X27" s="633"/>
      <c r="Y27" s="633"/>
      <c r="Z27" s="633"/>
      <c r="AA27" s="633"/>
      <c r="AB27" s="633"/>
      <c r="AC27" s="633"/>
      <c r="AD27" s="634"/>
      <c r="AF27" s="632"/>
      <c r="AG27" s="633"/>
      <c r="AH27" s="633"/>
      <c r="AI27" s="633"/>
      <c r="AJ27" s="633"/>
      <c r="AK27" s="633"/>
      <c r="AL27" s="633"/>
      <c r="AM27" s="633"/>
      <c r="AN27" s="633"/>
      <c r="AO27" s="633"/>
      <c r="AP27" s="633"/>
      <c r="AQ27" s="633"/>
      <c r="AR27" s="633"/>
      <c r="AS27" s="634"/>
      <c r="AU27" s="387"/>
    </row>
    <row r="28" spans="2:47" x14ac:dyDescent="0.3">
      <c r="B28" s="632"/>
      <c r="C28" s="633"/>
      <c r="D28" s="633"/>
      <c r="E28" s="633"/>
      <c r="F28" s="633"/>
      <c r="G28" s="633"/>
      <c r="H28" s="633"/>
      <c r="I28" s="633"/>
      <c r="J28" s="633"/>
      <c r="K28" s="633"/>
      <c r="L28" s="633"/>
      <c r="M28" s="633"/>
      <c r="N28" s="633"/>
      <c r="O28" s="634"/>
      <c r="Q28" s="632"/>
      <c r="R28" s="633"/>
      <c r="S28" s="633"/>
      <c r="T28" s="633"/>
      <c r="U28" s="633"/>
      <c r="V28" s="633"/>
      <c r="W28" s="633"/>
      <c r="X28" s="633"/>
      <c r="Y28" s="633"/>
      <c r="Z28" s="633"/>
      <c r="AA28" s="633"/>
      <c r="AB28" s="633"/>
      <c r="AC28" s="633"/>
      <c r="AD28" s="634"/>
      <c r="AF28" s="632"/>
      <c r="AG28" s="633"/>
      <c r="AH28" s="633"/>
      <c r="AI28" s="633"/>
      <c r="AJ28" s="633"/>
      <c r="AK28" s="633"/>
      <c r="AL28" s="633"/>
      <c r="AM28" s="633"/>
      <c r="AN28" s="633"/>
      <c r="AO28" s="633"/>
      <c r="AP28" s="633"/>
      <c r="AQ28" s="633"/>
      <c r="AR28" s="633"/>
      <c r="AS28" s="634"/>
      <c r="AU28" s="387"/>
    </row>
    <row r="29" spans="2:47" x14ac:dyDescent="0.3">
      <c r="B29" s="632"/>
      <c r="C29" s="633"/>
      <c r="D29" s="633"/>
      <c r="E29" s="633"/>
      <c r="F29" s="633"/>
      <c r="G29" s="633"/>
      <c r="H29" s="633"/>
      <c r="I29" s="633"/>
      <c r="J29" s="633"/>
      <c r="K29" s="633"/>
      <c r="L29" s="633"/>
      <c r="M29" s="633"/>
      <c r="N29" s="633"/>
      <c r="O29" s="634"/>
      <c r="Q29" s="632"/>
      <c r="R29" s="633"/>
      <c r="S29" s="633"/>
      <c r="T29" s="633"/>
      <c r="U29" s="633"/>
      <c r="V29" s="633"/>
      <c r="W29" s="633"/>
      <c r="X29" s="633"/>
      <c r="Y29" s="633"/>
      <c r="Z29" s="633"/>
      <c r="AA29" s="633"/>
      <c r="AB29" s="633"/>
      <c r="AC29" s="633"/>
      <c r="AD29" s="634"/>
      <c r="AF29" s="632"/>
      <c r="AG29" s="633"/>
      <c r="AH29" s="633"/>
      <c r="AI29" s="633"/>
      <c r="AJ29" s="633"/>
      <c r="AK29" s="633"/>
      <c r="AL29" s="633"/>
      <c r="AM29" s="633"/>
      <c r="AN29" s="633"/>
      <c r="AO29" s="633"/>
      <c r="AP29" s="633"/>
      <c r="AQ29" s="633"/>
      <c r="AR29" s="633"/>
      <c r="AS29" s="634"/>
      <c r="AU29" s="387"/>
    </row>
    <row r="30" spans="2:47" x14ac:dyDescent="0.3">
      <c r="B30" s="632"/>
      <c r="C30" s="633"/>
      <c r="D30" s="633"/>
      <c r="E30" s="633"/>
      <c r="F30" s="633"/>
      <c r="G30" s="633"/>
      <c r="H30" s="633"/>
      <c r="I30" s="633"/>
      <c r="J30" s="633"/>
      <c r="K30" s="633"/>
      <c r="L30" s="633"/>
      <c r="M30" s="633"/>
      <c r="N30" s="633"/>
      <c r="O30" s="634"/>
      <c r="Q30" s="632"/>
      <c r="R30" s="633"/>
      <c r="S30" s="633"/>
      <c r="T30" s="633"/>
      <c r="U30" s="633"/>
      <c r="V30" s="633"/>
      <c r="W30" s="633"/>
      <c r="X30" s="633"/>
      <c r="Y30" s="633"/>
      <c r="Z30" s="633"/>
      <c r="AA30" s="633"/>
      <c r="AB30" s="633"/>
      <c r="AC30" s="633"/>
      <c r="AD30" s="634"/>
      <c r="AF30" s="632"/>
      <c r="AG30" s="633"/>
      <c r="AH30" s="633"/>
      <c r="AI30" s="633"/>
      <c r="AJ30" s="633"/>
      <c r="AK30" s="633"/>
      <c r="AL30" s="633"/>
      <c r="AM30" s="633"/>
      <c r="AN30" s="633"/>
      <c r="AO30" s="633"/>
      <c r="AP30" s="633"/>
      <c r="AQ30" s="633"/>
      <c r="AR30" s="633"/>
      <c r="AS30" s="634"/>
      <c r="AU30" s="387"/>
    </row>
    <row r="31" spans="2:47" x14ac:dyDescent="0.3">
      <c r="B31" s="632"/>
      <c r="C31" s="633"/>
      <c r="D31" s="633"/>
      <c r="E31" s="633"/>
      <c r="F31" s="633"/>
      <c r="G31" s="633"/>
      <c r="H31" s="633"/>
      <c r="I31" s="633"/>
      <c r="J31" s="633"/>
      <c r="K31" s="633"/>
      <c r="L31" s="633"/>
      <c r="M31" s="633"/>
      <c r="N31" s="633"/>
      <c r="O31" s="634"/>
      <c r="Q31" s="632"/>
      <c r="R31" s="633"/>
      <c r="S31" s="633"/>
      <c r="T31" s="633"/>
      <c r="U31" s="633"/>
      <c r="V31" s="633"/>
      <c r="W31" s="633"/>
      <c r="X31" s="633"/>
      <c r="Y31" s="633"/>
      <c r="Z31" s="633"/>
      <c r="AA31" s="633"/>
      <c r="AB31" s="633"/>
      <c r="AC31" s="633"/>
      <c r="AD31" s="634"/>
      <c r="AF31" s="632"/>
      <c r="AG31" s="633"/>
      <c r="AH31" s="633"/>
      <c r="AI31" s="633"/>
      <c r="AJ31" s="633"/>
      <c r="AK31" s="633"/>
      <c r="AL31" s="633"/>
      <c r="AM31" s="633"/>
      <c r="AN31" s="633"/>
      <c r="AO31" s="633"/>
      <c r="AP31" s="633"/>
      <c r="AQ31" s="633"/>
      <c r="AR31" s="633"/>
      <c r="AS31" s="634"/>
      <c r="AU31" s="387"/>
    </row>
    <row r="32" spans="2:47" x14ac:dyDescent="0.3">
      <c r="B32" s="632"/>
      <c r="C32" s="633"/>
      <c r="D32" s="633"/>
      <c r="E32" s="633"/>
      <c r="F32" s="633"/>
      <c r="G32" s="633"/>
      <c r="H32" s="633"/>
      <c r="I32" s="633"/>
      <c r="J32" s="633"/>
      <c r="K32" s="633"/>
      <c r="L32" s="633"/>
      <c r="M32" s="633"/>
      <c r="N32" s="633"/>
      <c r="O32" s="634"/>
      <c r="Q32" s="632"/>
      <c r="R32" s="633"/>
      <c r="S32" s="633"/>
      <c r="T32" s="633"/>
      <c r="U32" s="633"/>
      <c r="V32" s="633"/>
      <c r="W32" s="633"/>
      <c r="X32" s="633"/>
      <c r="Y32" s="633"/>
      <c r="Z32" s="633"/>
      <c r="AA32" s="633"/>
      <c r="AB32" s="633"/>
      <c r="AC32" s="633"/>
      <c r="AD32" s="634"/>
      <c r="AF32" s="632"/>
      <c r="AG32" s="633"/>
      <c r="AH32" s="633"/>
      <c r="AI32" s="633"/>
      <c r="AJ32" s="633"/>
      <c r="AK32" s="633"/>
      <c r="AL32" s="633"/>
      <c r="AM32" s="633"/>
      <c r="AN32" s="633"/>
      <c r="AO32" s="633"/>
      <c r="AP32" s="633"/>
      <c r="AQ32" s="633"/>
      <c r="AR32" s="633"/>
      <c r="AS32" s="634"/>
      <c r="AU32" s="387"/>
    </row>
    <row r="33" spans="2:47" x14ac:dyDescent="0.3">
      <c r="B33" s="632"/>
      <c r="C33" s="633"/>
      <c r="D33" s="633"/>
      <c r="E33" s="633"/>
      <c r="F33" s="633"/>
      <c r="G33" s="633"/>
      <c r="H33" s="633"/>
      <c r="I33" s="633"/>
      <c r="J33" s="633"/>
      <c r="K33" s="633"/>
      <c r="L33" s="633"/>
      <c r="M33" s="633"/>
      <c r="N33" s="633"/>
      <c r="O33" s="634"/>
      <c r="Q33" s="632"/>
      <c r="R33" s="633"/>
      <c r="S33" s="633"/>
      <c r="T33" s="633"/>
      <c r="U33" s="633"/>
      <c r="V33" s="633"/>
      <c r="W33" s="633"/>
      <c r="X33" s="633"/>
      <c r="Y33" s="633"/>
      <c r="Z33" s="633"/>
      <c r="AA33" s="633"/>
      <c r="AB33" s="633"/>
      <c r="AC33" s="633"/>
      <c r="AD33" s="634"/>
      <c r="AF33" s="632"/>
      <c r="AG33" s="633"/>
      <c r="AH33" s="633"/>
      <c r="AI33" s="633"/>
      <c r="AJ33" s="633"/>
      <c r="AK33" s="633"/>
      <c r="AL33" s="633"/>
      <c r="AM33" s="633"/>
      <c r="AN33" s="633"/>
      <c r="AO33" s="633"/>
      <c r="AP33" s="633"/>
      <c r="AQ33" s="633"/>
      <c r="AR33" s="633"/>
      <c r="AS33" s="634"/>
      <c r="AU33" s="387"/>
    </row>
    <row r="34" spans="2:47" x14ac:dyDescent="0.3">
      <c r="B34" s="632"/>
      <c r="C34" s="633"/>
      <c r="D34" s="633"/>
      <c r="E34" s="633"/>
      <c r="F34" s="633"/>
      <c r="G34" s="633"/>
      <c r="H34" s="633"/>
      <c r="I34" s="633"/>
      <c r="J34" s="633"/>
      <c r="K34" s="633"/>
      <c r="L34" s="633"/>
      <c r="M34" s="633"/>
      <c r="N34" s="633"/>
      <c r="O34" s="634"/>
      <c r="Q34" s="632"/>
      <c r="R34" s="633"/>
      <c r="S34" s="633"/>
      <c r="T34" s="633"/>
      <c r="U34" s="633"/>
      <c r="V34" s="633"/>
      <c r="W34" s="633"/>
      <c r="X34" s="633"/>
      <c r="Y34" s="633"/>
      <c r="Z34" s="633"/>
      <c r="AA34" s="633"/>
      <c r="AB34" s="633"/>
      <c r="AC34" s="633"/>
      <c r="AD34" s="634"/>
      <c r="AF34" s="632"/>
      <c r="AG34" s="633"/>
      <c r="AH34" s="633"/>
      <c r="AI34" s="633"/>
      <c r="AJ34" s="633"/>
      <c r="AK34" s="633"/>
      <c r="AL34" s="633"/>
      <c r="AM34" s="633"/>
      <c r="AN34" s="633"/>
      <c r="AO34" s="633"/>
      <c r="AP34" s="633"/>
      <c r="AQ34" s="633"/>
      <c r="AR34" s="633"/>
      <c r="AS34" s="634"/>
      <c r="AU34" s="387"/>
    </row>
    <row r="35" spans="2:47" x14ac:dyDescent="0.3">
      <c r="B35" s="632"/>
      <c r="C35" s="633"/>
      <c r="D35" s="633"/>
      <c r="E35" s="633"/>
      <c r="F35" s="633"/>
      <c r="G35" s="633"/>
      <c r="H35" s="633"/>
      <c r="I35" s="633"/>
      <c r="J35" s="633"/>
      <c r="K35" s="633"/>
      <c r="L35" s="633"/>
      <c r="M35" s="633"/>
      <c r="N35" s="633"/>
      <c r="O35" s="634"/>
      <c r="Q35" s="632"/>
      <c r="R35" s="633"/>
      <c r="S35" s="633"/>
      <c r="T35" s="633"/>
      <c r="U35" s="633"/>
      <c r="V35" s="633"/>
      <c r="W35" s="633"/>
      <c r="X35" s="633"/>
      <c r="Y35" s="633"/>
      <c r="Z35" s="633"/>
      <c r="AA35" s="633"/>
      <c r="AB35" s="633"/>
      <c r="AC35" s="633"/>
      <c r="AD35" s="634"/>
      <c r="AF35" s="632"/>
      <c r="AG35" s="633"/>
      <c r="AH35" s="633"/>
      <c r="AI35" s="633"/>
      <c r="AJ35" s="633"/>
      <c r="AK35" s="633"/>
      <c r="AL35" s="633"/>
      <c r="AM35" s="633"/>
      <c r="AN35" s="633"/>
      <c r="AO35" s="633"/>
      <c r="AP35" s="633"/>
      <c r="AQ35" s="633"/>
      <c r="AR35" s="633"/>
      <c r="AS35" s="634"/>
      <c r="AU35" s="387"/>
    </row>
    <row r="36" spans="2:47" x14ac:dyDescent="0.3">
      <c r="B36" s="632"/>
      <c r="C36" s="633"/>
      <c r="D36" s="633"/>
      <c r="E36" s="633"/>
      <c r="F36" s="633"/>
      <c r="G36" s="633"/>
      <c r="H36" s="633"/>
      <c r="I36" s="633"/>
      <c r="J36" s="633"/>
      <c r="K36" s="633"/>
      <c r="L36" s="633"/>
      <c r="M36" s="633"/>
      <c r="N36" s="633"/>
      <c r="O36" s="634"/>
      <c r="Q36" s="632"/>
      <c r="R36" s="633"/>
      <c r="S36" s="633"/>
      <c r="T36" s="633"/>
      <c r="U36" s="633"/>
      <c r="V36" s="633"/>
      <c r="W36" s="633"/>
      <c r="X36" s="633"/>
      <c r="Y36" s="633"/>
      <c r="Z36" s="633"/>
      <c r="AA36" s="633"/>
      <c r="AB36" s="633"/>
      <c r="AC36" s="633"/>
      <c r="AD36" s="634"/>
      <c r="AF36" s="632"/>
      <c r="AG36" s="633"/>
      <c r="AH36" s="633"/>
      <c r="AI36" s="633"/>
      <c r="AJ36" s="633"/>
      <c r="AK36" s="633"/>
      <c r="AL36" s="633"/>
      <c r="AM36" s="633"/>
      <c r="AN36" s="633"/>
      <c r="AO36" s="633"/>
      <c r="AP36" s="633"/>
      <c r="AQ36" s="633"/>
      <c r="AR36" s="633"/>
      <c r="AS36" s="634"/>
      <c r="AU36" s="387"/>
    </row>
    <row r="37" spans="2:47" x14ac:dyDescent="0.3">
      <c r="B37" s="632"/>
      <c r="C37" s="633"/>
      <c r="D37" s="633"/>
      <c r="E37" s="633"/>
      <c r="F37" s="633"/>
      <c r="G37" s="633"/>
      <c r="H37" s="633"/>
      <c r="I37" s="633"/>
      <c r="J37" s="633"/>
      <c r="K37" s="633"/>
      <c r="L37" s="633"/>
      <c r="M37" s="633"/>
      <c r="N37" s="633"/>
      <c r="O37" s="634"/>
      <c r="Q37" s="632"/>
      <c r="R37" s="633"/>
      <c r="S37" s="633"/>
      <c r="T37" s="633"/>
      <c r="U37" s="633"/>
      <c r="V37" s="633"/>
      <c r="W37" s="633"/>
      <c r="X37" s="633"/>
      <c r="Y37" s="633"/>
      <c r="Z37" s="633"/>
      <c r="AA37" s="633"/>
      <c r="AB37" s="633"/>
      <c r="AC37" s="633"/>
      <c r="AD37" s="634"/>
      <c r="AF37" s="632"/>
      <c r="AG37" s="633"/>
      <c r="AH37" s="633"/>
      <c r="AI37" s="633"/>
      <c r="AJ37" s="633"/>
      <c r="AK37" s="633"/>
      <c r="AL37" s="633"/>
      <c r="AM37" s="633"/>
      <c r="AN37" s="633"/>
      <c r="AO37" s="633"/>
      <c r="AP37" s="633"/>
      <c r="AQ37" s="633"/>
      <c r="AR37" s="633"/>
      <c r="AS37" s="634"/>
      <c r="AU37" s="387"/>
    </row>
    <row r="38" spans="2:47" x14ac:dyDescent="0.3">
      <c r="B38" s="632"/>
      <c r="C38" s="633"/>
      <c r="D38" s="633"/>
      <c r="E38" s="633"/>
      <c r="F38" s="633"/>
      <c r="G38" s="633"/>
      <c r="H38" s="633"/>
      <c r="I38" s="633"/>
      <c r="J38" s="633"/>
      <c r="K38" s="633"/>
      <c r="L38" s="633"/>
      <c r="M38" s="633"/>
      <c r="N38" s="633"/>
      <c r="O38" s="634"/>
      <c r="Q38" s="632"/>
      <c r="R38" s="633"/>
      <c r="S38" s="633"/>
      <c r="T38" s="633"/>
      <c r="U38" s="633"/>
      <c r="V38" s="633"/>
      <c r="W38" s="633"/>
      <c r="X38" s="633"/>
      <c r="Y38" s="633"/>
      <c r="Z38" s="633"/>
      <c r="AA38" s="633"/>
      <c r="AB38" s="633"/>
      <c r="AC38" s="633"/>
      <c r="AD38" s="634"/>
      <c r="AF38" s="632"/>
      <c r="AG38" s="633"/>
      <c r="AH38" s="633"/>
      <c r="AI38" s="633"/>
      <c r="AJ38" s="633"/>
      <c r="AK38" s="633"/>
      <c r="AL38" s="633"/>
      <c r="AM38" s="633"/>
      <c r="AN38" s="633"/>
      <c r="AO38" s="633"/>
      <c r="AP38" s="633"/>
      <c r="AQ38" s="633"/>
      <c r="AR38" s="633"/>
      <c r="AS38" s="634"/>
      <c r="AU38" s="387"/>
    </row>
    <row r="39" spans="2:47" x14ac:dyDescent="0.3">
      <c r="B39" s="632"/>
      <c r="C39" s="633"/>
      <c r="D39" s="633"/>
      <c r="E39" s="633"/>
      <c r="F39" s="633"/>
      <c r="G39" s="633"/>
      <c r="H39" s="633"/>
      <c r="I39" s="633"/>
      <c r="J39" s="633"/>
      <c r="K39" s="633"/>
      <c r="L39" s="633"/>
      <c r="M39" s="633"/>
      <c r="N39" s="633"/>
      <c r="O39" s="634"/>
      <c r="Q39" s="632"/>
      <c r="R39" s="633"/>
      <c r="S39" s="633"/>
      <c r="T39" s="633"/>
      <c r="U39" s="633"/>
      <c r="V39" s="633"/>
      <c r="W39" s="633"/>
      <c r="X39" s="633"/>
      <c r="Y39" s="633"/>
      <c r="Z39" s="633"/>
      <c r="AA39" s="633"/>
      <c r="AB39" s="633"/>
      <c r="AC39" s="633"/>
      <c r="AD39" s="634"/>
      <c r="AF39" s="632"/>
      <c r="AG39" s="633"/>
      <c r="AH39" s="633"/>
      <c r="AI39" s="633"/>
      <c r="AJ39" s="633"/>
      <c r="AK39" s="633"/>
      <c r="AL39" s="633"/>
      <c r="AM39" s="633"/>
      <c r="AN39" s="633"/>
      <c r="AO39" s="633"/>
      <c r="AP39" s="633"/>
      <c r="AQ39" s="633"/>
      <c r="AR39" s="633"/>
      <c r="AS39" s="634"/>
      <c r="AU39" s="387"/>
    </row>
    <row r="40" spans="2:47" x14ac:dyDescent="0.3">
      <c r="B40" s="632"/>
      <c r="C40" s="633"/>
      <c r="D40" s="633"/>
      <c r="E40" s="633"/>
      <c r="F40" s="633"/>
      <c r="G40" s="633"/>
      <c r="H40" s="633"/>
      <c r="I40" s="633"/>
      <c r="J40" s="633"/>
      <c r="K40" s="633"/>
      <c r="L40" s="633"/>
      <c r="M40" s="633"/>
      <c r="N40" s="633"/>
      <c r="O40" s="634"/>
      <c r="Q40" s="632"/>
      <c r="R40" s="633"/>
      <c r="S40" s="633"/>
      <c r="T40" s="633"/>
      <c r="U40" s="633"/>
      <c r="V40" s="633"/>
      <c r="W40" s="633"/>
      <c r="X40" s="633"/>
      <c r="Y40" s="633"/>
      <c r="Z40" s="633"/>
      <c r="AA40" s="633"/>
      <c r="AB40" s="633"/>
      <c r="AC40" s="633"/>
      <c r="AD40" s="634"/>
      <c r="AF40" s="632"/>
      <c r="AG40" s="633"/>
      <c r="AH40" s="633"/>
      <c r="AI40" s="633"/>
      <c r="AJ40" s="633"/>
      <c r="AK40" s="633"/>
      <c r="AL40" s="633"/>
      <c r="AM40" s="633"/>
      <c r="AN40" s="633"/>
      <c r="AO40" s="633"/>
      <c r="AP40" s="633"/>
      <c r="AQ40" s="633"/>
      <c r="AR40" s="633"/>
      <c r="AS40" s="634"/>
      <c r="AU40" s="387"/>
    </row>
    <row r="41" spans="2:47" x14ac:dyDescent="0.3">
      <c r="B41" s="632"/>
      <c r="C41" s="633"/>
      <c r="D41" s="633"/>
      <c r="E41" s="633"/>
      <c r="F41" s="633"/>
      <c r="G41" s="633"/>
      <c r="H41" s="633"/>
      <c r="I41" s="633"/>
      <c r="J41" s="633"/>
      <c r="K41" s="633"/>
      <c r="L41" s="633"/>
      <c r="M41" s="633"/>
      <c r="N41" s="633"/>
      <c r="O41" s="634"/>
      <c r="Q41" s="632"/>
      <c r="R41" s="633"/>
      <c r="S41" s="633"/>
      <c r="T41" s="633"/>
      <c r="U41" s="633"/>
      <c r="V41" s="633"/>
      <c r="W41" s="633"/>
      <c r="X41" s="633"/>
      <c r="Y41" s="633"/>
      <c r="Z41" s="633"/>
      <c r="AA41" s="633"/>
      <c r="AB41" s="633"/>
      <c r="AC41" s="633"/>
      <c r="AD41" s="634"/>
      <c r="AF41" s="632"/>
      <c r="AG41" s="633"/>
      <c r="AH41" s="633"/>
      <c r="AI41" s="633"/>
      <c r="AJ41" s="633"/>
      <c r="AK41" s="633"/>
      <c r="AL41" s="633"/>
      <c r="AM41" s="633"/>
      <c r="AN41" s="633"/>
      <c r="AO41" s="633"/>
      <c r="AP41" s="633"/>
      <c r="AQ41" s="633"/>
      <c r="AR41" s="633"/>
      <c r="AS41" s="634"/>
      <c r="AU41" s="387"/>
    </row>
    <row r="42" spans="2:47" x14ac:dyDescent="0.3">
      <c r="B42" s="632"/>
      <c r="C42" s="633"/>
      <c r="D42" s="633"/>
      <c r="E42" s="633"/>
      <c r="F42" s="633"/>
      <c r="G42" s="633"/>
      <c r="H42" s="633"/>
      <c r="I42" s="633"/>
      <c r="J42" s="633"/>
      <c r="K42" s="633"/>
      <c r="L42" s="633"/>
      <c r="M42" s="633"/>
      <c r="N42" s="633"/>
      <c r="O42" s="634"/>
      <c r="Q42" s="632"/>
      <c r="R42" s="633"/>
      <c r="S42" s="633"/>
      <c r="T42" s="633"/>
      <c r="U42" s="633"/>
      <c r="V42" s="633"/>
      <c r="W42" s="633"/>
      <c r="X42" s="633"/>
      <c r="Y42" s="633"/>
      <c r="Z42" s="633"/>
      <c r="AA42" s="633"/>
      <c r="AB42" s="633"/>
      <c r="AC42" s="633"/>
      <c r="AD42" s="634"/>
      <c r="AF42" s="632"/>
      <c r="AG42" s="633"/>
      <c r="AH42" s="633"/>
      <c r="AI42" s="633"/>
      <c r="AJ42" s="633"/>
      <c r="AK42" s="633"/>
      <c r="AL42" s="633"/>
      <c r="AM42" s="633"/>
      <c r="AN42" s="633"/>
      <c r="AO42" s="633"/>
      <c r="AP42" s="633"/>
      <c r="AQ42" s="633"/>
      <c r="AR42" s="633"/>
      <c r="AS42" s="634"/>
      <c r="AU42" s="387"/>
    </row>
    <row r="43" spans="2:47" x14ac:dyDescent="0.3">
      <c r="B43" s="632"/>
      <c r="C43" s="633"/>
      <c r="D43" s="633"/>
      <c r="E43" s="633"/>
      <c r="F43" s="633"/>
      <c r="G43" s="633"/>
      <c r="H43" s="633"/>
      <c r="I43" s="633"/>
      <c r="J43" s="633"/>
      <c r="K43" s="633"/>
      <c r="L43" s="633"/>
      <c r="M43" s="633"/>
      <c r="N43" s="633"/>
      <c r="O43" s="634"/>
      <c r="Q43" s="632"/>
      <c r="R43" s="633"/>
      <c r="S43" s="633"/>
      <c r="T43" s="633"/>
      <c r="U43" s="633"/>
      <c r="V43" s="633"/>
      <c r="W43" s="633"/>
      <c r="X43" s="633"/>
      <c r="Y43" s="633"/>
      <c r="Z43" s="633"/>
      <c r="AA43" s="633"/>
      <c r="AB43" s="633"/>
      <c r="AC43" s="633"/>
      <c r="AD43" s="634"/>
      <c r="AF43" s="632"/>
      <c r="AG43" s="633"/>
      <c r="AH43" s="633"/>
      <c r="AI43" s="633"/>
      <c r="AJ43" s="633"/>
      <c r="AK43" s="633"/>
      <c r="AL43" s="633"/>
      <c r="AM43" s="633"/>
      <c r="AN43" s="633"/>
      <c r="AO43" s="633"/>
      <c r="AP43" s="633"/>
      <c r="AQ43" s="633"/>
      <c r="AR43" s="633"/>
      <c r="AS43" s="634"/>
      <c r="AU43" s="387"/>
    </row>
    <row r="44" spans="2:47" x14ac:dyDescent="0.3">
      <c r="B44" s="632"/>
      <c r="C44" s="633"/>
      <c r="D44" s="633"/>
      <c r="E44" s="633"/>
      <c r="F44" s="633"/>
      <c r="G44" s="633"/>
      <c r="H44" s="633"/>
      <c r="I44" s="633"/>
      <c r="J44" s="633"/>
      <c r="K44" s="633"/>
      <c r="L44" s="633"/>
      <c r="M44" s="633"/>
      <c r="N44" s="633"/>
      <c r="O44" s="634"/>
      <c r="Q44" s="632"/>
      <c r="R44" s="633"/>
      <c r="S44" s="633"/>
      <c r="T44" s="633"/>
      <c r="U44" s="633"/>
      <c r="V44" s="633"/>
      <c r="W44" s="633"/>
      <c r="X44" s="633"/>
      <c r="Y44" s="633"/>
      <c r="Z44" s="633"/>
      <c r="AA44" s="633"/>
      <c r="AB44" s="633"/>
      <c r="AC44" s="633"/>
      <c r="AD44" s="634"/>
      <c r="AF44" s="632"/>
      <c r="AG44" s="633"/>
      <c r="AH44" s="633"/>
      <c r="AI44" s="633"/>
      <c r="AJ44" s="633"/>
      <c r="AK44" s="633"/>
      <c r="AL44" s="633"/>
      <c r="AM44" s="633"/>
      <c r="AN44" s="633"/>
      <c r="AO44" s="633"/>
      <c r="AP44" s="633"/>
      <c r="AQ44" s="633"/>
      <c r="AR44" s="633"/>
      <c r="AS44" s="634"/>
      <c r="AU44" s="387"/>
    </row>
    <row r="45" spans="2:47" x14ac:dyDescent="0.3">
      <c r="B45" s="632"/>
      <c r="C45" s="633"/>
      <c r="D45" s="633"/>
      <c r="E45" s="633"/>
      <c r="F45" s="633"/>
      <c r="G45" s="633"/>
      <c r="H45" s="633"/>
      <c r="I45" s="633"/>
      <c r="J45" s="633"/>
      <c r="K45" s="633"/>
      <c r="L45" s="633"/>
      <c r="M45" s="633"/>
      <c r="N45" s="633"/>
      <c r="O45" s="634"/>
      <c r="Q45" s="632"/>
      <c r="R45" s="633"/>
      <c r="S45" s="633"/>
      <c r="T45" s="633"/>
      <c r="U45" s="633"/>
      <c r="V45" s="633"/>
      <c r="W45" s="633"/>
      <c r="X45" s="633"/>
      <c r="Y45" s="633"/>
      <c r="Z45" s="633"/>
      <c r="AA45" s="633"/>
      <c r="AB45" s="633"/>
      <c r="AC45" s="633"/>
      <c r="AD45" s="634"/>
      <c r="AF45" s="632"/>
      <c r="AG45" s="633"/>
      <c r="AH45" s="633"/>
      <c r="AI45" s="633"/>
      <c r="AJ45" s="633"/>
      <c r="AK45" s="633"/>
      <c r="AL45" s="633"/>
      <c r="AM45" s="633"/>
      <c r="AN45" s="633"/>
      <c r="AO45" s="633"/>
      <c r="AP45" s="633"/>
      <c r="AQ45" s="633"/>
      <c r="AR45" s="633"/>
      <c r="AS45" s="634"/>
      <c r="AU45" s="387"/>
    </row>
    <row r="46" spans="2:47" x14ac:dyDescent="0.3">
      <c r="B46" s="632"/>
      <c r="C46" s="633"/>
      <c r="D46" s="633"/>
      <c r="E46" s="633"/>
      <c r="F46" s="633"/>
      <c r="G46" s="633"/>
      <c r="H46" s="633"/>
      <c r="I46" s="633"/>
      <c r="J46" s="633"/>
      <c r="K46" s="633"/>
      <c r="L46" s="633"/>
      <c r="M46" s="633"/>
      <c r="N46" s="633"/>
      <c r="O46" s="634"/>
      <c r="Q46" s="632"/>
      <c r="R46" s="633"/>
      <c r="S46" s="633"/>
      <c r="T46" s="633"/>
      <c r="U46" s="633"/>
      <c r="V46" s="633"/>
      <c r="W46" s="633"/>
      <c r="X46" s="633"/>
      <c r="Y46" s="633"/>
      <c r="Z46" s="633"/>
      <c r="AA46" s="633"/>
      <c r="AB46" s="633"/>
      <c r="AC46" s="633"/>
      <c r="AD46" s="634"/>
      <c r="AF46" s="632"/>
      <c r="AG46" s="633"/>
      <c r="AH46" s="633"/>
      <c r="AI46" s="633"/>
      <c r="AJ46" s="633"/>
      <c r="AK46" s="633"/>
      <c r="AL46" s="633"/>
      <c r="AM46" s="633"/>
      <c r="AN46" s="633"/>
      <c r="AO46" s="633"/>
      <c r="AP46" s="633"/>
      <c r="AQ46" s="633"/>
      <c r="AR46" s="633"/>
      <c r="AS46" s="634"/>
      <c r="AU46" s="387"/>
    </row>
    <row r="47" spans="2:47" x14ac:dyDescent="0.3">
      <c r="B47" s="632"/>
      <c r="C47" s="633"/>
      <c r="D47" s="633"/>
      <c r="E47" s="633"/>
      <c r="F47" s="633"/>
      <c r="G47" s="633"/>
      <c r="H47" s="633"/>
      <c r="I47" s="633"/>
      <c r="J47" s="633"/>
      <c r="K47" s="633"/>
      <c r="L47" s="633"/>
      <c r="M47" s="633"/>
      <c r="N47" s="633"/>
      <c r="O47" s="634"/>
      <c r="Q47" s="632"/>
      <c r="R47" s="633"/>
      <c r="S47" s="633"/>
      <c r="T47" s="633"/>
      <c r="U47" s="633"/>
      <c r="V47" s="633"/>
      <c r="W47" s="633"/>
      <c r="X47" s="633"/>
      <c r="Y47" s="633"/>
      <c r="Z47" s="633"/>
      <c r="AA47" s="633"/>
      <c r="AB47" s="633"/>
      <c r="AC47" s="633"/>
      <c r="AD47" s="634"/>
      <c r="AF47" s="632"/>
      <c r="AG47" s="633"/>
      <c r="AH47" s="633"/>
      <c r="AI47" s="633"/>
      <c r="AJ47" s="633"/>
      <c r="AK47" s="633"/>
      <c r="AL47" s="633"/>
      <c r="AM47" s="633"/>
      <c r="AN47" s="633"/>
      <c r="AO47" s="633"/>
      <c r="AP47" s="633"/>
      <c r="AQ47" s="633"/>
      <c r="AR47" s="633"/>
      <c r="AS47" s="634"/>
      <c r="AU47" s="387"/>
    </row>
    <row r="48" spans="2:47" x14ac:dyDescent="0.3">
      <c r="B48" s="632"/>
      <c r="C48" s="633"/>
      <c r="D48" s="633"/>
      <c r="E48" s="633"/>
      <c r="F48" s="633"/>
      <c r="G48" s="633"/>
      <c r="H48" s="633"/>
      <c r="I48" s="633"/>
      <c r="J48" s="633"/>
      <c r="K48" s="633"/>
      <c r="L48" s="633"/>
      <c r="M48" s="633"/>
      <c r="N48" s="633"/>
      <c r="O48" s="634"/>
      <c r="Q48" s="632"/>
      <c r="R48" s="633"/>
      <c r="S48" s="633"/>
      <c r="T48" s="633"/>
      <c r="U48" s="633"/>
      <c r="V48" s="633"/>
      <c r="W48" s="633"/>
      <c r="X48" s="633"/>
      <c r="Y48" s="633"/>
      <c r="Z48" s="633"/>
      <c r="AA48" s="633"/>
      <c r="AB48" s="633"/>
      <c r="AC48" s="633"/>
      <c r="AD48" s="634"/>
      <c r="AF48" s="632"/>
      <c r="AG48" s="633"/>
      <c r="AH48" s="633"/>
      <c r="AI48" s="633"/>
      <c r="AJ48" s="633"/>
      <c r="AK48" s="633"/>
      <c r="AL48" s="633"/>
      <c r="AM48" s="633"/>
      <c r="AN48" s="633"/>
      <c r="AO48" s="633"/>
      <c r="AP48" s="633"/>
      <c r="AQ48" s="633"/>
      <c r="AR48" s="633"/>
      <c r="AS48" s="634"/>
      <c r="AU48" s="387"/>
    </row>
    <row r="49" spans="2:47" x14ac:dyDescent="0.3">
      <c r="B49" s="632"/>
      <c r="C49" s="633"/>
      <c r="D49" s="633"/>
      <c r="E49" s="633"/>
      <c r="F49" s="633"/>
      <c r="G49" s="633"/>
      <c r="H49" s="633"/>
      <c r="I49" s="633"/>
      <c r="J49" s="633"/>
      <c r="K49" s="633"/>
      <c r="L49" s="633"/>
      <c r="M49" s="633"/>
      <c r="N49" s="633"/>
      <c r="O49" s="634"/>
      <c r="Q49" s="632"/>
      <c r="R49" s="633"/>
      <c r="S49" s="633"/>
      <c r="T49" s="633"/>
      <c r="U49" s="633"/>
      <c r="V49" s="633"/>
      <c r="W49" s="633"/>
      <c r="X49" s="633"/>
      <c r="Y49" s="633"/>
      <c r="Z49" s="633"/>
      <c r="AA49" s="633"/>
      <c r="AB49" s="633"/>
      <c r="AC49" s="633"/>
      <c r="AD49" s="634"/>
      <c r="AF49" s="632"/>
      <c r="AG49" s="633"/>
      <c r="AH49" s="633"/>
      <c r="AI49" s="633"/>
      <c r="AJ49" s="633"/>
      <c r="AK49" s="633"/>
      <c r="AL49" s="633"/>
      <c r="AM49" s="633"/>
      <c r="AN49" s="633"/>
      <c r="AO49" s="633"/>
      <c r="AP49" s="633"/>
      <c r="AQ49" s="633"/>
      <c r="AR49" s="633"/>
      <c r="AS49" s="634"/>
      <c r="AU49" s="387"/>
    </row>
    <row r="50" spans="2:47" ht="17.25" thickBot="1" x14ac:dyDescent="0.35">
      <c r="B50" s="635"/>
      <c r="C50" s="636"/>
      <c r="D50" s="636"/>
      <c r="E50" s="636"/>
      <c r="F50" s="636"/>
      <c r="G50" s="636"/>
      <c r="H50" s="636"/>
      <c r="I50" s="636"/>
      <c r="J50" s="636"/>
      <c r="K50" s="636"/>
      <c r="L50" s="636"/>
      <c r="M50" s="636"/>
      <c r="N50" s="636"/>
      <c r="O50" s="637"/>
      <c r="Q50" s="635"/>
      <c r="R50" s="636"/>
      <c r="S50" s="636"/>
      <c r="T50" s="636"/>
      <c r="U50" s="636"/>
      <c r="V50" s="636"/>
      <c r="W50" s="636"/>
      <c r="X50" s="636"/>
      <c r="Y50" s="636"/>
      <c r="Z50" s="636"/>
      <c r="AA50" s="636"/>
      <c r="AB50" s="636"/>
      <c r="AC50" s="636"/>
      <c r="AD50" s="637"/>
      <c r="AF50" s="635"/>
      <c r="AG50" s="636"/>
      <c r="AH50" s="636"/>
      <c r="AI50" s="636"/>
      <c r="AJ50" s="636"/>
      <c r="AK50" s="636"/>
      <c r="AL50" s="636"/>
      <c r="AM50" s="636"/>
      <c r="AN50" s="636"/>
      <c r="AO50" s="636"/>
      <c r="AP50" s="636"/>
      <c r="AQ50" s="636"/>
      <c r="AR50" s="636"/>
      <c r="AS50" s="637"/>
      <c r="AU50" s="387"/>
    </row>
    <row r="51" spans="2:47" ht="17.25" thickBot="1" x14ac:dyDescent="0.35">
      <c r="AU51" s="387"/>
    </row>
    <row r="52" spans="2:47" ht="18" thickBot="1" x14ac:dyDescent="0.35">
      <c r="B52" s="46" t="s">
        <v>389</v>
      </c>
      <c r="C52" s="226"/>
      <c r="D52" s="226"/>
      <c r="E52" s="226"/>
      <c r="F52" s="226"/>
      <c r="G52" s="226"/>
      <c r="H52" s="226"/>
      <c r="I52" s="226"/>
      <c r="J52" s="226"/>
      <c r="K52" s="226"/>
      <c r="L52" s="226"/>
      <c r="M52" s="226"/>
      <c r="N52" s="226"/>
      <c r="O52" s="47"/>
      <c r="Q52" s="43" t="s">
        <v>397</v>
      </c>
      <c r="R52" s="44"/>
      <c r="S52" s="44"/>
      <c r="T52" s="44"/>
      <c r="U52" s="44"/>
      <c r="V52" s="44"/>
      <c r="W52" s="44"/>
      <c r="X52" s="44"/>
      <c r="Y52" s="44"/>
      <c r="Z52" s="44"/>
      <c r="AA52" s="44"/>
      <c r="AB52" s="44"/>
      <c r="AC52" s="44"/>
      <c r="AD52" s="45"/>
      <c r="AF52" s="43" t="s">
        <v>435</v>
      </c>
      <c r="AG52" s="44"/>
      <c r="AH52" s="44"/>
      <c r="AI52" s="44"/>
      <c r="AJ52" s="44"/>
      <c r="AK52" s="44"/>
      <c r="AL52" s="44"/>
      <c r="AM52" s="44"/>
      <c r="AN52" s="44"/>
      <c r="AO52" s="44"/>
      <c r="AP52" s="44"/>
      <c r="AQ52" s="44"/>
      <c r="AR52" s="44"/>
      <c r="AS52" s="45"/>
      <c r="AU52" s="387"/>
    </row>
    <row r="53" spans="2:47" x14ac:dyDescent="0.3">
      <c r="B53" s="632"/>
      <c r="C53" s="633"/>
      <c r="D53" s="633"/>
      <c r="E53" s="633"/>
      <c r="F53" s="633"/>
      <c r="G53" s="633"/>
      <c r="H53" s="633"/>
      <c r="I53" s="633"/>
      <c r="J53" s="633"/>
      <c r="K53" s="633"/>
      <c r="L53" s="633"/>
      <c r="M53" s="633"/>
      <c r="N53" s="633"/>
      <c r="O53" s="634"/>
      <c r="Q53" s="638"/>
      <c r="R53" s="639"/>
      <c r="S53" s="639"/>
      <c r="T53" s="639"/>
      <c r="U53" s="639"/>
      <c r="V53" s="639"/>
      <c r="W53" s="639"/>
      <c r="X53" s="639"/>
      <c r="Y53" s="639"/>
      <c r="Z53" s="639"/>
      <c r="AA53" s="639"/>
      <c r="AB53" s="639"/>
      <c r="AC53" s="639"/>
      <c r="AD53" s="640"/>
      <c r="AF53" s="638"/>
      <c r="AG53" s="639"/>
      <c r="AH53" s="639"/>
      <c r="AI53" s="639"/>
      <c r="AJ53" s="639"/>
      <c r="AK53" s="639"/>
      <c r="AL53" s="639"/>
      <c r="AM53" s="639"/>
      <c r="AN53" s="639"/>
      <c r="AO53" s="639"/>
      <c r="AP53" s="639"/>
      <c r="AQ53" s="639"/>
      <c r="AR53" s="639"/>
      <c r="AS53" s="640"/>
      <c r="AU53" s="387"/>
    </row>
    <row r="54" spans="2:47" x14ac:dyDescent="0.3">
      <c r="B54" s="632"/>
      <c r="C54" s="633"/>
      <c r="D54" s="633"/>
      <c r="E54" s="633"/>
      <c r="F54" s="633"/>
      <c r="G54" s="633"/>
      <c r="H54" s="633"/>
      <c r="I54" s="633"/>
      <c r="J54" s="633"/>
      <c r="K54" s="633"/>
      <c r="L54" s="633"/>
      <c r="M54" s="633"/>
      <c r="N54" s="633"/>
      <c r="O54" s="634"/>
      <c r="Q54" s="632"/>
      <c r="R54" s="633"/>
      <c r="S54" s="633"/>
      <c r="T54" s="633"/>
      <c r="U54" s="633"/>
      <c r="V54" s="633"/>
      <c r="W54" s="633"/>
      <c r="X54" s="633"/>
      <c r="Y54" s="633"/>
      <c r="Z54" s="633"/>
      <c r="AA54" s="633"/>
      <c r="AB54" s="633"/>
      <c r="AC54" s="633"/>
      <c r="AD54" s="634"/>
      <c r="AF54" s="632"/>
      <c r="AG54" s="633"/>
      <c r="AH54" s="633"/>
      <c r="AI54" s="633"/>
      <c r="AJ54" s="633"/>
      <c r="AK54" s="633"/>
      <c r="AL54" s="633"/>
      <c r="AM54" s="633"/>
      <c r="AN54" s="633"/>
      <c r="AO54" s="633"/>
      <c r="AP54" s="633"/>
      <c r="AQ54" s="633"/>
      <c r="AR54" s="633"/>
      <c r="AS54" s="634"/>
      <c r="AU54" s="387"/>
    </row>
    <row r="55" spans="2:47" x14ac:dyDescent="0.3">
      <c r="B55" s="632"/>
      <c r="C55" s="633"/>
      <c r="D55" s="633"/>
      <c r="E55" s="633"/>
      <c r="F55" s="633"/>
      <c r="G55" s="633"/>
      <c r="H55" s="633"/>
      <c r="I55" s="633"/>
      <c r="J55" s="633"/>
      <c r="K55" s="633"/>
      <c r="L55" s="633"/>
      <c r="M55" s="633"/>
      <c r="N55" s="633"/>
      <c r="O55" s="634"/>
      <c r="Q55" s="632"/>
      <c r="R55" s="633"/>
      <c r="S55" s="633"/>
      <c r="T55" s="633"/>
      <c r="U55" s="633"/>
      <c r="V55" s="633"/>
      <c r="W55" s="633"/>
      <c r="X55" s="633"/>
      <c r="Y55" s="633"/>
      <c r="Z55" s="633"/>
      <c r="AA55" s="633"/>
      <c r="AB55" s="633"/>
      <c r="AC55" s="633"/>
      <c r="AD55" s="634"/>
      <c r="AF55" s="632"/>
      <c r="AG55" s="633"/>
      <c r="AH55" s="633"/>
      <c r="AI55" s="633"/>
      <c r="AJ55" s="633"/>
      <c r="AK55" s="633"/>
      <c r="AL55" s="633"/>
      <c r="AM55" s="633"/>
      <c r="AN55" s="633"/>
      <c r="AO55" s="633"/>
      <c r="AP55" s="633"/>
      <c r="AQ55" s="633"/>
      <c r="AR55" s="633"/>
      <c r="AS55" s="634"/>
      <c r="AU55" s="387"/>
    </row>
    <row r="56" spans="2:47" x14ac:dyDescent="0.3">
      <c r="B56" s="632"/>
      <c r="C56" s="633"/>
      <c r="D56" s="633"/>
      <c r="E56" s="633"/>
      <c r="F56" s="633"/>
      <c r="G56" s="633"/>
      <c r="H56" s="633"/>
      <c r="I56" s="633"/>
      <c r="J56" s="633"/>
      <c r="K56" s="633"/>
      <c r="L56" s="633"/>
      <c r="M56" s="633"/>
      <c r="N56" s="633"/>
      <c r="O56" s="634"/>
      <c r="Q56" s="632"/>
      <c r="R56" s="633"/>
      <c r="S56" s="633"/>
      <c r="T56" s="633"/>
      <c r="U56" s="633"/>
      <c r="V56" s="633"/>
      <c r="W56" s="633"/>
      <c r="X56" s="633"/>
      <c r="Y56" s="633"/>
      <c r="Z56" s="633"/>
      <c r="AA56" s="633"/>
      <c r="AB56" s="633"/>
      <c r="AC56" s="633"/>
      <c r="AD56" s="634"/>
      <c r="AF56" s="632"/>
      <c r="AG56" s="633"/>
      <c r="AH56" s="633"/>
      <c r="AI56" s="633"/>
      <c r="AJ56" s="633"/>
      <c r="AK56" s="633"/>
      <c r="AL56" s="633"/>
      <c r="AM56" s="633"/>
      <c r="AN56" s="633"/>
      <c r="AO56" s="633"/>
      <c r="AP56" s="633"/>
      <c r="AQ56" s="633"/>
      <c r="AR56" s="633"/>
      <c r="AS56" s="634"/>
      <c r="AU56" s="387"/>
    </row>
    <row r="57" spans="2:47" x14ac:dyDescent="0.3">
      <c r="B57" s="632"/>
      <c r="C57" s="633"/>
      <c r="D57" s="633"/>
      <c r="E57" s="633"/>
      <c r="F57" s="633"/>
      <c r="G57" s="633"/>
      <c r="H57" s="633"/>
      <c r="I57" s="633"/>
      <c r="J57" s="633"/>
      <c r="K57" s="633"/>
      <c r="L57" s="633"/>
      <c r="M57" s="633"/>
      <c r="N57" s="633"/>
      <c r="O57" s="634"/>
      <c r="Q57" s="632"/>
      <c r="R57" s="633"/>
      <c r="S57" s="633"/>
      <c r="T57" s="633"/>
      <c r="U57" s="633"/>
      <c r="V57" s="633"/>
      <c r="W57" s="633"/>
      <c r="X57" s="633"/>
      <c r="Y57" s="633"/>
      <c r="Z57" s="633"/>
      <c r="AA57" s="633"/>
      <c r="AB57" s="633"/>
      <c r="AC57" s="633"/>
      <c r="AD57" s="634"/>
      <c r="AF57" s="632"/>
      <c r="AG57" s="633"/>
      <c r="AH57" s="633"/>
      <c r="AI57" s="633"/>
      <c r="AJ57" s="633"/>
      <c r="AK57" s="633"/>
      <c r="AL57" s="633"/>
      <c r="AM57" s="633"/>
      <c r="AN57" s="633"/>
      <c r="AO57" s="633"/>
      <c r="AP57" s="633"/>
      <c r="AQ57" s="633"/>
      <c r="AR57" s="633"/>
      <c r="AS57" s="634"/>
      <c r="AU57" s="387"/>
    </row>
    <row r="58" spans="2:47" x14ac:dyDescent="0.3">
      <c r="B58" s="632"/>
      <c r="C58" s="633"/>
      <c r="D58" s="633"/>
      <c r="E58" s="633"/>
      <c r="F58" s="633"/>
      <c r="G58" s="633"/>
      <c r="H58" s="633"/>
      <c r="I58" s="633"/>
      <c r="J58" s="633"/>
      <c r="K58" s="633"/>
      <c r="L58" s="633"/>
      <c r="M58" s="633"/>
      <c r="N58" s="633"/>
      <c r="O58" s="634"/>
      <c r="Q58" s="632"/>
      <c r="R58" s="633"/>
      <c r="S58" s="633"/>
      <c r="T58" s="633"/>
      <c r="U58" s="633"/>
      <c r="V58" s="633"/>
      <c r="W58" s="633"/>
      <c r="X58" s="633"/>
      <c r="Y58" s="633"/>
      <c r="Z58" s="633"/>
      <c r="AA58" s="633"/>
      <c r="AB58" s="633"/>
      <c r="AC58" s="633"/>
      <c r="AD58" s="634"/>
      <c r="AF58" s="632"/>
      <c r="AG58" s="633"/>
      <c r="AH58" s="633"/>
      <c r="AI58" s="633"/>
      <c r="AJ58" s="633"/>
      <c r="AK58" s="633"/>
      <c r="AL58" s="633"/>
      <c r="AM58" s="633"/>
      <c r="AN58" s="633"/>
      <c r="AO58" s="633"/>
      <c r="AP58" s="633"/>
      <c r="AQ58" s="633"/>
      <c r="AR58" s="633"/>
      <c r="AS58" s="634"/>
      <c r="AU58" s="387"/>
    </row>
    <row r="59" spans="2:47" x14ac:dyDescent="0.3">
      <c r="B59" s="632"/>
      <c r="C59" s="633"/>
      <c r="D59" s="633"/>
      <c r="E59" s="633"/>
      <c r="F59" s="633"/>
      <c r="G59" s="633"/>
      <c r="H59" s="633"/>
      <c r="I59" s="633"/>
      <c r="J59" s="633"/>
      <c r="K59" s="633"/>
      <c r="L59" s="633"/>
      <c r="M59" s="633"/>
      <c r="N59" s="633"/>
      <c r="O59" s="634"/>
      <c r="Q59" s="632"/>
      <c r="R59" s="633"/>
      <c r="S59" s="633"/>
      <c r="T59" s="633"/>
      <c r="U59" s="633"/>
      <c r="V59" s="633"/>
      <c r="W59" s="633"/>
      <c r="X59" s="633"/>
      <c r="Y59" s="633"/>
      <c r="Z59" s="633"/>
      <c r="AA59" s="633"/>
      <c r="AB59" s="633"/>
      <c r="AC59" s="633"/>
      <c r="AD59" s="634"/>
      <c r="AF59" s="632"/>
      <c r="AG59" s="633"/>
      <c r="AH59" s="633"/>
      <c r="AI59" s="633"/>
      <c r="AJ59" s="633"/>
      <c r="AK59" s="633"/>
      <c r="AL59" s="633"/>
      <c r="AM59" s="633"/>
      <c r="AN59" s="633"/>
      <c r="AO59" s="633"/>
      <c r="AP59" s="633"/>
      <c r="AQ59" s="633"/>
      <c r="AR59" s="633"/>
      <c r="AS59" s="634"/>
      <c r="AU59" s="387"/>
    </row>
    <row r="60" spans="2:47" x14ac:dyDescent="0.3">
      <c r="B60" s="632"/>
      <c r="C60" s="633"/>
      <c r="D60" s="633"/>
      <c r="E60" s="633"/>
      <c r="F60" s="633"/>
      <c r="G60" s="633"/>
      <c r="H60" s="633"/>
      <c r="I60" s="633"/>
      <c r="J60" s="633"/>
      <c r="K60" s="633"/>
      <c r="L60" s="633"/>
      <c r="M60" s="633"/>
      <c r="N60" s="633"/>
      <c r="O60" s="634"/>
      <c r="Q60" s="632"/>
      <c r="R60" s="633"/>
      <c r="S60" s="633"/>
      <c r="T60" s="633"/>
      <c r="U60" s="633"/>
      <c r="V60" s="633"/>
      <c r="W60" s="633"/>
      <c r="X60" s="633"/>
      <c r="Y60" s="633"/>
      <c r="Z60" s="633"/>
      <c r="AA60" s="633"/>
      <c r="AB60" s="633"/>
      <c r="AC60" s="633"/>
      <c r="AD60" s="634"/>
      <c r="AF60" s="632"/>
      <c r="AG60" s="633"/>
      <c r="AH60" s="633"/>
      <c r="AI60" s="633"/>
      <c r="AJ60" s="633"/>
      <c r="AK60" s="633"/>
      <c r="AL60" s="633"/>
      <c r="AM60" s="633"/>
      <c r="AN60" s="633"/>
      <c r="AO60" s="633"/>
      <c r="AP60" s="633"/>
      <c r="AQ60" s="633"/>
      <c r="AR60" s="633"/>
      <c r="AS60" s="634"/>
      <c r="AU60" s="387"/>
    </row>
    <row r="61" spans="2:47" x14ac:dyDescent="0.3">
      <c r="B61" s="632"/>
      <c r="C61" s="633"/>
      <c r="D61" s="633"/>
      <c r="E61" s="633"/>
      <c r="F61" s="633"/>
      <c r="G61" s="633"/>
      <c r="H61" s="633"/>
      <c r="I61" s="633"/>
      <c r="J61" s="633"/>
      <c r="K61" s="633"/>
      <c r="L61" s="633"/>
      <c r="M61" s="633"/>
      <c r="N61" s="633"/>
      <c r="O61" s="634"/>
      <c r="Q61" s="632"/>
      <c r="R61" s="633"/>
      <c r="S61" s="633"/>
      <c r="T61" s="633"/>
      <c r="U61" s="633"/>
      <c r="V61" s="633"/>
      <c r="W61" s="633"/>
      <c r="X61" s="633"/>
      <c r="Y61" s="633"/>
      <c r="Z61" s="633"/>
      <c r="AA61" s="633"/>
      <c r="AB61" s="633"/>
      <c r="AC61" s="633"/>
      <c r="AD61" s="634"/>
      <c r="AF61" s="632"/>
      <c r="AG61" s="633"/>
      <c r="AH61" s="633"/>
      <c r="AI61" s="633"/>
      <c r="AJ61" s="633"/>
      <c r="AK61" s="633"/>
      <c r="AL61" s="633"/>
      <c r="AM61" s="633"/>
      <c r="AN61" s="633"/>
      <c r="AO61" s="633"/>
      <c r="AP61" s="633"/>
      <c r="AQ61" s="633"/>
      <c r="AR61" s="633"/>
      <c r="AS61" s="634"/>
      <c r="AU61" s="387"/>
    </row>
    <row r="62" spans="2:47" x14ac:dyDescent="0.3">
      <c r="B62" s="632"/>
      <c r="C62" s="633"/>
      <c r="D62" s="633"/>
      <c r="E62" s="633"/>
      <c r="F62" s="633"/>
      <c r="G62" s="633"/>
      <c r="H62" s="633"/>
      <c r="I62" s="633"/>
      <c r="J62" s="633"/>
      <c r="K62" s="633"/>
      <c r="L62" s="633"/>
      <c r="M62" s="633"/>
      <c r="N62" s="633"/>
      <c r="O62" s="634"/>
      <c r="Q62" s="632"/>
      <c r="R62" s="633"/>
      <c r="S62" s="633"/>
      <c r="T62" s="633"/>
      <c r="U62" s="633"/>
      <c r="V62" s="633"/>
      <c r="W62" s="633"/>
      <c r="X62" s="633"/>
      <c r="Y62" s="633"/>
      <c r="Z62" s="633"/>
      <c r="AA62" s="633"/>
      <c r="AB62" s="633"/>
      <c r="AC62" s="633"/>
      <c r="AD62" s="634"/>
      <c r="AF62" s="632"/>
      <c r="AG62" s="633"/>
      <c r="AH62" s="633"/>
      <c r="AI62" s="633"/>
      <c r="AJ62" s="633"/>
      <c r="AK62" s="633"/>
      <c r="AL62" s="633"/>
      <c r="AM62" s="633"/>
      <c r="AN62" s="633"/>
      <c r="AO62" s="633"/>
      <c r="AP62" s="633"/>
      <c r="AQ62" s="633"/>
      <c r="AR62" s="633"/>
      <c r="AS62" s="634"/>
      <c r="AU62" s="387"/>
    </row>
    <row r="63" spans="2:47" x14ac:dyDescent="0.3">
      <c r="B63" s="632"/>
      <c r="C63" s="633"/>
      <c r="D63" s="633"/>
      <c r="E63" s="633"/>
      <c r="F63" s="633"/>
      <c r="G63" s="633"/>
      <c r="H63" s="633"/>
      <c r="I63" s="633"/>
      <c r="J63" s="633"/>
      <c r="K63" s="633"/>
      <c r="L63" s="633"/>
      <c r="M63" s="633"/>
      <c r="N63" s="633"/>
      <c r="O63" s="634"/>
      <c r="Q63" s="632"/>
      <c r="R63" s="633"/>
      <c r="S63" s="633"/>
      <c r="T63" s="633"/>
      <c r="U63" s="633"/>
      <c r="V63" s="633"/>
      <c r="W63" s="633"/>
      <c r="X63" s="633"/>
      <c r="Y63" s="633"/>
      <c r="Z63" s="633"/>
      <c r="AA63" s="633"/>
      <c r="AB63" s="633"/>
      <c r="AC63" s="633"/>
      <c r="AD63" s="634"/>
      <c r="AF63" s="632"/>
      <c r="AG63" s="633"/>
      <c r="AH63" s="633"/>
      <c r="AI63" s="633"/>
      <c r="AJ63" s="633"/>
      <c r="AK63" s="633"/>
      <c r="AL63" s="633"/>
      <c r="AM63" s="633"/>
      <c r="AN63" s="633"/>
      <c r="AO63" s="633"/>
      <c r="AP63" s="633"/>
      <c r="AQ63" s="633"/>
      <c r="AR63" s="633"/>
      <c r="AS63" s="634"/>
      <c r="AU63" s="387"/>
    </row>
    <row r="64" spans="2:47" x14ac:dyDescent="0.3">
      <c r="B64" s="632"/>
      <c r="C64" s="633"/>
      <c r="D64" s="633"/>
      <c r="E64" s="633"/>
      <c r="F64" s="633"/>
      <c r="G64" s="633"/>
      <c r="H64" s="633"/>
      <c r="I64" s="633"/>
      <c r="J64" s="633"/>
      <c r="K64" s="633"/>
      <c r="L64" s="633"/>
      <c r="M64" s="633"/>
      <c r="N64" s="633"/>
      <c r="O64" s="634"/>
      <c r="Q64" s="632"/>
      <c r="R64" s="633"/>
      <c r="S64" s="633"/>
      <c r="T64" s="633"/>
      <c r="U64" s="633"/>
      <c r="V64" s="633"/>
      <c r="W64" s="633"/>
      <c r="X64" s="633"/>
      <c r="Y64" s="633"/>
      <c r="Z64" s="633"/>
      <c r="AA64" s="633"/>
      <c r="AB64" s="633"/>
      <c r="AC64" s="633"/>
      <c r="AD64" s="634"/>
      <c r="AF64" s="632"/>
      <c r="AG64" s="633"/>
      <c r="AH64" s="633"/>
      <c r="AI64" s="633"/>
      <c r="AJ64" s="633"/>
      <c r="AK64" s="633"/>
      <c r="AL64" s="633"/>
      <c r="AM64" s="633"/>
      <c r="AN64" s="633"/>
      <c r="AO64" s="633"/>
      <c r="AP64" s="633"/>
      <c r="AQ64" s="633"/>
      <c r="AR64" s="633"/>
      <c r="AS64" s="634"/>
      <c r="AU64" s="387"/>
    </row>
    <row r="65" spans="2:47" x14ac:dyDescent="0.3">
      <c r="B65" s="632"/>
      <c r="C65" s="633"/>
      <c r="D65" s="633"/>
      <c r="E65" s="633"/>
      <c r="F65" s="633"/>
      <c r="G65" s="633"/>
      <c r="H65" s="633"/>
      <c r="I65" s="633"/>
      <c r="J65" s="633"/>
      <c r="K65" s="633"/>
      <c r="L65" s="633"/>
      <c r="M65" s="633"/>
      <c r="N65" s="633"/>
      <c r="O65" s="634"/>
      <c r="Q65" s="632"/>
      <c r="R65" s="633"/>
      <c r="S65" s="633"/>
      <c r="T65" s="633"/>
      <c r="U65" s="633"/>
      <c r="V65" s="633"/>
      <c r="W65" s="633"/>
      <c r="X65" s="633"/>
      <c r="Y65" s="633"/>
      <c r="Z65" s="633"/>
      <c r="AA65" s="633"/>
      <c r="AB65" s="633"/>
      <c r="AC65" s="633"/>
      <c r="AD65" s="634"/>
      <c r="AF65" s="632"/>
      <c r="AG65" s="633"/>
      <c r="AH65" s="633"/>
      <c r="AI65" s="633"/>
      <c r="AJ65" s="633"/>
      <c r="AK65" s="633"/>
      <c r="AL65" s="633"/>
      <c r="AM65" s="633"/>
      <c r="AN65" s="633"/>
      <c r="AO65" s="633"/>
      <c r="AP65" s="633"/>
      <c r="AQ65" s="633"/>
      <c r="AR65" s="633"/>
      <c r="AS65" s="634"/>
      <c r="AU65" s="387"/>
    </row>
    <row r="66" spans="2:47" x14ac:dyDescent="0.3">
      <c r="B66" s="632"/>
      <c r="C66" s="633"/>
      <c r="D66" s="633"/>
      <c r="E66" s="633"/>
      <c r="F66" s="633"/>
      <c r="G66" s="633"/>
      <c r="H66" s="633"/>
      <c r="I66" s="633"/>
      <c r="J66" s="633"/>
      <c r="K66" s="633"/>
      <c r="L66" s="633"/>
      <c r="M66" s="633"/>
      <c r="N66" s="633"/>
      <c r="O66" s="634"/>
      <c r="Q66" s="632"/>
      <c r="R66" s="633"/>
      <c r="S66" s="633"/>
      <c r="T66" s="633"/>
      <c r="U66" s="633"/>
      <c r="V66" s="633"/>
      <c r="W66" s="633"/>
      <c r="X66" s="633"/>
      <c r="Y66" s="633"/>
      <c r="Z66" s="633"/>
      <c r="AA66" s="633"/>
      <c r="AB66" s="633"/>
      <c r="AC66" s="633"/>
      <c r="AD66" s="634"/>
      <c r="AF66" s="632"/>
      <c r="AG66" s="633"/>
      <c r="AH66" s="633"/>
      <c r="AI66" s="633"/>
      <c r="AJ66" s="633"/>
      <c r="AK66" s="633"/>
      <c r="AL66" s="633"/>
      <c r="AM66" s="633"/>
      <c r="AN66" s="633"/>
      <c r="AO66" s="633"/>
      <c r="AP66" s="633"/>
      <c r="AQ66" s="633"/>
      <c r="AR66" s="633"/>
      <c r="AS66" s="634"/>
      <c r="AU66" s="387"/>
    </row>
    <row r="67" spans="2:47" x14ac:dyDescent="0.3">
      <c r="B67" s="632"/>
      <c r="C67" s="633"/>
      <c r="D67" s="633"/>
      <c r="E67" s="633"/>
      <c r="F67" s="633"/>
      <c r="G67" s="633"/>
      <c r="H67" s="633"/>
      <c r="I67" s="633"/>
      <c r="J67" s="633"/>
      <c r="K67" s="633"/>
      <c r="L67" s="633"/>
      <c r="M67" s="633"/>
      <c r="N67" s="633"/>
      <c r="O67" s="634"/>
      <c r="Q67" s="632"/>
      <c r="R67" s="633"/>
      <c r="S67" s="633"/>
      <c r="T67" s="633"/>
      <c r="U67" s="633"/>
      <c r="V67" s="633"/>
      <c r="W67" s="633"/>
      <c r="X67" s="633"/>
      <c r="Y67" s="633"/>
      <c r="Z67" s="633"/>
      <c r="AA67" s="633"/>
      <c r="AB67" s="633"/>
      <c r="AC67" s="633"/>
      <c r="AD67" s="634"/>
      <c r="AF67" s="632"/>
      <c r="AG67" s="633"/>
      <c r="AH67" s="633"/>
      <c r="AI67" s="633"/>
      <c r="AJ67" s="633"/>
      <c r="AK67" s="633"/>
      <c r="AL67" s="633"/>
      <c r="AM67" s="633"/>
      <c r="AN67" s="633"/>
      <c r="AO67" s="633"/>
      <c r="AP67" s="633"/>
      <c r="AQ67" s="633"/>
      <c r="AR67" s="633"/>
      <c r="AS67" s="634"/>
      <c r="AU67" s="387"/>
    </row>
    <row r="68" spans="2:47" x14ac:dyDescent="0.3">
      <c r="B68" s="632"/>
      <c r="C68" s="633"/>
      <c r="D68" s="633"/>
      <c r="E68" s="633"/>
      <c r="F68" s="633"/>
      <c r="G68" s="633"/>
      <c r="H68" s="633"/>
      <c r="I68" s="633"/>
      <c r="J68" s="633"/>
      <c r="K68" s="633"/>
      <c r="L68" s="633"/>
      <c r="M68" s="633"/>
      <c r="N68" s="633"/>
      <c r="O68" s="634"/>
      <c r="Q68" s="632"/>
      <c r="R68" s="633"/>
      <c r="S68" s="633"/>
      <c r="T68" s="633"/>
      <c r="U68" s="633"/>
      <c r="V68" s="633"/>
      <c r="W68" s="633"/>
      <c r="X68" s="633"/>
      <c r="Y68" s="633"/>
      <c r="Z68" s="633"/>
      <c r="AA68" s="633"/>
      <c r="AB68" s="633"/>
      <c r="AC68" s="633"/>
      <c r="AD68" s="634"/>
      <c r="AF68" s="632"/>
      <c r="AG68" s="633"/>
      <c r="AH68" s="633"/>
      <c r="AI68" s="633"/>
      <c r="AJ68" s="633"/>
      <c r="AK68" s="633"/>
      <c r="AL68" s="633"/>
      <c r="AM68" s="633"/>
      <c r="AN68" s="633"/>
      <c r="AO68" s="633"/>
      <c r="AP68" s="633"/>
      <c r="AQ68" s="633"/>
      <c r="AR68" s="633"/>
      <c r="AS68" s="634"/>
      <c r="AU68" s="387"/>
    </row>
    <row r="69" spans="2:47" x14ac:dyDescent="0.3">
      <c r="B69" s="632"/>
      <c r="C69" s="633"/>
      <c r="D69" s="633"/>
      <c r="E69" s="633"/>
      <c r="F69" s="633"/>
      <c r="G69" s="633"/>
      <c r="H69" s="633"/>
      <c r="I69" s="633"/>
      <c r="J69" s="633"/>
      <c r="K69" s="633"/>
      <c r="L69" s="633"/>
      <c r="M69" s="633"/>
      <c r="N69" s="633"/>
      <c r="O69" s="634"/>
      <c r="Q69" s="632"/>
      <c r="R69" s="633"/>
      <c r="S69" s="633"/>
      <c r="T69" s="633"/>
      <c r="U69" s="633"/>
      <c r="V69" s="633"/>
      <c r="W69" s="633"/>
      <c r="X69" s="633"/>
      <c r="Y69" s="633"/>
      <c r="Z69" s="633"/>
      <c r="AA69" s="633"/>
      <c r="AB69" s="633"/>
      <c r="AC69" s="633"/>
      <c r="AD69" s="634"/>
      <c r="AF69" s="632"/>
      <c r="AG69" s="633"/>
      <c r="AH69" s="633"/>
      <c r="AI69" s="633"/>
      <c r="AJ69" s="633"/>
      <c r="AK69" s="633"/>
      <c r="AL69" s="633"/>
      <c r="AM69" s="633"/>
      <c r="AN69" s="633"/>
      <c r="AO69" s="633"/>
      <c r="AP69" s="633"/>
      <c r="AQ69" s="633"/>
      <c r="AR69" s="633"/>
      <c r="AS69" s="634"/>
      <c r="AU69" s="387"/>
    </row>
    <row r="70" spans="2:47" x14ac:dyDescent="0.3">
      <c r="B70" s="632"/>
      <c r="C70" s="633"/>
      <c r="D70" s="633"/>
      <c r="E70" s="633"/>
      <c r="F70" s="633"/>
      <c r="G70" s="633"/>
      <c r="H70" s="633"/>
      <c r="I70" s="633"/>
      <c r="J70" s="633"/>
      <c r="K70" s="633"/>
      <c r="L70" s="633"/>
      <c r="M70" s="633"/>
      <c r="N70" s="633"/>
      <c r="O70" s="634"/>
      <c r="Q70" s="632"/>
      <c r="R70" s="633"/>
      <c r="S70" s="633"/>
      <c r="T70" s="633"/>
      <c r="U70" s="633"/>
      <c r="V70" s="633"/>
      <c r="W70" s="633"/>
      <c r="X70" s="633"/>
      <c r="Y70" s="633"/>
      <c r="Z70" s="633"/>
      <c r="AA70" s="633"/>
      <c r="AB70" s="633"/>
      <c r="AC70" s="633"/>
      <c r="AD70" s="634"/>
      <c r="AF70" s="632"/>
      <c r="AG70" s="633"/>
      <c r="AH70" s="633"/>
      <c r="AI70" s="633"/>
      <c r="AJ70" s="633"/>
      <c r="AK70" s="633"/>
      <c r="AL70" s="633"/>
      <c r="AM70" s="633"/>
      <c r="AN70" s="633"/>
      <c r="AO70" s="633"/>
      <c r="AP70" s="633"/>
      <c r="AQ70" s="633"/>
      <c r="AR70" s="633"/>
      <c r="AS70" s="634"/>
      <c r="AU70" s="387"/>
    </row>
    <row r="71" spans="2:47" x14ac:dyDescent="0.3">
      <c r="B71" s="632"/>
      <c r="C71" s="633"/>
      <c r="D71" s="633"/>
      <c r="E71" s="633"/>
      <c r="F71" s="633"/>
      <c r="G71" s="633"/>
      <c r="H71" s="633"/>
      <c r="I71" s="633"/>
      <c r="J71" s="633"/>
      <c r="K71" s="633"/>
      <c r="L71" s="633"/>
      <c r="M71" s="633"/>
      <c r="N71" s="633"/>
      <c r="O71" s="634"/>
      <c r="Q71" s="632"/>
      <c r="R71" s="633"/>
      <c r="S71" s="633"/>
      <c r="T71" s="633"/>
      <c r="U71" s="633"/>
      <c r="V71" s="633"/>
      <c r="W71" s="633"/>
      <c r="X71" s="633"/>
      <c r="Y71" s="633"/>
      <c r="Z71" s="633"/>
      <c r="AA71" s="633"/>
      <c r="AB71" s="633"/>
      <c r="AC71" s="633"/>
      <c r="AD71" s="634"/>
      <c r="AF71" s="632"/>
      <c r="AG71" s="633"/>
      <c r="AH71" s="633"/>
      <c r="AI71" s="633"/>
      <c r="AJ71" s="633"/>
      <c r="AK71" s="633"/>
      <c r="AL71" s="633"/>
      <c r="AM71" s="633"/>
      <c r="AN71" s="633"/>
      <c r="AO71" s="633"/>
      <c r="AP71" s="633"/>
      <c r="AQ71" s="633"/>
      <c r="AR71" s="633"/>
      <c r="AS71" s="634"/>
      <c r="AU71" s="387"/>
    </row>
    <row r="72" spans="2:47" x14ac:dyDescent="0.3">
      <c r="B72" s="632"/>
      <c r="C72" s="633"/>
      <c r="D72" s="633"/>
      <c r="E72" s="633"/>
      <c r="F72" s="633"/>
      <c r="G72" s="633"/>
      <c r="H72" s="633"/>
      <c r="I72" s="633"/>
      <c r="J72" s="633"/>
      <c r="K72" s="633"/>
      <c r="L72" s="633"/>
      <c r="M72" s="633"/>
      <c r="N72" s="633"/>
      <c r="O72" s="634"/>
      <c r="Q72" s="632"/>
      <c r="R72" s="633"/>
      <c r="S72" s="633"/>
      <c r="T72" s="633"/>
      <c r="U72" s="633"/>
      <c r="V72" s="633"/>
      <c r="W72" s="633"/>
      <c r="X72" s="633"/>
      <c r="Y72" s="633"/>
      <c r="Z72" s="633"/>
      <c r="AA72" s="633"/>
      <c r="AB72" s="633"/>
      <c r="AC72" s="633"/>
      <c r="AD72" s="634"/>
      <c r="AF72" s="632"/>
      <c r="AG72" s="633"/>
      <c r="AH72" s="633"/>
      <c r="AI72" s="633"/>
      <c r="AJ72" s="633"/>
      <c r="AK72" s="633"/>
      <c r="AL72" s="633"/>
      <c r="AM72" s="633"/>
      <c r="AN72" s="633"/>
      <c r="AO72" s="633"/>
      <c r="AP72" s="633"/>
      <c r="AQ72" s="633"/>
      <c r="AR72" s="633"/>
      <c r="AS72" s="634"/>
      <c r="AU72" s="387"/>
    </row>
    <row r="73" spans="2:47" x14ac:dyDescent="0.3">
      <c r="B73" s="632"/>
      <c r="C73" s="633"/>
      <c r="D73" s="633"/>
      <c r="E73" s="633"/>
      <c r="F73" s="633"/>
      <c r="G73" s="633"/>
      <c r="H73" s="633"/>
      <c r="I73" s="633"/>
      <c r="J73" s="633"/>
      <c r="K73" s="633"/>
      <c r="L73" s="633"/>
      <c r="M73" s="633"/>
      <c r="N73" s="633"/>
      <c r="O73" s="634"/>
      <c r="Q73" s="632"/>
      <c r="R73" s="633"/>
      <c r="S73" s="633"/>
      <c r="T73" s="633"/>
      <c r="U73" s="633"/>
      <c r="V73" s="633"/>
      <c r="W73" s="633"/>
      <c r="X73" s="633"/>
      <c r="Y73" s="633"/>
      <c r="Z73" s="633"/>
      <c r="AA73" s="633"/>
      <c r="AB73" s="633"/>
      <c r="AC73" s="633"/>
      <c r="AD73" s="634"/>
      <c r="AF73" s="632"/>
      <c r="AG73" s="633"/>
      <c r="AH73" s="633"/>
      <c r="AI73" s="633"/>
      <c r="AJ73" s="633"/>
      <c r="AK73" s="633"/>
      <c r="AL73" s="633"/>
      <c r="AM73" s="633"/>
      <c r="AN73" s="633"/>
      <c r="AO73" s="633"/>
      <c r="AP73" s="633"/>
      <c r="AQ73" s="633"/>
      <c r="AR73" s="633"/>
      <c r="AS73" s="634"/>
      <c r="AU73" s="387"/>
    </row>
    <row r="74" spans="2:47" x14ac:dyDescent="0.3">
      <c r="B74" s="632"/>
      <c r="C74" s="633"/>
      <c r="D74" s="633"/>
      <c r="E74" s="633"/>
      <c r="F74" s="633"/>
      <c r="G74" s="633"/>
      <c r="H74" s="633"/>
      <c r="I74" s="633"/>
      <c r="J74" s="633"/>
      <c r="K74" s="633"/>
      <c r="L74" s="633"/>
      <c r="M74" s="633"/>
      <c r="N74" s="633"/>
      <c r="O74" s="634"/>
      <c r="Q74" s="632"/>
      <c r="R74" s="633"/>
      <c r="S74" s="633"/>
      <c r="T74" s="633"/>
      <c r="U74" s="633"/>
      <c r="V74" s="633"/>
      <c r="W74" s="633"/>
      <c r="X74" s="633"/>
      <c r="Y74" s="633"/>
      <c r="Z74" s="633"/>
      <c r="AA74" s="633"/>
      <c r="AB74" s="633"/>
      <c r="AC74" s="633"/>
      <c r="AD74" s="634"/>
      <c r="AF74" s="632"/>
      <c r="AG74" s="633"/>
      <c r="AH74" s="633"/>
      <c r="AI74" s="633"/>
      <c r="AJ74" s="633"/>
      <c r="AK74" s="633"/>
      <c r="AL74" s="633"/>
      <c r="AM74" s="633"/>
      <c r="AN74" s="633"/>
      <c r="AO74" s="633"/>
      <c r="AP74" s="633"/>
      <c r="AQ74" s="633"/>
      <c r="AR74" s="633"/>
      <c r="AS74" s="634"/>
      <c r="AU74" s="387"/>
    </row>
    <row r="75" spans="2:47" x14ac:dyDescent="0.3">
      <c r="B75" s="632"/>
      <c r="C75" s="633"/>
      <c r="D75" s="633"/>
      <c r="E75" s="633"/>
      <c r="F75" s="633"/>
      <c r="G75" s="633"/>
      <c r="H75" s="633"/>
      <c r="I75" s="633"/>
      <c r="J75" s="633"/>
      <c r="K75" s="633"/>
      <c r="L75" s="633"/>
      <c r="M75" s="633"/>
      <c r="N75" s="633"/>
      <c r="O75" s="634"/>
      <c r="Q75" s="632"/>
      <c r="R75" s="633"/>
      <c r="S75" s="633"/>
      <c r="T75" s="633"/>
      <c r="U75" s="633"/>
      <c r="V75" s="633"/>
      <c r="W75" s="633"/>
      <c r="X75" s="633"/>
      <c r="Y75" s="633"/>
      <c r="Z75" s="633"/>
      <c r="AA75" s="633"/>
      <c r="AB75" s="633"/>
      <c r="AC75" s="633"/>
      <c r="AD75" s="634"/>
      <c r="AF75" s="632"/>
      <c r="AG75" s="633"/>
      <c r="AH75" s="633"/>
      <c r="AI75" s="633"/>
      <c r="AJ75" s="633"/>
      <c r="AK75" s="633"/>
      <c r="AL75" s="633"/>
      <c r="AM75" s="633"/>
      <c r="AN75" s="633"/>
      <c r="AO75" s="633"/>
      <c r="AP75" s="633"/>
      <c r="AQ75" s="633"/>
      <c r="AR75" s="633"/>
      <c r="AS75" s="634"/>
      <c r="AU75" s="387"/>
    </row>
    <row r="76" spans="2:47" x14ac:dyDescent="0.3">
      <c r="B76" s="632"/>
      <c r="C76" s="633"/>
      <c r="D76" s="633"/>
      <c r="E76" s="633"/>
      <c r="F76" s="633"/>
      <c r="G76" s="633"/>
      <c r="H76" s="633"/>
      <c r="I76" s="633"/>
      <c r="J76" s="633"/>
      <c r="K76" s="633"/>
      <c r="L76" s="633"/>
      <c r="M76" s="633"/>
      <c r="N76" s="633"/>
      <c r="O76" s="634"/>
      <c r="Q76" s="632"/>
      <c r="R76" s="633"/>
      <c r="S76" s="633"/>
      <c r="T76" s="633"/>
      <c r="U76" s="633"/>
      <c r="V76" s="633"/>
      <c r="W76" s="633"/>
      <c r="X76" s="633"/>
      <c r="Y76" s="633"/>
      <c r="Z76" s="633"/>
      <c r="AA76" s="633"/>
      <c r="AB76" s="633"/>
      <c r="AC76" s="633"/>
      <c r="AD76" s="634"/>
      <c r="AF76" s="632"/>
      <c r="AG76" s="633"/>
      <c r="AH76" s="633"/>
      <c r="AI76" s="633"/>
      <c r="AJ76" s="633"/>
      <c r="AK76" s="633"/>
      <c r="AL76" s="633"/>
      <c r="AM76" s="633"/>
      <c r="AN76" s="633"/>
      <c r="AO76" s="633"/>
      <c r="AP76" s="633"/>
      <c r="AQ76" s="633"/>
      <c r="AR76" s="633"/>
      <c r="AS76" s="634"/>
      <c r="AU76" s="387"/>
    </row>
    <row r="77" spans="2:47" x14ac:dyDescent="0.3">
      <c r="B77" s="632"/>
      <c r="C77" s="633"/>
      <c r="D77" s="633"/>
      <c r="E77" s="633"/>
      <c r="F77" s="633"/>
      <c r="G77" s="633"/>
      <c r="H77" s="633"/>
      <c r="I77" s="633"/>
      <c r="J77" s="633"/>
      <c r="K77" s="633"/>
      <c r="L77" s="633"/>
      <c r="M77" s="633"/>
      <c r="N77" s="633"/>
      <c r="O77" s="634"/>
      <c r="Q77" s="632"/>
      <c r="R77" s="633"/>
      <c r="S77" s="633"/>
      <c r="T77" s="633"/>
      <c r="U77" s="633"/>
      <c r="V77" s="633"/>
      <c r="W77" s="633"/>
      <c r="X77" s="633"/>
      <c r="Y77" s="633"/>
      <c r="Z77" s="633"/>
      <c r="AA77" s="633"/>
      <c r="AB77" s="633"/>
      <c r="AC77" s="633"/>
      <c r="AD77" s="634"/>
      <c r="AF77" s="632"/>
      <c r="AG77" s="633"/>
      <c r="AH77" s="633"/>
      <c r="AI77" s="633"/>
      <c r="AJ77" s="633"/>
      <c r="AK77" s="633"/>
      <c r="AL77" s="633"/>
      <c r="AM77" s="633"/>
      <c r="AN77" s="633"/>
      <c r="AO77" s="633"/>
      <c r="AP77" s="633"/>
      <c r="AQ77" s="633"/>
      <c r="AR77" s="633"/>
      <c r="AS77" s="634"/>
      <c r="AU77" s="387"/>
    </row>
    <row r="78" spans="2:47" x14ac:dyDescent="0.3">
      <c r="B78" s="632"/>
      <c r="C78" s="633"/>
      <c r="D78" s="633"/>
      <c r="E78" s="633"/>
      <c r="F78" s="633"/>
      <c r="G78" s="633"/>
      <c r="H78" s="633"/>
      <c r="I78" s="633"/>
      <c r="J78" s="633"/>
      <c r="K78" s="633"/>
      <c r="L78" s="633"/>
      <c r="M78" s="633"/>
      <c r="N78" s="633"/>
      <c r="O78" s="634"/>
      <c r="Q78" s="632"/>
      <c r="R78" s="633"/>
      <c r="S78" s="633"/>
      <c r="T78" s="633"/>
      <c r="U78" s="633"/>
      <c r="V78" s="633"/>
      <c r="W78" s="633"/>
      <c r="X78" s="633"/>
      <c r="Y78" s="633"/>
      <c r="Z78" s="633"/>
      <c r="AA78" s="633"/>
      <c r="AB78" s="633"/>
      <c r="AC78" s="633"/>
      <c r="AD78" s="634"/>
      <c r="AF78" s="632"/>
      <c r="AG78" s="633"/>
      <c r="AH78" s="633"/>
      <c r="AI78" s="633"/>
      <c r="AJ78" s="633"/>
      <c r="AK78" s="633"/>
      <c r="AL78" s="633"/>
      <c r="AM78" s="633"/>
      <c r="AN78" s="633"/>
      <c r="AO78" s="633"/>
      <c r="AP78" s="633"/>
      <c r="AQ78" s="633"/>
      <c r="AR78" s="633"/>
      <c r="AS78" s="634"/>
      <c r="AU78" s="387"/>
    </row>
    <row r="79" spans="2:47" x14ac:dyDescent="0.3">
      <c r="B79" s="632"/>
      <c r="C79" s="633"/>
      <c r="D79" s="633"/>
      <c r="E79" s="633"/>
      <c r="F79" s="633"/>
      <c r="G79" s="633"/>
      <c r="H79" s="633"/>
      <c r="I79" s="633"/>
      <c r="J79" s="633"/>
      <c r="K79" s="633"/>
      <c r="L79" s="633"/>
      <c r="M79" s="633"/>
      <c r="N79" s="633"/>
      <c r="O79" s="634"/>
      <c r="Q79" s="632"/>
      <c r="R79" s="633"/>
      <c r="S79" s="633"/>
      <c r="T79" s="633"/>
      <c r="U79" s="633"/>
      <c r="V79" s="633"/>
      <c r="W79" s="633"/>
      <c r="X79" s="633"/>
      <c r="Y79" s="633"/>
      <c r="Z79" s="633"/>
      <c r="AA79" s="633"/>
      <c r="AB79" s="633"/>
      <c r="AC79" s="633"/>
      <c r="AD79" s="634"/>
      <c r="AF79" s="632"/>
      <c r="AG79" s="633"/>
      <c r="AH79" s="633"/>
      <c r="AI79" s="633"/>
      <c r="AJ79" s="633"/>
      <c r="AK79" s="633"/>
      <c r="AL79" s="633"/>
      <c r="AM79" s="633"/>
      <c r="AN79" s="633"/>
      <c r="AO79" s="633"/>
      <c r="AP79" s="633"/>
      <c r="AQ79" s="633"/>
      <c r="AR79" s="633"/>
      <c r="AS79" s="634"/>
      <c r="AU79" s="387"/>
    </row>
    <row r="80" spans="2:47" x14ac:dyDescent="0.3">
      <c r="B80" s="632"/>
      <c r="C80" s="633"/>
      <c r="D80" s="633"/>
      <c r="E80" s="633"/>
      <c r="F80" s="633"/>
      <c r="G80" s="633"/>
      <c r="H80" s="633"/>
      <c r="I80" s="633"/>
      <c r="J80" s="633"/>
      <c r="K80" s="633"/>
      <c r="L80" s="633"/>
      <c r="M80" s="633"/>
      <c r="N80" s="633"/>
      <c r="O80" s="634"/>
      <c r="Q80" s="632"/>
      <c r="R80" s="633"/>
      <c r="S80" s="633"/>
      <c r="T80" s="633"/>
      <c r="U80" s="633"/>
      <c r="V80" s="633"/>
      <c r="W80" s="633"/>
      <c r="X80" s="633"/>
      <c r="Y80" s="633"/>
      <c r="Z80" s="633"/>
      <c r="AA80" s="633"/>
      <c r="AB80" s="633"/>
      <c r="AC80" s="633"/>
      <c r="AD80" s="634"/>
      <c r="AF80" s="632"/>
      <c r="AG80" s="633"/>
      <c r="AH80" s="633"/>
      <c r="AI80" s="633"/>
      <c r="AJ80" s="633"/>
      <c r="AK80" s="633"/>
      <c r="AL80" s="633"/>
      <c r="AM80" s="633"/>
      <c r="AN80" s="633"/>
      <c r="AO80" s="633"/>
      <c r="AP80" s="633"/>
      <c r="AQ80" s="633"/>
      <c r="AR80" s="633"/>
      <c r="AS80" s="634"/>
      <c r="AU80" s="387"/>
    </row>
    <row r="81" spans="2:47" x14ac:dyDescent="0.3">
      <c r="B81" s="632"/>
      <c r="C81" s="633"/>
      <c r="D81" s="633"/>
      <c r="E81" s="633"/>
      <c r="F81" s="633"/>
      <c r="G81" s="633"/>
      <c r="H81" s="633"/>
      <c r="I81" s="633"/>
      <c r="J81" s="633"/>
      <c r="K81" s="633"/>
      <c r="L81" s="633"/>
      <c r="M81" s="633"/>
      <c r="N81" s="633"/>
      <c r="O81" s="634"/>
      <c r="Q81" s="632"/>
      <c r="R81" s="633"/>
      <c r="S81" s="633"/>
      <c r="T81" s="633"/>
      <c r="U81" s="633"/>
      <c r="V81" s="633"/>
      <c r="W81" s="633"/>
      <c r="X81" s="633"/>
      <c r="Y81" s="633"/>
      <c r="Z81" s="633"/>
      <c r="AA81" s="633"/>
      <c r="AB81" s="633"/>
      <c r="AC81" s="633"/>
      <c r="AD81" s="634"/>
      <c r="AF81" s="632"/>
      <c r="AG81" s="633"/>
      <c r="AH81" s="633"/>
      <c r="AI81" s="633"/>
      <c r="AJ81" s="633"/>
      <c r="AK81" s="633"/>
      <c r="AL81" s="633"/>
      <c r="AM81" s="633"/>
      <c r="AN81" s="633"/>
      <c r="AO81" s="633"/>
      <c r="AP81" s="633"/>
      <c r="AQ81" s="633"/>
      <c r="AR81" s="633"/>
      <c r="AS81" s="634"/>
      <c r="AU81" s="387"/>
    </row>
    <row r="82" spans="2:47" x14ac:dyDescent="0.3">
      <c r="B82" s="632"/>
      <c r="C82" s="633"/>
      <c r="D82" s="633"/>
      <c r="E82" s="633"/>
      <c r="F82" s="633"/>
      <c r="G82" s="633"/>
      <c r="H82" s="633"/>
      <c r="I82" s="633"/>
      <c r="J82" s="633"/>
      <c r="K82" s="633"/>
      <c r="L82" s="633"/>
      <c r="M82" s="633"/>
      <c r="N82" s="633"/>
      <c r="O82" s="634"/>
      <c r="Q82" s="632"/>
      <c r="R82" s="633"/>
      <c r="S82" s="633"/>
      <c r="T82" s="633"/>
      <c r="U82" s="633"/>
      <c r="V82" s="633"/>
      <c r="W82" s="633"/>
      <c r="X82" s="633"/>
      <c r="Y82" s="633"/>
      <c r="Z82" s="633"/>
      <c r="AA82" s="633"/>
      <c r="AB82" s="633"/>
      <c r="AC82" s="633"/>
      <c r="AD82" s="634"/>
      <c r="AF82" s="632"/>
      <c r="AG82" s="633"/>
      <c r="AH82" s="633"/>
      <c r="AI82" s="633"/>
      <c r="AJ82" s="633"/>
      <c r="AK82" s="633"/>
      <c r="AL82" s="633"/>
      <c r="AM82" s="633"/>
      <c r="AN82" s="633"/>
      <c r="AO82" s="633"/>
      <c r="AP82" s="633"/>
      <c r="AQ82" s="633"/>
      <c r="AR82" s="633"/>
      <c r="AS82" s="634"/>
      <c r="AU82" s="387"/>
    </row>
    <row r="83" spans="2:47" x14ac:dyDescent="0.3">
      <c r="B83" s="632"/>
      <c r="C83" s="633"/>
      <c r="D83" s="633"/>
      <c r="E83" s="633"/>
      <c r="F83" s="633"/>
      <c r="G83" s="633"/>
      <c r="H83" s="633"/>
      <c r="I83" s="633"/>
      <c r="J83" s="633"/>
      <c r="K83" s="633"/>
      <c r="L83" s="633"/>
      <c r="M83" s="633"/>
      <c r="N83" s="633"/>
      <c r="O83" s="634"/>
      <c r="Q83" s="632"/>
      <c r="R83" s="633"/>
      <c r="S83" s="633"/>
      <c r="T83" s="633"/>
      <c r="U83" s="633"/>
      <c r="V83" s="633"/>
      <c r="W83" s="633"/>
      <c r="X83" s="633"/>
      <c r="Y83" s="633"/>
      <c r="Z83" s="633"/>
      <c r="AA83" s="633"/>
      <c r="AB83" s="633"/>
      <c r="AC83" s="633"/>
      <c r="AD83" s="634"/>
      <c r="AF83" s="632"/>
      <c r="AG83" s="633"/>
      <c r="AH83" s="633"/>
      <c r="AI83" s="633"/>
      <c r="AJ83" s="633"/>
      <c r="AK83" s="633"/>
      <c r="AL83" s="633"/>
      <c r="AM83" s="633"/>
      <c r="AN83" s="633"/>
      <c r="AO83" s="633"/>
      <c r="AP83" s="633"/>
      <c r="AQ83" s="633"/>
      <c r="AR83" s="633"/>
      <c r="AS83" s="634"/>
      <c r="AU83" s="387"/>
    </row>
    <row r="84" spans="2:47" ht="16.5" customHeight="1" x14ac:dyDescent="0.3">
      <c r="B84" s="632"/>
      <c r="C84" s="633"/>
      <c r="D84" s="633"/>
      <c r="E84" s="633"/>
      <c r="F84" s="633"/>
      <c r="G84" s="633"/>
      <c r="H84" s="633"/>
      <c r="I84" s="633"/>
      <c r="J84" s="633"/>
      <c r="K84" s="633"/>
      <c r="L84" s="633"/>
      <c r="M84" s="633"/>
      <c r="N84" s="633"/>
      <c r="O84" s="634"/>
      <c r="Q84" s="632"/>
      <c r="R84" s="633"/>
      <c r="S84" s="633"/>
      <c r="T84" s="633"/>
      <c r="U84" s="633"/>
      <c r="V84" s="633"/>
      <c r="W84" s="633"/>
      <c r="X84" s="633"/>
      <c r="Y84" s="633"/>
      <c r="Z84" s="633"/>
      <c r="AA84" s="633"/>
      <c r="AB84" s="633"/>
      <c r="AC84" s="633"/>
      <c r="AD84" s="634"/>
      <c r="AF84" s="632"/>
      <c r="AG84" s="633"/>
      <c r="AH84" s="633"/>
      <c r="AI84" s="633"/>
      <c r="AJ84" s="633"/>
      <c r="AK84" s="633"/>
      <c r="AL84" s="633"/>
      <c r="AM84" s="633"/>
      <c r="AN84" s="633"/>
      <c r="AO84" s="633"/>
      <c r="AP84" s="633"/>
      <c r="AQ84" s="633"/>
      <c r="AR84" s="633"/>
      <c r="AS84" s="634"/>
      <c r="AU84" s="387"/>
    </row>
    <row r="85" spans="2:47" x14ac:dyDescent="0.3">
      <c r="B85" s="632"/>
      <c r="C85" s="633"/>
      <c r="D85" s="633"/>
      <c r="E85" s="633"/>
      <c r="F85" s="633"/>
      <c r="G85" s="633"/>
      <c r="H85" s="633"/>
      <c r="I85" s="633"/>
      <c r="J85" s="633"/>
      <c r="K85" s="633"/>
      <c r="L85" s="633"/>
      <c r="M85" s="633"/>
      <c r="N85" s="633"/>
      <c r="O85" s="634"/>
      <c r="Q85" s="632"/>
      <c r="R85" s="633"/>
      <c r="S85" s="633"/>
      <c r="T85" s="633"/>
      <c r="U85" s="633"/>
      <c r="V85" s="633"/>
      <c r="W85" s="633"/>
      <c r="X85" s="633"/>
      <c r="Y85" s="633"/>
      <c r="Z85" s="633"/>
      <c r="AA85" s="633"/>
      <c r="AB85" s="633"/>
      <c r="AC85" s="633"/>
      <c r="AD85" s="634"/>
      <c r="AF85" s="632"/>
      <c r="AG85" s="633"/>
      <c r="AH85" s="633"/>
      <c r="AI85" s="633"/>
      <c r="AJ85" s="633"/>
      <c r="AK85" s="633"/>
      <c r="AL85" s="633"/>
      <c r="AM85" s="633"/>
      <c r="AN85" s="633"/>
      <c r="AO85" s="633"/>
      <c r="AP85" s="633"/>
      <c r="AQ85" s="633"/>
      <c r="AR85" s="633"/>
      <c r="AS85" s="634"/>
      <c r="AU85" s="387"/>
    </row>
    <row r="86" spans="2:47" x14ac:dyDescent="0.3">
      <c r="B86" s="632"/>
      <c r="C86" s="633"/>
      <c r="D86" s="633"/>
      <c r="E86" s="633"/>
      <c r="F86" s="633"/>
      <c r="G86" s="633"/>
      <c r="H86" s="633"/>
      <c r="I86" s="633"/>
      <c r="J86" s="633"/>
      <c r="K86" s="633"/>
      <c r="L86" s="633"/>
      <c r="M86" s="633"/>
      <c r="N86" s="633"/>
      <c r="O86" s="634"/>
      <c r="Q86" s="632"/>
      <c r="R86" s="633"/>
      <c r="S86" s="633"/>
      <c r="T86" s="633"/>
      <c r="U86" s="633"/>
      <c r="V86" s="633"/>
      <c r="W86" s="633"/>
      <c r="X86" s="633"/>
      <c r="Y86" s="633"/>
      <c r="Z86" s="633"/>
      <c r="AA86" s="633"/>
      <c r="AB86" s="633"/>
      <c r="AC86" s="633"/>
      <c r="AD86" s="634"/>
      <c r="AF86" s="632"/>
      <c r="AG86" s="633"/>
      <c r="AH86" s="633"/>
      <c r="AI86" s="633"/>
      <c r="AJ86" s="633"/>
      <c r="AK86" s="633"/>
      <c r="AL86" s="633"/>
      <c r="AM86" s="633"/>
      <c r="AN86" s="633"/>
      <c r="AO86" s="633"/>
      <c r="AP86" s="633"/>
      <c r="AQ86" s="633"/>
      <c r="AR86" s="633"/>
      <c r="AS86" s="634"/>
      <c r="AU86" s="387"/>
    </row>
    <row r="87" spans="2:47" x14ac:dyDescent="0.3">
      <c r="B87" s="632"/>
      <c r="C87" s="633"/>
      <c r="D87" s="633"/>
      <c r="E87" s="633"/>
      <c r="F87" s="633"/>
      <c r="G87" s="633"/>
      <c r="H87" s="633"/>
      <c r="I87" s="633"/>
      <c r="J87" s="633"/>
      <c r="K87" s="633"/>
      <c r="L87" s="633"/>
      <c r="M87" s="633"/>
      <c r="N87" s="633"/>
      <c r="O87" s="634"/>
      <c r="Q87" s="632"/>
      <c r="R87" s="633"/>
      <c r="S87" s="633"/>
      <c r="T87" s="633"/>
      <c r="U87" s="633"/>
      <c r="V87" s="633"/>
      <c r="W87" s="633"/>
      <c r="X87" s="633"/>
      <c r="Y87" s="633"/>
      <c r="Z87" s="633"/>
      <c r="AA87" s="633"/>
      <c r="AB87" s="633"/>
      <c r="AC87" s="633"/>
      <c r="AD87" s="634"/>
      <c r="AF87" s="632"/>
      <c r="AG87" s="633"/>
      <c r="AH87" s="633"/>
      <c r="AI87" s="633"/>
      <c r="AJ87" s="633"/>
      <c r="AK87" s="633"/>
      <c r="AL87" s="633"/>
      <c r="AM87" s="633"/>
      <c r="AN87" s="633"/>
      <c r="AO87" s="633"/>
      <c r="AP87" s="633"/>
      <c r="AQ87" s="633"/>
      <c r="AR87" s="633"/>
      <c r="AS87" s="634"/>
      <c r="AU87" s="387"/>
    </row>
    <row r="88" spans="2:47" x14ac:dyDescent="0.3">
      <c r="B88" s="632"/>
      <c r="C88" s="633"/>
      <c r="D88" s="633"/>
      <c r="E88" s="633"/>
      <c r="F88" s="633"/>
      <c r="G88" s="633"/>
      <c r="H88" s="633"/>
      <c r="I88" s="633"/>
      <c r="J88" s="633"/>
      <c r="K88" s="633"/>
      <c r="L88" s="633"/>
      <c r="M88" s="633"/>
      <c r="N88" s="633"/>
      <c r="O88" s="634"/>
      <c r="Q88" s="632"/>
      <c r="R88" s="633"/>
      <c r="S88" s="633"/>
      <c r="T88" s="633"/>
      <c r="U88" s="633"/>
      <c r="V88" s="633"/>
      <c r="W88" s="633"/>
      <c r="X88" s="633"/>
      <c r="Y88" s="633"/>
      <c r="Z88" s="633"/>
      <c r="AA88" s="633"/>
      <c r="AB88" s="633"/>
      <c r="AC88" s="633"/>
      <c r="AD88" s="634"/>
      <c r="AF88" s="632"/>
      <c r="AG88" s="633"/>
      <c r="AH88" s="633"/>
      <c r="AI88" s="633"/>
      <c r="AJ88" s="633"/>
      <c r="AK88" s="633"/>
      <c r="AL88" s="633"/>
      <c r="AM88" s="633"/>
      <c r="AN88" s="633"/>
      <c r="AO88" s="633"/>
      <c r="AP88" s="633"/>
      <c r="AQ88" s="633"/>
      <c r="AR88" s="633"/>
      <c r="AS88" s="634"/>
      <c r="AU88" s="387"/>
    </row>
    <row r="89" spans="2:47" x14ac:dyDescent="0.3">
      <c r="B89" s="632"/>
      <c r="C89" s="633"/>
      <c r="D89" s="633"/>
      <c r="E89" s="633"/>
      <c r="F89" s="633"/>
      <c r="G89" s="633"/>
      <c r="H89" s="633"/>
      <c r="I89" s="633"/>
      <c r="J89" s="633"/>
      <c r="K89" s="633"/>
      <c r="L89" s="633"/>
      <c r="M89" s="633"/>
      <c r="N89" s="633"/>
      <c r="O89" s="634"/>
      <c r="Q89" s="632"/>
      <c r="R89" s="633"/>
      <c r="S89" s="633"/>
      <c r="T89" s="633"/>
      <c r="U89" s="633"/>
      <c r="V89" s="633"/>
      <c r="W89" s="633"/>
      <c r="X89" s="633"/>
      <c r="Y89" s="633"/>
      <c r="Z89" s="633"/>
      <c r="AA89" s="633"/>
      <c r="AB89" s="633"/>
      <c r="AC89" s="633"/>
      <c r="AD89" s="634"/>
      <c r="AF89" s="632"/>
      <c r="AG89" s="633"/>
      <c r="AH89" s="633"/>
      <c r="AI89" s="633"/>
      <c r="AJ89" s="633"/>
      <c r="AK89" s="633"/>
      <c r="AL89" s="633"/>
      <c r="AM89" s="633"/>
      <c r="AN89" s="633"/>
      <c r="AO89" s="633"/>
      <c r="AP89" s="633"/>
      <c r="AQ89" s="633"/>
      <c r="AR89" s="633"/>
      <c r="AS89" s="634"/>
      <c r="AU89" s="387"/>
    </row>
    <row r="90" spans="2:47" x14ac:dyDescent="0.3">
      <c r="B90" s="632"/>
      <c r="C90" s="633"/>
      <c r="D90" s="633"/>
      <c r="E90" s="633"/>
      <c r="F90" s="633"/>
      <c r="G90" s="633"/>
      <c r="H90" s="633"/>
      <c r="I90" s="633"/>
      <c r="J90" s="633"/>
      <c r="K90" s="633"/>
      <c r="L90" s="633"/>
      <c r="M90" s="633"/>
      <c r="N90" s="633"/>
      <c r="O90" s="634"/>
      <c r="Q90" s="632"/>
      <c r="R90" s="633"/>
      <c r="S90" s="633"/>
      <c r="T90" s="633"/>
      <c r="U90" s="633"/>
      <c r="V90" s="633"/>
      <c r="W90" s="633"/>
      <c r="X90" s="633"/>
      <c r="Y90" s="633"/>
      <c r="Z90" s="633"/>
      <c r="AA90" s="633"/>
      <c r="AB90" s="633"/>
      <c r="AC90" s="633"/>
      <c r="AD90" s="634"/>
      <c r="AF90" s="632"/>
      <c r="AG90" s="633"/>
      <c r="AH90" s="633"/>
      <c r="AI90" s="633"/>
      <c r="AJ90" s="633"/>
      <c r="AK90" s="633"/>
      <c r="AL90" s="633"/>
      <c r="AM90" s="633"/>
      <c r="AN90" s="633"/>
      <c r="AO90" s="633"/>
      <c r="AP90" s="633"/>
      <c r="AQ90" s="633"/>
      <c r="AR90" s="633"/>
      <c r="AS90" s="634"/>
      <c r="AU90" s="387"/>
    </row>
    <row r="91" spans="2:47" ht="17.25" thickBot="1" x14ac:dyDescent="0.35">
      <c r="B91" s="635"/>
      <c r="C91" s="636"/>
      <c r="D91" s="636"/>
      <c r="E91" s="636"/>
      <c r="F91" s="636"/>
      <c r="G91" s="636"/>
      <c r="H91" s="636"/>
      <c r="I91" s="636"/>
      <c r="J91" s="636"/>
      <c r="K91" s="636"/>
      <c r="L91" s="636"/>
      <c r="M91" s="636"/>
      <c r="N91" s="636"/>
      <c r="O91" s="637"/>
      <c r="Q91" s="635"/>
      <c r="R91" s="636"/>
      <c r="S91" s="636"/>
      <c r="T91" s="636"/>
      <c r="U91" s="636"/>
      <c r="V91" s="636"/>
      <c r="W91" s="636"/>
      <c r="X91" s="636"/>
      <c r="Y91" s="636"/>
      <c r="Z91" s="636"/>
      <c r="AA91" s="636"/>
      <c r="AB91" s="636"/>
      <c r="AC91" s="636"/>
      <c r="AD91" s="637"/>
      <c r="AF91" s="635"/>
      <c r="AG91" s="636"/>
      <c r="AH91" s="636"/>
      <c r="AI91" s="636"/>
      <c r="AJ91" s="636"/>
      <c r="AK91" s="636"/>
      <c r="AL91" s="636"/>
      <c r="AM91" s="636"/>
      <c r="AN91" s="636"/>
      <c r="AO91" s="636"/>
      <c r="AP91" s="636"/>
      <c r="AQ91" s="636"/>
      <c r="AR91" s="636"/>
      <c r="AS91" s="637"/>
      <c r="AU91" s="387"/>
    </row>
    <row r="92" spans="2:47" ht="17.25" thickBot="1" x14ac:dyDescent="0.35">
      <c r="AU92" s="387"/>
    </row>
    <row r="93" spans="2:47" ht="18" thickBot="1" x14ac:dyDescent="0.35">
      <c r="B93" s="43" t="s">
        <v>436</v>
      </c>
      <c r="C93" s="44"/>
      <c r="D93" s="44"/>
      <c r="E93" s="44"/>
      <c r="F93" s="44"/>
      <c r="G93" s="44"/>
      <c r="H93" s="44"/>
      <c r="I93" s="44"/>
      <c r="J93" s="44"/>
      <c r="K93" s="44"/>
      <c r="L93" s="44"/>
      <c r="M93" s="44"/>
      <c r="N93" s="44"/>
      <c r="O93" s="45"/>
      <c r="Q93" s="43" t="s">
        <v>437</v>
      </c>
      <c r="R93" s="44"/>
      <c r="S93" s="44"/>
      <c r="T93" s="44"/>
      <c r="U93" s="44"/>
      <c r="V93" s="44"/>
      <c r="W93" s="44"/>
      <c r="X93" s="44"/>
      <c r="Y93" s="44"/>
      <c r="Z93" s="44"/>
      <c r="AA93" s="44"/>
      <c r="AB93" s="44"/>
      <c r="AC93" s="44"/>
      <c r="AD93" s="45"/>
      <c r="AF93" s="43" t="s">
        <v>438</v>
      </c>
      <c r="AG93" s="44"/>
      <c r="AH93" s="44"/>
      <c r="AI93" s="44"/>
      <c r="AJ93" s="44"/>
      <c r="AK93" s="44"/>
      <c r="AL93" s="44"/>
      <c r="AM93" s="44"/>
      <c r="AN93" s="44"/>
      <c r="AO93" s="44"/>
      <c r="AP93" s="44"/>
      <c r="AQ93" s="44"/>
      <c r="AR93" s="44"/>
      <c r="AS93" s="45"/>
      <c r="AU93" s="387"/>
    </row>
    <row r="94" spans="2:47" x14ac:dyDescent="0.3">
      <c r="B94" s="638"/>
      <c r="C94" s="639"/>
      <c r="D94" s="639"/>
      <c r="E94" s="639"/>
      <c r="F94" s="639"/>
      <c r="G94" s="639"/>
      <c r="H94" s="639"/>
      <c r="I94" s="639"/>
      <c r="J94" s="639"/>
      <c r="K94" s="639"/>
      <c r="L94" s="639"/>
      <c r="M94" s="639"/>
      <c r="N94" s="639"/>
      <c r="O94" s="640"/>
      <c r="Q94" s="638"/>
      <c r="R94" s="639"/>
      <c r="S94" s="639"/>
      <c r="T94" s="639"/>
      <c r="U94" s="639"/>
      <c r="V94" s="639"/>
      <c r="W94" s="639"/>
      <c r="X94" s="639"/>
      <c r="Y94" s="639"/>
      <c r="Z94" s="639"/>
      <c r="AA94" s="639"/>
      <c r="AB94" s="639"/>
      <c r="AC94" s="639"/>
      <c r="AD94" s="640"/>
      <c r="AF94" s="638"/>
      <c r="AG94" s="639"/>
      <c r="AH94" s="639"/>
      <c r="AI94" s="639"/>
      <c r="AJ94" s="639"/>
      <c r="AK94" s="639"/>
      <c r="AL94" s="639"/>
      <c r="AM94" s="639"/>
      <c r="AN94" s="639"/>
      <c r="AO94" s="639"/>
      <c r="AP94" s="639"/>
      <c r="AQ94" s="639"/>
      <c r="AR94" s="639"/>
      <c r="AS94" s="640"/>
      <c r="AU94" s="387"/>
    </row>
    <row r="95" spans="2:47" x14ac:dyDescent="0.3">
      <c r="B95" s="632"/>
      <c r="C95" s="633"/>
      <c r="D95" s="633"/>
      <c r="E95" s="633"/>
      <c r="F95" s="633"/>
      <c r="G95" s="633"/>
      <c r="H95" s="633"/>
      <c r="I95" s="633"/>
      <c r="J95" s="633"/>
      <c r="K95" s="633"/>
      <c r="L95" s="633"/>
      <c r="M95" s="633"/>
      <c r="N95" s="633"/>
      <c r="O95" s="634"/>
      <c r="Q95" s="632"/>
      <c r="R95" s="633"/>
      <c r="S95" s="633"/>
      <c r="T95" s="633"/>
      <c r="U95" s="633"/>
      <c r="V95" s="633"/>
      <c r="W95" s="633"/>
      <c r="X95" s="633"/>
      <c r="Y95" s="633"/>
      <c r="Z95" s="633"/>
      <c r="AA95" s="633"/>
      <c r="AB95" s="633"/>
      <c r="AC95" s="633"/>
      <c r="AD95" s="634"/>
      <c r="AF95" s="632"/>
      <c r="AG95" s="633"/>
      <c r="AH95" s="633"/>
      <c r="AI95" s="633"/>
      <c r="AJ95" s="633"/>
      <c r="AK95" s="633"/>
      <c r="AL95" s="633"/>
      <c r="AM95" s="633"/>
      <c r="AN95" s="633"/>
      <c r="AO95" s="633"/>
      <c r="AP95" s="633"/>
      <c r="AQ95" s="633"/>
      <c r="AR95" s="633"/>
      <c r="AS95" s="634"/>
      <c r="AU95" s="387"/>
    </row>
    <row r="96" spans="2:47" x14ac:dyDescent="0.3">
      <c r="B96" s="632"/>
      <c r="C96" s="633"/>
      <c r="D96" s="633"/>
      <c r="E96" s="633"/>
      <c r="F96" s="633"/>
      <c r="G96" s="633"/>
      <c r="H96" s="633"/>
      <c r="I96" s="633"/>
      <c r="J96" s="633"/>
      <c r="K96" s="633"/>
      <c r="L96" s="633"/>
      <c r="M96" s="633"/>
      <c r="N96" s="633"/>
      <c r="O96" s="634"/>
      <c r="Q96" s="632"/>
      <c r="R96" s="633"/>
      <c r="S96" s="633"/>
      <c r="T96" s="633"/>
      <c r="U96" s="633"/>
      <c r="V96" s="633"/>
      <c r="W96" s="633"/>
      <c r="X96" s="633"/>
      <c r="Y96" s="633"/>
      <c r="Z96" s="633"/>
      <c r="AA96" s="633"/>
      <c r="AB96" s="633"/>
      <c r="AC96" s="633"/>
      <c r="AD96" s="634"/>
      <c r="AF96" s="632"/>
      <c r="AG96" s="633"/>
      <c r="AH96" s="633"/>
      <c r="AI96" s="633"/>
      <c r="AJ96" s="633"/>
      <c r="AK96" s="633"/>
      <c r="AL96" s="633"/>
      <c r="AM96" s="633"/>
      <c r="AN96" s="633"/>
      <c r="AO96" s="633"/>
      <c r="AP96" s="633"/>
      <c r="AQ96" s="633"/>
      <c r="AR96" s="633"/>
      <c r="AS96" s="634"/>
      <c r="AU96" s="387"/>
    </row>
    <row r="97" spans="2:47" x14ac:dyDescent="0.3">
      <c r="B97" s="632"/>
      <c r="C97" s="633"/>
      <c r="D97" s="633"/>
      <c r="E97" s="633"/>
      <c r="F97" s="633"/>
      <c r="G97" s="633"/>
      <c r="H97" s="633"/>
      <c r="I97" s="633"/>
      <c r="J97" s="633"/>
      <c r="K97" s="633"/>
      <c r="L97" s="633"/>
      <c r="M97" s="633"/>
      <c r="N97" s="633"/>
      <c r="O97" s="634"/>
      <c r="Q97" s="632"/>
      <c r="R97" s="633"/>
      <c r="S97" s="633"/>
      <c r="T97" s="633"/>
      <c r="U97" s="633"/>
      <c r="V97" s="633"/>
      <c r="W97" s="633"/>
      <c r="X97" s="633"/>
      <c r="Y97" s="633"/>
      <c r="Z97" s="633"/>
      <c r="AA97" s="633"/>
      <c r="AB97" s="633"/>
      <c r="AC97" s="633"/>
      <c r="AD97" s="634"/>
      <c r="AF97" s="632"/>
      <c r="AG97" s="633"/>
      <c r="AH97" s="633"/>
      <c r="AI97" s="633"/>
      <c r="AJ97" s="633"/>
      <c r="AK97" s="633"/>
      <c r="AL97" s="633"/>
      <c r="AM97" s="633"/>
      <c r="AN97" s="633"/>
      <c r="AO97" s="633"/>
      <c r="AP97" s="633"/>
      <c r="AQ97" s="633"/>
      <c r="AR97" s="633"/>
      <c r="AS97" s="634"/>
      <c r="AU97" s="387"/>
    </row>
    <row r="98" spans="2:47" x14ac:dyDescent="0.3">
      <c r="B98" s="632"/>
      <c r="C98" s="633"/>
      <c r="D98" s="633"/>
      <c r="E98" s="633"/>
      <c r="F98" s="633"/>
      <c r="G98" s="633"/>
      <c r="H98" s="633"/>
      <c r="I98" s="633"/>
      <c r="J98" s="633"/>
      <c r="K98" s="633"/>
      <c r="L98" s="633"/>
      <c r="M98" s="633"/>
      <c r="N98" s="633"/>
      <c r="O98" s="634"/>
      <c r="Q98" s="632"/>
      <c r="R98" s="633"/>
      <c r="S98" s="633"/>
      <c r="T98" s="633"/>
      <c r="U98" s="633"/>
      <c r="V98" s="633"/>
      <c r="W98" s="633"/>
      <c r="X98" s="633"/>
      <c r="Y98" s="633"/>
      <c r="Z98" s="633"/>
      <c r="AA98" s="633"/>
      <c r="AB98" s="633"/>
      <c r="AC98" s="633"/>
      <c r="AD98" s="634"/>
      <c r="AF98" s="632"/>
      <c r="AG98" s="633"/>
      <c r="AH98" s="633"/>
      <c r="AI98" s="633"/>
      <c r="AJ98" s="633"/>
      <c r="AK98" s="633"/>
      <c r="AL98" s="633"/>
      <c r="AM98" s="633"/>
      <c r="AN98" s="633"/>
      <c r="AO98" s="633"/>
      <c r="AP98" s="633"/>
      <c r="AQ98" s="633"/>
      <c r="AR98" s="633"/>
      <c r="AS98" s="634"/>
      <c r="AU98" s="387"/>
    </row>
    <row r="99" spans="2:47" x14ac:dyDescent="0.3">
      <c r="B99" s="632"/>
      <c r="C99" s="633"/>
      <c r="D99" s="633"/>
      <c r="E99" s="633"/>
      <c r="F99" s="633"/>
      <c r="G99" s="633"/>
      <c r="H99" s="633"/>
      <c r="I99" s="633"/>
      <c r="J99" s="633"/>
      <c r="K99" s="633"/>
      <c r="L99" s="633"/>
      <c r="M99" s="633"/>
      <c r="N99" s="633"/>
      <c r="O99" s="634"/>
      <c r="Q99" s="632"/>
      <c r="R99" s="633"/>
      <c r="S99" s="633"/>
      <c r="T99" s="633"/>
      <c r="U99" s="633"/>
      <c r="V99" s="633"/>
      <c r="W99" s="633"/>
      <c r="X99" s="633"/>
      <c r="Y99" s="633"/>
      <c r="Z99" s="633"/>
      <c r="AA99" s="633"/>
      <c r="AB99" s="633"/>
      <c r="AC99" s="633"/>
      <c r="AD99" s="634"/>
      <c r="AF99" s="632"/>
      <c r="AG99" s="633"/>
      <c r="AH99" s="633"/>
      <c r="AI99" s="633"/>
      <c r="AJ99" s="633"/>
      <c r="AK99" s="633"/>
      <c r="AL99" s="633"/>
      <c r="AM99" s="633"/>
      <c r="AN99" s="633"/>
      <c r="AO99" s="633"/>
      <c r="AP99" s="633"/>
      <c r="AQ99" s="633"/>
      <c r="AR99" s="633"/>
      <c r="AS99" s="634"/>
      <c r="AU99" s="387"/>
    </row>
    <row r="100" spans="2:47" x14ac:dyDescent="0.3">
      <c r="B100" s="632"/>
      <c r="C100" s="633"/>
      <c r="D100" s="633"/>
      <c r="E100" s="633"/>
      <c r="F100" s="633"/>
      <c r="G100" s="633"/>
      <c r="H100" s="633"/>
      <c r="I100" s="633"/>
      <c r="J100" s="633"/>
      <c r="K100" s="633"/>
      <c r="L100" s="633"/>
      <c r="M100" s="633"/>
      <c r="N100" s="633"/>
      <c r="O100" s="634"/>
      <c r="Q100" s="632"/>
      <c r="R100" s="633"/>
      <c r="S100" s="633"/>
      <c r="T100" s="633"/>
      <c r="U100" s="633"/>
      <c r="V100" s="633"/>
      <c r="W100" s="633"/>
      <c r="X100" s="633"/>
      <c r="Y100" s="633"/>
      <c r="Z100" s="633"/>
      <c r="AA100" s="633"/>
      <c r="AB100" s="633"/>
      <c r="AC100" s="633"/>
      <c r="AD100" s="634"/>
      <c r="AF100" s="632"/>
      <c r="AG100" s="633"/>
      <c r="AH100" s="633"/>
      <c r="AI100" s="633"/>
      <c r="AJ100" s="633"/>
      <c r="AK100" s="633"/>
      <c r="AL100" s="633"/>
      <c r="AM100" s="633"/>
      <c r="AN100" s="633"/>
      <c r="AO100" s="633"/>
      <c r="AP100" s="633"/>
      <c r="AQ100" s="633"/>
      <c r="AR100" s="633"/>
      <c r="AS100" s="634"/>
      <c r="AU100" s="387"/>
    </row>
    <row r="101" spans="2:47" x14ac:dyDescent="0.3">
      <c r="B101" s="632"/>
      <c r="C101" s="633"/>
      <c r="D101" s="633"/>
      <c r="E101" s="633"/>
      <c r="F101" s="633"/>
      <c r="G101" s="633"/>
      <c r="H101" s="633"/>
      <c r="I101" s="633"/>
      <c r="J101" s="633"/>
      <c r="K101" s="633"/>
      <c r="L101" s="633"/>
      <c r="M101" s="633"/>
      <c r="N101" s="633"/>
      <c r="O101" s="634"/>
      <c r="Q101" s="632"/>
      <c r="R101" s="633"/>
      <c r="S101" s="633"/>
      <c r="T101" s="633"/>
      <c r="U101" s="633"/>
      <c r="V101" s="633"/>
      <c r="W101" s="633"/>
      <c r="X101" s="633"/>
      <c r="Y101" s="633"/>
      <c r="Z101" s="633"/>
      <c r="AA101" s="633"/>
      <c r="AB101" s="633"/>
      <c r="AC101" s="633"/>
      <c r="AD101" s="634"/>
      <c r="AF101" s="632"/>
      <c r="AG101" s="633"/>
      <c r="AH101" s="633"/>
      <c r="AI101" s="633"/>
      <c r="AJ101" s="633"/>
      <c r="AK101" s="633"/>
      <c r="AL101" s="633"/>
      <c r="AM101" s="633"/>
      <c r="AN101" s="633"/>
      <c r="AO101" s="633"/>
      <c r="AP101" s="633"/>
      <c r="AQ101" s="633"/>
      <c r="AR101" s="633"/>
      <c r="AS101" s="634"/>
      <c r="AU101" s="387"/>
    </row>
    <row r="102" spans="2:47" x14ac:dyDescent="0.3">
      <c r="B102" s="632"/>
      <c r="C102" s="633"/>
      <c r="D102" s="633"/>
      <c r="E102" s="633"/>
      <c r="F102" s="633"/>
      <c r="G102" s="633"/>
      <c r="H102" s="633"/>
      <c r="I102" s="633"/>
      <c r="J102" s="633"/>
      <c r="K102" s="633"/>
      <c r="L102" s="633"/>
      <c r="M102" s="633"/>
      <c r="N102" s="633"/>
      <c r="O102" s="634"/>
      <c r="Q102" s="632"/>
      <c r="R102" s="633"/>
      <c r="S102" s="633"/>
      <c r="T102" s="633"/>
      <c r="U102" s="633"/>
      <c r="V102" s="633"/>
      <c r="W102" s="633"/>
      <c r="X102" s="633"/>
      <c r="Y102" s="633"/>
      <c r="Z102" s="633"/>
      <c r="AA102" s="633"/>
      <c r="AB102" s="633"/>
      <c r="AC102" s="633"/>
      <c r="AD102" s="634"/>
      <c r="AF102" s="632"/>
      <c r="AG102" s="633"/>
      <c r="AH102" s="633"/>
      <c r="AI102" s="633"/>
      <c r="AJ102" s="633"/>
      <c r="AK102" s="633"/>
      <c r="AL102" s="633"/>
      <c r="AM102" s="633"/>
      <c r="AN102" s="633"/>
      <c r="AO102" s="633"/>
      <c r="AP102" s="633"/>
      <c r="AQ102" s="633"/>
      <c r="AR102" s="633"/>
      <c r="AS102" s="634"/>
      <c r="AU102" s="387"/>
    </row>
    <row r="103" spans="2:47" x14ac:dyDescent="0.3">
      <c r="B103" s="632"/>
      <c r="C103" s="633"/>
      <c r="D103" s="633"/>
      <c r="E103" s="633"/>
      <c r="F103" s="633"/>
      <c r="G103" s="633"/>
      <c r="H103" s="633"/>
      <c r="I103" s="633"/>
      <c r="J103" s="633"/>
      <c r="K103" s="633"/>
      <c r="L103" s="633"/>
      <c r="M103" s="633"/>
      <c r="N103" s="633"/>
      <c r="O103" s="634"/>
      <c r="Q103" s="632"/>
      <c r="R103" s="633"/>
      <c r="S103" s="633"/>
      <c r="T103" s="633"/>
      <c r="U103" s="633"/>
      <c r="V103" s="633"/>
      <c r="W103" s="633"/>
      <c r="X103" s="633"/>
      <c r="Y103" s="633"/>
      <c r="Z103" s="633"/>
      <c r="AA103" s="633"/>
      <c r="AB103" s="633"/>
      <c r="AC103" s="633"/>
      <c r="AD103" s="634"/>
      <c r="AF103" s="632"/>
      <c r="AG103" s="633"/>
      <c r="AH103" s="633"/>
      <c r="AI103" s="633"/>
      <c r="AJ103" s="633"/>
      <c r="AK103" s="633"/>
      <c r="AL103" s="633"/>
      <c r="AM103" s="633"/>
      <c r="AN103" s="633"/>
      <c r="AO103" s="633"/>
      <c r="AP103" s="633"/>
      <c r="AQ103" s="633"/>
      <c r="AR103" s="633"/>
      <c r="AS103" s="634"/>
      <c r="AU103" s="387"/>
    </row>
    <row r="104" spans="2:47" x14ac:dyDescent="0.3">
      <c r="B104" s="632"/>
      <c r="C104" s="633"/>
      <c r="D104" s="633"/>
      <c r="E104" s="633"/>
      <c r="F104" s="633"/>
      <c r="G104" s="633"/>
      <c r="H104" s="633"/>
      <c r="I104" s="633"/>
      <c r="J104" s="633"/>
      <c r="K104" s="633"/>
      <c r="L104" s="633"/>
      <c r="M104" s="633"/>
      <c r="N104" s="633"/>
      <c r="O104" s="634"/>
      <c r="Q104" s="632"/>
      <c r="R104" s="633"/>
      <c r="S104" s="633"/>
      <c r="T104" s="633"/>
      <c r="U104" s="633"/>
      <c r="V104" s="633"/>
      <c r="W104" s="633"/>
      <c r="X104" s="633"/>
      <c r="Y104" s="633"/>
      <c r="Z104" s="633"/>
      <c r="AA104" s="633"/>
      <c r="AB104" s="633"/>
      <c r="AC104" s="633"/>
      <c r="AD104" s="634"/>
      <c r="AF104" s="632"/>
      <c r="AG104" s="633"/>
      <c r="AH104" s="633"/>
      <c r="AI104" s="633"/>
      <c r="AJ104" s="633"/>
      <c r="AK104" s="633"/>
      <c r="AL104" s="633"/>
      <c r="AM104" s="633"/>
      <c r="AN104" s="633"/>
      <c r="AO104" s="633"/>
      <c r="AP104" s="633"/>
      <c r="AQ104" s="633"/>
      <c r="AR104" s="633"/>
      <c r="AS104" s="634"/>
      <c r="AU104" s="387"/>
    </row>
    <row r="105" spans="2:47" x14ac:dyDescent="0.3">
      <c r="B105" s="632"/>
      <c r="C105" s="633"/>
      <c r="D105" s="633"/>
      <c r="E105" s="633"/>
      <c r="F105" s="633"/>
      <c r="G105" s="633"/>
      <c r="H105" s="633"/>
      <c r="I105" s="633"/>
      <c r="J105" s="633"/>
      <c r="K105" s="633"/>
      <c r="L105" s="633"/>
      <c r="M105" s="633"/>
      <c r="N105" s="633"/>
      <c r="O105" s="634"/>
      <c r="Q105" s="632"/>
      <c r="R105" s="633"/>
      <c r="S105" s="633"/>
      <c r="T105" s="633"/>
      <c r="U105" s="633"/>
      <c r="V105" s="633"/>
      <c r="W105" s="633"/>
      <c r="X105" s="633"/>
      <c r="Y105" s="633"/>
      <c r="Z105" s="633"/>
      <c r="AA105" s="633"/>
      <c r="AB105" s="633"/>
      <c r="AC105" s="633"/>
      <c r="AD105" s="634"/>
      <c r="AF105" s="632"/>
      <c r="AG105" s="633"/>
      <c r="AH105" s="633"/>
      <c r="AI105" s="633"/>
      <c r="AJ105" s="633"/>
      <c r="AK105" s="633"/>
      <c r="AL105" s="633"/>
      <c r="AM105" s="633"/>
      <c r="AN105" s="633"/>
      <c r="AO105" s="633"/>
      <c r="AP105" s="633"/>
      <c r="AQ105" s="633"/>
      <c r="AR105" s="633"/>
      <c r="AS105" s="634"/>
      <c r="AU105" s="387"/>
    </row>
    <row r="106" spans="2:47" x14ac:dyDescent="0.3">
      <c r="B106" s="632"/>
      <c r="C106" s="633"/>
      <c r="D106" s="633"/>
      <c r="E106" s="633"/>
      <c r="F106" s="633"/>
      <c r="G106" s="633"/>
      <c r="H106" s="633"/>
      <c r="I106" s="633"/>
      <c r="J106" s="633"/>
      <c r="K106" s="633"/>
      <c r="L106" s="633"/>
      <c r="M106" s="633"/>
      <c r="N106" s="633"/>
      <c r="O106" s="634"/>
      <c r="Q106" s="632"/>
      <c r="R106" s="633"/>
      <c r="S106" s="633"/>
      <c r="T106" s="633"/>
      <c r="U106" s="633"/>
      <c r="V106" s="633"/>
      <c r="W106" s="633"/>
      <c r="X106" s="633"/>
      <c r="Y106" s="633"/>
      <c r="Z106" s="633"/>
      <c r="AA106" s="633"/>
      <c r="AB106" s="633"/>
      <c r="AC106" s="633"/>
      <c r="AD106" s="634"/>
      <c r="AF106" s="632"/>
      <c r="AG106" s="633"/>
      <c r="AH106" s="633"/>
      <c r="AI106" s="633"/>
      <c r="AJ106" s="633"/>
      <c r="AK106" s="633"/>
      <c r="AL106" s="633"/>
      <c r="AM106" s="633"/>
      <c r="AN106" s="633"/>
      <c r="AO106" s="633"/>
      <c r="AP106" s="633"/>
      <c r="AQ106" s="633"/>
      <c r="AR106" s="633"/>
      <c r="AS106" s="634"/>
      <c r="AU106" s="387"/>
    </row>
    <row r="107" spans="2:47" x14ac:dyDescent="0.3">
      <c r="B107" s="632"/>
      <c r="C107" s="633"/>
      <c r="D107" s="633"/>
      <c r="E107" s="633"/>
      <c r="F107" s="633"/>
      <c r="G107" s="633"/>
      <c r="H107" s="633"/>
      <c r="I107" s="633"/>
      <c r="J107" s="633"/>
      <c r="K107" s="633"/>
      <c r="L107" s="633"/>
      <c r="M107" s="633"/>
      <c r="N107" s="633"/>
      <c r="O107" s="634"/>
      <c r="Q107" s="632"/>
      <c r="R107" s="633"/>
      <c r="S107" s="633"/>
      <c r="T107" s="633"/>
      <c r="U107" s="633"/>
      <c r="V107" s="633"/>
      <c r="W107" s="633"/>
      <c r="X107" s="633"/>
      <c r="Y107" s="633"/>
      <c r="Z107" s="633"/>
      <c r="AA107" s="633"/>
      <c r="AB107" s="633"/>
      <c r="AC107" s="633"/>
      <c r="AD107" s="634"/>
      <c r="AF107" s="632"/>
      <c r="AG107" s="633"/>
      <c r="AH107" s="633"/>
      <c r="AI107" s="633"/>
      <c r="AJ107" s="633"/>
      <c r="AK107" s="633"/>
      <c r="AL107" s="633"/>
      <c r="AM107" s="633"/>
      <c r="AN107" s="633"/>
      <c r="AO107" s="633"/>
      <c r="AP107" s="633"/>
      <c r="AQ107" s="633"/>
      <c r="AR107" s="633"/>
      <c r="AS107" s="634"/>
      <c r="AU107" s="387"/>
    </row>
    <row r="108" spans="2:47" x14ac:dyDescent="0.3">
      <c r="B108" s="632"/>
      <c r="C108" s="633"/>
      <c r="D108" s="633"/>
      <c r="E108" s="633"/>
      <c r="F108" s="633"/>
      <c r="G108" s="633"/>
      <c r="H108" s="633"/>
      <c r="I108" s="633"/>
      <c r="J108" s="633"/>
      <c r="K108" s="633"/>
      <c r="L108" s="633"/>
      <c r="M108" s="633"/>
      <c r="N108" s="633"/>
      <c r="O108" s="634"/>
      <c r="Q108" s="632"/>
      <c r="R108" s="633"/>
      <c r="S108" s="633"/>
      <c r="T108" s="633"/>
      <c r="U108" s="633"/>
      <c r="V108" s="633"/>
      <c r="W108" s="633"/>
      <c r="X108" s="633"/>
      <c r="Y108" s="633"/>
      <c r="Z108" s="633"/>
      <c r="AA108" s="633"/>
      <c r="AB108" s="633"/>
      <c r="AC108" s="633"/>
      <c r="AD108" s="634"/>
      <c r="AF108" s="632"/>
      <c r="AG108" s="633"/>
      <c r="AH108" s="633"/>
      <c r="AI108" s="633"/>
      <c r="AJ108" s="633"/>
      <c r="AK108" s="633"/>
      <c r="AL108" s="633"/>
      <c r="AM108" s="633"/>
      <c r="AN108" s="633"/>
      <c r="AO108" s="633"/>
      <c r="AP108" s="633"/>
      <c r="AQ108" s="633"/>
      <c r="AR108" s="633"/>
      <c r="AS108" s="634"/>
      <c r="AU108" s="387"/>
    </row>
    <row r="109" spans="2:47" x14ac:dyDescent="0.3">
      <c r="B109" s="632"/>
      <c r="C109" s="633"/>
      <c r="D109" s="633"/>
      <c r="E109" s="633"/>
      <c r="F109" s="633"/>
      <c r="G109" s="633"/>
      <c r="H109" s="633"/>
      <c r="I109" s="633"/>
      <c r="J109" s="633"/>
      <c r="K109" s="633"/>
      <c r="L109" s="633"/>
      <c r="M109" s="633"/>
      <c r="N109" s="633"/>
      <c r="O109" s="634"/>
      <c r="Q109" s="632"/>
      <c r="R109" s="633"/>
      <c r="S109" s="633"/>
      <c r="T109" s="633"/>
      <c r="U109" s="633"/>
      <c r="V109" s="633"/>
      <c r="W109" s="633"/>
      <c r="X109" s="633"/>
      <c r="Y109" s="633"/>
      <c r="Z109" s="633"/>
      <c r="AA109" s="633"/>
      <c r="AB109" s="633"/>
      <c r="AC109" s="633"/>
      <c r="AD109" s="634"/>
      <c r="AF109" s="632"/>
      <c r="AG109" s="633"/>
      <c r="AH109" s="633"/>
      <c r="AI109" s="633"/>
      <c r="AJ109" s="633"/>
      <c r="AK109" s="633"/>
      <c r="AL109" s="633"/>
      <c r="AM109" s="633"/>
      <c r="AN109" s="633"/>
      <c r="AO109" s="633"/>
      <c r="AP109" s="633"/>
      <c r="AQ109" s="633"/>
      <c r="AR109" s="633"/>
      <c r="AS109" s="634"/>
      <c r="AU109" s="387"/>
    </row>
    <row r="110" spans="2:47" x14ac:dyDescent="0.3">
      <c r="B110" s="632"/>
      <c r="C110" s="633"/>
      <c r="D110" s="633"/>
      <c r="E110" s="633"/>
      <c r="F110" s="633"/>
      <c r="G110" s="633"/>
      <c r="H110" s="633"/>
      <c r="I110" s="633"/>
      <c r="J110" s="633"/>
      <c r="K110" s="633"/>
      <c r="L110" s="633"/>
      <c r="M110" s="633"/>
      <c r="N110" s="633"/>
      <c r="O110" s="634"/>
      <c r="Q110" s="632"/>
      <c r="R110" s="633"/>
      <c r="S110" s="633"/>
      <c r="T110" s="633"/>
      <c r="U110" s="633"/>
      <c r="V110" s="633"/>
      <c r="W110" s="633"/>
      <c r="X110" s="633"/>
      <c r="Y110" s="633"/>
      <c r="Z110" s="633"/>
      <c r="AA110" s="633"/>
      <c r="AB110" s="633"/>
      <c r="AC110" s="633"/>
      <c r="AD110" s="634"/>
      <c r="AF110" s="632"/>
      <c r="AG110" s="633"/>
      <c r="AH110" s="633"/>
      <c r="AI110" s="633"/>
      <c r="AJ110" s="633"/>
      <c r="AK110" s="633"/>
      <c r="AL110" s="633"/>
      <c r="AM110" s="633"/>
      <c r="AN110" s="633"/>
      <c r="AO110" s="633"/>
      <c r="AP110" s="633"/>
      <c r="AQ110" s="633"/>
      <c r="AR110" s="633"/>
      <c r="AS110" s="634"/>
      <c r="AU110" s="387"/>
    </row>
    <row r="111" spans="2:47" x14ac:dyDescent="0.3">
      <c r="B111" s="632"/>
      <c r="C111" s="633"/>
      <c r="D111" s="633"/>
      <c r="E111" s="633"/>
      <c r="F111" s="633"/>
      <c r="G111" s="633"/>
      <c r="H111" s="633"/>
      <c r="I111" s="633"/>
      <c r="J111" s="633"/>
      <c r="K111" s="633"/>
      <c r="L111" s="633"/>
      <c r="M111" s="633"/>
      <c r="N111" s="633"/>
      <c r="O111" s="634"/>
      <c r="Q111" s="632"/>
      <c r="R111" s="633"/>
      <c r="S111" s="633"/>
      <c r="T111" s="633"/>
      <c r="U111" s="633"/>
      <c r="V111" s="633"/>
      <c r="W111" s="633"/>
      <c r="X111" s="633"/>
      <c r="Y111" s="633"/>
      <c r="Z111" s="633"/>
      <c r="AA111" s="633"/>
      <c r="AB111" s="633"/>
      <c r="AC111" s="633"/>
      <c r="AD111" s="634"/>
      <c r="AF111" s="632"/>
      <c r="AG111" s="633"/>
      <c r="AH111" s="633"/>
      <c r="AI111" s="633"/>
      <c r="AJ111" s="633"/>
      <c r="AK111" s="633"/>
      <c r="AL111" s="633"/>
      <c r="AM111" s="633"/>
      <c r="AN111" s="633"/>
      <c r="AO111" s="633"/>
      <c r="AP111" s="633"/>
      <c r="AQ111" s="633"/>
      <c r="AR111" s="633"/>
      <c r="AS111" s="634"/>
      <c r="AU111" s="387"/>
    </row>
    <row r="112" spans="2:47" x14ac:dyDescent="0.3">
      <c r="B112" s="632"/>
      <c r="C112" s="633"/>
      <c r="D112" s="633"/>
      <c r="E112" s="633"/>
      <c r="F112" s="633"/>
      <c r="G112" s="633"/>
      <c r="H112" s="633"/>
      <c r="I112" s="633"/>
      <c r="J112" s="633"/>
      <c r="K112" s="633"/>
      <c r="L112" s="633"/>
      <c r="M112" s="633"/>
      <c r="N112" s="633"/>
      <c r="O112" s="634"/>
      <c r="Q112" s="632"/>
      <c r="R112" s="633"/>
      <c r="S112" s="633"/>
      <c r="T112" s="633"/>
      <c r="U112" s="633"/>
      <c r="V112" s="633"/>
      <c r="W112" s="633"/>
      <c r="X112" s="633"/>
      <c r="Y112" s="633"/>
      <c r="Z112" s="633"/>
      <c r="AA112" s="633"/>
      <c r="AB112" s="633"/>
      <c r="AC112" s="633"/>
      <c r="AD112" s="634"/>
      <c r="AF112" s="632"/>
      <c r="AG112" s="633"/>
      <c r="AH112" s="633"/>
      <c r="AI112" s="633"/>
      <c r="AJ112" s="633"/>
      <c r="AK112" s="633"/>
      <c r="AL112" s="633"/>
      <c r="AM112" s="633"/>
      <c r="AN112" s="633"/>
      <c r="AO112" s="633"/>
      <c r="AP112" s="633"/>
      <c r="AQ112" s="633"/>
      <c r="AR112" s="633"/>
      <c r="AS112" s="634"/>
      <c r="AU112" s="387"/>
    </row>
    <row r="113" spans="2:47" x14ac:dyDescent="0.3">
      <c r="B113" s="632"/>
      <c r="C113" s="633"/>
      <c r="D113" s="633"/>
      <c r="E113" s="633"/>
      <c r="F113" s="633"/>
      <c r="G113" s="633"/>
      <c r="H113" s="633"/>
      <c r="I113" s="633"/>
      <c r="J113" s="633"/>
      <c r="K113" s="633"/>
      <c r="L113" s="633"/>
      <c r="M113" s="633"/>
      <c r="N113" s="633"/>
      <c r="O113" s="634"/>
      <c r="Q113" s="632"/>
      <c r="R113" s="633"/>
      <c r="S113" s="633"/>
      <c r="T113" s="633"/>
      <c r="U113" s="633"/>
      <c r="V113" s="633"/>
      <c r="W113" s="633"/>
      <c r="X113" s="633"/>
      <c r="Y113" s="633"/>
      <c r="Z113" s="633"/>
      <c r="AA113" s="633"/>
      <c r="AB113" s="633"/>
      <c r="AC113" s="633"/>
      <c r="AD113" s="634"/>
      <c r="AF113" s="632"/>
      <c r="AG113" s="633"/>
      <c r="AH113" s="633"/>
      <c r="AI113" s="633"/>
      <c r="AJ113" s="633"/>
      <c r="AK113" s="633"/>
      <c r="AL113" s="633"/>
      <c r="AM113" s="633"/>
      <c r="AN113" s="633"/>
      <c r="AO113" s="633"/>
      <c r="AP113" s="633"/>
      <c r="AQ113" s="633"/>
      <c r="AR113" s="633"/>
      <c r="AS113" s="634"/>
      <c r="AU113" s="387"/>
    </row>
    <row r="114" spans="2:47" x14ac:dyDescent="0.3">
      <c r="B114" s="632"/>
      <c r="C114" s="633"/>
      <c r="D114" s="633"/>
      <c r="E114" s="633"/>
      <c r="F114" s="633"/>
      <c r="G114" s="633"/>
      <c r="H114" s="633"/>
      <c r="I114" s="633"/>
      <c r="J114" s="633"/>
      <c r="K114" s="633"/>
      <c r="L114" s="633"/>
      <c r="M114" s="633"/>
      <c r="N114" s="633"/>
      <c r="O114" s="634"/>
      <c r="Q114" s="632"/>
      <c r="R114" s="633"/>
      <c r="S114" s="633"/>
      <c r="T114" s="633"/>
      <c r="U114" s="633"/>
      <c r="V114" s="633"/>
      <c r="W114" s="633"/>
      <c r="X114" s="633"/>
      <c r="Y114" s="633"/>
      <c r="Z114" s="633"/>
      <c r="AA114" s="633"/>
      <c r="AB114" s="633"/>
      <c r="AC114" s="633"/>
      <c r="AD114" s="634"/>
      <c r="AF114" s="632"/>
      <c r="AG114" s="633"/>
      <c r="AH114" s="633"/>
      <c r="AI114" s="633"/>
      <c r="AJ114" s="633"/>
      <c r="AK114" s="633"/>
      <c r="AL114" s="633"/>
      <c r="AM114" s="633"/>
      <c r="AN114" s="633"/>
      <c r="AO114" s="633"/>
      <c r="AP114" s="633"/>
      <c r="AQ114" s="633"/>
      <c r="AR114" s="633"/>
      <c r="AS114" s="634"/>
      <c r="AU114" s="387"/>
    </row>
    <row r="115" spans="2:47" x14ac:dyDescent="0.3">
      <c r="B115" s="632"/>
      <c r="C115" s="633"/>
      <c r="D115" s="633"/>
      <c r="E115" s="633"/>
      <c r="F115" s="633"/>
      <c r="G115" s="633"/>
      <c r="H115" s="633"/>
      <c r="I115" s="633"/>
      <c r="J115" s="633"/>
      <c r="K115" s="633"/>
      <c r="L115" s="633"/>
      <c r="M115" s="633"/>
      <c r="N115" s="633"/>
      <c r="O115" s="634"/>
      <c r="Q115" s="632"/>
      <c r="R115" s="633"/>
      <c r="S115" s="633"/>
      <c r="T115" s="633"/>
      <c r="U115" s="633"/>
      <c r="V115" s="633"/>
      <c r="W115" s="633"/>
      <c r="X115" s="633"/>
      <c r="Y115" s="633"/>
      <c r="Z115" s="633"/>
      <c r="AA115" s="633"/>
      <c r="AB115" s="633"/>
      <c r="AC115" s="633"/>
      <c r="AD115" s="634"/>
      <c r="AF115" s="632"/>
      <c r="AG115" s="633"/>
      <c r="AH115" s="633"/>
      <c r="AI115" s="633"/>
      <c r="AJ115" s="633"/>
      <c r="AK115" s="633"/>
      <c r="AL115" s="633"/>
      <c r="AM115" s="633"/>
      <c r="AN115" s="633"/>
      <c r="AO115" s="633"/>
      <c r="AP115" s="633"/>
      <c r="AQ115" s="633"/>
      <c r="AR115" s="633"/>
      <c r="AS115" s="634"/>
      <c r="AU115" s="387"/>
    </row>
    <row r="116" spans="2:47" x14ac:dyDescent="0.3">
      <c r="B116" s="632"/>
      <c r="C116" s="633"/>
      <c r="D116" s="633"/>
      <c r="E116" s="633"/>
      <c r="F116" s="633"/>
      <c r="G116" s="633"/>
      <c r="H116" s="633"/>
      <c r="I116" s="633"/>
      <c r="J116" s="633"/>
      <c r="K116" s="633"/>
      <c r="L116" s="633"/>
      <c r="M116" s="633"/>
      <c r="N116" s="633"/>
      <c r="O116" s="634"/>
      <c r="Q116" s="632"/>
      <c r="R116" s="633"/>
      <c r="S116" s="633"/>
      <c r="T116" s="633"/>
      <c r="U116" s="633"/>
      <c r="V116" s="633"/>
      <c r="W116" s="633"/>
      <c r="X116" s="633"/>
      <c r="Y116" s="633"/>
      <c r="Z116" s="633"/>
      <c r="AA116" s="633"/>
      <c r="AB116" s="633"/>
      <c r="AC116" s="633"/>
      <c r="AD116" s="634"/>
      <c r="AF116" s="632"/>
      <c r="AG116" s="633"/>
      <c r="AH116" s="633"/>
      <c r="AI116" s="633"/>
      <c r="AJ116" s="633"/>
      <c r="AK116" s="633"/>
      <c r="AL116" s="633"/>
      <c r="AM116" s="633"/>
      <c r="AN116" s="633"/>
      <c r="AO116" s="633"/>
      <c r="AP116" s="633"/>
      <c r="AQ116" s="633"/>
      <c r="AR116" s="633"/>
      <c r="AS116" s="634"/>
      <c r="AU116" s="387"/>
    </row>
    <row r="117" spans="2:47" x14ac:dyDescent="0.3">
      <c r="B117" s="632"/>
      <c r="C117" s="633"/>
      <c r="D117" s="633"/>
      <c r="E117" s="633"/>
      <c r="F117" s="633"/>
      <c r="G117" s="633"/>
      <c r="H117" s="633"/>
      <c r="I117" s="633"/>
      <c r="J117" s="633"/>
      <c r="K117" s="633"/>
      <c r="L117" s="633"/>
      <c r="M117" s="633"/>
      <c r="N117" s="633"/>
      <c r="O117" s="634"/>
      <c r="Q117" s="632"/>
      <c r="R117" s="633"/>
      <c r="S117" s="633"/>
      <c r="T117" s="633"/>
      <c r="U117" s="633"/>
      <c r="V117" s="633"/>
      <c r="W117" s="633"/>
      <c r="X117" s="633"/>
      <c r="Y117" s="633"/>
      <c r="Z117" s="633"/>
      <c r="AA117" s="633"/>
      <c r="AB117" s="633"/>
      <c r="AC117" s="633"/>
      <c r="AD117" s="634"/>
      <c r="AF117" s="632"/>
      <c r="AG117" s="633"/>
      <c r="AH117" s="633"/>
      <c r="AI117" s="633"/>
      <c r="AJ117" s="633"/>
      <c r="AK117" s="633"/>
      <c r="AL117" s="633"/>
      <c r="AM117" s="633"/>
      <c r="AN117" s="633"/>
      <c r="AO117" s="633"/>
      <c r="AP117" s="633"/>
      <c r="AQ117" s="633"/>
      <c r="AR117" s="633"/>
      <c r="AS117" s="634"/>
      <c r="AU117" s="387"/>
    </row>
    <row r="118" spans="2:47" x14ac:dyDescent="0.3">
      <c r="B118" s="632"/>
      <c r="C118" s="633"/>
      <c r="D118" s="633"/>
      <c r="E118" s="633"/>
      <c r="F118" s="633"/>
      <c r="G118" s="633"/>
      <c r="H118" s="633"/>
      <c r="I118" s="633"/>
      <c r="J118" s="633"/>
      <c r="K118" s="633"/>
      <c r="L118" s="633"/>
      <c r="M118" s="633"/>
      <c r="N118" s="633"/>
      <c r="O118" s="634"/>
      <c r="Q118" s="632"/>
      <c r="R118" s="633"/>
      <c r="S118" s="633"/>
      <c r="T118" s="633"/>
      <c r="U118" s="633"/>
      <c r="V118" s="633"/>
      <c r="W118" s="633"/>
      <c r="X118" s="633"/>
      <c r="Y118" s="633"/>
      <c r="Z118" s="633"/>
      <c r="AA118" s="633"/>
      <c r="AB118" s="633"/>
      <c r="AC118" s="633"/>
      <c r="AD118" s="634"/>
      <c r="AF118" s="632"/>
      <c r="AG118" s="633"/>
      <c r="AH118" s="633"/>
      <c r="AI118" s="633"/>
      <c r="AJ118" s="633"/>
      <c r="AK118" s="633"/>
      <c r="AL118" s="633"/>
      <c r="AM118" s="633"/>
      <c r="AN118" s="633"/>
      <c r="AO118" s="633"/>
      <c r="AP118" s="633"/>
      <c r="AQ118" s="633"/>
      <c r="AR118" s="633"/>
      <c r="AS118" s="634"/>
      <c r="AU118" s="387"/>
    </row>
    <row r="119" spans="2:47" x14ac:dyDescent="0.3">
      <c r="B119" s="632"/>
      <c r="C119" s="633"/>
      <c r="D119" s="633"/>
      <c r="E119" s="633"/>
      <c r="F119" s="633"/>
      <c r="G119" s="633"/>
      <c r="H119" s="633"/>
      <c r="I119" s="633"/>
      <c r="J119" s="633"/>
      <c r="K119" s="633"/>
      <c r="L119" s="633"/>
      <c r="M119" s="633"/>
      <c r="N119" s="633"/>
      <c r="O119" s="634"/>
      <c r="Q119" s="632"/>
      <c r="R119" s="633"/>
      <c r="S119" s="633"/>
      <c r="T119" s="633"/>
      <c r="U119" s="633"/>
      <c r="V119" s="633"/>
      <c r="W119" s="633"/>
      <c r="X119" s="633"/>
      <c r="Y119" s="633"/>
      <c r="Z119" s="633"/>
      <c r="AA119" s="633"/>
      <c r="AB119" s="633"/>
      <c r="AC119" s="633"/>
      <c r="AD119" s="634"/>
      <c r="AF119" s="632"/>
      <c r="AG119" s="633"/>
      <c r="AH119" s="633"/>
      <c r="AI119" s="633"/>
      <c r="AJ119" s="633"/>
      <c r="AK119" s="633"/>
      <c r="AL119" s="633"/>
      <c r="AM119" s="633"/>
      <c r="AN119" s="633"/>
      <c r="AO119" s="633"/>
      <c r="AP119" s="633"/>
      <c r="AQ119" s="633"/>
      <c r="AR119" s="633"/>
      <c r="AS119" s="634"/>
      <c r="AU119" s="387"/>
    </row>
    <row r="120" spans="2:47" x14ac:dyDescent="0.3">
      <c r="B120" s="632"/>
      <c r="C120" s="633"/>
      <c r="D120" s="633"/>
      <c r="E120" s="633"/>
      <c r="F120" s="633"/>
      <c r="G120" s="633"/>
      <c r="H120" s="633"/>
      <c r="I120" s="633"/>
      <c r="J120" s="633"/>
      <c r="K120" s="633"/>
      <c r="L120" s="633"/>
      <c r="M120" s="633"/>
      <c r="N120" s="633"/>
      <c r="O120" s="634"/>
      <c r="Q120" s="632"/>
      <c r="R120" s="633"/>
      <c r="S120" s="633"/>
      <c r="T120" s="633"/>
      <c r="U120" s="633"/>
      <c r="V120" s="633"/>
      <c r="W120" s="633"/>
      <c r="X120" s="633"/>
      <c r="Y120" s="633"/>
      <c r="Z120" s="633"/>
      <c r="AA120" s="633"/>
      <c r="AB120" s="633"/>
      <c r="AC120" s="633"/>
      <c r="AD120" s="634"/>
      <c r="AF120" s="632"/>
      <c r="AG120" s="633"/>
      <c r="AH120" s="633"/>
      <c r="AI120" s="633"/>
      <c r="AJ120" s="633"/>
      <c r="AK120" s="633"/>
      <c r="AL120" s="633"/>
      <c r="AM120" s="633"/>
      <c r="AN120" s="633"/>
      <c r="AO120" s="633"/>
      <c r="AP120" s="633"/>
      <c r="AQ120" s="633"/>
      <c r="AR120" s="633"/>
      <c r="AS120" s="634"/>
      <c r="AU120" s="387"/>
    </row>
    <row r="121" spans="2:47" x14ac:dyDescent="0.3">
      <c r="B121" s="632"/>
      <c r="C121" s="633"/>
      <c r="D121" s="633"/>
      <c r="E121" s="633"/>
      <c r="F121" s="633"/>
      <c r="G121" s="633"/>
      <c r="H121" s="633"/>
      <c r="I121" s="633"/>
      <c r="J121" s="633"/>
      <c r="K121" s="633"/>
      <c r="L121" s="633"/>
      <c r="M121" s="633"/>
      <c r="N121" s="633"/>
      <c r="O121" s="634"/>
      <c r="Q121" s="632"/>
      <c r="R121" s="633"/>
      <c r="S121" s="633"/>
      <c r="T121" s="633"/>
      <c r="U121" s="633"/>
      <c r="V121" s="633"/>
      <c r="W121" s="633"/>
      <c r="X121" s="633"/>
      <c r="Y121" s="633"/>
      <c r="Z121" s="633"/>
      <c r="AA121" s="633"/>
      <c r="AB121" s="633"/>
      <c r="AC121" s="633"/>
      <c r="AD121" s="634"/>
      <c r="AF121" s="632"/>
      <c r="AG121" s="633"/>
      <c r="AH121" s="633"/>
      <c r="AI121" s="633"/>
      <c r="AJ121" s="633"/>
      <c r="AK121" s="633"/>
      <c r="AL121" s="633"/>
      <c r="AM121" s="633"/>
      <c r="AN121" s="633"/>
      <c r="AO121" s="633"/>
      <c r="AP121" s="633"/>
      <c r="AQ121" s="633"/>
      <c r="AR121" s="633"/>
      <c r="AS121" s="634"/>
      <c r="AU121" s="387"/>
    </row>
    <row r="122" spans="2:47" x14ac:dyDescent="0.3">
      <c r="B122" s="632"/>
      <c r="C122" s="633"/>
      <c r="D122" s="633"/>
      <c r="E122" s="633"/>
      <c r="F122" s="633"/>
      <c r="G122" s="633"/>
      <c r="H122" s="633"/>
      <c r="I122" s="633"/>
      <c r="J122" s="633"/>
      <c r="K122" s="633"/>
      <c r="L122" s="633"/>
      <c r="M122" s="633"/>
      <c r="N122" s="633"/>
      <c r="O122" s="634"/>
      <c r="Q122" s="632"/>
      <c r="R122" s="633"/>
      <c r="S122" s="633"/>
      <c r="T122" s="633"/>
      <c r="U122" s="633"/>
      <c r="V122" s="633"/>
      <c r="W122" s="633"/>
      <c r="X122" s="633"/>
      <c r="Y122" s="633"/>
      <c r="Z122" s="633"/>
      <c r="AA122" s="633"/>
      <c r="AB122" s="633"/>
      <c r="AC122" s="633"/>
      <c r="AD122" s="634"/>
      <c r="AF122" s="632"/>
      <c r="AG122" s="633"/>
      <c r="AH122" s="633"/>
      <c r="AI122" s="633"/>
      <c r="AJ122" s="633"/>
      <c r="AK122" s="633"/>
      <c r="AL122" s="633"/>
      <c r="AM122" s="633"/>
      <c r="AN122" s="633"/>
      <c r="AO122" s="633"/>
      <c r="AP122" s="633"/>
      <c r="AQ122" s="633"/>
      <c r="AR122" s="633"/>
      <c r="AS122" s="634"/>
      <c r="AU122" s="387"/>
    </row>
    <row r="123" spans="2:47" x14ac:dyDescent="0.3">
      <c r="B123" s="632"/>
      <c r="C123" s="633"/>
      <c r="D123" s="633"/>
      <c r="E123" s="633"/>
      <c r="F123" s="633"/>
      <c r="G123" s="633"/>
      <c r="H123" s="633"/>
      <c r="I123" s="633"/>
      <c r="J123" s="633"/>
      <c r="K123" s="633"/>
      <c r="L123" s="633"/>
      <c r="M123" s="633"/>
      <c r="N123" s="633"/>
      <c r="O123" s="634"/>
      <c r="Q123" s="632"/>
      <c r="R123" s="633"/>
      <c r="S123" s="633"/>
      <c r="T123" s="633"/>
      <c r="U123" s="633"/>
      <c r="V123" s="633"/>
      <c r="W123" s="633"/>
      <c r="X123" s="633"/>
      <c r="Y123" s="633"/>
      <c r="Z123" s="633"/>
      <c r="AA123" s="633"/>
      <c r="AB123" s="633"/>
      <c r="AC123" s="633"/>
      <c r="AD123" s="634"/>
      <c r="AF123" s="632"/>
      <c r="AG123" s="633"/>
      <c r="AH123" s="633"/>
      <c r="AI123" s="633"/>
      <c r="AJ123" s="633"/>
      <c r="AK123" s="633"/>
      <c r="AL123" s="633"/>
      <c r="AM123" s="633"/>
      <c r="AN123" s="633"/>
      <c r="AO123" s="633"/>
      <c r="AP123" s="633"/>
      <c r="AQ123" s="633"/>
      <c r="AR123" s="633"/>
      <c r="AS123" s="634"/>
      <c r="AU123" s="387"/>
    </row>
    <row r="124" spans="2:47" x14ac:dyDescent="0.3">
      <c r="B124" s="632"/>
      <c r="C124" s="633"/>
      <c r="D124" s="633"/>
      <c r="E124" s="633"/>
      <c r="F124" s="633"/>
      <c r="G124" s="633"/>
      <c r="H124" s="633"/>
      <c r="I124" s="633"/>
      <c r="J124" s="633"/>
      <c r="K124" s="633"/>
      <c r="L124" s="633"/>
      <c r="M124" s="633"/>
      <c r="N124" s="633"/>
      <c r="O124" s="634"/>
      <c r="Q124" s="632"/>
      <c r="R124" s="633"/>
      <c r="S124" s="633"/>
      <c r="T124" s="633"/>
      <c r="U124" s="633"/>
      <c r="V124" s="633"/>
      <c r="W124" s="633"/>
      <c r="X124" s="633"/>
      <c r="Y124" s="633"/>
      <c r="Z124" s="633"/>
      <c r="AA124" s="633"/>
      <c r="AB124" s="633"/>
      <c r="AC124" s="633"/>
      <c r="AD124" s="634"/>
      <c r="AF124" s="632"/>
      <c r="AG124" s="633"/>
      <c r="AH124" s="633"/>
      <c r="AI124" s="633"/>
      <c r="AJ124" s="633"/>
      <c r="AK124" s="633"/>
      <c r="AL124" s="633"/>
      <c r="AM124" s="633"/>
      <c r="AN124" s="633"/>
      <c r="AO124" s="633"/>
      <c r="AP124" s="633"/>
      <c r="AQ124" s="633"/>
      <c r="AR124" s="633"/>
      <c r="AS124" s="634"/>
      <c r="AU124" s="387"/>
    </row>
    <row r="125" spans="2:47" x14ac:dyDescent="0.3">
      <c r="B125" s="632"/>
      <c r="C125" s="633"/>
      <c r="D125" s="633"/>
      <c r="E125" s="633"/>
      <c r="F125" s="633"/>
      <c r="G125" s="633"/>
      <c r="H125" s="633"/>
      <c r="I125" s="633"/>
      <c r="J125" s="633"/>
      <c r="K125" s="633"/>
      <c r="L125" s="633"/>
      <c r="M125" s="633"/>
      <c r="N125" s="633"/>
      <c r="O125" s="634"/>
      <c r="Q125" s="632"/>
      <c r="R125" s="633"/>
      <c r="S125" s="633"/>
      <c r="T125" s="633"/>
      <c r="U125" s="633"/>
      <c r="V125" s="633"/>
      <c r="W125" s="633"/>
      <c r="X125" s="633"/>
      <c r="Y125" s="633"/>
      <c r="Z125" s="633"/>
      <c r="AA125" s="633"/>
      <c r="AB125" s="633"/>
      <c r="AC125" s="633"/>
      <c r="AD125" s="634"/>
      <c r="AF125" s="632"/>
      <c r="AG125" s="633"/>
      <c r="AH125" s="633"/>
      <c r="AI125" s="633"/>
      <c r="AJ125" s="633"/>
      <c r="AK125" s="633"/>
      <c r="AL125" s="633"/>
      <c r="AM125" s="633"/>
      <c r="AN125" s="633"/>
      <c r="AO125" s="633"/>
      <c r="AP125" s="633"/>
      <c r="AQ125" s="633"/>
      <c r="AR125" s="633"/>
      <c r="AS125" s="634"/>
      <c r="AU125" s="387"/>
    </row>
    <row r="126" spans="2:47" x14ac:dyDescent="0.3">
      <c r="B126" s="632"/>
      <c r="C126" s="633"/>
      <c r="D126" s="633"/>
      <c r="E126" s="633"/>
      <c r="F126" s="633"/>
      <c r="G126" s="633"/>
      <c r="H126" s="633"/>
      <c r="I126" s="633"/>
      <c r="J126" s="633"/>
      <c r="K126" s="633"/>
      <c r="L126" s="633"/>
      <c r="M126" s="633"/>
      <c r="N126" s="633"/>
      <c r="O126" s="634"/>
      <c r="Q126" s="632"/>
      <c r="R126" s="633"/>
      <c r="S126" s="633"/>
      <c r="T126" s="633"/>
      <c r="U126" s="633"/>
      <c r="V126" s="633"/>
      <c r="W126" s="633"/>
      <c r="X126" s="633"/>
      <c r="Y126" s="633"/>
      <c r="Z126" s="633"/>
      <c r="AA126" s="633"/>
      <c r="AB126" s="633"/>
      <c r="AC126" s="633"/>
      <c r="AD126" s="634"/>
      <c r="AF126" s="632"/>
      <c r="AG126" s="633"/>
      <c r="AH126" s="633"/>
      <c r="AI126" s="633"/>
      <c r="AJ126" s="633"/>
      <c r="AK126" s="633"/>
      <c r="AL126" s="633"/>
      <c r="AM126" s="633"/>
      <c r="AN126" s="633"/>
      <c r="AO126" s="633"/>
      <c r="AP126" s="633"/>
      <c r="AQ126" s="633"/>
      <c r="AR126" s="633"/>
      <c r="AS126" s="634"/>
      <c r="AU126" s="387"/>
    </row>
    <row r="127" spans="2:47" x14ac:dyDescent="0.3">
      <c r="B127" s="632"/>
      <c r="C127" s="633"/>
      <c r="D127" s="633"/>
      <c r="E127" s="633"/>
      <c r="F127" s="633"/>
      <c r="G127" s="633"/>
      <c r="H127" s="633"/>
      <c r="I127" s="633"/>
      <c r="J127" s="633"/>
      <c r="K127" s="633"/>
      <c r="L127" s="633"/>
      <c r="M127" s="633"/>
      <c r="N127" s="633"/>
      <c r="O127" s="634"/>
      <c r="Q127" s="632"/>
      <c r="R127" s="633"/>
      <c r="S127" s="633"/>
      <c r="T127" s="633"/>
      <c r="U127" s="633"/>
      <c r="V127" s="633"/>
      <c r="W127" s="633"/>
      <c r="X127" s="633"/>
      <c r="Y127" s="633"/>
      <c r="Z127" s="633"/>
      <c r="AA127" s="633"/>
      <c r="AB127" s="633"/>
      <c r="AC127" s="633"/>
      <c r="AD127" s="634"/>
      <c r="AF127" s="632"/>
      <c r="AG127" s="633"/>
      <c r="AH127" s="633"/>
      <c r="AI127" s="633"/>
      <c r="AJ127" s="633"/>
      <c r="AK127" s="633"/>
      <c r="AL127" s="633"/>
      <c r="AM127" s="633"/>
      <c r="AN127" s="633"/>
      <c r="AO127" s="633"/>
      <c r="AP127" s="633"/>
      <c r="AQ127" s="633"/>
      <c r="AR127" s="633"/>
      <c r="AS127" s="634"/>
      <c r="AU127" s="387"/>
    </row>
    <row r="128" spans="2:47" x14ac:dyDescent="0.3">
      <c r="B128" s="632"/>
      <c r="C128" s="633"/>
      <c r="D128" s="633"/>
      <c r="E128" s="633"/>
      <c r="F128" s="633"/>
      <c r="G128" s="633"/>
      <c r="H128" s="633"/>
      <c r="I128" s="633"/>
      <c r="J128" s="633"/>
      <c r="K128" s="633"/>
      <c r="L128" s="633"/>
      <c r="M128" s="633"/>
      <c r="N128" s="633"/>
      <c r="O128" s="634"/>
      <c r="Q128" s="632"/>
      <c r="R128" s="633"/>
      <c r="S128" s="633"/>
      <c r="T128" s="633"/>
      <c r="U128" s="633"/>
      <c r="V128" s="633"/>
      <c r="W128" s="633"/>
      <c r="X128" s="633"/>
      <c r="Y128" s="633"/>
      <c r="Z128" s="633"/>
      <c r="AA128" s="633"/>
      <c r="AB128" s="633"/>
      <c r="AC128" s="633"/>
      <c r="AD128" s="634"/>
      <c r="AF128" s="632"/>
      <c r="AG128" s="633"/>
      <c r="AH128" s="633"/>
      <c r="AI128" s="633"/>
      <c r="AJ128" s="633"/>
      <c r="AK128" s="633"/>
      <c r="AL128" s="633"/>
      <c r="AM128" s="633"/>
      <c r="AN128" s="633"/>
      <c r="AO128" s="633"/>
      <c r="AP128" s="633"/>
      <c r="AQ128" s="633"/>
      <c r="AR128" s="633"/>
      <c r="AS128" s="634"/>
      <c r="AU128" s="387"/>
    </row>
    <row r="129" spans="1:47" x14ac:dyDescent="0.3">
      <c r="B129" s="632"/>
      <c r="C129" s="633"/>
      <c r="D129" s="633"/>
      <c r="E129" s="633"/>
      <c r="F129" s="633"/>
      <c r="G129" s="633"/>
      <c r="H129" s="633"/>
      <c r="I129" s="633"/>
      <c r="J129" s="633"/>
      <c r="K129" s="633"/>
      <c r="L129" s="633"/>
      <c r="M129" s="633"/>
      <c r="N129" s="633"/>
      <c r="O129" s="634"/>
      <c r="Q129" s="632"/>
      <c r="R129" s="633"/>
      <c r="S129" s="633"/>
      <c r="T129" s="633"/>
      <c r="U129" s="633"/>
      <c r="V129" s="633"/>
      <c r="W129" s="633"/>
      <c r="X129" s="633"/>
      <c r="Y129" s="633"/>
      <c r="Z129" s="633"/>
      <c r="AA129" s="633"/>
      <c r="AB129" s="633"/>
      <c r="AC129" s="633"/>
      <c r="AD129" s="634"/>
      <c r="AF129" s="632"/>
      <c r="AG129" s="633"/>
      <c r="AH129" s="633"/>
      <c r="AI129" s="633"/>
      <c r="AJ129" s="633"/>
      <c r="AK129" s="633"/>
      <c r="AL129" s="633"/>
      <c r="AM129" s="633"/>
      <c r="AN129" s="633"/>
      <c r="AO129" s="633"/>
      <c r="AP129" s="633"/>
      <c r="AQ129" s="633"/>
      <c r="AR129" s="633"/>
      <c r="AS129" s="634"/>
      <c r="AU129" s="387"/>
    </row>
    <row r="130" spans="1:47" x14ac:dyDescent="0.3">
      <c r="B130" s="632"/>
      <c r="C130" s="633"/>
      <c r="D130" s="633"/>
      <c r="E130" s="633"/>
      <c r="F130" s="633"/>
      <c r="G130" s="633"/>
      <c r="H130" s="633"/>
      <c r="I130" s="633"/>
      <c r="J130" s="633"/>
      <c r="K130" s="633"/>
      <c r="L130" s="633"/>
      <c r="M130" s="633"/>
      <c r="N130" s="633"/>
      <c r="O130" s="634"/>
      <c r="Q130" s="632"/>
      <c r="R130" s="633"/>
      <c r="S130" s="633"/>
      <c r="T130" s="633"/>
      <c r="U130" s="633"/>
      <c r="V130" s="633"/>
      <c r="W130" s="633"/>
      <c r="X130" s="633"/>
      <c r="Y130" s="633"/>
      <c r="Z130" s="633"/>
      <c r="AA130" s="633"/>
      <c r="AB130" s="633"/>
      <c r="AC130" s="633"/>
      <c r="AD130" s="634"/>
      <c r="AF130" s="632"/>
      <c r="AG130" s="633"/>
      <c r="AH130" s="633"/>
      <c r="AI130" s="633"/>
      <c r="AJ130" s="633"/>
      <c r="AK130" s="633"/>
      <c r="AL130" s="633"/>
      <c r="AM130" s="633"/>
      <c r="AN130" s="633"/>
      <c r="AO130" s="633"/>
      <c r="AP130" s="633"/>
      <c r="AQ130" s="633"/>
      <c r="AR130" s="633"/>
      <c r="AS130" s="634"/>
      <c r="AU130" s="387"/>
    </row>
    <row r="131" spans="1:47" x14ac:dyDescent="0.3">
      <c r="B131" s="632"/>
      <c r="C131" s="633"/>
      <c r="D131" s="633"/>
      <c r="E131" s="633"/>
      <c r="F131" s="633"/>
      <c r="G131" s="633"/>
      <c r="H131" s="633"/>
      <c r="I131" s="633"/>
      <c r="J131" s="633"/>
      <c r="K131" s="633"/>
      <c r="L131" s="633"/>
      <c r="M131" s="633"/>
      <c r="N131" s="633"/>
      <c r="O131" s="634"/>
      <c r="Q131" s="632"/>
      <c r="R131" s="633"/>
      <c r="S131" s="633"/>
      <c r="T131" s="633"/>
      <c r="U131" s="633"/>
      <c r="V131" s="633"/>
      <c r="W131" s="633"/>
      <c r="X131" s="633"/>
      <c r="Y131" s="633"/>
      <c r="Z131" s="633"/>
      <c r="AA131" s="633"/>
      <c r="AB131" s="633"/>
      <c r="AC131" s="633"/>
      <c r="AD131" s="634"/>
      <c r="AF131" s="632"/>
      <c r="AG131" s="633"/>
      <c r="AH131" s="633"/>
      <c r="AI131" s="633"/>
      <c r="AJ131" s="633"/>
      <c r="AK131" s="633"/>
      <c r="AL131" s="633"/>
      <c r="AM131" s="633"/>
      <c r="AN131" s="633"/>
      <c r="AO131" s="633"/>
      <c r="AP131" s="633"/>
      <c r="AQ131" s="633"/>
      <c r="AR131" s="633"/>
      <c r="AS131" s="634"/>
      <c r="AU131" s="387"/>
    </row>
    <row r="132" spans="1:47" ht="17.25" thickBot="1" x14ac:dyDescent="0.35">
      <c r="B132" s="635"/>
      <c r="C132" s="636"/>
      <c r="D132" s="636"/>
      <c r="E132" s="636"/>
      <c r="F132" s="636"/>
      <c r="G132" s="636"/>
      <c r="H132" s="636"/>
      <c r="I132" s="636"/>
      <c r="J132" s="636"/>
      <c r="K132" s="636"/>
      <c r="L132" s="636"/>
      <c r="M132" s="636"/>
      <c r="N132" s="636"/>
      <c r="O132" s="637"/>
      <c r="Q132" s="635"/>
      <c r="R132" s="636"/>
      <c r="S132" s="636"/>
      <c r="T132" s="636"/>
      <c r="U132" s="636"/>
      <c r="V132" s="636"/>
      <c r="W132" s="636"/>
      <c r="X132" s="636"/>
      <c r="Y132" s="636"/>
      <c r="Z132" s="636"/>
      <c r="AA132" s="636"/>
      <c r="AB132" s="636"/>
      <c r="AC132" s="636"/>
      <c r="AD132" s="637"/>
      <c r="AF132" s="635"/>
      <c r="AG132" s="636"/>
      <c r="AH132" s="636"/>
      <c r="AI132" s="636"/>
      <c r="AJ132" s="636"/>
      <c r="AK132" s="636"/>
      <c r="AL132" s="636"/>
      <c r="AM132" s="636"/>
      <c r="AN132" s="636"/>
      <c r="AO132" s="636"/>
      <c r="AP132" s="636"/>
      <c r="AQ132" s="636"/>
      <c r="AR132" s="636"/>
      <c r="AS132" s="637"/>
      <c r="AU132" s="387"/>
    </row>
    <row r="133" spans="1:47" x14ac:dyDescent="0.3">
      <c r="AU133" s="387"/>
    </row>
    <row r="134" spans="1:47" x14ac:dyDescent="0.3">
      <c r="A134" s="387"/>
      <c r="B134" s="387"/>
      <c r="C134" s="387"/>
      <c r="D134" s="387"/>
      <c r="E134" s="387"/>
      <c r="F134" s="387"/>
      <c r="G134" s="387"/>
      <c r="H134" s="387"/>
      <c r="I134" s="387"/>
      <c r="J134" s="387"/>
      <c r="K134" s="387"/>
      <c r="L134" s="387"/>
      <c r="M134" s="387"/>
      <c r="N134" s="387"/>
      <c r="O134" s="387"/>
      <c r="P134" s="387"/>
      <c r="Q134" s="387"/>
      <c r="R134" s="387"/>
      <c r="S134" s="387"/>
      <c r="T134" s="387"/>
      <c r="U134" s="387"/>
      <c r="V134" s="387"/>
      <c r="W134" s="387"/>
      <c r="X134" s="387"/>
      <c r="Y134" s="387"/>
      <c r="Z134" s="387"/>
      <c r="AA134" s="387"/>
      <c r="AB134" s="387"/>
      <c r="AC134" s="387"/>
      <c r="AD134" s="387"/>
      <c r="AE134" s="387"/>
      <c r="AF134" s="387"/>
      <c r="AG134" s="387"/>
      <c r="AH134" s="387"/>
      <c r="AI134" s="387"/>
      <c r="AJ134" s="387"/>
      <c r="AK134" s="387"/>
      <c r="AL134" s="387"/>
      <c r="AM134" s="387"/>
      <c r="AN134" s="387"/>
      <c r="AO134" s="387"/>
      <c r="AP134" s="387"/>
      <c r="AQ134" s="387"/>
      <c r="AR134" s="387"/>
      <c r="AS134" s="387"/>
      <c r="AT134" s="387"/>
      <c r="AU134" s="387"/>
    </row>
  </sheetData>
  <sheetProtection password="CA26" sheet="1" scenarios="1" selectLockedCells="1"/>
  <mergeCells count="11">
    <mergeCell ref="AF12:AS50"/>
    <mergeCell ref="B94:O132"/>
    <mergeCell ref="Q94:AD132"/>
    <mergeCell ref="AF94:AS132"/>
    <mergeCell ref="Q53:AD91"/>
    <mergeCell ref="AF53:AS91"/>
    <mergeCell ref="F3:K3"/>
    <mergeCell ref="B2:C2"/>
    <mergeCell ref="B12:O50"/>
    <mergeCell ref="Q12:AD50"/>
    <mergeCell ref="B53:O91"/>
  </mergeCells>
  <hyperlinks>
    <hyperlink ref="F3" location="Instructions!C35" display="Back to Instructions tab"/>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sheetPr>
  <dimension ref="A1:P40"/>
  <sheetViews>
    <sheetView zoomScale="90" zoomScaleNormal="90" workbookViewId="0">
      <selection activeCell="F4" sqref="F4:H4"/>
    </sheetView>
  </sheetViews>
  <sheetFormatPr defaultRowHeight="15" x14ac:dyDescent="0.3"/>
  <cols>
    <col min="1" max="1" width="5" style="41" customWidth="1"/>
    <col min="2" max="2" width="28.5703125" style="41" customWidth="1"/>
    <col min="3" max="3" width="48" style="41" customWidth="1"/>
    <col min="4" max="4" width="14.42578125" style="41" customWidth="1"/>
    <col min="5" max="14" width="9.140625" style="41"/>
    <col min="15" max="15" width="3.5703125" style="41" customWidth="1"/>
    <col min="16" max="16" width="3.28515625" style="41" customWidth="1"/>
    <col min="17" max="16384" width="9.140625" style="41"/>
  </cols>
  <sheetData>
    <row r="1" spans="2:16" ht="15.75" thickBot="1" x14ac:dyDescent="0.35">
      <c r="P1" s="388"/>
    </row>
    <row r="2" spans="2:16" ht="18" thickBot="1" x14ac:dyDescent="0.35">
      <c r="B2" s="597" t="str">
        <f>'Version Control'!$B$2</f>
        <v>Title Block</v>
      </c>
      <c r="C2" s="598"/>
      <c r="P2" s="388"/>
    </row>
    <row r="3" spans="2:16" ht="16.5" x14ac:dyDescent="0.3">
      <c r="B3" s="326" t="str">
        <f>'Version Control'!$B$3</f>
        <v>Test Report Template Name:</v>
      </c>
      <c r="C3" s="435" t="str">
        <f>'Version Control'!$C$3</f>
        <v xml:space="preserve">Residential Clothes Washer J1  </v>
      </c>
      <c r="P3" s="388"/>
    </row>
    <row r="4" spans="2:16" ht="16.5" x14ac:dyDescent="0.3">
      <c r="B4" s="327" t="str">
        <f>'Version Control'!$B$4</f>
        <v>Version Number:</v>
      </c>
      <c r="C4" s="329" t="str">
        <f>'Version Control'!$C$4</f>
        <v>v2.3</v>
      </c>
      <c r="F4" s="641" t="s">
        <v>349</v>
      </c>
      <c r="G4" s="641"/>
      <c r="H4" s="641"/>
      <c r="P4" s="388"/>
    </row>
    <row r="5" spans="2:16" ht="16.5" x14ac:dyDescent="0.3">
      <c r="B5" s="328" t="str">
        <f>'Version Control'!$B$5</f>
        <v xml:space="preserve">Latest Template Revision: </v>
      </c>
      <c r="C5" s="330">
        <f>'Version Control'!$C$5</f>
        <v>42922</v>
      </c>
      <c r="P5" s="388"/>
    </row>
    <row r="6" spans="2:16" ht="16.5" x14ac:dyDescent="0.3">
      <c r="B6" s="328" t="str">
        <f>'Version Control'!$B$6</f>
        <v>Tab Name:</v>
      </c>
      <c r="C6" s="329" t="str">
        <f ca="1">MID(CELL("filename",B1), FIND("]", CELL("filename", B1))+ 1, 255)</f>
        <v>Test Conditions</v>
      </c>
      <c r="P6" s="388"/>
    </row>
    <row r="7" spans="2:16" ht="37.5" customHeight="1" x14ac:dyDescent="0.3">
      <c r="B7" s="504" t="str">
        <f>'Version Control'!$B$7</f>
        <v>File Name:</v>
      </c>
      <c r="C7" s="505" t="str">
        <f ca="1">'Version Control'!$C$7</f>
        <v>Residential Clothes Washer J1 - v2.2.xlsx</v>
      </c>
      <c r="P7" s="388"/>
    </row>
    <row r="8" spans="2:16" ht="17.25" thickBot="1" x14ac:dyDescent="0.35">
      <c r="B8" s="331" t="str">
        <f>'Version Control'!$B$8</f>
        <v xml:space="preserve">Test Completion Date: </v>
      </c>
      <c r="C8" s="332" t="str">
        <f>'Version Control'!$C$8</f>
        <v>[MM/DD/YYYY]</v>
      </c>
      <c r="P8" s="388"/>
    </row>
    <row r="9" spans="2:16" x14ac:dyDescent="0.3">
      <c r="P9" s="388"/>
    </row>
    <row r="10" spans="2:16" ht="15.75" thickBot="1" x14ac:dyDescent="0.35">
      <c r="P10" s="388"/>
    </row>
    <row r="11" spans="2:16" ht="18" thickBot="1" x14ac:dyDescent="0.35">
      <c r="B11" s="46" t="s">
        <v>201</v>
      </c>
      <c r="C11" s="228"/>
      <c r="P11" s="388"/>
    </row>
    <row r="12" spans="2:16" x14ac:dyDescent="0.3">
      <c r="B12" s="367" t="s">
        <v>86</v>
      </c>
      <c r="C12" s="368" t="s">
        <v>83</v>
      </c>
      <c r="D12" s="74"/>
      <c r="E12" s="74"/>
      <c r="F12" s="42"/>
      <c r="P12" s="388"/>
    </row>
    <row r="13" spans="2:16" x14ac:dyDescent="0.3">
      <c r="B13" s="369" t="s">
        <v>85</v>
      </c>
      <c r="C13" s="370" t="s">
        <v>359</v>
      </c>
      <c r="D13" s="48"/>
      <c r="E13" s="48"/>
      <c r="P13" s="388"/>
    </row>
    <row r="14" spans="2:16" x14ac:dyDescent="0.3">
      <c r="B14" s="369" t="s">
        <v>84</v>
      </c>
      <c r="C14" s="370" t="s">
        <v>360</v>
      </c>
      <c r="D14" s="48"/>
      <c r="E14" s="48"/>
      <c r="P14" s="388"/>
    </row>
    <row r="15" spans="2:16" x14ac:dyDescent="0.3">
      <c r="B15" s="369" t="s">
        <v>87</v>
      </c>
      <c r="C15" s="370" t="s">
        <v>88</v>
      </c>
      <c r="D15" s="48"/>
      <c r="E15" s="48"/>
      <c r="P15" s="388"/>
    </row>
    <row r="16" spans="2:16" ht="46.5" customHeight="1" thickBot="1" x14ac:dyDescent="0.35">
      <c r="B16" s="371" t="s">
        <v>358</v>
      </c>
      <c r="C16" s="372" t="s">
        <v>361</v>
      </c>
      <c r="D16" s="48"/>
      <c r="E16" s="48"/>
      <c r="P16" s="388"/>
    </row>
    <row r="17" spans="2:16" ht="15.75" thickBot="1" x14ac:dyDescent="0.35">
      <c r="D17" s="48"/>
      <c r="E17" s="48"/>
      <c r="P17" s="388"/>
    </row>
    <row r="18" spans="2:16" ht="18" thickBot="1" x14ac:dyDescent="0.35">
      <c r="B18" s="46" t="s">
        <v>303</v>
      </c>
      <c r="C18" s="227"/>
      <c r="D18" s="228"/>
      <c r="P18" s="388"/>
    </row>
    <row r="19" spans="2:16" x14ac:dyDescent="0.3">
      <c r="B19" s="373" t="s">
        <v>86</v>
      </c>
      <c r="C19" s="302"/>
      <c r="D19" s="374" t="s">
        <v>208</v>
      </c>
      <c r="E19" s="74"/>
      <c r="P19" s="388"/>
    </row>
    <row r="20" spans="2:16" x14ac:dyDescent="0.3">
      <c r="B20" s="375" t="s">
        <v>85</v>
      </c>
      <c r="C20" s="303"/>
      <c r="D20" s="376" t="s">
        <v>209</v>
      </c>
      <c r="E20" s="48"/>
      <c r="P20" s="388"/>
    </row>
    <row r="21" spans="2:16" x14ac:dyDescent="0.3">
      <c r="B21" s="375" t="s">
        <v>84</v>
      </c>
      <c r="C21" s="303"/>
      <c r="D21" s="376" t="s">
        <v>209</v>
      </c>
      <c r="E21" s="48"/>
      <c r="P21" s="388"/>
    </row>
    <row r="22" spans="2:16" x14ac:dyDescent="0.3">
      <c r="B22" s="375" t="s">
        <v>212</v>
      </c>
      <c r="C22" s="303"/>
      <c r="D22" s="376" t="s">
        <v>210</v>
      </c>
      <c r="E22" s="48"/>
      <c r="P22" s="388"/>
    </row>
    <row r="23" spans="2:16" x14ac:dyDescent="0.3">
      <c r="B23" s="375" t="s">
        <v>211</v>
      </c>
      <c r="C23" s="303"/>
      <c r="D23" s="376" t="s">
        <v>210</v>
      </c>
      <c r="P23" s="388"/>
    </row>
    <row r="24" spans="2:16" ht="30.75" thickBot="1" x14ac:dyDescent="0.35">
      <c r="B24" s="377" t="s">
        <v>363</v>
      </c>
      <c r="C24" s="304"/>
      <c r="D24" s="378" t="s">
        <v>209</v>
      </c>
      <c r="P24" s="388"/>
    </row>
    <row r="25" spans="2:16" ht="15.75" thickBot="1" x14ac:dyDescent="0.35">
      <c r="P25" s="388"/>
    </row>
    <row r="26" spans="2:16" ht="18" thickBot="1" x14ac:dyDescent="0.35">
      <c r="B26" s="46" t="s">
        <v>346</v>
      </c>
      <c r="C26" s="226"/>
      <c r="D26" s="226"/>
      <c r="E26" s="226"/>
      <c r="F26" s="226"/>
      <c r="G26" s="226"/>
      <c r="H26" s="226"/>
      <c r="I26" s="226"/>
      <c r="J26" s="226"/>
      <c r="K26" s="226"/>
      <c r="L26" s="226"/>
      <c r="M26" s="226"/>
      <c r="N26" s="47"/>
      <c r="P26" s="388"/>
    </row>
    <row r="27" spans="2:16" ht="15.75" customHeight="1" x14ac:dyDescent="0.3">
      <c r="B27" s="650" t="s">
        <v>364</v>
      </c>
      <c r="C27" s="648"/>
      <c r="D27" s="648"/>
      <c r="E27" s="648"/>
      <c r="F27" s="648"/>
      <c r="G27" s="648"/>
      <c r="H27" s="648"/>
      <c r="I27" s="648"/>
      <c r="J27" s="648"/>
      <c r="K27" s="648"/>
      <c r="L27" s="648"/>
      <c r="M27" s="648"/>
      <c r="N27" s="649"/>
      <c r="P27" s="388"/>
    </row>
    <row r="28" spans="2:16" x14ac:dyDescent="0.3">
      <c r="B28" s="642"/>
      <c r="C28" s="644"/>
      <c r="D28" s="644"/>
      <c r="E28" s="644"/>
      <c r="F28" s="644"/>
      <c r="G28" s="644"/>
      <c r="H28" s="644"/>
      <c r="I28" s="644"/>
      <c r="J28" s="644"/>
      <c r="K28" s="644"/>
      <c r="L28" s="644"/>
      <c r="M28" s="644"/>
      <c r="N28" s="645"/>
      <c r="P28" s="388"/>
    </row>
    <row r="29" spans="2:16" x14ac:dyDescent="0.3">
      <c r="B29" s="642"/>
      <c r="C29" s="644"/>
      <c r="D29" s="644"/>
      <c r="E29" s="644"/>
      <c r="F29" s="644"/>
      <c r="G29" s="644"/>
      <c r="H29" s="644"/>
      <c r="I29" s="644"/>
      <c r="J29" s="644"/>
      <c r="K29" s="644"/>
      <c r="L29" s="644"/>
      <c r="M29" s="644"/>
      <c r="N29" s="645"/>
      <c r="P29" s="388"/>
    </row>
    <row r="30" spans="2:16" x14ac:dyDescent="0.3">
      <c r="B30" s="642" t="s">
        <v>365</v>
      </c>
      <c r="C30" s="644"/>
      <c r="D30" s="644"/>
      <c r="E30" s="644"/>
      <c r="F30" s="644"/>
      <c r="G30" s="644"/>
      <c r="H30" s="644"/>
      <c r="I30" s="644"/>
      <c r="J30" s="644"/>
      <c r="K30" s="644"/>
      <c r="L30" s="644"/>
      <c r="M30" s="644"/>
      <c r="N30" s="645"/>
      <c r="P30" s="388"/>
    </row>
    <row r="31" spans="2:16" x14ac:dyDescent="0.3">
      <c r="B31" s="642"/>
      <c r="C31" s="644"/>
      <c r="D31" s="644"/>
      <c r="E31" s="644"/>
      <c r="F31" s="644"/>
      <c r="G31" s="644"/>
      <c r="H31" s="644"/>
      <c r="I31" s="644"/>
      <c r="J31" s="644"/>
      <c r="K31" s="644"/>
      <c r="L31" s="644"/>
      <c r="M31" s="644"/>
      <c r="N31" s="645"/>
      <c r="P31" s="388"/>
    </row>
    <row r="32" spans="2:16" x14ac:dyDescent="0.3">
      <c r="B32" s="642"/>
      <c r="C32" s="644"/>
      <c r="D32" s="644"/>
      <c r="E32" s="644"/>
      <c r="F32" s="644"/>
      <c r="G32" s="644"/>
      <c r="H32" s="644"/>
      <c r="I32" s="644"/>
      <c r="J32" s="644"/>
      <c r="K32" s="644"/>
      <c r="L32" s="644"/>
      <c r="M32" s="644"/>
      <c r="N32" s="645"/>
      <c r="P32" s="388"/>
    </row>
    <row r="33" spans="1:16" x14ac:dyDescent="0.3">
      <c r="B33" s="642" t="s">
        <v>366</v>
      </c>
      <c r="C33" s="644"/>
      <c r="D33" s="644"/>
      <c r="E33" s="644"/>
      <c r="F33" s="644"/>
      <c r="G33" s="644"/>
      <c r="H33" s="644"/>
      <c r="I33" s="644"/>
      <c r="J33" s="644"/>
      <c r="K33" s="644"/>
      <c r="L33" s="644"/>
      <c r="M33" s="644"/>
      <c r="N33" s="645"/>
      <c r="P33" s="388"/>
    </row>
    <row r="34" spans="1:16" x14ac:dyDescent="0.3">
      <c r="B34" s="642"/>
      <c r="C34" s="644"/>
      <c r="D34" s="644"/>
      <c r="E34" s="644"/>
      <c r="F34" s="644"/>
      <c r="G34" s="644"/>
      <c r="H34" s="644"/>
      <c r="I34" s="644"/>
      <c r="J34" s="644"/>
      <c r="K34" s="644"/>
      <c r="L34" s="644"/>
      <c r="M34" s="644"/>
      <c r="N34" s="645"/>
      <c r="P34" s="388"/>
    </row>
    <row r="35" spans="1:16" x14ac:dyDescent="0.3">
      <c r="B35" s="642"/>
      <c r="C35" s="644"/>
      <c r="D35" s="644"/>
      <c r="E35" s="644"/>
      <c r="F35" s="644"/>
      <c r="G35" s="644"/>
      <c r="H35" s="644"/>
      <c r="I35" s="644"/>
      <c r="J35" s="644"/>
      <c r="K35" s="644"/>
      <c r="L35" s="644"/>
      <c r="M35" s="644"/>
      <c r="N35" s="645"/>
      <c r="P35" s="388"/>
    </row>
    <row r="36" spans="1:16" x14ac:dyDescent="0.3">
      <c r="B36" s="642" t="s">
        <v>362</v>
      </c>
      <c r="C36" s="644"/>
      <c r="D36" s="644"/>
      <c r="E36" s="644"/>
      <c r="F36" s="644"/>
      <c r="G36" s="644"/>
      <c r="H36" s="644"/>
      <c r="I36" s="644"/>
      <c r="J36" s="644"/>
      <c r="K36" s="644"/>
      <c r="L36" s="644"/>
      <c r="M36" s="644"/>
      <c r="N36" s="645"/>
      <c r="P36" s="388"/>
    </row>
    <row r="37" spans="1:16" x14ac:dyDescent="0.3">
      <c r="B37" s="642"/>
      <c r="C37" s="644"/>
      <c r="D37" s="644"/>
      <c r="E37" s="644"/>
      <c r="F37" s="644"/>
      <c r="G37" s="644"/>
      <c r="H37" s="644"/>
      <c r="I37" s="644"/>
      <c r="J37" s="644"/>
      <c r="K37" s="644"/>
      <c r="L37" s="644"/>
      <c r="M37" s="644"/>
      <c r="N37" s="645"/>
      <c r="P37" s="388"/>
    </row>
    <row r="38" spans="1:16" ht="15.75" thickBot="1" x14ac:dyDescent="0.35">
      <c r="B38" s="643"/>
      <c r="C38" s="646"/>
      <c r="D38" s="646"/>
      <c r="E38" s="646"/>
      <c r="F38" s="646"/>
      <c r="G38" s="646"/>
      <c r="H38" s="646"/>
      <c r="I38" s="646"/>
      <c r="J38" s="646"/>
      <c r="K38" s="646"/>
      <c r="L38" s="646"/>
      <c r="M38" s="646"/>
      <c r="N38" s="647"/>
      <c r="P38" s="388"/>
    </row>
    <row r="39" spans="1:16" x14ac:dyDescent="0.3">
      <c r="P39" s="388"/>
    </row>
    <row r="40" spans="1:16" x14ac:dyDescent="0.3">
      <c r="A40" s="388"/>
      <c r="B40" s="388"/>
      <c r="C40" s="388"/>
      <c r="D40" s="388"/>
      <c r="E40" s="388"/>
      <c r="F40" s="388"/>
      <c r="G40" s="388"/>
      <c r="H40" s="388"/>
      <c r="I40" s="388"/>
      <c r="J40" s="388"/>
      <c r="K40" s="388"/>
      <c r="L40" s="388"/>
      <c r="M40" s="388"/>
      <c r="N40" s="388"/>
      <c r="O40" s="388"/>
      <c r="P40" s="388"/>
    </row>
  </sheetData>
  <sheetProtection password="CA26" sheet="1" objects="1" scenarios="1" selectLockedCells="1"/>
  <mergeCells count="10">
    <mergeCell ref="B2:C2"/>
    <mergeCell ref="F4:H4"/>
    <mergeCell ref="B36:B38"/>
    <mergeCell ref="C36:N38"/>
    <mergeCell ref="C27:N29"/>
    <mergeCell ref="B27:B29"/>
    <mergeCell ref="B30:B32"/>
    <mergeCell ref="C30:N32"/>
    <mergeCell ref="B33:B35"/>
    <mergeCell ref="C33:N35"/>
  </mergeCells>
  <conditionalFormatting sqref="C19">
    <cfRule type="cellIs" dxfId="27" priority="6" operator="notBetween">
      <formula>117.6</formula>
      <formula>122.4</formula>
    </cfRule>
  </conditionalFormatting>
  <conditionalFormatting sqref="C20">
    <cfRule type="cellIs" dxfId="26" priority="5" operator="notBetween">
      <formula>130</formula>
      <formula>135</formula>
    </cfRule>
  </conditionalFormatting>
  <conditionalFormatting sqref="C21">
    <cfRule type="cellIs" dxfId="25" priority="4" operator="notBetween">
      <formula>55</formula>
      <formula>60</formula>
    </cfRule>
  </conditionalFormatting>
  <conditionalFormatting sqref="C22:C23">
    <cfRule type="cellIs" dxfId="24" priority="3" operator="notBetween">
      <formula>32.5</formula>
      <formula>37.5</formula>
    </cfRule>
  </conditionalFormatting>
  <conditionalFormatting sqref="C24">
    <cfRule type="cellIs" dxfId="23" priority="2" operator="notBetween">
      <formula>70</formula>
      <formula>80</formula>
    </cfRule>
  </conditionalFormatting>
  <conditionalFormatting sqref="C19:C24">
    <cfRule type="containsBlanks" dxfId="22" priority="1">
      <formula>LEN(TRIM(C19))=0</formula>
    </cfRule>
  </conditionalFormatting>
  <hyperlinks>
    <hyperlink ref="F4" location="Instructions!C35" display="Back to Instructions tab"/>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sheetPr>
  <dimension ref="A1:H146"/>
  <sheetViews>
    <sheetView zoomScale="90" zoomScaleNormal="90" workbookViewId="0">
      <selection activeCell="F4" sqref="F4"/>
    </sheetView>
  </sheetViews>
  <sheetFormatPr defaultRowHeight="18" x14ac:dyDescent="0.35"/>
  <cols>
    <col min="1" max="1" width="4.5703125" style="229" customWidth="1"/>
    <col min="2" max="2" width="45.42578125" style="229" customWidth="1"/>
    <col min="3" max="3" width="31.85546875" style="229" customWidth="1"/>
    <col min="4" max="4" width="30.42578125" style="229" customWidth="1"/>
    <col min="5" max="5" width="30.5703125" style="229" customWidth="1"/>
    <col min="6" max="6" width="27.140625" style="229" bestFit="1" customWidth="1"/>
    <col min="7" max="7" width="6" style="229" customWidth="1"/>
    <col min="8" max="8" width="3.5703125" style="229" customWidth="1"/>
    <col min="9" max="9" width="5" style="229" customWidth="1"/>
    <col min="10" max="10" width="4.85546875" style="229" customWidth="1"/>
    <col min="11" max="16384" width="9.140625" style="229"/>
  </cols>
  <sheetData>
    <row r="1" spans="1:8" ht="18.75" thickBot="1" x14ac:dyDescent="0.4">
      <c r="H1" s="384"/>
    </row>
    <row r="2" spans="1:8" ht="18.75" thickBot="1" x14ac:dyDescent="0.4">
      <c r="B2" s="605" t="str">
        <f>'Version Control'!$B$2</f>
        <v>Title Block</v>
      </c>
      <c r="C2" s="606"/>
      <c r="D2" s="607"/>
      <c r="H2" s="384"/>
    </row>
    <row r="3" spans="1:8" x14ac:dyDescent="0.35">
      <c r="B3" s="322" t="str">
        <f>'Version Control'!$B$3</f>
        <v>Test Report Template Name:</v>
      </c>
      <c r="C3" s="653" t="str">
        <f>'Version Control'!$C$3</f>
        <v xml:space="preserve">Residential Clothes Washer J1  </v>
      </c>
      <c r="D3" s="654"/>
      <c r="H3" s="384"/>
    </row>
    <row r="4" spans="1:8" x14ac:dyDescent="0.35">
      <c r="B4" s="323" t="str">
        <f>'Version Control'!$B$4</f>
        <v>Version Number:</v>
      </c>
      <c r="C4" s="655" t="str">
        <f>'Version Control'!$C$4</f>
        <v>v2.3</v>
      </c>
      <c r="D4" s="656"/>
      <c r="F4" s="231" t="s">
        <v>349</v>
      </c>
      <c r="H4" s="384"/>
    </row>
    <row r="5" spans="1:8" x14ac:dyDescent="0.35">
      <c r="B5" s="324" t="str">
        <f>'Version Control'!$B$5</f>
        <v xml:space="preserve">Latest Template Revision: </v>
      </c>
      <c r="C5" s="657">
        <f>'Version Control'!$C$5</f>
        <v>42922</v>
      </c>
      <c r="D5" s="658"/>
      <c r="H5" s="384"/>
    </row>
    <row r="6" spans="1:8" x14ac:dyDescent="0.35">
      <c r="B6" s="324" t="str">
        <f>'Version Control'!$B$6</f>
        <v>Tab Name:</v>
      </c>
      <c r="C6" s="659" t="str">
        <f ca="1">MID(CELL("filename",A1), FIND("]", CELL("filename", A1))+ 1, 255)</f>
        <v>Test Data Inputs</v>
      </c>
      <c r="D6" s="660"/>
      <c r="H6" s="384"/>
    </row>
    <row r="7" spans="1:8" ht="42.75" customHeight="1" x14ac:dyDescent="0.35">
      <c r="B7" s="506" t="str">
        <f>'Version Control'!$B$7</f>
        <v>File Name:</v>
      </c>
      <c r="C7" s="661" t="str">
        <f ca="1">'Version Control'!$C$7</f>
        <v>Residential Clothes Washer J1 - v2.2.xlsx</v>
      </c>
      <c r="D7" s="662"/>
      <c r="H7" s="384"/>
    </row>
    <row r="8" spans="1:8" ht="18.75" thickBot="1" x14ac:dyDescent="0.4">
      <c r="B8" s="325" t="str">
        <f>'Version Control'!$B$8</f>
        <v xml:space="preserve">Test Completion Date: </v>
      </c>
      <c r="C8" s="675" t="str">
        <f>'Version Control'!$C$8</f>
        <v>[MM/DD/YYYY]</v>
      </c>
      <c r="D8" s="676"/>
      <c r="H8" s="384"/>
    </row>
    <row r="9" spans="1:8" x14ac:dyDescent="0.35">
      <c r="H9" s="384"/>
    </row>
    <row r="10" spans="1:8" ht="18.75" thickBot="1" x14ac:dyDescent="0.4">
      <c r="H10" s="384"/>
    </row>
    <row r="11" spans="1:8" ht="18.75" thickBot="1" x14ac:dyDescent="0.4">
      <c r="A11" s="225"/>
      <c r="B11" s="672" t="s">
        <v>45</v>
      </c>
      <c r="C11" s="673"/>
      <c r="D11" s="674"/>
      <c r="E11" s="232"/>
      <c r="H11" s="384"/>
    </row>
    <row r="12" spans="1:8" x14ac:dyDescent="0.35">
      <c r="A12" s="225"/>
      <c r="B12" s="235"/>
      <c r="C12" s="236" t="s">
        <v>245</v>
      </c>
      <c r="D12" s="233"/>
      <c r="E12" s="232"/>
      <c r="H12" s="384"/>
    </row>
    <row r="13" spans="1:8" x14ac:dyDescent="0.35">
      <c r="A13" s="225"/>
      <c r="B13" s="257" t="s">
        <v>89</v>
      </c>
      <c r="C13" s="557"/>
      <c r="D13" s="379" t="s">
        <v>90</v>
      </c>
      <c r="E13" s="232"/>
      <c r="H13" s="384"/>
    </row>
    <row r="14" spans="1:8" x14ac:dyDescent="0.35">
      <c r="A14" s="225"/>
      <c r="B14" s="257" t="s">
        <v>91</v>
      </c>
      <c r="C14" s="557"/>
      <c r="D14" s="379" t="s">
        <v>90</v>
      </c>
      <c r="E14" s="232"/>
      <c r="H14" s="384"/>
    </row>
    <row r="15" spans="1:8" x14ac:dyDescent="0.35">
      <c r="A15" s="225"/>
      <c r="B15" s="258" t="s">
        <v>193</v>
      </c>
      <c r="C15" s="305"/>
      <c r="D15" s="379" t="s">
        <v>209</v>
      </c>
      <c r="E15" s="232"/>
      <c r="H15" s="384"/>
    </row>
    <row r="16" spans="1:8" ht="20.25" x14ac:dyDescent="0.35">
      <c r="A16" s="225"/>
      <c r="B16" s="257" t="s">
        <v>194</v>
      </c>
      <c r="C16" s="306" t="str">
        <f>IF(C15=60,62.3,IF(C15=100,62,"error"))</f>
        <v>error</v>
      </c>
      <c r="D16" s="360" t="s">
        <v>350</v>
      </c>
      <c r="E16" s="232"/>
      <c r="H16" s="384"/>
    </row>
    <row r="17" spans="2:8" ht="18.75" thickBot="1" x14ac:dyDescent="0.4">
      <c r="B17" s="237" t="s">
        <v>92</v>
      </c>
      <c r="C17" s="307" t="e">
        <f>(C14-C13)/C16</f>
        <v>#VALUE!</v>
      </c>
      <c r="D17" s="380" t="s">
        <v>93</v>
      </c>
      <c r="E17" s="232"/>
      <c r="H17" s="384"/>
    </row>
    <row r="18" spans="2:8" ht="18.75" thickBot="1" x14ac:dyDescent="0.4">
      <c r="E18" s="238"/>
      <c r="H18" s="384"/>
    </row>
    <row r="19" spans="2:8" ht="18.75" thickBot="1" x14ac:dyDescent="0.4">
      <c r="B19" s="672" t="s">
        <v>202</v>
      </c>
      <c r="C19" s="673"/>
      <c r="D19" s="674"/>
      <c r="H19" s="384"/>
    </row>
    <row r="20" spans="2:8" x14ac:dyDescent="0.35">
      <c r="B20" s="319" t="s">
        <v>78</v>
      </c>
      <c r="C20" s="320">
        <f>'General Info &amp; Test Results'!C30</f>
        <v>0</v>
      </c>
      <c r="D20" s="321"/>
      <c r="E20" s="239"/>
      <c r="H20" s="384"/>
    </row>
    <row r="21" spans="2:8" x14ac:dyDescent="0.35">
      <c r="B21" s="259" t="s">
        <v>99</v>
      </c>
      <c r="C21" s="260">
        <v>3</v>
      </c>
      <c r="D21" s="264" t="s">
        <v>90</v>
      </c>
      <c r="E21" s="238"/>
      <c r="H21" s="384"/>
    </row>
    <row r="22" spans="2:8" x14ac:dyDescent="0.35">
      <c r="B22" s="259" t="s">
        <v>101</v>
      </c>
      <c r="C22" s="260" t="e">
        <f>VLOOKUP(ROUNDDOWN(ROUND(C17,2),1),Tables!B58:K110,9)</f>
        <v>#VALUE!</v>
      </c>
      <c r="D22" s="264" t="s">
        <v>90</v>
      </c>
      <c r="E22" s="241"/>
      <c r="H22" s="384"/>
    </row>
    <row r="23" spans="2:8" ht="18.75" thickBot="1" x14ac:dyDescent="0.4">
      <c r="B23" s="308" t="s">
        <v>100</v>
      </c>
      <c r="C23" s="309" t="e">
        <f>VLOOKUP(ROUNDDOWN(ROUND(C17,2),1),Tables!B58:K110,7)</f>
        <v>#VALUE!</v>
      </c>
      <c r="D23" s="268" t="s">
        <v>90</v>
      </c>
      <c r="E23" s="241"/>
      <c r="H23" s="384"/>
    </row>
    <row r="24" spans="2:8" ht="18.75" thickBot="1" x14ac:dyDescent="0.4">
      <c r="H24" s="384"/>
    </row>
    <row r="25" spans="2:8" ht="18.75" thickBot="1" x14ac:dyDescent="0.4">
      <c r="B25" s="672" t="s">
        <v>97</v>
      </c>
      <c r="C25" s="673"/>
      <c r="D25" s="673"/>
      <c r="E25" s="673"/>
      <c r="F25" s="674"/>
      <c r="H25" s="384"/>
    </row>
    <row r="26" spans="2:8" x14ac:dyDescent="0.35">
      <c r="B26" s="235" t="s">
        <v>102</v>
      </c>
      <c r="C26" s="246">
        <f>'General Info &amp; Test Results'!C34</f>
        <v>0</v>
      </c>
      <c r="D26" s="232" t="s">
        <v>286</v>
      </c>
      <c r="E26" s="232"/>
      <c r="F26" s="233"/>
      <c r="H26" s="384"/>
    </row>
    <row r="27" spans="2:8" ht="16.5" customHeight="1" x14ac:dyDescent="0.35">
      <c r="B27" s="235" t="s">
        <v>98</v>
      </c>
      <c r="C27" s="246">
        <f>'General Info &amp; Test Results'!C35</f>
        <v>0</v>
      </c>
      <c r="D27" s="232" t="s">
        <v>286</v>
      </c>
      <c r="E27" s="232"/>
      <c r="F27" s="233"/>
      <c r="H27" s="384"/>
    </row>
    <row r="28" spans="2:8" ht="16.5" customHeight="1" x14ac:dyDescent="0.35">
      <c r="B28" s="235"/>
      <c r="C28" s="246"/>
      <c r="D28" s="232"/>
      <c r="E28" s="232"/>
      <c r="F28" s="233"/>
      <c r="H28" s="384"/>
    </row>
    <row r="29" spans="2:8" ht="16.5" customHeight="1" x14ac:dyDescent="0.35">
      <c r="B29" s="247" t="s">
        <v>125</v>
      </c>
      <c r="C29" s="248"/>
      <c r="D29" s="248"/>
      <c r="E29" s="248"/>
      <c r="F29" s="249"/>
      <c r="H29" s="384"/>
    </row>
    <row r="30" spans="2:8" ht="40.5" customHeight="1" x14ac:dyDescent="0.4">
      <c r="B30" s="235"/>
      <c r="C30" s="246"/>
      <c r="D30" s="246"/>
      <c r="E30" s="679" t="s">
        <v>247</v>
      </c>
      <c r="F30" s="680"/>
      <c r="H30" s="384"/>
    </row>
    <row r="31" spans="2:8" x14ac:dyDescent="0.35">
      <c r="B31" s="250" t="s">
        <v>103</v>
      </c>
      <c r="C31" s="269" t="s">
        <v>245</v>
      </c>
      <c r="D31" s="270"/>
      <c r="E31" s="270" t="s">
        <v>114</v>
      </c>
      <c r="F31" s="315" t="s">
        <v>244</v>
      </c>
      <c r="H31" s="384"/>
    </row>
    <row r="32" spans="2:8" ht="19.5" x14ac:dyDescent="0.4">
      <c r="B32" s="257" t="s">
        <v>351</v>
      </c>
      <c r="C32" s="305"/>
      <c r="D32" s="232" t="s">
        <v>90</v>
      </c>
      <c r="E32" s="651"/>
      <c r="F32" s="652"/>
      <c r="H32" s="384"/>
    </row>
    <row r="33" spans="2:8" ht="19.5" x14ac:dyDescent="0.4">
      <c r="B33" s="257" t="s">
        <v>352</v>
      </c>
      <c r="C33" s="305"/>
      <c r="D33" s="232" t="s">
        <v>90</v>
      </c>
      <c r="E33" s="651"/>
      <c r="F33" s="652"/>
      <c r="H33" s="384"/>
    </row>
    <row r="34" spans="2:8" x14ac:dyDescent="0.35">
      <c r="B34" s="250" t="s">
        <v>104</v>
      </c>
      <c r="C34" s="514"/>
      <c r="D34" s="232"/>
      <c r="E34" s="514"/>
      <c r="F34" s="558"/>
      <c r="H34" s="384"/>
    </row>
    <row r="35" spans="2:8" ht="19.5" x14ac:dyDescent="0.4">
      <c r="B35" s="257" t="s">
        <v>351</v>
      </c>
      <c r="C35" s="305"/>
      <c r="D35" s="232" t="s">
        <v>90</v>
      </c>
      <c r="E35" s="651"/>
      <c r="F35" s="652"/>
      <c r="H35" s="384"/>
    </row>
    <row r="36" spans="2:8" ht="19.5" x14ac:dyDescent="0.4">
      <c r="B36" s="257" t="s">
        <v>352</v>
      </c>
      <c r="C36" s="305"/>
      <c r="D36" s="232" t="s">
        <v>90</v>
      </c>
      <c r="E36" s="651"/>
      <c r="F36" s="652"/>
      <c r="H36" s="384"/>
    </row>
    <row r="37" spans="2:8" x14ac:dyDescent="0.35">
      <c r="B37" s="250" t="s">
        <v>105</v>
      </c>
      <c r="C37" s="514"/>
      <c r="D37" s="232"/>
      <c r="E37" s="514"/>
      <c r="F37" s="559"/>
      <c r="H37" s="384"/>
    </row>
    <row r="38" spans="2:8" ht="19.5" x14ac:dyDescent="0.4">
      <c r="B38" s="257" t="s">
        <v>351</v>
      </c>
      <c r="C38" s="305"/>
      <c r="D38" s="232" t="s">
        <v>90</v>
      </c>
      <c r="E38" s="651"/>
      <c r="F38" s="652"/>
      <c r="H38" s="384"/>
    </row>
    <row r="39" spans="2:8" ht="19.5" x14ac:dyDescent="0.4">
      <c r="B39" s="257" t="s">
        <v>352</v>
      </c>
      <c r="C39" s="305"/>
      <c r="D39" s="232" t="s">
        <v>90</v>
      </c>
      <c r="E39" s="651"/>
      <c r="F39" s="652"/>
      <c r="H39" s="384"/>
    </row>
    <row r="40" spans="2:8" x14ac:dyDescent="0.35">
      <c r="B40" s="250" t="s">
        <v>106</v>
      </c>
      <c r="C40" s="514"/>
      <c r="D40" s="232"/>
      <c r="E40" s="514"/>
      <c r="F40" s="558"/>
      <c r="H40" s="384"/>
    </row>
    <row r="41" spans="2:8" ht="19.5" x14ac:dyDescent="0.4">
      <c r="B41" s="257" t="s">
        <v>351</v>
      </c>
      <c r="C41" s="305"/>
      <c r="D41" s="232" t="s">
        <v>90</v>
      </c>
      <c r="E41" s="651"/>
      <c r="F41" s="652"/>
      <c r="H41" s="384"/>
    </row>
    <row r="42" spans="2:8" ht="19.5" x14ac:dyDescent="0.4">
      <c r="B42" s="257" t="s">
        <v>352</v>
      </c>
      <c r="C42" s="305"/>
      <c r="D42" s="232" t="s">
        <v>90</v>
      </c>
      <c r="E42" s="651"/>
      <c r="F42" s="652"/>
      <c r="H42" s="384"/>
    </row>
    <row r="43" spans="2:8" x14ac:dyDescent="0.35">
      <c r="B43" s="235"/>
      <c r="C43" s="577"/>
      <c r="D43" s="578"/>
      <c r="E43" s="579"/>
      <c r="F43" s="580"/>
      <c r="H43" s="384"/>
    </row>
    <row r="44" spans="2:8" x14ac:dyDescent="0.35">
      <c r="B44" s="247" t="s">
        <v>427</v>
      </c>
      <c r="C44" s="248"/>
      <c r="D44" s="248"/>
      <c r="E44" s="248"/>
      <c r="F44" s="249"/>
      <c r="H44" s="384"/>
    </row>
    <row r="45" spans="2:8" ht="36" customHeight="1" x14ac:dyDescent="0.4">
      <c r="B45" s="235"/>
      <c r="C45" s="246"/>
      <c r="D45" s="246"/>
      <c r="E45" s="679" t="s">
        <v>247</v>
      </c>
      <c r="F45" s="680"/>
      <c r="H45" s="384"/>
    </row>
    <row r="46" spans="2:8" x14ac:dyDescent="0.35">
      <c r="B46" s="250" t="s">
        <v>103</v>
      </c>
      <c r="C46" s="269" t="s">
        <v>245</v>
      </c>
      <c r="D46" s="270"/>
      <c r="E46" s="270" t="s">
        <v>114</v>
      </c>
      <c r="F46" s="315" t="s">
        <v>244</v>
      </c>
      <c r="H46" s="384"/>
    </row>
    <row r="47" spans="2:8" ht="19.5" x14ac:dyDescent="0.4">
      <c r="B47" s="257" t="s">
        <v>351</v>
      </c>
      <c r="C47" s="305"/>
      <c r="D47" s="232" t="s">
        <v>90</v>
      </c>
      <c r="E47" s="651"/>
      <c r="F47" s="652"/>
      <c r="H47" s="384"/>
    </row>
    <row r="48" spans="2:8" ht="19.5" x14ac:dyDescent="0.4">
      <c r="B48" s="257" t="s">
        <v>352</v>
      </c>
      <c r="C48" s="305"/>
      <c r="D48" s="232" t="s">
        <v>90</v>
      </c>
      <c r="E48" s="651"/>
      <c r="F48" s="652"/>
      <c r="H48" s="384"/>
    </row>
    <row r="49" spans="2:8" ht="15.75" customHeight="1" x14ac:dyDescent="0.35">
      <c r="B49" s="250" t="s">
        <v>104</v>
      </c>
      <c r="C49" s="514"/>
      <c r="D49" s="232"/>
      <c r="E49" s="514"/>
      <c r="F49" s="558"/>
      <c r="H49" s="384"/>
    </row>
    <row r="50" spans="2:8" ht="19.5" x14ac:dyDescent="0.4">
      <c r="B50" s="257" t="s">
        <v>351</v>
      </c>
      <c r="C50" s="305"/>
      <c r="D50" s="232" t="s">
        <v>90</v>
      </c>
      <c r="E50" s="651"/>
      <c r="F50" s="652"/>
      <c r="H50" s="384"/>
    </row>
    <row r="51" spans="2:8" ht="19.5" x14ac:dyDescent="0.4">
      <c r="B51" s="257" t="s">
        <v>352</v>
      </c>
      <c r="C51" s="305"/>
      <c r="D51" s="232" t="s">
        <v>90</v>
      </c>
      <c r="E51" s="651"/>
      <c r="F51" s="652"/>
      <c r="H51" s="384"/>
    </row>
    <row r="52" spans="2:8" x14ac:dyDescent="0.35">
      <c r="B52" s="250" t="s">
        <v>105</v>
      </c>
      <c r="C52" s="514"/>
      <c r="D52" s="232"/>
      <c r="E52" s="514"/>
      <c r="F52" s="558"/>
      <c r="H52" s="384"/>
    </row>
    <row r="53" spans="2:8" ht="19.5" x14ac:dyDescent="0.4">
      <c r="B53" s="257" t="s">
        <v>351</v>
      </c>
      <c r="C53" s="305"/>
      <c r="D53" s="232" t="s">
        <v>90</v>
      </c>
      <c r="E53" s="651"/>
      <c r="F53" s="652"/>
      <c r="H53" s="384"/>
    </row>
    <row r="54" spans="2:8" ht="19.5" x14ac:dyDescent="0.4">
      <c r="B54" s="257" t="s">
        <v>352</v>
      </c>
      <c r="C54" s="305"/>
      <c r="D54" s="232" t="s">
        <v>90</v>
      </c>
      <c r="E54" s="651"/>
      <c r="F54" s="652"/>
      <c r="H54" s="384"/>
    </row>
    <row r="55" spans="2:8" ht="12.75" customHeight="1" x14ac:dyDescent="0.35">
      <c r="B55" s="250" t="s">
        <v>106</v>
      </c>
      <c r="C55" s="514"/>
      <c r="D55" s="232"/>
      <c r="E55" s="514"/>
      <c r="F55" s="558"/>
      <c r="H55" s="384"/>
    </row>
    <row r="56" spans="2:8" ht="19.5" x14ac:dyDescent="0.4">
      <c r="B56" s="257" t="s">
        <v>351</v>
      </c>
      <c r="C56" s="305"/>
      <c r="D56" s="232" t="s">
        <v>90</v>
      </c>
      <c r="E56" s="651"/>
      <c r="F56" s="652"/>
      <c r="H56" s="384"/>
    </row>
    <row r="57" spans="2:8" ht="20.25" thickBot="1" x14ac:dyDescent="0.45">
      <c r="B57" s="311" t="s">
        <v>352</v>
      </c>
      <c r="C57" s="515"/>
      <c r="D57" s="234" t="s">
        <v>90</v>
      </c>
      <c r="E57" s="677"/>
      <c r="F57" s="678"/>
      <c r="H57" s="384"/>
    </row>
    <row r="58" spans="2:8" ht="18.75" thickBot="1" x14ac:dyDescent="0.4">
      <c r="H58" s="384"/>
    </row>
    <row r="59" spans="2:8" ht="18.75" thickBot="1" x14ac:dyDescent="0.4">
      <c r="B59" s="672" t="s">
        <v>348</v>
      </c>
      <c r="C59" s="673"/>
      <c r="D59" s="673"/>
      <c r="E59" s="673"/>
      <c r="F59" s="674"/>
      <c r="H59" s="384"/>
    </row>
    <row r="60" spans="2:8" x14ac:dyDescent="0.35">
      <c r="B60" s="663"/>
      <c r="C60" s="664"/>
      <c r="D60" s="664"/>
      <c r="E60" s="664"/>
      <c r="F60" s="665"/>
      <c r="H60" s="384"/>
    </row>
    <row r="61" spans="2:8" x14ac:dyDescent="0.35">
      <c r="B61" s="666"/>
      <c r="C61" s="667"/>
      <c r="D61" s="667"/>
      <c r="E61" s="667"/>
      <c r="F61" s="668"/>
      <c r="H61" s="384"/>
    </row>
    <row r="62" spans="2:8" x14ac:dyDescent="0.35">
      <c r="B62" s="666"/>
      <c r="C62" s="667"/>
      <c r="D62" s="667"/>
      <c r="E62" s="667"/>
      <c r="F62" s="668"/>
      <c r="H62" s="384"/>
    </row>
    <row r="63" spans="2:8" x14ac:dyDescent="0.35">
      <c r="B63" s="666"/>
      <c r="C63" s="667"/>
      <c r="D63" s="667"/>
      <c r="E63" s="667"/>
      <c r="F63" s="668"/>
      <c r="H63" s="384"/>
    </row>
    <row r="64" spans="2:8" ht="18.75" thickBot="1" x14ac:dyDescent="0.4">
      <c r="B64" s="669"/>
      <c r="C64" s="670"/>
      <c r="D64" s="670"/>
      <c r="E64" s="670"/>
      <c r="F64" s="671"/>
      <c r="H64" s="384"/>
    </row>
    <row r="65" spans="2:8" ht="18.75" thickBot="1" x14ac:dyDescent="0.4">
      <c r="H65" s="384"/>
    </row>
    <row r="66" spans="2:8" x14ac:dyDescent="0.35">
      <c r="B66" s="243" t="s">
        <v>111</v>
      </c>
      <c r="C66" s="244"/>
      <c r="D66" s="244"/>
      <c r="E66" s="245"/>
      <c r="H66" s="384"/>
    </row>
    <row r="67" spans="2:8" x14ac:dyDescent="0.35">
      <c r="B67" s="235" t="s">
        <v>112</v>
      </c>
      <c r="C67" s="251">
        <f>'General Info &amp; Test Results'!$C$30</f>
        <v>0</v>
      </c>
      <c r="D67" s="232" t="s">
        <v>286</v>
      </c>
      <c r="E67" s="233"/>
      <c r="H67" s="384"/>
    </row>
    <row r="68" spans="2:8" x14ac:dyDescent="0.35">
      <c r="B68" s="235" t="s">
        <v>203</v>
      </c>
      <c r="C68" s="251">
        <f>'General Info &amp; Test Results'!C31</f>
        <v>0</v>
      </c>
      <c r="D68" s="232" t="s">
        <v>286</v>
      </c>
      <c r="E68" s="233"/>
      <c r="H68" s="384"/>
    </row>
    <row r="69" spans="2:8" x14ac:dyDescent="0.35">
      <c r="B69" s="235" t="s">
        <v>77</v>
      </c>
      <c r="C69" s="251">
        <f>'General Info &amp; Test Results'!C32</f>
        <v>0</v>
      </c>
      <c r="D69" s="232" t="s">
        <v>286</v>
      </c>
      <c r="E69" s="233"/>
      <c r="H69" s="384"/>
    </row>
    <row r="70" spans="2:8" x14ac:dyDescent="0.35">
      <c r="B70" s="235" t="s">
        <v>82</v>
      </c>
      <c r="C70" s="251">
        <f>'General Info &amp; Test Results'!C33</f>
        <v>0</v>
      </c>
      <c r="D70" s="232" t="s">
        <v>286</v>
      </c>
      <c r="E70" s="233"/>
      <c r="H70" s="384"/>
    </row>
    <row r="71" spans="2:8" x14ac:dyDescent="0.35">
      <c r="B71" s="235" t="s">
        <v>80</v>
      </c>
      <c r="C71" s="251">
        <f>'General Info &amp; Test Results'!C34</f>
        <v>0</v>
      </c>
      <c r="D71" s="232" t="s">
        <v>286</v>
      </c>
      <c r="E71" s="233"/>
      <c r="H71" s="384"/>
    </row>
    <row r="72" spans="2:8" x14ac:dyDescent="0.35">
      <c r="B72" s="235" t="s">
        <v>219</v>
      </c>
      <c r="C72" s="251">
        <f>'General Info &amp; Test Results'!C35</f>
        <v>0</v>
      </c>
      <c r="D72" s="232" t="s">
        <v>286</v>
      </c>
      <c r="E72" s="233"/>
      <c r="H72" s="384"/>
    </row>
    <row r="73" spans="2:8" x14ac:dyDescent="0.35">
      <c r="B73" s="230" t="s">
        <v>241</v>
      </c>
      <c r="C73" s="251">
        <f>'General Info &amp; Test Results'!C36</f>
        <v>0</v>
      </c>
      <c r="D73" s="232" t="s">
        <v>286</v>
      </c>
      <c r="E73" s="233"/>
      <c r="H73" s="384"/>
    </row>
    <row r="74" spans="2:8" x14ac:dyDescent="0.35">
      <c r="B74" s="235"/>
      <c r="C74" s="251"/>
      <c r="D74" s="251"/>
      <c r="E74" s="233"/>
      <c r="H74" s="384"/>
    </row>
    <row r="75" spans="2:8" x14ac:dyDescent="0.35">
      <c r="B75" s="247" t="s">
        <v>125</v>
      </c>
      <c r="C75" s="248"/>
      <c r="D75" s="248"/>
      <c r="E75" s="249"/>
      <c r="H75" s="384"/>
    </row>
    <row r="76" spans="2:8" x14ac:dyDescent="0.35">
      <c r="B76" s="250" t="s">
        <v>126</v>
      </c>
      <c r="C76" s="236" t="s">
        <v>114</v>
      </c>
      <c r="D76" s="454" t="s">
        <v>244</v>
      </c>
      <c r="E76" s="455" t="s">
        <v>240</v>
      </c>
      <c r="H76" s="384"/>
    </row>
    <row r="77" spans="2:8" x14ac:dyDescent="0.35">
      <c r="B77" s="257" t="s">
        <v>113</v>
      </c>
      <c r="C77" s="561"/>
      <c r="D77" s="561"/>
      <c r="E77" s="516"/>
      <c r="H77" s="384"/>
    </row>
    <row r="78" spans="2:8" x14ac:dyDescent="0.35">
      <c r="B78" s="257" t="s">
        <v>120</v>
      </c>
      <c r="C78" s="561"/>
      <c r="D78" s="561"/>
      <c r="E78" s="516"/>
      <c r="H78" s="384"/>
    </row>
    <row r="79" spans="2:8" x14ac:dyDescent="0.35">
      <c r="B79" s="257" t="s">
        <v>121</v>
      </c>
      <c r="C79" s="561"/>
      <c r="D79" s="561"/>
      <c r="E79" s="516"/>
      <c r="H79" s="384"/>
    </row>
    <row r="80" spans="2:8" x14ac:dyDescent="0.35">
      <c r="B80" s="257" t="s">
        <v>122</v>
      </c>
      <c r="C80" s="561"/>
      <c r="D80" s="561"/>
      <c r="E80" s="516"/>
      <c r="H80" s="384"/>
    </row>
    <row r="81" spans="2:8" x14ac:dyDescent="0.35">
      <c r="B81" s="257" t="s">
        <v>123</v>
      </c>
      <c r="C81" s="561"/>
      <c r="D81" s="561"/>
      <c r="E81" s="516"/>
      <c r="H81" s="384"/>
    </row>
    <row r="82" spans="2:8" x14ac:dyDescent="0.35">
      <c r="B82" s="257" t="s">
        <v>204</v>
      </c>
      <c r="C82" s="562" t="str">
        <f>IF(C78="","",AVERAGE(C78:C81))</f>
        <v/>
      </c>
      <c r="D82" s="562" t="str">
        <f>IF(D78="","",AVERAGE(D78:D81))</f>
        <v/>
      </c>
      <c r="E82" s="316" t="str">
        <f>IF(E78="","",AVERAGE(E78:E81))</f>
        <v/>
      </c>
      <c r="H82" s="384"/>
    </row>
    <row r="83" spans="2:8" x14ac:dyDescent="0.35">
      <c r="B83" s="257" t="s">
        <v>117</v>
      </c>
      <c r="C83" s="561"/>
      <c r="D83" s="561"/>
      <c r="E83" s="516"/>
      <c r="H83" s="384"/>
    </row>
    <row r="84" spans="2:8" x14ac:dyDescent="0.35">
      <c r="B84" s="257" t="s">
        <v>118</v>
      </c>
      <c r="C84" s="561"/>
      <c r="D84" s="561"/>
      <c r="E84" s="516"/>
      <c r="H84" s="384"/>
    </row>
    <row r="85" spans="2:8" x14ac:dyDescent="0.35">
      <c r="B85" s="257" t="s">
        <v>353</v>
      </c>
      <c r="C85" s="561"/>
      <c r="D85" s="561"/>
      <c r="E85" s="516" t="str">
        <f>IF($C$144=0,"--","")</f>
        <v/>
      </c>
      <c r="H85" s="384"/>
    </row>
    <row r="86" spans="2:8" x14ac:dyDescent="0.35">
      <c r="B86" s="235"/>
      <c r="C86" s="232"/>
      <c r="D86" s="232"/>
      <c r="E86" s="233"/>
      <c r="H86" s="384"/>
    </row>
    <row r="87" spans="2:8" ht="16.5" customHeight="1" x14ac:dyDescent="0.35">
      <c r="B87" s="250" t="s">
        <v>127</v>
      </c>
      <c r="C87" s="236" t="s">
        <v>114</v>
      </c>
      <c r="D87" s="454" t="s">
        <v>244</v>
      </c>
      <c r="E87" s="455" t="s">
        <v>240</v>
      </c>
      <c r="H87" s="384"/>
    </row>
    <row r="88" spans="2:8" x14ac:dyDescent="0.35">
      <c r="B88" s="257" t="s">
        <v>113</v>
      </c>
      <c r="C88" s="561"/>
      <c r="D88" s="561"/>
      <c r="E88" s="516"/>
      <c r="H88" s="384"/>
    </row>
    <row r="89" spans="2:8" x14ac:dyDescent="0.35">
      <c r="B89" s="257" t="s">
        <v>120</v>
      </c>
      <c r="C89" s="561"/>
      <c r="D89" s="561"/>
      <c r="E89" s="516"/>
      <c r="H89" s="384"/>
    </row>
    <row r="90" spans="2:8" x14ac:dyDescent="0.35">
      <c r="B90" s="257" t="s">
        <v>121</v>
      </c>
      <c r="C90" s="561"/>
      <c r="D90" s="561"/>
      <c r="E90" s="516"/>
      <c r="H90" s="384"/>
    </row>
    <row r="91" spans="2:8" x14ac:dyDescent="0.35">
      <c r="B91" s="257" t="s">
        <v>122</v>
      </c>
      <c r="C91" s="561"/>
      <c r="D91" s="561"/>
      <c r="E91" s="516"/>
      <c r="H91" s="384"/>
    </row>
    <row r="92" spans="2:8" x14ac:dyDescent="0.35">
      <c r="B92" s="257" t="s">
        <v>123</v>
      </c>
      <c r="C92" s="561"/>
      <c r="D92" s="561"/>
      <c r="E92" s="516"/>
      <c r="H92" s="384"/>
    </row>
    <row r="93" spans="2:8" x14ac:dyDescent="0.35">
      <c r="B93" s="257" t="s">
        <v>204</v>
      </c>
      <c r="C93" s="562" t="str">
        <f>IF(C89="","",AVERAGE(C89:C92))</f>
        <v/>
      </c>
      <c r="D93" s="562" t="str">
        <f>IF(D89="","",AVERAGE(D89:D92))</f>
        <v/>
      </c>
      <c r="E93" s="316" t="str">
        <f>IF(E89="","",AVERAGE(E89:E92))</f>
        <v/>
      </c>
      <c r="H93" s="384"/>
    </row>
    <row r="94" spans="2:8" x14ac:dyDescent="0.35">
      <c r="B94" s="257" t="s">
        <v>117</v>
      </c>
      <c r="C94" s="561"/>
      <c r="D94" s="561"/>
      <c r="E94" s="516"/>
      <c r="H94" s="384"/>
    </row>
    <row r="95" spans="2:8" x14ac:dyDescent="0.35">
      <c r="B95" s="257" t="s">
        <v>118</v>
      </c>
      <c r="C95" s="561"/>
      <c r="D95" s="561"/>
      <c r="E95" s="516"/>
      <c r="H95" s="384"/>
    </row>
    <row r="96" spans="2:8" x14ac:dyDescent="0.35">
      <c r="B96" s="257" t="s">
        <v>353</v>
      </c>
      <c r="C96" s="561"/>
      <c r="D96" s="561"/>
      <c r="E96" s="516" t="str">
        <f>IF($C$144=0,"--","")</f>
        <v/>
      </c>
      <c r="H96" s="384"/>
    </row>
    <row r="97" spans="1:8" x14ac:dyDescent="0.35">
      <c r="B97" s="235"/>
      <c r="C97" s="232"/>
      <c r="D97" s="232"/>
      <c r="E97" s="233"/>
      <c r="H97" s="384"/>
    </row>
    <row r="98" spans="1:8" x14ac:dyDescent="0.35">
      <c r="B98" s="247" t="s">
        <v>427</v>
      </c>
      <c r="C98" s="248"/>
      <c r="D98" s="248"/>
      <c r="E98" s="249"/>
      <c r="H98" s="384"/>
    </row>
    <row r="99" spans="1:8" x14ac:dyDescent="0.35">
      <c r="B99" s="250" t="s">
        <v>428</v>
      </c>
      <c r="C99" s="236" t="s">
        <v>114</v>
      </c>
      <c r="D99" s="454" t="s">
        <v>244</v>
      </c>
      <c r="E99" s="455" t="s">
        <v>240</v>
      </c>
      <c r="H99" s="384"/>
    </row>
    <row r="100" spans="1:8" x14ac:dyDescent="0.35">
      <c r="B100" s="257" t="s">
        <v>113</v>
      </c>
      <c r="C100" s="561"/>
      <c r="D100" s="561"/>
      <c r="E100" s="516"/>
      <c r="H100" s="384"/>
    </row>
    <row r="101" spans="1:8" x14ac:dyDescent="0.35">
      <c r="B101" s="257" t="s">
        <v>120</v>
      </c>
      <c r="C101" s="561"/>
      <c r="D101" s="561"/>
      <c r="E101" s="516"/>
      <c r="H101" s="384"/>
    </row>
    <row r="102" spans="1:8" x14ac:dyDescent="0.35">
      <c r="B102" s="257" t="s">
        <v>121</v>
      </c>
      <c r="C102" s="561"/>
      <c r="D102" s="561"/>
      <c r="E102" s="516"/>
      <c r="H102" s="384"/>
    </row>
    <row r="103" spans="1:8" x14ac:dyDescent="0.35">
      <c r="B103" s="257" t="s">
        <v>122</v>
      </c>
      <c r="C103" s="561"/>
      <c r="D103" s="561"/>
      <c r="E103" s="516"/>
      <c r="H103" s="384"/>
    </row>
    <row r="104" spans="1:8" x14ac:dyDescent="0.35">
      <c r="B104" s="257" t="s">
        <v>123</v>
      </c>
      <c r="C104" s="561"/>
      <c r="D104" s="561"/>
      <c r="E104" s="516"/>
      <c r="H104" s="384"/>
    </row>
    <row r="105" spans="1:8" x14ac:dyDescent="0.35">
      <c r="B105" s="257" t="s">
        <v>204</v>
      </c>
      <c r="C105" s="562" t="str">
        <f>IF(C101="","",AVERAGE(C101:C104))</f>
        <v/>
      </c>
      <c r="D105" s="562" t="str">
        <f>IF(D101="","",AVERAGE(D101:D104))</f>
        <v/>
      </c>
      <c r="E105" s="316" t="str">
        <f>IF(E101="","",AVERAGE(E101:E104))</f>
        <v/>
      </c>
      <c r="H105" s="384"/>
    </row>
    <row r="106" spans="1:8" x14ac:dyDescent="0.35">
      <c r="B106" s="257" t="s">
        <v>117</v>
      </c>
      <c r="C106" s="561"/>
      <c r="D106" s="561"/>
      <c r="E106" s="516"/>
      <c r="H106" s="384"/>
    </row>
    <row r="107" spans="1:8" x14ac:dyDescent="0.35">
      <c r="B107" s="257" t="s">
        <v>118</v>
      </c>
      <c r="C107" s="561"/>
      <c r="D107" s="561"/>
      <c r="E107" s="516"/>
      <c r="H107" s="384"/>
    </row>
    <row r="108" spans="1:8" x14ac:dyDescent="0.35">
      <c r="B108" s="257" t="s">
        <v>353</v>
      </c>
      <c r="C108" s="561"/>
      <c r="D108" s="561"/>
      <c r="E108" s="516"/>
      <c r="H108" s="384"/>
    </row>
    <row r="109" spans="1:8" ht="12.75" customHeight="1" x14ac:dyDescent="0.35">
      <c r="B109" s="235"/>
      <c r="C109" s="240"/>
      <c r="D109" s="240"/>
      <c r="E109" s="317"/>
      <c r="H109" s="384"/>
    </row>
    <row r="110" spans="1:8" x14ac:dyDescent="0.35">
      <c r="A110" s="225"/>
      <c r="B110" s="250" t="s">
        <v>429</v>
      </c>
      <c r="C110" s="236" t="s">
        <v>114</v>
      </c>
      <c r="D110" s="454" t="s">
        <v>244</v>
      </c>
      <c r="E110" s="455" t="s">
        <v>240</v>
      </c>
      <c r="H110" s="384"/>
    </row>
    <row r="111" spans="1:8" x14ac:dyDescent="0.35">
      <c r="A111" s="225"/>
      <c r="B111" s="257" t="s">
        <v>113</v>
      </c>
      <c r="C111" s="561"/>
      <c r="D111" s="561"/>
      <c r="E111" s="516"/>
      <c r="H111" s="384"/>
    </row>
    <row r="112" spans="1:8" x14ac:dyDescent="0.35">
      <c r="A112" s="225"/>
      <c r="B112" s="257" t="s">
        <v>120</v>
      </c>
      <c r="C112" s="561"/>
      <c r="D112" s="561"/>
      <c r="E112" s="516"/>
      <c r="H112" s="384"/>
    </row>
    <row r="113" spans="1:8" x14ac:dyDescent="0.35">
      <c r="A113" s="225"/>
      <c r="B113" s="257" t="s">
        <v>121</v>
      </c>
      <c r="C113" s="561"/>
      <c r="D113" s="561"/>
      <c r="E113" s="516"/>
      <c r="H113" s="384"/>
    </row>
    <row r="114" spans="1:8" x14ac:dyDescent="0.35">
      <c r="A114" s="225"/>
      <c r="B114" s="257" t="s">
        <v>122</v>
      </c>
      <c r="C114" s="561"/>
      <c r="D114" s="561"/>
      <c r="E114" s="516"/>
      <c r="H114" s="384"/>
    </row>
    <row r="115" spans="1:8" x14ac:dyDescent="0.35">
      <c r="A115" s="225"/>
      <c r="B115" s="257" t="s">
        <v>123</v>
      </c>
      <c r="C115" s="561"/>
      <c r="D115" s="561"/>
      <c r="E115" s="516"/>
      <c r="H115" s="384"/>
    </row>
    <row r="116" spans="1:8" x14ac:dyDescent="0.35">
      <c r="A116" s="225"/>
      <c r="B116" s="257" t="s">
        <v>204</v>
      </c>
      <c r="C116" s="562" t="str">
        <f>IF(C112="","",AVERAGE(C112:C115))</f>
        <v/>
      </c>
      <c r="D116" s="562" t="str">
        <f>IF(D112="","",AVERAGE(D112:D115))</f>
        <v/>
      </c>
      <c r="E116" s="316" t="str">
        <f>IF(E112="","",AVERAGE(E112:E115))</f>
        <v/>
      </c>
      <c r="H116" s="384"/>
    </row>
    <row r="117" spans="1:8" x14ac:dyDescent="0.35">
      <c r="B117" s="257" t="s">
        <v>117</v>
      </c>
      <c r="C117" s="561"/>
      <c r="D117" s="561"/>
      <c r="E117" s="516"/>
      <c r="H117" s="384"/>
    </row>
    <row r="118" spans="1:8" x14ac:dyDescent="0.35">
      <c r="B118" s="257" t="s">
        <v>118</v>
      </c>
      <c r="C118" s="561"/>
      <c r="D118" s="561"/>
      <c r="E118" s="516"/>
      <c r="H118" s="384"/>
    </row>
    <row r="119" spans="1:8" x14ac:dyDescent="0.35">
      <c r="B119" s="257" t="s">
        <v>353</v>
      </c>
      <c r="C119" s="561"/>
      <c r="D119" s="561"/>
      <c r="E119" s="516"/>
      <c r="H119" s="384"/>
    </row>
    <row r="120" spans="1:8" ht="15" customHeight="1" x14ac:dyDescent="0.35">
      <c r="B120" s="235"/>
      <c r="C120" s="240"/>
      <c r="D120" s="240"/>
      <c r="E120" s="317"/>
      <c r="H120" s="384"/>
    </row>
    <row r="121" spans="1:8" x14ac:dyDescent="0.35">
      <c r="B121" s="250" t="s">
        <v>430</v>
      </c>
      <c r="C121" s="236" t="s">
        <v>114</v>
      </c>
      <c r="D121" s="454" t="s">
        <v>244</v>
      </c>
      <c r="E121" s="455" t="s">
        <v>240</v>
      </c>
      <c r="H121" s="384"/>
    </row>
    <row r="122" spans="1:8" x14ac:dyDescent="0.35">
      <c r="B122" s="257" t="s">
        <v>113</v>
      </c>
      <c r="C122" s="305"/>
      <c r="D122" s="305"/>
      <c r="E122" s="517"/>
      <c r="H122" s="384"/>
    </row>
    <row r="123" spans="1:8" x14ac:dyDescent="0.35">
      <c r="B123" s="257" t="s">
        <v>120</v>
      </c>
      <c r="C123" s="305"/>
      <c r="D123" s="305"/>
      <c r="E123" s="517"/>
      <c r="H123" s="384"/>
    </row>
    <row r="124" spans="1:8" x14ac:dyDescent="0.35">
      <c r="B124" s="257" t="s">
        <v>121</v>
      </c>
      <c r="C124" s="305"/>
      <c r="D124" s="305"/>
      <c r="E124" s="517"/>
      <c r="H124" s="384"/>
    </row>
    <row r="125" spans="1:8" x14ac:dyDescent="0.35">
      <c r="B125" s="257" t="s">
        <v>122</v>
      </c>
      <c r="C125" s="305"/>
      <c r="D125" s="305"/>
      <c r="E125" s="517"/>
      <c r="H125" s="384"/>
    </row>
    <row r="126" spans="1:8" x14ac:dyDescent="0.35">
      <c r="B126" s="257" t="s">
        <v>123</v>
      </c>
      <c r="C126" s="305"/>
      <c r="D126" s="305"/>
      <c r="E126" s="517"/>
      <c r="H126" s="384"/>
    </row>
    <row r="127" spans="1:8" x14ac:dyDescent="0.35">
      <c r="B127" s="257" t="s">
        <v>124</v>
      </c>
      <c r="C127" s="560" t="str">
        <f>IF(C123="","",AVERAGE(C123:C126))</f>
        <v/>
      </c>
      <c r="D127" s="560" t="str">
        <f>IF(D123="","",AVERAGE(D123:D126))</f>
        <v/>
      </c>
      <c r="E127" s="318" t="str">
        <f>IF(E123="","",AVERAGE(E123:E126))</f>
        <v/>
      </c>
      <c r="H127" s="384"/>
    </row>
    <row r="128" spans="1:8" x14ac:dyDescent="0.35">
      <c r="B128" s="257" t="s">
        <v>117</v>
      </c>
      <c r="C128" s="305"/>
      <c r="D128" s="305"/>
      <c r="E128" s="517"/>
      <c r="H128" s="384"/>
    </row>
    <row r="129" spans="2:8" x14ac:dyDescent="0.35">
      <c r="B129" s="257" t="s">
        <v>118</v>
      </c>
      <c r="C129" s="305"/>
      <c r="D129" s="305"/>
      <c r="E129" s="517"/>
      <c r="H129" s="384"/>
    </row>
    <row r="130" spans="2:8" ht="18.75" thickBot="1" x14ac:dyDescent="0.4">
      <c r="B130" s="242" t="s">
        <v>354</v>
      </c>
      <c r="C130" s="515"/>
      <c r="D130" s="515"/>
      <c r="E130" s="518"/>
      <c r="H130" s="384"/>
    </row>
    <row r="131" spans="2:8" ht="18.75" thickBot="1" x14ac:dyDescent="0.4">
      <c r="H131" s="384"/>
    </row>
    <row r="132" spans="2:8" ht="18.75" thickBot="1" x14ac:dyDescent="0.4">
      <c r="B132" s="672" t="s">
        <v>348</v>
      </c>
      <c r="C132" s="673"/>
      <c r="D132" s="673"/>
      <c r="E132" s="674"/>
      <c r="H132" s="384"/>
    </row>
    <row r="133" spans="2:8" x14ac:dyDescent="0.35">
      <c r="B133" s="663"/>
      <c r="C133" s="664"/>
      <c r="D133" s="664"/>
      <c r="E133" s="665"/>
      <c r="H133" s="384"/>
    </row>
    <row r="134" spans="2:8" x14ac:dyDescent="0.35">
      <c r="B134" s="666"/>
      <c r="C134" s="667"/>
      <c r="D134" s="667"/>
      <c r="E134" s="668"/>
      <c r="H134" s="384"/>
    </row>
    <row r="135" spans="2:8" x14ac:dyDescent="0.35">
      <c r="B135" s="666"/>
      <c r="C135" s="667"/>
      <c r="D135" s="667"/>
      <c r="E135" s="668"/>
      <c r="H135" s="384"/>
    </row>
    <row r="136" spans="2:8" x14ac:dyDescent="0.35">
      <c r="B136" s="666"/>
      <c r="C136" s="667"/>
      <c r="D136" s="667"/>
      <c r="E136" s="668"/>
      <c r="H136" s="384"/>
    </row>
    <row r="137" spans="2:8" ht="18.75" thickBot="1" x14ac:dyDescent="0.4">
      <c r="B137" s="669"/>
      <c r="C137" s="670"/>
      <c r="D137" s="670"/>
      <c r="E137" s="671"/>
      <c r="H137" s="384"/>
    </row>
    <row r="138" spans="2:8" ht="18.75" thickBot="1" x14ac:dyDescent="0.4">
      <c r="B138" s="252"/>
      <c r="C138" s="252"/>
      <c r="D138" s="252"/>
      <c r="E138" s="252"/>
      <c r="F138" s="252"/>
      <c r="G138" s="252"/>
      <c r="H138" s="456"/>
    </row>
    <row r="139" spans="2:8" ht="18.75" thickBot="1" x14ac:dyDescent="0.4">
      <c r="B139" s="451" t="s">
        <v>355</v>
      </c>
      <c r="C139" s="452"/>
      <c r="D139" s="452"/>
      <c r="E139" s="314"/>
      <c r="H139" s="384"/>
    </row>
    <row r="140" spans="2:8" x14ac:dyDescent="0.35">
      <c r="B140" s="312" t="s">
        <v>7</v>
      </c>
      <c r="C140" s="453" t="str">
        <f>IF(AND('General Info &amp; Test Results'!$C$32="≤ 135°F",'General Info &amp; Test Results'!$C$33="1 Temp"),Tables!C42,IF(AND('General Info &amp; Test Results'!C$32="≤ 135°F",'General Info &amp; Test Results'!C$33="2 Temps"),Tables!D42,IF(AND('General Info &amp; Test Results'!C$32="≤ 135°F",OR('General Info &amp; Test Results'!C$33="3 Temps",'General Info &amp; Test Results'!C$33="&gt;3 Temps")),Tables!E42,IF(AND('General Info &amp; Test Results'!C$32="&gt; 135°F",'General Info &amp; Test Results'!C$33="3 Temps"),Tables!F42,IF(AND('General Info &amp; Test Results'!C$32="&gt; 135°F",'General Info &amp; Test Results'!C$33="&gt;3 Temps"),Tables!G42,"invalid wash temp. selections on General Info &amp; Test Results tab")))))</f>
        <v>invalid wash temp. selections on General Info &amp; Test Results tab</v>
      </c>
      <c r="D140" s="453"/>
      <c r="E140" s="313"/>
      <c r="H140" s="384"/>
    </row>
    <row r="141" spans="2:8" x14ac:dyDescent="0.35">
      <c r="B141" s="261" t="s">
        <v>8</v>
      </c>
      <c r="C141" s="262" t="str">
        <f>IF(AND('General Info &amp; Test Results'!C$32="≤ 135°F",'General Info &amp; Test Results'!C$33="1 Temp"),Tables!C43,IF(AND('General Info &amp; Test Results'!C$32="≤ 135°F",'General Info &amp; Test Results'!C$33="2 Temps"),Tables!D43,IF(AND('General Info &amp; Test Results'!C$32="≤ 135°F",OR('General Info &amp; Test Results'!C$33="3 Temps",'General Info &amp; Test Results'!C$33="&gt;3 Temps")),Tables!E43,IF(AND('General Info &amp; Test Results'!C$32="&gt; 135°F",'General Info &amp; Test Results'!C$33="3 Temps"),Tables!F43,IF(AND('General Info &amp; Test Results'!C$32="&gt; 135°F",'General Info &amp; Test Results'!C$33="&gt;3 Temps"),Tables!G43,"invalid wash temp. selections on General Info &amp; Test Results tab")))))</f>
        <v>invalid wash temp. selections on General Info &amp; Test Results tab</v>
      </c>
      <c r="D141" s="263"/>
      <c r="E141" s="264"/>
      <c r="H141" s="384"/>
    </row>
    <row r="142" spans="2:8" x14ac:dyDescent="0.35">
      <c r="B142" s="261" t="s">
        <v>9</v>
      </c>
      <c r="C142" s="262" t="str">
        <f>IF(AND('General Info &amp; Test Results'!C$32="≤ 135°F",'General Info &amp; Test Results'!C$33="1 Temp"),Tables!C44,IF(AND('General Info &amp; Test Results'!C$32="≤ 135°F",'General Info &amp; Test Results'!C$33="2 Temps"),Tables!D44,IF(AND('General Info &amp; Test Results'!C$32="≤ 135°F",OR('General Info &amp; Test Results'!C$33="3 Temps",'General Info &amp; Test Results'!C$33="&gt;3 Temps")),Tables!E44,IF(AND('General Info &amp; Test Results'!C$32="&gt; 135°F",'General Info &amp; Test Results'!C$33="3 Temps"),Tables!F44,IF(AND('General Info &amp; Test Results'!C$32="&gt; 135°F",'General Info &amp; Test Results'!C$33="&gt;3 Temps"),Tables!G44,"invalid wash temp. selections on General Info &amp; Test Results tab")))))</f>
        <v>invalid wash temp. selections on General Info &amp; Test Results tab</v>
      </c>
      <c r="D142" s="263"/>
      <c r="E142" s="264"/>
      <c r="H142" s="384"/>
    </row>
    <row r="143" spans="2:8" x14ac:dyDescent="0.35">
      <c r="B143" s="261" t="s">
        <v>10</v>
      </c>
      <c r="C143" s="262" t="str">
        <f>IF(AND('General Info &amp; Test Results'!C$32="≤ 135°F",'General Info &amp; Test Results'!C$33="1 Temp"),Tables!C45,IF(AND('General Info &amp; Test Results'!C$32="≤ 135°F",'General Info &amp; Test Results'!C$33="2 Temps"),Tables!D45,IF(AND('General Info &amp; Test Results'!C$32="≤ 135°F",OR('General Info &amp; Test Results'!C$33="3 Temps",'General Info &amp; Test Results'!C$33="&gt;3 Temps")),Tables!E45,IF(AND('General Info &amp; Test Results'!C$32="&gt; 135°F",'General Info &amp; Test Results'!C$33="3 Temps"),Tables!F45,IF(AND('General Info &amp; Test Results'!C$32="&gt; 135°F",'General Info &amp; Test Results'!C$33="&gt;3 Temps"),Tables!G45,"invalid wash temp. selections on General Info &amp; Test Results tab")))))</f>
        <v>invalid wash temp. selections on General Info &amp; Test Results tab</v>
      </c>
      <c r="D143" s="263"/>
      <c r="E143" s="264"/>
      <c r="H143" s="384"/>
    </row>
    <row r="144" spans="2:8" ht="18.75" thickBot="1" x14ac:dyDescent="0.4">
      <c r="B144" s="265" t="s">
        <v>11</v>
      </c>
      <c r="C144" s="266" t="str">
        <f>IF(AND('General Info &amp; Test Results'!C$32="≤ 135°F",'General Info &amp; Test Results'!C$33="1 Temp"),Tables!C46,IF(AND('General Info &amp; Test Results'!C$32="≤ 135°F",'General Info &amp; Test Results'!C$33="2 Temps"),Tables!D46,IF(AND('General Info &amp; Test Results'!C$32="≤ 135°F",OR('General Info &amp; Test Results'!C$33="3 Temps",'General Info &amp; Test Results'!C$33="&gt;3 Temps")),Tables!E46,IF(AND('General Info &amp; Test Results'!C$32="&gt; 135°F",'General Info &amp; Test Results'!C$33="3 Temps"),Tables!F46,IF(AND('General Info &amp; Test Results'!C$32="&gt; 135°F",'General Info &amp; Test Results'!C$33="&gt;3 Temps"),Tables!G46,"invalid wash temp. selections on General Info &amp; Test Results tab")))))</f>
        <v>invalid wash temp. selections on General Info &amp; Test Results tab</v>
      </c>
      <c r="D144" s="267"/>
      <c r="E144" s="268"/>
      <c r="H144" s="384"/>
    </row>
    <row r="145" spans="1:8" x14ac:dyDescent="0.35">
      <c r="H145" s="384"/>
    </row>
    <row r="146" spans="1:8" x14ac:dyDescent="0.35">
      <c r="A146" s="384"/>
      <c r="B146" s="384"/>
      <c r="C146" s="384"/>
      <c r="D146" s="384"/>
      <c r="E146" s="384"/>
      <c r="F146" s="384"/>
      <c r="G146" s="384"/>
      <c r="H146" s="384"/>
    </row>
  </sheetData>
  <sheetProtection password="CA26" sheet="1" objects="1" scenarios="1" selectLockedCells="1"/>
  <mergeCells count="32">
    <mergeCell ref="C7:D7"/>
    <mergeCell ref="B60:F64"/>
    <mergeCell ref="B132:E132"/>
    <mergeCell ref="B133:E137"/>
    <mergeCell ref="C8:D8"/>
    <mergeCell ref="B19:D19"/>
    <mergeCell ref="B11:D11"/>
    <mergeCell ref="B25:F25"/>
    <mergeCell ref="B59:F59"/>
    <mergeCell ref="E56:E57"/>
    <mergeCell ref="F56:F57"/>
    <mergeCell ref="E45:F45"/>
    <mergeCell ref="E47:E48"/>
    <mergeCell ref="F47:F48"/>
    <mergeCell ref="E50:E51"/>
    <mergeCell ref="E30:F30"/>
    <mergeCell ref="B2:D2"/>
    <mergeCell ref="C3:D3"/>
    <mergeCell ref="C4:D4"/>
    <mergeCell ref="C5:D5"/>
    <mergeCell ref="C6:D6"/>
    <mergeCell ref="F32:F33"/>
    <mergeCell ref="E35:E36"/>
    <mergeCell ref="F35:F36"/>
    <mergeCell ref="E38:E39"/>
    <mergeCell ref="F38:F39"/>
    <mergeCell ref="E32:E33"/>
    <mergeCell ref="E41:E42"/>
    <mergeCell ref="F41:F42"/>
    <mergeCell ref="F50:F51"/>
    <mergeCell ref="E53:E54"/>
    <mergeCell ref="F53:F54"/>
  </mergeCells>
  <conditionalFormatting sqref="C32:C33 E32:F33 C77:E77 C88:E88">
    <cfRule type="expression" dxfId="21" priority="2" stopIfTrue="1">
      <formula>OR($C$20=0,$C$20="Automatic")</formula>
    </cfRule>
  </conditionalFormatting>
  <conditionalFormatting sqref="C35:C36 E35:F36">
    <cfRule type="expression" dxfId="20" priority="39" stopIfTrue="1">
      <formula>OR($C$20=0,$C$20="Automatic",$C$26&lt;&gt;"Yes")</formula>
    </cfRule>
  </conditionalFormatting>
  <conditionalFormatting sqref="C38:C39 E38:F39">
    <cfRule type="expression" dxfId="19" priority="40" stopIfTrue="1">
      <formula>OR($C$20=0,$C$20="Automatic",$C$27&lt;&gt;"Yes")</formula>
    </cfRule>
  </conditionalFormatting>
  <conditionalFormatting sqref="C41:C42 E41:F42">
    <cfRule type="expression" dxfId="18" priority="41" stopIfTrue="1">
      <formula>OR($C$20=0,$C$20="Automatic",$C$26&lt;&gt;"Yes",$C$27&lt;&gt;"Yes")</formula>
    </cfRule>
  </conditionalFormatting>
  <conditionalFormatting sqref="C47:C48 E47:F48 C100:E100 C111:E111 C122:E122">
    <cfRule type="expression" dxfId="17" priority="12" stopIfTrue="1">
      <formula>OR($C$20=0, $C$20="Manual")</formula>
    </cfRule>
  </conditionalFormatting>
  <conditionalFormatting sqref="C50:C51 E50:F51">
    <cfRule type="expression" dxfId="16" priority="44" stopIfTrue="1">
      <formula>OR($C$20=0,$C$20="Manual",$C$26&lt;&gt;"Yes")</formula>
    </cfRule>
  </conditionalFormatting>
  <conditionalFormatting sqref="C53:C54 E53:F54">
    <cfRule type="expression" dxfId="15" priority="45" stopIfTrue="1">
      <formula>OR($C$20=0,$C$20="Manual",$C$27&lt;&gt;"Yes")</formula>
    </cfRule>
  </conditionalFormatting>
  <conditionalFormatting sqref="C56:C57 E56:F57">
    <cfRule type="expression" dxfId="14" priority="47" stopIfTrue="1">
      <formula>OR($C$20=0,$C$20="Manual",$C$26&lt;&gt;"Yes",$C$27&lt;&gt;"Yes")</formula>
    </cfRule>
  </conditionalFormatting>
  <conditionalFormatting sqref="C85:E85 C96:E96">
    <cfRule type="expression" dxfId="13" priority="38" stopIfTrue="1">
      <formula>OR($C$20=0, $C$20="Automatic",$C$71&lt;&gt;"Yes")</formula>
    </cfRule>
  </conditionalFormatting>
  <conditionalFormatting sqref="C108:E108 C119:E119 C130:E130">
    <cfRule type="expression" dxfId="12" priority="43" stopIfTrue="1">
      <formula>OR($C$20=0, $C$20="Manual",$C$71&lt;&gt;"Yes")</formula>
    </cfRule>
  </conditionalFormatting>
  <conditionalFormatting sqref="C79:E79 C90:E90">
    <cfRule type="expression" dxfId="11" priority="4" stopIfTrue="1">
      <formula>OR($C$20=0,$C$20="Automatic",$C$73&lt;2)</formula>
    </cfRule>
  </conditionalFormatting>
  <conditionalFormatting sqref="C80:E80 C91:E91">
    <cfRule type="expression" dxfId="10" priority="16" stopIfTrue="1">
      <formula>OR($C$20=0,$C$20="Automatic",$C$73&lt;3)</formula>
    </cfRule>
  </conditionalFormatting>
  <conditionalFormatting sqref="C81:E81 C92:E92">
    <cfRule type="expression" dxfId="9" priority="17" stopIfTrue="1">
      <formula>OR($C$20=0,$C$20="Automatic",$C$73&lt;4)</formula>
    </cfRule>
  </conditionalFormatting>
  <conditionalFormatting sqref="C102:E102 C113:E113 C124:E124">
    <cfRule type="expression" dxfId="8" priority="14" stopIfTrue="1">
      <formula>OR($C$20=0,$C$20="Manual",$C$73&lt;2)</formula>
    </cfRule>
  </conditionalFormatting>
  <conditionalFormatting sqref="C103:E103 C114:E114 C125:E125">
    <cfRule type="expression" dxfId="7" priority="15" stopIfTrue="1">
      <formula>OR($C$20=0,$C$20="Manual",$C$73&lt;3)</formula>
    </cfRule>
  </conditionalFormatting>
  <conditionalFormatting sqref="C104:E104 C115:E115 C126:E126">
    <cfRule type="expression" dxfId="6" priority="32" stopIfTrue="1">
      <formula>OR($C$20=0,$C$20="Manual",$C$73&lt;4)</formula>
    </cfRule>
  </conditionalFormatting>
  <conditionalFormatting sqref="C83:E83 C94:E94">
    <cfRule type="expression" dxfId="5" priority="35">
      <formula>OR($C$20=0, $C$20="Automatic", $C$70="1 Temp", $C$70=0)</formula>
    </cfRule>
  </conditionalFormatting>
  <conditionalFormatting sqref="C106:E106 C117:E117 C128:E128">
    <cfRule type="expression" dxfId="4" priority="1">
      <formula>OR($C$20=0, $C$20="Manual", $C$70="1 Temp", $C$70=0)</formula>
    </cfRule>
  </conditionalFormatting>
  <dataValidations count="1">
    <dataValidation type="list" showInputMessage="1" showErrorMessage="1" sqref="C15">
      <formula1>WaterTemp</formula1>
    </dataValidation>
  </dataValidations>
  <hyperlinks>
    <hyperlink ref="F4" location="Instructions!C35" display="Back to Instructions tab"/>
  </hyperlinks>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33" stopIfTrue="1" id="{581C7045-422B-4662-ACB8-9B61AD7772BE}">
            <xm:f>OR($C$20=0,$C$20="Manual",$C$69=0,$C$69='Drop-Downs'!$B$27)</xm:f>
            <x14:dxf>
              <fill>
                <patternFill patternType="lightUp">
                  <fgColor auto="1"/>
                  <bgColor theme="0" tint="-0.14996795556505021"/>
                </patternFill>
              </fill>
            </x14:dxf>
          </x14:cfRule>
          <xm:sqref>C107:E107 C118:E118 C129:E129</xm:sqref>
        </x14:conditionalFormatting>
        <x14:conditionalFormatting xmlns:xm="http://schemas.microsoft.com/office/excel/2006/main">
          <x14:cfRule type="expression" priority="36" stopIfTrue="1" id="{B0E32E2E-8A2C-424E-B450-5F66D8877866}">
            <xm:f>OR($C$20=0,$C$20="Automatic",$C$69=0,$C$69='Drop-Downs'!$B$27)</xm:f>
            <x14:dxf>
              <fill>
                <patternFill patternType="lightUp">
                  <fgColor auto="1"/>
                  <bgColor theme="0" tint="-0.14996795556505021"/>
                </patternFill>
              </fill>
            </x14:dxf>
          </x14:cfRule>
          <xm:sqref>C84:E84 C95:E95</xm:sqref>
        </x14:conditionalFormatting>
        <x14:conditionalFormatting xmlns:xm="http://schemas.microsoft.com/office/excel/2006/main">
          <x14:cfRule type="expression" priority="3" stopIfTrue="1" id="{7F8A7620-5C79-4301-B08B-768F52589791}">
            <xm:f>OR($C$20=0, $C$20="Automatic", AND($C$69='Drop-Downs'!$B$31, AND($C$70&lt;&gt;"3 Temps", $C$70&lt;&gt;"&gt;3 Temps")), AND($C$69='Drop-Downs'!$B$28,  $C$70&lt;&gt;"&gt;3 Temps"), $C$70=0)</xm:f>
            <x14:dxf>
              <fill>
                <patternFill patternType="lightUp">
                  <bgColor theme="0" tint="-0.14996795556505021"/>
                </patternFill>
              </fill>
            </x14:dxf>
          </x14:cfRule>
          <xm:sqref>C78:E78 C82:E82 C89:E89 C93:E93</xm:sqref>
        </x14:conditionalFormatting>
        <x14:conditionalFormatting xmlns:xm="http://schemas.microsoft.com/office/excel/2006/main">
          <x14:cfRule type="expression" priority="13" id="{9A8C6D83-B547-46D7-A8AB-BE7C4B62EE33}">
            <xm:f>OR($C$20=0, $C$20="Manual", AND($C$69='Drop-Downs'!$B$31, AND($C$70&lt;&gt;"3 Temps", $C$70&lt;&gt;"&gt;3 Temps")), AND($C$69='Drop-Downs'!$B$28,  $C$70&lt;&gt;"&gt;3 Temps"), $C$70=0)</xm:f>
            <x14:dxf>
              <fill>
                <patternFill patternType="lightUp">
                  <bgColor theme="0" tint="-0.14996795556505021"/>
                </patternFill>
              </fill>
            </x14:dxf>
          </x14:cfRule>
          <xm:sqref>C101:E101 C105:E105 C112:E112 C116:E116 C123:E123 C127:E127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70C0"/>
  </sheetPr>
  <dimension ref="A1:G21"/>
  <sheetViews>
    <sheetView workbookViewId="0">
      <selection activeCell="E3" sqref="E3"/>
    </sheetView>
  </sheetViews>
  <sheetFormatPr defaultRowHeight="16.5" x14ac:dyDescent="0.3"/>
  <cols>
    <col min="1" max="1" width="4.28515625" style="549" customWidth="1"/>
    <col min="2" max="2" width="30.7109375" style="549" customWidth="1"/>
    <col min="3" max="3" width="49.7109375" style="549" customWidth="1"/>
    <col min="4" max="4" width="22.140625" style="549" customWidth="1"/>
    <col min="5" max="5" width="30.140625" style="549" customWidth="1"/>
    <col min="6" max="6" width="3.85546875" style="549" customWidth="1"/>
    <col min="7" max="7" width="4" style="549" customWidth="1"/>
    <col min="8" max="16384" width="9.140625" style="549"/>
  </cols>
  <sheetData>
    <row r="1" spans="1:7" ht="17.25" thickBot="1" x14ac:dyDescent="0.35">
      <c r="G1" s="386"/>
    </row>
    <row r="2" spans="1:7" ht="18" thickBot="1" x14ac:dyDescent="0.35">
      <c r="B2" s="597" t="str">
        <f>'Version Control'!$B$2</f>
        <v>Title Block</v>
      </c>
      <c r="C2" s="598"/>
      <c r="G2" s="386"/>
    </row>
    <row r="3" spans="1:7" x14ac:dyDescent="0.3">
      <c r="B3" s="326" t="str">
        <f>'Version Control'!$B$3</f>
        <v>Test Report Template Name:</v>
      </c>
      <c r="C3" s="435" t="str">
        <f>'Version Control'!$C$3</f>
        <v xml:space="preserve">Residential Clothes Washer J1  </v>
      </c>
      <c r="E3" s="550" t="s">
        <v>349</v>
      </c>
      <c r="G3" s="386"/>
    </row>
    <row r="4" spans="1:7" x14ac:dyDescent="0.3">
      <c r="B4" s="327" t="str">
        <f>'Version Control'!$B$4</f>
        <v>Version Number:</v>
      </c>
      <c r="C4" s="329" t="str">
        <f>'Version Control'!$C$4</f>
        <v>v2.3</v>
      </c>
      <c r="G4" s="386"/>
    </row>
    <row r="5" spans="1:7" x14ac:dyDescent="0.3">
      <c r="B5" s="328" t="str">
        <f>'Version Control'!$B$5</f>
        <v xml:space="preserve">Latest Template Revision: </v>
      </c>
      <c r="C5" s="330">
        <f>'Version Control'!$C$5</f>
        <v>42922</v>
      </c>
      <c r="G5" s="386"/>
    </row>
    <row r="6" spans="1:7" x14ac:dyDescent="0.3">
      <c r="B6" s="328" t="str">
        <f>'Version Control'!$B$6</f>
        <v>Tab Name:</v>
      </c>
      <c r="C6" s="329" t="str">
        <f ca="1">MID(CELL("filename",B1), FIND("]", CELL("filename", B1))+ 1, 255)</f>
        <v>Report Sign-Off Block</v>
      </c>
      <c r="G6" s="386"/>
    </row>
    <row r="7" spans="1:7" ht="37.5" customHeight="1" x14ac:dyDescent="0.3">
      <c r="B7" s="504" t="str">
        <f>'Version Control'!$B$7</f>
        <v>File Name:</v>
      </c>
      <c r="C7" s="505" t="str">
        <f ca="1">'Version Control'!$C$7</f>
        <v>Residential Clothes Washer J1 - v2.2.xlsx</v>
      </c>
      <c r="G7" s="386"/>
    </row>
    <row r="8" spans="1:7" ht="17.25" thickBot="1" x14ac:dyDescent="0.35">
      <c r="B8" s="331" t="str">
        <f>'Version Control'!$B$8</f>
        <v xml:space="preserve">Test Completion Date: </v>
      </c>
      <c r="C8" s="332" t="str">
        <f>'Version Control'!$C$8</f>
        <v>[MM/DD/YYYY]</v>
      </c>
      <c r="G8" s="386"/>
    </row>
    <row r="9" spans="1:7" x14ac:dyDescent="0.3">
      <c r="G9" s="386"/>
    </row>
    <row r="10" spans="1:7" ht="17.25" thickBot="1" x14ac:dyDescent="0.35">
      <c r="G10" s="386"/>
    </row>
    <row r="11" spans="1:7" ht="18" thickBot="1" x14ac:dyDescent="0.35">
      <c r="A11" s="551"/>
      <c r="B11" s="597" t="s">
        <v>259</v>
      </c>
      <c r="C11" s="630"/>
      <c r="D11" s="630"/>
      <c r="E11" s="598"/>
      <c r="G11" s="386"/>
    </row>
    <row r="12" spans="1:7" x14ac:dyDescent="0.3">
      <c r="A12" s="551"/>
      <c r="B12" s="681" t="s">
        <v>385</v>
      </c>
      <c r="C12" s="682"/>
      <c r="D12" s="682"/>
      <c r="E12" s="683"/>
      <c r="G12" s="386"/>
    </row>
    <row r="13" spans="1:7" x14ac:dyDescent="0.3">
      <c r="A13" s="551"/>
      <c r="B13" s="684"/>
      <c r="C13" s="685"/>
      <c r="D13" s="685"/>
      <c r="E13" s="686"/>
      <c r="G13" s="386"/>
    </row>
    <row r="14" spans="1:7" ht="17.25" thickBot="1" x14ac:dyDescent="0.35">
      <c r="A14" s="551"/>
      <c r="B14" s="687"/>
      <c r="C14" s="688"/>
      <c r="D14" s="688"/>
      <c r="E14" s="689"/>
      <c r="G14" s="386"/>
    </row>
    <row r="15" spans="1:7" ht="17.25" x14ac:dyDescent="0.3">
      <c r="A15" s="551"/>
      <c r="B15" s="690" t="s">
        <v>260</v>
      </c>
      <c r="C15" s="691"/>
      <c r="D15" s="333" t="s">
        <v>258</v>
      </c>
      <c r="E15" s="334" t="s">
        <v>261</v>
      </c>
      <c r="G15" s="386"/>
    </row>
    <row r="16" spans="1:7" x14ac:dyDescent="0.3">
      <c r="A16" s="551"/>
      <c r="B16" s="692" t="s">
        <v>262</v>
      </c>
      <c r="C16" s="693"/>
      <c r="D16" s="336" t="str">
        <f>'General Info &amp; Test Results'!C17</f>
        <v>[MM/DD/YYYY]</v>
      </c>
      <c r="E16" s="301" t="s">
        <v>376</v>
      </c>
      <c r="G16" s="386"/>
    </row>
    <row r="17" spans="1:7" x14ac:dyDescent="0.3">
      <c r="A17" s="551"/>
      <c r="B17" s="396" t="s">
        <v>263</v>
      </c>
      <c r="C17" s="397"/>
      <c r="D17" s="335" t="s">
        <v>273</v>
      </c>
      <c r="E17" s="301" t="s">
        <v>376</v>
      </c>
      <c r="G17" s="386"/>
    </row>
    <row r="18" spans="1:7" x14ac:dyDescent="0.3">
      <c r="A18" s="551"/>
      <c r="B18" s="396" t="s">
        <v>375</v>
      </c>
      <c r="C18" s="397"/>
      <c r="D18" s="335" t="s">
        <v>273</v>
      </c>
      <c r="E18" s="301" t="s">
        <v>376</v>
      </c>
      <c r="G18" s="386"/>
    </row>
    <row r="19" spans="1:7" ht="17.25" thickBot="1" x14ac:dyDescent="0.35">
      <c r="A19" s="551"/>
      <c r="B19" s="509" t="s">
        <v>375</v>
      </c>
      <c r="C19" s="510"/>
      <c r="D19" s="402" t="s">
        <v>273</v>
      </c>
      <c r="E19" s="512" t="s">
        <v>376</v>
      </c>
      <c r="G19" s="386"/>
    </row>
    <row r="20" spans="1:7" x14ac:dyDescent="0.3">
      <c r="G20" s="386"/>
    </row>
    <row r="21" spans="1:7" x14ac:dyDescent="0.3">
      <c r="A21" s="386"/>
      <c r="B21" s="386"/>
      <c r="C21" s="386"/>
      <c r="D21" s="386"/>
      <c r="E21" s="386"/>
      <c r="F21" s="386"/>
      <c r="G21" s="386"/>
    </row>
  </sheetData>
  <sheetProtection password="CA26" sheet="1" objects="1" scenarios="1" selectLockedCells="1"/>
  <mergeCells count="5">
    <mergeCell ref="B12:E14"/>
    <mergeCell ref="B15:C15"/>
    <mergeCell ref="B16:C16"/>
    <mergeCell ref="B2:C2"/>
    <mergeCell ref="B11:E11"/>
  </mergeCells>
  <hyperlinks>
    <hyperlink ref="E3" location="Instructions!C35" display="Back to Instructions tab"/>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112"/>
  <sheetViews>
    <sheetView workbookViewId="0"/>
  </sheetViews>
  <sheetFormatPr defaultRowHeight="15" x14ac:dyDescent="0.3"/>
  <cols>
    <col min="1" max="1" width="3" style="41" customWidth="1"/>
    <col min="2" max="2" width="32.42578125" style="41" customWidth="1"/>
    <col min="3" max="3" width="16.7109375" style="41" customWidth="1"/>
    <col min="4" max="4" width="16" style="41" customWidth="1"/>
    <col min="5" max="5" width="18.7109375" style="41" customWidth="1"/>
    <col min="6" max="7" width="13.85546875" style="41" customWidth="1"/>
    <col min="8" max="8" width="9.140625" style="41"/>
    <col min="9" max="9" width="9.85546875" style="41" customWidth="1"/>
    <col min="10" max="10" width="8.85546875" style="41" customWidth="1"/>
    <col min="11" max="11" width="8.42578125" style="41" customWidth="1"/>
    <col min="12" max="12" width="3.7109375" style="41" customWidth="1"/>
    <col min="13" max="13" width="4.85546875" style="41" customWidth="1"/>
    <col min="14" max="16384" width="9.140625" style="41"/>
  </cols>
  <sheetData>
    <row r="1" spans="2:13" ht="15.75" thickBot="1" x14ac:dyDescent="0.35">
      <c r="M1" s="388"/>
    </row>
    <row r="2" spans="2:13" ht="18.75" thickBot="1" x14ac:dyDescent="0.35">
      <c r="B2" s="605" t="str">
        <f>'Version Control'!B2</f>
        <v>Title Block</v>
      </c>
      <c r="C2" s="606"/>
      <c r="D2" s="606"/>
      <c r="E2" s="607"/>
      <c r="M2" s="388"/>
    </row>
    <row r="3" spans="2:13" ht="18" x14ac:dyDescent="0.35">
      <c r="B3" s="322" t="str">
        <f>'Version Control'!B3</f>
        <v>Test Report Template Name:</v>
      </c>
      <c r="C3" s="653" t="str">
        <f>'Version Control'!C3</f>
        <v xml:space="preserve">Residential Clothes Washer J1  </v>
      </c>
      <c r="D3" s="694"/>
      <c r="E3" s="654"/>
      <c r="M3" s="388"/>
    </row>
    <row r="4" spans="2:13" ht="18" x14ac:dyDescent="0.35">
      <c r="B4" s="323" t="str">
        <f>'Version Control'!B4</f>
        <v>Version Number:</v>
      </c>
      <c r="C4" s="655" t="str">
        <f>'Version Control'!C4</f>
        <v>v2.3</v>
      </c>
      <c r="D4" s="695"/>
      <c r="E4" s="656"/>
      <c r="M4" s="388"/>
    </row>
    <row r="5" spans="2:13" ht="18" x14ac:dyDescent="0.35">
      <c r="B5" s="324" t="str">
        <f>'Version Control'!B5</f>
        <v xml:space="preserve">Latest Template Revision: </v>
      </c>
      <c r="C5" s="657">
        <f>'Version Control'!C5</f>
        <v>42922</v>
      </c>
      <c r="D5" s="702"/>
      <c r="E5" s="658"/>
      <c r="M5" s="388"/>
    </row>
    <row r="6" spans="2:13" ht="18" x14ac:dyDescent="0.35">
      <c r="B6" s="324" t="str">
        <f>'Version Control'!B6</f>
        <v>Tab Name:</v>
      </c>
      <c r="C6" s="659" t="str">
        <f ca="1">MID(CELL("filename",A1), FIND("]", CELL("filename", A1))+ 1, 255)</f>
        <v>Tables</v>
      </c>
      <c r="D6" s="703"/>
      <c r="E6" s="660"/>
      <c r="M6" s="388"/>
    </row>
    <row r="7" spans="2:13" ht="40.5" customHeight="1" x14ac:dyDescent="0.3">
      <c r="B7" s="503" t="str">
        <f>'Version Control'!B7</f>
        <v>File Name:</v>
      </c>
      <c r="C7" s="661" t="str">
        <f ca="1">'Version Control'!C7</f>
        <v>Residential Clothes Washer J1 - v2.2.xlsx</v>
      </c>
      <c r="D7" s="705"/>
      <c r="E7" s="662"/>
      <c r="M7" s="388"/>
    </row>
    <row r="8" spans="2:13" ht="18.75" thickBot="1" x14ac:dyDescent="0.4">
      <c r="B8" s="325" t="str">
        <f>'Version Control'!B8</f>
        <v xml:space="preserve">Test Completion Date: </v>
      </c>
      <c r="C8" s="675" t="str">
        <f>'Version Control'!C8</f>
        <v>[MM/DD/YYYY]</v>
      </c>
      <c r="D8" s="704"/>
      <c r="E8" s="676"/>
      <c r="M8" s="388"/>
    </row>
    <row r="9" spans="2:13" x14ac:dyDescent="0.3">
      <c r="M9" s="388"/>
    </row>
    <row r="10" spans="2:13" ht="15.75" thickBot="1" x14ac:dyDescent="0.35">
      <c r="M10" s="388"/>
    </row>
    <row r="11" spans="2:13" x14ac:dyDescent="0.3">
      <c r="B11" s="93" t="s">
        <v>62</v>
      </c>
      <c r="C11" s="94"/>
      <c r="D11" s="94"/>
      <c r="E11" s="94"/>
      <c r="F11" s="95"/>
      <c r="M11" s="388"/>
    </row>
    <row r="12" spans="2:13" x14ac:dyDescent="0.3">
      <c r="B12" s="696" t="s">
        <v>18</v>
      </c>
      <c r="C12" s="96" t="s">
        <v>19</v>
      </c>
      <c r="D12" s="97"/>
      <c r="E12" s="96" t="s">
        <v>20</v>
      </c>
      <c r="F12" s="98"/>
      <c r="M12" s="388"/>
    </row>
    <row r="13" spans="2:13" x14ac:dyDescent="0.3">
      <c r="B13" s="696"/>
      <c r="C13" s="99" t="s">
        <v>21</v>
      </c>
      <c r="D13" s="99" t="s">
        <v>22</v>
      </c>
      <c r="E13" s="99" t="s">
        <v>21</v>
      </c>
      <c r="F13" s="100" t="s">
        <v>22</v>
      </c>
      <c r="M13" s="388"/>
    </row>
    <row r="14" spans="2:13" x14ac:dyDescent="0.3">
      <c r="B14" s="69">
        <v>100</v>
      </c>
      <c r="C14" s="99">
        <v>45.9</v>
      </c>
      <c r="D14" s="99">
        <v>49.9</v>
      </c>
      <c r="E14" s="99">
        <v>49.7</v>
      </c>
      <c r="F14" s="100">
        <v>52.8</v>
      </c>
      <c r="M14" s="388"/>
    </row>
    <row r="15" spans="2:13" x14ac:dyDescent="0.3">
      <c r="B15" s="69">
        <v>200</v>
      </c>
      <c r="C15" s="99">
        <v>35.700000000000003</v>
      </c>
      <c r="D15" s="99">
        <v>40.4</v>
      </c>
      <c r="E15" s="99">
        <v>37.9</v>
      </c>
      <c r="F15" s="100">
        <v>43.1</v>
      </c>
      <c r="M15" s="388"/>
    </row>
    <row r="16" spans="2:13" x14ac:dyDescent="0.3">
      <c r="B16" s="69">
        <v>350</v>
      </c>
      <c r="C16" s="99">
        <v>29.6</v>
      </c>
      <c r="D16" s="99">
        <v>33.1</v>
      </c>
      <c r="E16" s="99">
        <v>30.7</v>
      </c>
      <c r="F16" s="100">
        <v>35.799999999999997</v>
      </c>
      <c r="M16" s="388"/>
    </row>
    <row r="17" spans="2:13" ht="15.75" thickBot="1" x14ac:dyDescent="0.35">
      <c r="B17" s="72">
        <v>500</v>
      </c>
      <c r="C17" s="101">
        <v>24.2</v>
      </c>
      <c r="D17" s="101">
        <v>28.7</v>
      </c>
      <c r="E17" s="101">
        <v>25.5</v>
      </c>
      <c r="F17" s="102">
        <v>30</v>
      </c>
      <c r="M17" s="388"/>
    </row>
    <row r="18" spans="2:13" ht="15.75" thickBot="1" x14ac:dyDescent="0.35">
      <c r="B18" s="83"/>
      <c r="C18" s="80"/>
      <c r="D18" s="83"/>
      <c r="E18" s="83"/>
      <c r="F18" s="80"/>
      <c r="M18" s="388"/>
    </row>
    <row r="19" spans="2:13" x14ac:dyDescent="0.3">
      <c r="B19" s="93" t="s">
        <v>63</v>
      </c>
      <c r="C19" s="94"/>
      <c r="D19" s="94"/>
      <c r="E19" s="95"/>
      <c r="M19" s="388"/>
    </row>
    <row r="20" spans="2:13" x14ac:dyDescent="0.3">
      <c r="B20" s="103" t="s">
        <v>23</v>
      </c>
      <c r="C20" s="97"/>
      <c r="D20" s="96" t="s">
        <v>431</v>
      </c>
      <c r="E20" s="98"/>
      <c r="M20" s="388"/>
    </row>
    <row r="21" spans="2:13" x14ac:dyDescent="0.3">
      <c r="B21" s="104" t="s">
        <v>24</v>
      </c>
      <c r="C21" s="105" t="s">
        <v>25</v>
      </c>
      <c r="D21" s="105" t="s">
        <v>26</v>
      </c>
      <c r="E21" s="106" t="s">
        <v>25</v>
      </c>
      <c r="M21" s="388"/>
    </row>
    <row r="22" spans="2:13" ht="12.75" customHeight="1" x14ac:dyDescent="0.3">
      <c r="B22" s="104" t="s">
        <v>58</v>
      </c>
      <c r="C22" s="107" t="s">
        <v>58</v>
      </c>
      <c r="D22" s="107" t="s">
        <v>58</v>
      </c>
      <c r="E22" s="700" t="s">
        <v>27</v>
      </c>
      <c r="M22" s="388"/>
    </row>
    <row r="23" spans="2:13" x14ac:dyDescent="0.3">
      <c r="B23" s="108" t="s">
        <v>59</v>
      </c>
      <c r="C23" s="109" t="s">
        <v>59</v>
      </c>
      <c r="D23" s="109" t="s">
        <v>60</v>
      </c>
      <c r="E23" s="701"/>
      <c r="M23" s="388"/>
    </row>
    <row r="24" spans="2:13" ht="15.75" thickBot="1" x14ac:dyDescent="0.35">
      <c r="B24" s="110"/>
      <c r="C24" s="111"/>
      <c r="D24" s="111" t="s">
        <v>59</v>
      </c>
      <c r="E24" s="112"/>
      <c r="M24" s="388"/>
    </row>
    <row r="25" spans="2:13" ht="15.75" thickBot="1" x14ac:dyDescent="0.35">
      <c r="B25" s="113"/>
      <c r="C25" s="113"/>
      <c r="D25" s="113"/>
      <c r="E25" s="113"/>
      <c r="M25" s="388"/>
    </row>
    <row r="26" spans="2:13" ht="12.75" customHeight="1" x14ac:dyDescent="0.3">
      <c r="B26" s="114" t="s">
        <v>64</v>
      </c>
      <c r="C26" s="115"/>
      <c r="D26" s="115"/>
      <c r="E26" s="115"/>
      <c r="F26" s="115"/>
      <c r="G26" s="116"/>
      <c r="M26" s="388"/>
    </row>
    <row r="27" spans="2:13" x14ac:dyDescent="0.3">
      <c r="B27" s="117" t="s">
        <v>28</v>
      </c>
      <c r="C27" s="118" t="s">
        <v>29</v>
      </c>
      <c r="D27" s="119"/>
      <c r="E27" s="97"/>
      <c r="F27" s="119" t="s">
        <v>69</v>
      </c>
      <c r="G27" s="120"/>
      <c r="M27" s="388"/>
    </row>
    <row r="28" spans="2:13" x14ac:dyDescent="0.3">
      <c r="B28" s="117" t="s">
        <v>61</v>
      </c>
      <c r="C28" s="121">
        <v>1</v>
      </c>
      <c r="D28" s="121">
        <v>2</v>
      </c>
      <c r="E28" s="121" t="s">
        <v>30</v>
      </c>
      <c r="F28" s="99">
        <v>3</v>
      </c>
      <c r="G28" s="100" t="s">
        <v>31</v>
      </c>
      <c r="M28" s="388"/>
    </row>
    <row r="29" spans="2:13" x14ac:dyDescent="0.3">
      <c r="B29" s="117" t="s">
        <v>65</v>
      </c>
      <c r="C29" s="122" t="s">
        <v>66</v>
      </c>
      <c r="D29" s="122" t="s">
        <v>66</v>
      </c>
      <c r="E29" s="122" t="s">
        <v>66</v>
      </c>
      <c r="F29" s="99">
        <v>3.3</v>
      </c>
      <c r="G29" s="100">
        <v>3.3</v>
      </c>
      <c r="M29" s="388"/>
    </row>
    <row r="30" spans="2:13" x14ac:dyDescent="0.3">
      <c r="B30" s="123"/>
      <c r="C30" s="122" t="s">
        <v>66</v>
      </c>
      <c r="D30" s="122">
        <v>3.4</v>
      </c>
      <c r="E30" s="122">
        <v>3.4</v>
      </c>
      <c r="F30" s="99" t="s">
        <v>66</v>
      </c>
      <c r="G30" s="100">
        <v>3.4</v>
      </c>
      <c r="M30" s="388"/>
    </row>
    <row r="31" spans="2:13" x14ac:dyDescent="0.3">
      <c r="B31" s="123"/>
      <c r="C31" s="122" t="s">
        <v>66</v>
      </c>
      <c r="D31" s="122" t="s">
        <v>66</v>
      </c>
      <c r="E31" s="122">
        <v>3.5</v>
      </c>
      <c r="F31" s="99">
        <v>3.5</v>
      </c>
      <c r="G31" s="100">
        <v>3.5</v>
      </c>
      <c r="M31" s="388"/>
    </row>
    <row r="32" spans="2:13" x14ac:dyDescent="0.3">
      <c r="B32" s="123"/>
      <c r="C32" s="122">
        <v>3.6</v>
      </c>
      <c r="D32" s="122">
        <v>3.6</v>
      </c>
      <c r="E32" s="122">
        <v>3.6</v>
      </c>
      <c r="F32" s="99">
        <v>3.6</v>
      </c>
      <c r="G32" s="124">
        <v>3.6</v>
      </c>
      <c r="M32" s="388"/>
    </row>
    <row r="33" spans="2:13" x14ac:dyDescent="0.3">
      <c r="B33" s="123"/>
      <c r="C33" s="122" t="s">
        <v>67</v>
      </c>
      <c r="D33" s="122" t="s">
        <v>67</v>
      </c>
      <c r="E33" s="122" t="s">
        <v>67</v>
      </c>
      <c r="F33" s="122" t="s">
        <v>67</v>
      </c>
      <c r="G33" s="124" t="s">
        <v>67</v>
      </c>
      <c r="M33" s="388"/>
    </row>
    <row r="34" spans="2:13" x14ac:dyDescent="0.3">
      <c r="B34" s="123"/>
      <c r="C34" s="122">
        <v>3.8</v>
      </c>
      <c r="D34" s="122">
        <v>3.8</v>
      </c>
      <c r="E34" s="122">
        <v>3.8</v>
      </c>
      <c r="F34" s="122">
        <v>3.8</v>
      </c>
      <c r="G34" s="124">
        <v>3.8</v>
      </c>
      <c r="M34" s="388"/>
    </row>
    <row r="35" spans="2:13" x14ac:dyDescent="0.3">
      <c r="B35" s="125" t="s">
        <v>68</v>
      </c>
      <c r="C35" s="126"/>
      <c r="D35" s="126"/>
      <c r="E35" s="127"/>
      <c r="F35" s="128"/>
      <c r="G35" s="129"/>
      <c r="M35" s="388"/>
    </row>
    <row r="36" spans="2:13" ht="15.75" thickBot="1" x14ac:dyDescent="0.35">
      <c r="B36" s="50" t="s">
        <v>70</v>
      </c>
      <c r="C36" s="51"/>
      <c r="D36" s="51"/>
      <c r="E36" s="51"/>
      <c r="F36" s="51"/>
      <c r="G36" s="54"/>
      <c r="M36" s="388"/>
    </row>
    <row r="37" spans="2:13" ht="15.75" thickBot="1" x14ac:dyDescent="0.35">
      <c r="B37" s="48"/>
      <c r="C37" s="48"/>
      <c r="D37" s="48"/>
      <c r="E37" s="48"/>
      <c r="F37" s="48"/>
      <c r="G37" s="48"/>
      <c r="M37" s="388"/>
    </row>
    <row r="38" spans="2:13" x14ac:dyDescent="0.3">
      <c r="B38" s="93" t="s">
        <v>71</v>
      </c>
      <c r="C38" s="94"/>
      <c r="D38" s="94"/>
      <c r="E38" s="94"/>
      <c r="F38" s="94"/>
      <c r="G38" s="95"/>
      <c r="M38" s="388"/>
    </row>
    <row r="39" spans="2:13" x14ac:dyDescent="0.3">
      <c r="B39" s="69" t="s">
        <v>0</v>
      </c>
      <c r="C39" s="67" t="s">
        <v>32</v>
      </c>
      <c r="D39" s="67" t="s">
        <v>32</v>
      </c>
      <c r="E39" s="67" t="s">
        <v>32</v>
      </c>
      <c r="F39" s="67" t="s">
        <v>33</v>
      </c>
      <c r="G39" s="68" t="s">
        <v>33</v>
      </c>
      <c r="M39" s="388"/>
    </row>
    <row r="40" spans="2:13" x14ac:dyDescent="0.3">
      <c r="B40" s="69"/>
      <c r="C40" s="99" t="s">
        <v>34</v>
      </c>
      <c r="D40" s="99" t="s">
        <v>34</v>
      </c>
      <c r="E40" s="99" t="s">
        <v>34</v>
      </c>
      <c r="F40" s="99" t="s">
        <v>34</v>
      </c>
      <c r="G40" s="100" t="s">
        <v>34</v>
      </c>
      <c r="M40" s="388"/>
    </row>
    <row r="41" spans="2:13" x14ac:dyDescent="0.3">
      <c r="B41" s="69" t="s">
        <v>1</v>
      </c>
      <c r="C41" s="99" t="s">
        <v>2</v>
      </c>
      <c r="D41" s="99" t="s">
        <v>3</v>
      </c>
      <c r="E41" s="99" t="s">
        <v>4</v>
      </c>
      <c r="F41" s="99" t="s">
        <v>5</v>
      </c>
      <c r="G41" s="100" t="s">
        <v>6</v>
      </c>
      <c r="M41" s="388"/>
    </row>
    <row r="42" spans="2:13" x14ac:dyDescent="0.3">
      <c r="B42" s="130" t="s">
        <v>7</v>
      </c>
      <c r="C42" s="99">
        <v>0</v>
      </c>
      <c r="D42" s="99">
        <v>0</v>
      </c>
      <c r="E42" s="99">
        <v>0</v>
      </c>
      <c r="F42" s="99">
        <v>0.14000000000000001</v>
      </c>
      <c r="G42" s="100">
        <v>0.05</v>
      </c>
      <c r="M42" s="388"/>
    </row>
    <row r="43" spans="2:13" x14ac:dyDescent="0.3">
      <c r="B43" s="130" t="s">
        <v>8</v>
      </c>
      <c r="C43" s="99">
        <v>0</v>
      </c>
      <c r="D43" s="99">
        <v>0.63</v>
      </c>
      <c r="E43" s="99">
        <v>0.14000000000000001</v>
      </c>
      <c r="F43" s="99">
        <v>0</v>
      </c>
      <c r="G43" s="100">
        <v>0.09</v>
      </c>
      <c r="M43" s="388"/>
    </row>
    <row r="44" spans="2:13" x14ac:dyDescent="0.3">
      <c r="B44" s="130" t="s">
        <v>9</v>
      </c>
      <c r="C44" s="99">
        <v>0</v>
      </c>
      <c r="D44" s="99">
        <v>0</v>
      </c>
      <c r="E44" s="99">
        <v>0.49</v>
      </c>
      <c r="F44" s="99">
        <v>0.49</v>
      </c>
      <c r="G44" s="100">
        <v>0.49</v>
      </c>
      <c r="M44" s="388"/>
    </row>
    <row r="45" spans="2:13" x14ac:dyDescent="0.3">
      <c r="B45" s="130" t="s">
        <v>10</v>
      </c>
      <c r="C45" s="131">
        <v>1</v>
      </c>
      <c r="D45" s="99">
        <v>0.37</v>
      </c>
      <c r="E45" s="99">
        <v>0.37</v>
      </c>
      <c r="F45" s="99">
        <v>0.37</v>
      </c>
      <c r="G45" s="100">
        <v>0.37</v>
      </c>
      <c r="M45" s="388"/>
    </row>
    <row r="46" spans="2:13" ht="15.75" thickBot="1" x14ac:dyDescent="0.35">
      <c r="B46" s="132" t="s">
        <v>11</v>
      </c>
      <c r="C46" s="101">
        <v>0.27</v>
      </c>
      <c r="D46" s="101">
        <v>0.27</v>
      </c>
      <c r="E46" s="101">
        <v>0.27</v>
      </c>
      <c r="F46" s="101">
        <v>0.27</v>
      </c>
      <c r="G46" s="133">
        <v>0.27</v>
      </c>
      <c r="M46" s="388"/>
    </row>
    <row r="47" spans="2:13" ht="15.75" thickBot="1" x14ac:dyDescent="0.35">
      <c r="B47" s="88"/>
      <c r="C47" s="83"/>
      <c r="D47" s="83"/>
      <c r="E47" s="83"/>
      <c r="F47" s="83"/>
      <c r="G47" s="83"/>
      <c r="M47" s="388"/>
    </row>
    <row r="48" spans="2:13" x14ac:dyDescent="0.3">
      <c r="B48" s="93" t="s">
        <v>74</v>
      </c>
      <c r="C48" s="94"/>
      <c r="D48" s="95"/>
      <c r="M48" s="388"/>
    </row>
    <row r="49" spans="2:13" x14ac:dyDescent="0.3">
      <c r="B49" s="69" t="s">
        <v>73</v>
      </c>
      <c r="C49" s="67" t="s">
        <v>12</v>
      </c>
      <c r="D49" s="68" t="s">
        <v>422</v>
      </c>
      <c r="M49" s="388"/>
    </row>
    <row r="50" spans="2:13" x14ac:dyDescent="0.3">
      <c r="B50" s="66" t="s">
        <v>35</v>
      </c>
      <c r="C50" s="99">
        <v>0.72</v>
      </c>
      <c r="D50" s="100">
        <v>0.12</v>
      </c>
      <c r="M50" s="388"/>
    </row>
    <row r="51" spans="2:13" x14ac:dyDescent="0.3">
      <c r="B51" s="66" t="s">
        <v>36</v>
      </c>
      <c r="C51" s="99" t="s">
        <v>66</v>
      </c>
      <c r="D51" s="100">
        <v>0.74</v>
      </c>
      <c r="M51" s="388"/>
    </row>
    <row r="52" spans="2:13" ht="15.75" thickBot="1" x14ac:dyDescent="0.35">
      <c r="B52" s="134" t="s">
        <v>37</v>
      </c>
      <c r="C52" s="101">
        <v>0.28000000000000003</v>
      </c>
      <c r="D52" s="133">
        <v>0.14000000000000001</v>
      </c>
      <c r="M52" s="388"/>
    </row>
    <row r="53" spans="2:13" ht="15.75" thickBot="1" x14ac:dyDescent="0.35">
      <c r="L53" s="135"/>
      <c r="M53" s="388"/>
    </row>
    <row r="54" spans="2:13" x14ac:dyDescent="0.3">
      <c r="B54" s="136" t="s">
        <v>75</v>
      </c>
      <c r="C54" s="137"/>
      <c r="D54" s="94"/>
      <c r="E54" s="94"/>
      <c r="F54" s="94"/>
      <c r="G54" s="94"/>
      <c r="H54" s="94"/>
      <c r="I54" s="94"/>
      <c r="J54" s="94"/>
      <c r="K54" s="95"/>
      <c r="L54" s="135"/>
      <c r="M54" s="388"/>
    </row>
    <row r="55" spans="2:13" x14ac:dyDescent="0.3">
      <c r="B55" s="138" t="s">
        <v>40</v>
      </c>
      <c r="C55" s="139"/>
      <c r="D55" s="140"/>
      <c r="E55" s="97"/>
      <c r="F55" s="139" t="s">
        <v>41</v>
      </c>
      <c r="G55" s="141"/>
      <c r="H55" s="142" t="s">
        <v>42</v>
      </c>
      <c r="I55" s="141"/>
      <c r="J55" s="142" t="s">
        <v>43</v>
      </c>
      <c r="K55" s="143"/>
      <c r="L55" s="135"/>
      <c r="M55" s="388"/>
    </row>
    <row r="56" spans="2:13" ht="12.75" customHeight="1" x14ac:dyDescent="0.3">
      <c r="B56" s="144" t="s">
        <v>198</v>
      </c>
      <c r="C56" s="145"/>
      <c r="D56" s="146" t="s">
        <v>195</v>
      </c>
      <c r="E56" s="147"/>
      <c r="F56" s="698" t="s">
        <v>38</v>
      </c>
      <c r="G56" s="699" t="s">
        <v>39</v>
      </c>
      <c r="H56" s="699" t="s">
        <v>38</v>
      </c>
      <c r="I56" s="699" t="s">
        <v>39</v>
      </c>
      <c r="J56" s="699" t="s">
        <v>38</v>
      </c>
      <c r="K56" s="697" t="s">
        <v>39</v>
      </c>
      <c r="L56" s="135"/>
      <c r="M56" s="388"/>
    </row>
    <row r="57" spans="2:13" x14ac:dyDescent="0.3">
      <c r="B57" s="148" t="s">
        <v>197</v>
      </c>
      <c r="C57" s="149" t="s">
        <v>196</v>
      </c>
      <c r="D57" s="149" t="s">
        <v>197</v>
      </c>
      <c r="E57" s="149" t="s">
        <v>196</v>
      </c>
      <c r="F57" s="699"/>
      <c r="G57" s="699"/>
      <c r="H57" s="699"/>
      <c r="I57" s="699"/>
      <c r="J57" s="699"/>
      <c r="K57" s="697"/>
      <c r="L57" s="135"/>
      <c r="M57" s="388"/>
    </row>
    <row r="58" spans="2:13" x14ac:dyDescent="0.3">
      <c r="B58" s="150">
        <v>0</v>
      </c>
      <c r="C58" s="151">
        <v>0.8</v>
      </c>
      <c r="D58" s="152">
        <v>0</v>
      </c>
      <c r="E58" s="152">
        <v>22.7</v>
      </c>
      <c r="F58" s="153">
        <v>3</v>
      </c>
      <c r="G58" s="154">
        <v>1.36</v>
      </c>
      <c r="H58" s="154">
        <v>3</v>
      </c>
      <c r="I58" s="154">
        <v>1.36</v>
      </c>
      <c r="J58" s="154">
        <v>3</v>
      </c>
      <c r="K58" s="155">
        <v>1.36</v>
      </c>
      <c r="L58" s="135"/>
      <c r="M58" s="388"/>
    </row>
    <row r="59" spans="2:13" x14ac:dyDescent="0.3">
      <c r="B59" s="156">
        <v>0.8</v>
      </c>
      <c r="C59" s="157">
        <v>0.9</v>
      </c>
      <c r="D59" s="152">
        <v>22.7</v>
      </c>
      <c r="E59" s="152">
        <v>25.5</v>
      </c>
      <c r="F59" s="158">
        <v>3</v>
      </c>
      <c r="G59" s="159">
        <v>1.36</v>
      </c>
      <c r="H59" s="159">
        <v>3.5</v>
      </c>
      <c r="I59" s="159">
        <v>1.59</v>
      </c>
      <c r="J59" s="159">
        <v>3.25</v>
      </c>
      <c r="K59" s="160">
        <v>1.47</v>
      </c>
      <c r="L59" s="135"/>
      <c r="M59" s="388"/>
    </row>
    <row r="60" spans="2:13" x14ac:dyDescent="0.3">
      <c r="B60" s="156">
        <v>0.9</v>
      </c>
      <c r="C60" s="157">
        <v>1</v>
      </c>
      <c r="D60" s="152">
        <v>25.5</v>
      </c>
      <c r="E60" s="152">
        <v>28.3</v>
      </c>
      <c r="F60" s="158">
        <v>3</v>
      </c>
      <c r="G60" s="159">
        <v>1.36</v>
      </c>
      <c r="H60" s="159">
        <v>3.9</v>
      </c>
      <c r="I60" s="159">
        <v>1.77</v>
      </c>
      <c r="J60" s="159">
        <v>3.45</v>
      </c>
      <c r="K60" s="160">
        <v>1.56</v>
      </c>
      <c r="L60" s="135"/>
      <c r="M60" s="388"/>
    </row>
    <row r="61" spans="2:13" x14ac:dyDescent="0.3">
      <c r="B61" s="156">
        <v>1</v>
      </c>
      <c r="C61" s="157">
        <v>1.1000000000000001</v>
      </c>
      <c r="D61" s="152">
        <v>28.3</v>
      </c>
      <c r="E61" s="152">
        <v>31.1</v>
      </c>
      <c r="F61" s="158">
        <v>3</v>
      </c>
      <c r="G61" s="159">
        <v>1.36</v>
      </c>
      <c r="H61" s="159">
        <v>4.3</v>
      </c>
      <c r="I61" s="159">
        <v>1.95</v>
      </c>
      <c r="J61" s="159">
        <v>3.65</v>
      </c>
      <c r="K61" s="160">
        <v>1.66</v>
      </c>
      <c r="L61" s="135"/>
      <c r="M61" s="388"/>
    </row>
    <row r="62" spans="2:13" x14ac:dyDescent="0.3">
      <c r="B62" s="156">
        <v>1.1000000000000001</v>
      </c>
      <c r="C62" s="157">
        <v>1.2</v>
      </c>
      <c r="D62" s="152">
        <v>31.1</v>
      </c>
      <c r="E62" s="152">
        <v>34</v>
      </c>
      <c r="F62" s="158">
        <v>3</v>
      </c>
      <c r="G62" s="159">
        <v>1.36</v>
      </c>
      <c r="H62" s="159">
        <v>4.7</v>
      </c>
      <c r="I62" s="159">
        <v>2.13</v>
      </c>
      <c r="J62" s="159">
        <v>3.85</v>
      </c>
      <c r="K62" s="160">
        <v>1.75</v>
      </c>
      <c r="L62" s="135"/>
      <c r="M62" s="388"/>
    </row>
    <row r="63" spans="2:13" x14ac:dyDescent="0.3">
      <c r="B63" s="156">
        <v>1.2</v>
      </c>
      <c r="C63" s="157">
        <v>1.3</v>
      </c>
      <c r="D63" s="152">
        <v>34</v>
      </c>
      <c r="E63" s="152">
        <v>36.799999999999997</v>
      </c>
      <c r="F63" s="158">
        <v>3</v>
      </c>
      <c r="G63" s="159">
        <v>1.36</v>
      </c>
      <c r="H63" s="159">
        <v>5.0999999999999996</v>
      </c>
      <c r="I63" s="159">
        <v>2.31</v>
      </c>
      <c r="J63" s="159">
        <v>4.05</v>
      </c>
      <c r="K63" s="160">
        <v>1.84</v>
      </c>
      <c r="L63" s="135"/>
      <c r="M63" s="388"/>
    </row>
    <row r="64" spans="2:13" x14ac:dyDescent="0.3">
      <c r="B64" s="156">
        <v>1.3</v>
      </c>
      <c r="C64" s="157">
        <v>1.4</v>
      </c>
      <c r="D64" s="152">
        <v>36.799999999999997</v>
      </c>
      <c r="E64" s="152">
        <v>39.6</v>
      </c>
      <c r="F64" s="158">
        <v>3</v>
      </c>
      <c r="G64" s="159">
        <v>1.36</v>
      </c>
      <c r="H64" s="159">
        <v>5.5</v>
      </c>
      <c r="I64" s="159">
        <v>2.4900000000000002</v>
      </c>
      <c r="J64" s="159">
        <v>4.25</v>
      </c>
      <c r="K64" s="160">
        <v>1.93</v>
      </c>
      <c r="L64" s="135"/>
      <c r="M64" s="388"/>
    </row>
    <row r="65" spans="2:13" x14ac:dyDescent="0.3">
      <c r="B65" s="156">
        <v>1.4</v>
      </c>
      <c r="C65" s="157">
        <v>1.5</v>
      </c>
      <c r="D65" s="152">
        <v>39.6</v>
      </c>
      <c r="E65" s="152">
        <v>42.5</v>
      </c>
      <c r="F65" s="158">
        <v>3</v>
      </c>
      <c r="G65" s="159">
        <v>1.36</v>
      </c>
      <c r="H65" s="159">
        <v>5.9</v>
      </c>
      <c r="I65" s="159">
        <v>2.68</v>
      </c>
      <c r="J65" s="159">
        <v>4.45</v>
      </c>
      <c r="K65" s="160">
        <v>2.02</v>
      </c>
      <c r="L65" s="135"/>
      <c r="M65" s="388"/>
    </row>
    <row r="66" spans="2:13" x14ac:dyDescent="0.3">
      <c r="B66" s="156">
        <v>1.5</v>
      </c>
      <c r="C66" s="157">
        <v>1.6</v>
      </c>
      <c r="D66" s="152">
        <v>42.5</v>
      </c>
      <c r="E66" s="152">
        <v>45.3</v>
      </c>
      <c r="F66" s="158">
        <v>3</v>
      </c>
      <c r="G66" s="159">
        <v>1.36</v>
      </c>
      <c r="H66" s="159">
        <v>6.4</v>
      </c>
      <c r="I66" s="159">
        <v>2.9</v>
      </c>
      <c r="J66" s="159">
        <v>4.7</v>
      </c>
      <c r="K66" s="160">
        <v>2.13</v>
      </c>
      <c r="L66" s="135"/>
      <c r="M66" s="388"/>
    </row>
    <row r="67" spans="2:13" x14ac:dyDescent="0.3">
      <c r="B67" s="156">
        <v>1.6</v>
      </c>
      <c r="C67" s="157">
        <v>1.7</v>
      </c>
      <c r="D67" s="152">
        <v>45.3</v>
      </c>
      <c r="E67" s="152">
        <v>48.1</v>
      </c>
      <c r="F67" s="158">
        <v>3</v>
      </c>
      <c r="G67" s="159">
        <v>1.36</v>
      </c>
      <c r="H67" s="159">
        <v>6.8</v>
      </c>
      <c r="I67" s="159">
        <v>3.08</v>
      </c>
      <c r="J67" s="159">
        <v>4.9000000000000004</v>
      </c>
      <c r="K67" s="160">
        <v>2.2200000000000002</v>
      </c>
      <c r="L67" s="135"/>
      <c r="M67" s="388"/>
    </row>
    <row r="68" spans="2:13" x14ac:dyDescent="0.3">
      <c r="B68" s="156">
        <v>1.7</v>
      </c>
      <c r="C68" s="157">
        <v>1.8</v>
      </c>
      <c r="D68" s="152">
        <v>48.1</v>
      </c>
      <c r="E68" s="152">
        <v>51</v>
      </c>
      <c r="F68" s="158">
        <v>3</v>
      </c>
      <c r="G68" s="159">
        <v>1.36</v>
      </c>
      <c r="H68" s="159">
        <v>7.2</v>
      </c>
      <c r="I68" s="159">
        <v>3.27</v>
      </c>
      <c r="J68" s="159">
        <v>5.0999999999999996</v>
      </c>
      <c r="K68" s="160">
        <v>2.31</v>
      </c>
      <c r="L68" s="135"/>
      <c r="M68" s="388"/>
    </row>
    <row r="69" spans="2:13" x14ac:dyDescent="0.3">
      <c r="B69" s="156">
        <v>1.8</v>
      </c>
      <c r="C69" s="157">
        <v>1.9</v>
      </c>
      <c r="D69" s="152">
        <v>51</v>
      </c>
      <c r="E69" s="152">
        <v>53.8</v>
      </c>
      <c r="F69" s="158">
        <v>3</v>
      </c>
      <c r="G69" s="159">
        <v>1.36</v>
      </c>
      <c r="H69" s="159">
        <v>7.6</v>
      </c>
      <c r="I69" s="159">
        <v>3.45</v>
      </c>
      <c r="J69" s="159">
        <v>5.3</v>
      </c>
      <c r="K69" s="160">
        <v>2.4</v>
      </c>
      <c r="L69" s="135"/>
      <c r="M69" s="388"/>
    </row>
    <row r="70" spans="2:13" x14ac:dyDescent="0.3">
      <c r="B70" s="156">
        <v>1.9</v>
      </c>
      <c r="C70" s="157">
        <v>2</v>
      </c>
      <c r="D70" s="152">
        <v>53.8</v>
      </c>
      <c r="E70" s="152">
        <v>56.6</v>
      </c>
      <c r="F70" s="158">
        <v>3</v>
      </c>
      <c r="G70" s="159">
        <v>1.36</v>
      </c>
      <c r="H70" s="159">
        <v>8</v>
      </c>
      <c r="I70" s="159">
        <v>3.63</v>
      </c>
      <c r="J70" s="159">
        <v>5.5</v>
      </c>
      <c r="K70" s="160">
        <v>2.4900000000000002</v>
      </c>
      <c r="L70" s="135"/>
      <c r="M70" s="388"/>
    </row>
    <row r="71" spans="2:13" x14ac:dyDescent="0.3">
      <c r="B71" s="156">
        <v>2</v>
      </c>
      <c r="C71" s="157">
        <v>2.1</v>
      </c>
      <c r="D71" s="152">
        <v>56.6</v>
      </c>
      <c r="E71" s="152">
        <v>59.5</v>
      </c>
      <c r="F71" s="158">
        <v>3</v>
      </c>
      <c r="G71" s="159">
        <v>1.36</v>
      </c>
      <c r="H71" s="159">
        <v>8.4</v>
      </c>
      <c r="I71" s="159">
        <v>3.81</v>
      </c>
      <c r="J71" s="159">
        <v>5.7</v>
      </c>
      <c r="K71" s="160">
        <v>2.59</v>
      </c>
      <c r="L71" s="135"/>
      <c r="M71" s="388"/>
    </row>
    <row r="72" spans="2:13" x14ac:dyDescent="0.3">
      <c r="B72" s="156">
        <v>2.1</v>
      </c>
      <c r="C72" s="157">
        <v>2.2000000000000002</v>
      </c>
      <c r="D72" s="152">
        <v>59.5</v>
      </c>
      <c r="E72" s="152">
        <v>62.3</v>
      </c>
      <c r="F72" s="158">
        <v>3</v>
      </c>
      <c r="G72" s="159">
        <v>1.36</v>
      </c>
      <c r="H72" s="159">
        <v>8.8000000000000007</v>
      </c>
      <c r="I72" s="159">
        <v>3.99</v>
      </c>
      <c r="J72" s="159">
        <v>5.9</v>
      </c>
      <c r="K72" s="160">
        <v>2.68</v>
      </c>
      <c r="L72" s="135"/>
      <c r="M72" s="388"/>
    </row>
    <row r="73" spans="2:13" x14ac:dyDescent="0.3">
      <c r="B73" s="156">
        <v>2.2000000000000002</v>
      </c>
      <c r="C73" s="157">
        <v>2.2999999999999998</v>
      </c>
      <c r="D73" s="152">
        <v>62.3</v>
      </c>
      <c r="E73" s="152">
        <v>65.099999999999994</v>
      </c>
      <c r="F73" s="158">
        <v>3</v>
      </c>
      <c r="G73" s="159">
        <v>1.36</v>
      </c>
      <c r="H73" s="159">
        <v>9.1999999999999993</v>
      </c>
      <c r="I73" s="159">
        <v>4.17</v>
      </c>
      <c r="J73" s="159">
        <v>6.1</v>
      </c>
      <c r="K73" s="160">
        <v>2.77</v>
      </c>
      <c r="L73" s="135"/>
      <c r="M73" s="388"/>
    </row>
    <row r="74" spans="2:13" x14ac:dyDescent="0.3">
      <c r="B74" s="156">
        <v>2.2999999999999998</v>
      </c>
      <c r="C74" s="157">
        <v>2.4</v>
      </c>
      <c r="D74" s="152">
        <v>65.099999999999994</v>
      </c>
      <c r="E74" s="152">
        <v>68</v>
      </c>
      <c r="F74" s="158">
        <v>3</v>
      </c>
      <c r="G74" s="159">
        <v>1.36</v>
      </c>
      <c r="H74" s="159">
        <v>9.6</v>
      </c>
      <c r="I74" s="159">
        <v>4.3499999999999996</v>
      </c>
      <c r="J74" s="159">
        <v>6.3</v>
      </c>
      <c r="K74" s="160">
        <v>2.86</v>
      </c>
      <c r="L74" s="135"/>
      <c r="M74" s="388"/>
    </row>
    <row r="75" spans="2:13" x14ac:dyDescent="0.3">
      <c r="B75" s="156">
        <v>2.4</v>
      </c>
      <c r="C75" s="157">
        <v>2.5</v>
      </c>
      <c r="D75" s="152">
        <v>68</v>
      </c>
      <c r="E75" s="152">
        <v>70.8</v>
      </c>
      <c r="F75" s="158">
        <v>3</v>
      </c>
      <c r="G75" s="159">
        <v>1.36</v>
      </c>
      <c r="H75" s="159">
        <v>10</v>
      </c>
      <c r="I75" s="159">
        <v>4.54</v>
      </c>
      <c r="J75" s="159">
        <v>6.5</v>
      </c>
      <c r="K75" s="160">
        <v>2.95</v>
      </c>
      <c r="L75" s="135"/>
      <c r="M75" s="388"/>
    </row>
    <row r="76" spans="2:13" x14ac:dyDescent="0.3">
      <c r="B76" s="156">
        <v>2.5</v>
      </c>
      <c r="C76" s="157">
        <v>2.6</v>
      </c>
      <c r="D76" s="152">
        <v>70.8</v>
      </c>
      <c r="E76" s="152">
        <v>73.599999999999994</v>
      </c>
      <c r="F76" s="158">
        <v>3</v>
      </c>
      <c r="G76" s="159">
        <v>1.36</v>
      </c>
      <c r="H76" s="159">
        <v>10.5</v>
      </c>
      <c r="I76" s="159">
        <v>4.76</v>
      </c>
      <c r="J76" s="159">
        <v>6.75</v>
      </c>
      <c r="K76" s="160">
        <v>3.06</v>
      </c>
      <c r="L76" s="135"/>
      <c r="M76" s="388"/>
    </row>
    <row r="77" spans="2:13" x14ac:dyDescent="0.3">
      <c r="B77" s="156">
        <v>2.6</v>
      </c>
      <c r="C77" s="157">
        <v>2.7</v>
      </c>
      <c r="D77" s="152">
        <v>73.599999999999994</v>
      </c>
      <c r="E77" s="152">
        <v>76.5</v>
      </c>
      <c r="F77" s="158">
        <v>3</v>
      </c>
      <c r="G77" s="159">
        <v>1.36</v>
      </c>
      <c r="H77" s="159">
        <v>10.9</v>
      </c>
      <c r="I77" s="159">
        <v>4.9400000000000004</v>
      </c>
      <c r="J77" s="159">
        <v>6.95</v>
      </c>
      <c r="K77" s="160">
        <v>3.15</v>
      </c>
      <c r="L77" s="135"/>
      <c r="M77" s="388"/>
    </row>
    <row r="78" spans="2:13" x14ac:dyDescent="0.3">
      <c r="B78" s="156">
        <v>2.7</v>
      </c>
      <c r="C78" s="157">
        <v>2.8</v>
      </c>
      <c r="D78" s="152">
        <v>76.5</v>
      </c>
      <c r="E78" s="152">
        <v>79.3</v>
      </c>
      <c r="F78" s="158">
        <v>3</v>
      </c>
      <c r="G78" s="159">
        <v>1.36</v>
      </c>
      <c r="H78" s="159">
        <v>11.3</v>
      </c>
      <c r="I78" s="159">
        <v>5.13</v>
      </c>
      <c r="J78" s="159">
        <v>7.15</v>
      </c>
      <c r="K78" s="160">
        <v>3.24</v>
      </c>
      <c r="L78" s="135"/>
      <c r="M78" s="388"/>
    </row>
    <row r="79" spans="2:13" x14ac:dyDescent="0.3">
      <c r="B79" s="156">
        <v>2.8</v>
      </c>
      <c r="C79" s="157">
        <v>2.9</v>
      </c>
      <c r="D79" s="152">
        <v>79.3</v>
      </c>
      <c r="E79" s="152">
        <v>82.1</v>
      </c>
      <c r="F79" s="158">
        <v>3</v>
      </c>
      <c r="G79" s="159">
        <v>1.36</v>
      </c>
      <c r="H79" s="159">
        <v>11.7</v>
      </c>
      <c r="I79" s="159">
        <v>5.31</v>
      </c>
      <c r="J79" s="159">
        <v>7.35</v>
      </c>
      <c r="K79" s="160">
        <v>3.33</v>
      </c>
      <c r="L79" s="135"/>
      <c r="M79" s="388"/>
    </row>
    <row r="80" spans="2:13" x14ac:dyDescent="0.3">
      <c r="B80" s="156">
        <v>2.9</v>
      </c>
      <c r="C80" s="157">
        <v>3</v>
      </c>
      <c r="D80" s="152">
        <v>82.1</v>
      </c>
      <c r="E80" s="152">
        <v>85</v>
      </c>
      <c r="F80" s="158">
        <v>3</v>
      </c>
      <c r="G80" s="159">
        <v>1.36</v>
      </c>
      <c r="H80" s="159">
        <v>12.1</v>
      </c>
      <c r="I80" s="159">
        <v>5.49</v>
      </c>
      <c r="J80" s="159">
        <v>7.55</v>
      </c>
      <c r="K80" s="160">
        <v>3.42</v>
      </c>
      <c r="L80" s="135"/>
      <c r="M80" s="388"/>
    </row>
    <row r="81" spans="2:13" x14ac:dyDescent="0.3">
      <c r="B81" s="156">
        <v>3</v>
      </c>
      <c r="C81" s="157">
        <v>3.1</v>
      </c>
      <c r="D81" s="152">
        <v>85</v>
      </c>
      <c r="E81" s="152">
        <v>87.8</v>
      </c>
      <c r="F81" s="158">
        <v>3</v>
      </c>
      <c r="G81" s="159">
        <v>1.36</v>
      </c>
      <c r="H81" s="159">
        <v>12.5</v>
      </c>
      <c r="I81" s="159">
        <v>5.67</v>
      </c>
      <c r="J81" s="159">
        <v>7.75</v>
      </c>
      <c r="K81" s="160">
        <v>3.52</v>
      </c>
      <c r="L81" s="135"/>
      <c r="M81" s="388"/>
    </row>
    <row r="82" spans="2:13" x14ac:dyDescent="0.3">
      <c r="B82" s="156">
        <v>3.1</v>
      </c>
      <c r="C82" s="157">
        <v>3.2</v>
      </c>
      <c r="D82" s="152">
        <v>87.8</v>
      </c>
      <c r="E82" s="152">
        <v>90.6</v>
      </c>
      <c r="F82" s="158">
        <v>3</v>
      </c>
      <c r="G82" s="159">
        <v>1.36</v>
      </c>
      <c r="H82" s="159">
        <v>12.9</v>
      </c>
      <c r="I82" s="159">
        <v>5.85</v>
      </c>
      <c r="J82" s="159">
        <v>7.95</v>
      </c>
      <c r="K82" s="160">
        <v>3.61</v>
      </c>
      <c r="M82" s="388"/>
    </row>
    <row r="83" spans="2:13" x14ac:dyDescent="0.3">
      <c r="B83" s="156">
        <v>3.2</v>
      </c>
      <c r="C83" s="157">
        <v>3.3</v>
      </c>
      <c r="D83" s="152">
        <v>90.6</v>
      </c>
      <c r="E83" s="152">
        <v>93.4</v>
      </c>
      <c r="F83" s="158">
        <v>3</v>
      </c>
      <c r="G83" s="159">
        <v>1.36</v>
      </c>
      <c r="H83" s="159">
        <v>13.3</v>
      </c>
      <c r="I83" s="159">
        <v>6.03</v>
      </c>
      <c r="J83" s="159">
        <v>8.15</v>
      </c>
      <c r="K83" s="160">
        <v>3.7</v>
      </c>
      <c r="M83" s="388"/>
    </row>
    <row r="84" spans="2:13" x14ac:dyDescent="0.3">
      <c r="B84" s="156">
        <v>3.3</v>
      </c>
      <c r="C84" s="157">
        <v>3.4</v>
      </c>
      <c r="D84" s="152">
        <v>93.4</v>
      </c>
      <c r="E84" s="152">
        <v>96.3</v>
      </c>
      <c r="F84" s="158">
        <v>3</v>
      </c>
      <c r="G84" s="159">
        <v>1.36</v>
      </c>
      <c r="H84" s="159">
        <v>13.7</v>
      </c>
      <c r="I84" s="159">
        <v>6.21</v>
      </c>
      <c r="J84" s="159">
        <v>8.35</v>
      </c>
      <c r="K84" s="160">
        <v>3.79</v>
      </c>
      <c r="M84" s="388"/>
    </row>
    <row r="85" spans="2:13" x14ac:dyDescent="0.3">
      <c r="B85" s="156">
        <v>3.4</v>
      </c>
      <c r="C85" s="157">
        <v>3.5</v>
      </c>
      <c r="D85" s="152">
        <v>96.3</v>
      </c>
      <c r="E85" s="152">
        <v>99.1</v>
      </c>
      <c r="F85" s="158">
        <v>3</v>
      </c>
      <c r="G85" s="159">
        <v>1.36</v>
      </c>
      <c r="H85" s="159">
        <v>14.1</v>
      </c>
      <c r="I85" s="159">
        <v>6.4</v>
      </c>
      <c r="J85" s="159">
        <v>8.5500000000000007</v>
      </c>
      <c r="K85" s="160">
        <v>3.88</v>
      </c>
      <c r="M85" s="388"/>
    </row>
    <row r="86" spans="2:13" x14ac:dyDescent="0.3">
      <c r="B86" s="161">
        <v>3.5</v>
      </c>
      <c r="C86" s="162">
        <v>3.6</v>
      </c>
      <c r="D86" s="152">
        <v>99.1</v>
      </c>
      <c r="E86" s="152">
        <v>101.9</v>
      </c>
      <c r="F86" s="158">
        <v>3</v>
      </c>
      <c r="G86" s="159">
        <v>1.36</v>
      </c>
      <c r="H86" s="159">
        <v>14.6</v>
      </c>
      <c r="I86" s="159">
        <v>6.62</v>
      </c>
      <c r="J86" s="159">
        <v>8.8000000000000007</v>
      </c>
      <c r="K86" s="160">
        <v>3.99</v>
      </c>
      <c r="M86" s="388"/>
    </row>
    <row r="87" spans="2:13" x14ac:dyDescent="0.3">
      <c r="B87" s="163">
        <v>3.6</v>
      </c>
      <c r="C87" s="164">
        <v>3.7</v>
      </c>
      <c r="D87" s="165">
        <v>101.9</v>
      </c>
      <c r="E87" s="166">
        <v>104.8</v>
      </c>
      <c r="F87" s="167">
        <v>3</v>
      </c>
      <c r="G87" s="168">
        <v>1.36</v>
      </c>
      <c r="H87" s="168">
        <v>15</v>
      </c>
      <c r="I87" s="168">
        <v>6.8</v>
      </c>
      <c r="J87" s="168">
        <v>9</v>
      </c>
      <c r="K87" s="169">
        <v>4.08</v>
      </c>
      <c r="M87" s="388"/>
    </row>
    <row r="88" spans="2:13" x14ac:dyDescent="0.3">
      <c r="B88" s="163">
        <v>3.7</v>
      </c>
      <c r="C88" s="164">
        <v>3.8</v>
      </c>
      <c r="D88" s="152">
        <v>104.8</v>
      </c>
      <c r="E88" s="152">
        <v>107.6</v>
      </c>
      <c r="F88" s="170">
        <v>3</v>
      </c>
      <c r="G88" s="170">
        <v>1.36</v>
      </c>
      <c r="H88" s="170">
        <v>15.4</v>
      </c>
      <c r="I88" s="170">
        <v>6.99</v>
      </c>
      <c r="J88" s="170">
        <v>9.1999999999999993</v>
      </c>
      <c r="K88" s="171">
        <v>4.17</v>
      </c>
      <c r="M88" s="388"/>
    </row>
    <row r="89" spans="2:13" x14ac:dyDescent="0.3">
      <c r="B89" s="163">
        <v>3.8</v>
      </c>
      <c r="C89" s="164">
        <v>3.9</v>
      </c>
      <c r="D89" s="99">
        <v>107.6</v>
      </c>
      <c r="E89" s="99">
        <v>110.4</v>
      </c>
      <c r="F89" s="167">
        <v>3</v>
      </c>
      <c r="G89" s="168">
        <v>1.36</v>
      </c>
      <c r="H89" s="170">
        <v>15.8</v>
      </c>
      <c r="I89" s="170">
        <v>7.16</v>
      </c>
      <c r="J89" s="168">
        <v>9.4</v>
      </c>
      <c r="K89" s="171">
        <v>4.26</v>
      </c>
      <c r="M89" s="388"/>
    </row>
    <row r="90" spans="2:13" x14ac:dyDescent="0.3">
      <c r="B90" s="163">
        <v>3.9</v>
      </c>
      <c r="C90" s="164">
        <v>4</v>
      </c>
      <c r="D90" s="99">
        <v>110.4</v>
      </c>
      <c r="E90" s="99">
        <v>113.3</v>
      </c>
      <c r="F90" s="170">
        <v>3</v>
      </c>
      <c r="G90" s="170">
        <v>1.36</v>
      </c>
      <c r="H90" s="170">
        <v>16.2</v>
      </c>
      <c r="I90" s="170">
        <v>7.34</v>
      </c>
      <c r="J90" s="170">
        <v>9.6</v>
      </c>
      <c r="K90" s="171">
        <v>4.3499999999999996</v>
      </c>
      <c r="M90" s="388"/>
    </row>
    <row r="91" spans="2:13" x14ac:dyDescent="0.3">
      <c r="B91" s="163">
        <v>4</v>
      </c>
      <c r="C91" s="164">
        <v>4.0999999999999996</v>
      </c>
      <c r="D91" s="99">
        <v>113.3</v>
      </c>
      <c r="E91" s="99">
        <v>116.1</v>
      </c>
      <c r="F91" s="167">
        <v>3</v>
      </c>
      <c r="G91" s="168">
        <v>1.36</v>
      </c>
      <c r="H91" s="170">
        <v>16.600000000000001</v>
      </c>
      <c r="I91" s="170">
        <v>7.53</v>
      </c>
      <c r="J91" s="168">
        <v>9.8000000000000007</v>
      </c>
      <c r="K91" s="171">
        <v>4.45</v>
      </c>
      <c r="M91" s="388"/>
    </row>
    <row r="92" spans="2:13" x14ac:dyDescent="0.3">
      <c r="B92" s="163">
        <v>4.0999999999999996</v>
      </c>
      <c r="C92" s="164">
        <v>4.2</v>
      </c>
      <c r="D92" s="99">
        <v>116.1</v>
      </c>
      <c r="E92" s="99">
        <v>118.9</v>
      </c>
      <c r="F92" s="170">
        <v>3</v>
      </c>
      <c r="G92" s="170">
        <v>1.36</v>
      </c>
      <c r="H92" s="170">
        <v>17</v>
      </c>
      <c r="I92" s="170">
        <v>7.72</v>
      </c>
      <c r="J92" s="170">
        <v>10</v>
      </c>
      <c r="K92" s="171">
        <v>4.54</v>
      </c>
      <c r="M92" s="388"/>
    </row>
    <row r="93" spans="2:13" x14ac:dyDescent="0.3">
      <c r="B93" s="163">
        <v>4.2</v>
      </c>
      <c r="C93" s="164">
        <v>4.3</v>
      </c>
      <c r="D93" s="99">
        <v>118.9</v>
      </c>
      <c r="E93" s="99">
        <v>121.8</v>
      </c>
      <c r="F93" s="167">
        <v>3</v>
      </c>
      <c r="G93" s="168">
        <v>1.36</v>
      </c>
      <c r="H93" s="170">
        <v>17.399999999999999</v>
      </c>
      <c r="I93" s="170">
        <v>7.9</v>
      </c>
      <c r="J93" s="168">
        <v>10.199999999999999</v>
      </c>
      <c r="K93" s="171">
        <v>4.63</v>
      </c>
      <c r="M93" s="388"/>
    </row>
    <row r="94" spans="2:13" x14ac:dyDescent="0.3">
      <c r="B94" s="163">
        <v>4.3</v>
      </c>
      <c r="C94" s="164">
        <v>4.4000000000000004</v>
      </c>
      <c r="D94" s="99">
        <v>121.8</v>
      </c>
      <c r="E94" s="99">
        <v>124.6</v>
      </c>
      <c r="F94" s="170">
        <v>3</v>
      </c>
      <c r="G94" s="170">
        <v>1.36</v>
      </c>
      <c r="H94" s="170">
        <v>17.8</v>
      </c>
      <c r="I94" s="170">
        <v>8.09</v>
      </c>
      <c r="J94" s="170">
        <v>10.4</v>
      </c>
      <c r="K94" s="171">
        <v>4.72</v>
      </c>
      <c r="M94" s="388"/>
    </row>
    <row r="95" spans="2:13" x14ac:dyDescent="0.3">
      <c r="B95" s="163">
        <v>4.4000000000000004</v>
      </c>
      <c r="C95" s="164">
        <v>4.5</v>
      </c>
      <c r="D95" s="99">
        <v>124.6</v>
      </c>
      <c r="E95" s="99">
        <v>127.4</v>
      </c>
      <c r="F95" s="167">
        <v>3</v>
      </c>
      <c r="G95" s="168">
        <v>1.36</v>
      </c>
      <c r="H95" s="170">
        <v>18.2</v>
      </c>
      <c r="I95" s="170">
        <v>8.27</v>
      </c>
      <c r="J95" s="168">
        <v>10.6</v>
      </c>
      <c r="K95" s="171">
        <v>4.82</v>
      </c>
      <c r="M95" s="388"/>
    </row>
    <row r="96" spans="2:13" x14ac:dyDescent="0.3">
      <c r="B96" s="163">
        <v>4.5</v>
      </c>
      <c r="C96" s="164">
        <v>4.5999999999999996</v>
      </c>
      <c r="D96" s="99">
        <v>127.4</v>
      </c>
      <c r="E96" s="99">
        <v>130.30000000000001</v>
      </c>
      <c r="F96" s="170">
        <v>3</v>
      </c>
      <c r="G96" s="170">
        <v>1.36</v>
      </c>
      <c r="H96" s="170">
        <v>18.7</v>
      </c>
      <c r="I96" s="170">
        <v>8.4600000000000009</v>
      </c>
      <c r="J96" s="170">
        <v>10.8</v>
      </c>
      <c r="K96" s="171">
        <v>4.91</v>
      </c>
      <c r="M96" s="388"/>
    </row>
    <row r="97" spans="1:13" x14ac:dyDescent="0.3">
      <c r="B97" s="163">
        <v>4.5999999999999996</v>
      </c>
      <c r="C97" s="164">
        <v>4.7</v>
      </c>
      <c r="D97" s="99">
        <v>130.30000000000001</v>
      </c>
      <c r="E97" s="99">
        <v>133.1</v>
      </c>
      <c r="F97" s="167">
        <v>3</v>
      </c>
      <c r="G97" s="168">
        <v>1.36</v>
      </c>
      <c r="H97" s="170">
        <v>19.100000000000001</v>
      </c>
      <c r="I97" s="170">
        <v>8.65</v>
      </c>
      <c r="J97" s="168">
        <v>11</v>
      </c>
      <c r="K97" s="171">
        <v>5</v>
      </c>
      <c r="M97" s="388"/>
    </row>
    <row r="98" spans="1:13" x14ac:dyDescent="0.3">
      <c r="B98" s="163">
        <v>4.7</v>
      </c>
      <c r="C98" s="164">
        <v>4.8</v>
      </c>
      <c r="D98" s="99">
        <v>133.1</v>
      </c>
      <c r="E98" s="99">
        <v>135.9</v>
      </c>
      <c r="F98" s="170">
        <v>3</v>
      </c>
      <c r="G98" s="170">
        <v>1.36</v>
      </c>
      <c r="H98" s="170">
        <v>19.5</v>
      </c>
      <c r="I98" s="170">
        <v>8.83</v>
      </c>
      <c r="J98" s="170">
        <v>11.2</v>
      </c>
      <c r="K98" s="171">
        <v>5.0999999999999996</v>
      </c>
      <c r="M98" s="388"/>
    </row>
    <row r="99" spans="1:13" x14ac:dyDescent="0.3">
      <c r="B99" s="163">
        <v>4.8</v>
      </c>
      <c r="C99" s="164">
        <v>4.9000000000000004</v>
      </c>
      <c r="D99" s="99">
        <v>135.9</v>
      </c>
      <c r="E99" s="99">
        <v>138.80000000000001</v>
      </c>
      <c r="F99" s="167">
        <v>3</v>
      </c>
      <c r="G99" s="168">
        <v>1.36</v>
      </c>
      <c r="H99" s="170">
        <v>19.899999999999999</v>
      </c>
      <c r="I99" s="170">
        <v>9.02</v>
      </c>
      <c r="J99" s="168">
        <v>11.4</v>
      </c>
      <c r="K99" s="171">
        <v>5.19</v>
      </c>
      <c r="M99" s="388"/>
    </row>
    <row r="100" spans="1:13" x14ac:dyDescent="0.3">
      <c r="B100" s="163">
        <v>4.9000000000000004</v>
      </c>
      <c r="C100" s="164">
        <v>5</v>
      </c>
      <c r="D100" s="99">
        <v>138.80000000000001</v>
      </c>
      <c r="E100" s="99">
        <v>141.6</v>
      </c>
      <c r="F100" s="170">
        <v>3</v>
      </c>
      <c r="G100" s="170">
        <v>1.36</v>
      </c>
      <c r="H100" s="170">
        <v>20.3</v>
      </c>
      <c r="I100" s="170">
        <v>9.1999999999999993</v>
      </c>
      <c r="J100" s="170">
        <v>11.6</v>
      </c>
      <c r="K100" s="171">
        <v>5.28</v>
      </c>
      <c r="M100" s="388"/>
    </row>
    <row r="101" spans="1:13" x14ac:dyDescent="0.3">
      <c r="B101" s="163">
        <v>5</v>
      </c>
      <c r="C101" s="164">
        <v>5.0999999999999996</v>
      </c>
      <c r="D101" s="99">
        <v>141.6</v>
      </c>
      <c r="E101" s="99">
        <v>144.4</v>
      </c>
      <c r="F101" s="170">
        <v>3</v>
      </c>
      <c r="G101" s="170">
        <v>1.36</v>
      </c>
      <c r="H101" s="131">
        <v>20.7</v>
      </c>
      <c r="I101" s="99">
        <v>9.39</v>
      </c>
      <c r="J101" s="131">
        <v>11.9</v>
      </c>
      <c r="K101" s="171">
        <v>5.38</v>
      </c>
      <c r="M101" s="388"/>
    </row>
    <row r="102" spans="1:13" x14ac:dyDescent="0.3">
      <c r="B102" s="163">
        <v>5.0999999999999996</v>
      </c>
      <c r="C102" s="164">
        <v>5.2</v>
      </c>
      <c r="D102" s="99">
        <v>144.4</v>
      </c>
      <c r="E102" s="99">
        <v>147.19999999999999</v>
      </c>
      <c r="F102" s="170">
        <v>3</v>
      </c>
      <c r="G102" s="170">
        <v>1.36</v>
      </c>
      <c r="H102" s="131">
        <v>21.1</v>
      </c>
      <c r="I102" s="99">
        <v>9.58</v>
      </c>
      <c r="J102" s="131">
        <v>12.1</v>
      </c>
      <c r="K102" s="171">
        <v>5.47</v>
      </c>
      <c r="M102" s="388"/>
    </row>
    <row r="103" spans="1:13" x14ac:dyDescent="0.3">
      <c r="B103" s="163">
        <v>5.2</v>
      </c>
      <c r="C103" s="164">
        <v>5.3</v>
      </c>
      <c r="D103" s="99">
        <v>147.19999999999999</v>
      </c>
      <c r="E103" s="99">
        <v>150.1</v>
      </c>
      <c r="F103" s="170">
        <v>3</v>
      </c>
      <c r="G103" s="170">
        <v>1.36</v>
      </c>
      <c r="H103" s="131">
        <v>21.5</v>
      </c>
      <c r="I103" s="99">
        <v>9.76</v>
      </c>
      <c r="J103" s="131">
        <v>12.3</v>
      </c>
      <c r="K103" s="171">
        <v>5.56</v>
      </c>
      <c r="M103" s="388"/>
    </row>
    <row r="104" spans="1:13" x14ac:dyDescent="0.3">
      <c r="B104" s="163">
        <v>5.3</v>
      </c>
      <c r="C104" s="164">
        <v>5.4</v>
      </c>
      <c r="D104" s="99">
        <v>150.1</v>
      </c>
      <c r="E104" s="99">
        <v>152.9</v>
      </c>
      <c r="F104" s="170">
        <v>3</v>
      </c>
      <c r="G104" s="170">
        <v>1.36</v>
      </c>
      <c r="H104" s="131">
        <v>21.9</v>
      </c>
      <c r="I104" s="99">
        <v>9.9499999999999993</v>
      </c>
      <c r="J104" s="131">
        <v>12.5</v>
      </c>
      <c r="K104" s="171">
        <v>5.65</v>
      </c>
      <c r="M104" s="388"/>
    </row>
    <row r="105" spans="1:13" x14ac:dyDescent="0.3">
      <c r="B105" s="163">
        <v>5.4</v>
      </c>
      <c r="C105" s="164">
        <v>5.5</v>
      </c>
      <c r="D105" s="99">
        <v>152.9</v>
      </c>
      <c r="E105" s="99">
        <v>155.69999999999999</v>
      </c>
      <c r="F105" s="170">
        <v>3</v>
      </c>
      <c r="G105" s="170">
        <v>1.36</v>
      </c>
      <c r="H105" s="131">
        <v>22.3</v>
      </c>
      <c r="I105" s="99">
        <v>10.130000000000001</v>
      </c>
      <c r="J105" s="131">
        <v>12.7</v>
      </c>
      <c r="K105" s="171">
        <v>5.75</v>
      </c>
      <c r="M105" s="388"/>
    </row>
    <row r="106" spans="1:13" x14ac:dyDescent="0.3">
      <c r="B106" s="163">
        <v>5.5</v>
      </c>
      <c r="C106" s="164">
        <v>5.6</v>
      </c>
      <c r="D106" s="99">
        <v>155.69999999999999</v>
      </c>
      <c r="E106" s="99">
        <v>158.6</v>
      </c>
      <c r="F106" s="170">
        <v>3</v>
      </c>
      <c r="G106" s="170">
        <v>1.36</v>
      </c>
      <c r="H106" s="131">
        <v>22.8</v>
      </c>
      <c r="I106" s="99">
        <v>10.32</v>
      </c>
      <c r="J106" s="131">
        <v>12.9</v>
      </c>
      <c r="K106" s="171">
        <v>5.84</v>
      </c>
      <c r="M106" s="388"/>
    </row>
    <row r="107" spans="1:13" x14ac:dyDescent="0.3">
      <c r="B107" s="163">
        <v>5.6</v>
      </c>
      <c r="C107" s="164">
        <v>5.7</v>
      </c>
      <c r="D107" s="99">
        <v>158.6</v>
      </c>
      <c r="E107" s="99">
        <v>161.4</v>
      </c>
      <c r="F107" s="170">
        <v>3</v>
      </c>
      <c r="G107" s="170">
        <v>1.36</v>
      </c>
      <c r="H107" s="131">
        <v>23.2</v>
      </c>
      <c r="I107" s="99">
        <v>10.51</v>
      </c>
      <c r="J107" s="131">
        <v>13.1</v>
      </c>
      <c r="K107" s="171">
        <v>5.93</v>
      </c>
      <c r="M107" s="388"/>
    </row>
    <row r="108" spans="1:13" x14ac:dyDescent="0.3">
      <c r="B108" s="163">
        <v>5.7</v>
      </c>
      <c r="C108" s="164">
        <v>5.8</v>
      </c>
      <c r="D108" s="99">
        <v>161.4</v>
      </c>
      <c r="E108" s="99">
        <v>164.2</v>
      </c>
      <c r="F108" s="170">
        <v>3</v>
      </c>
      <c r="G108" s="170">
        <v>1.36</v>
      </c>
      <c r="H108" s="131">
        <v>23.6</v>
      </c>
      <c r="I108" s="99">
        <v>10.69</v>
      </c>
      <c r="J108" s="131">
        <v>13.3</v>
      </c>
      <c r="K108" s="171">
        <v>6.03</v>
      </c>
      <c r="M108" s="388"/>
    </row>
    <row r="109" spans="1:13" x14ac:dyDescent="0.3">
      <c r="B109" s="163">
        <v>5.8</v>
      </c>
      <c r="C109" s="164">
        <v>5.9</v>
      </c>
      <c r="D109" s="99">
        <v>164.2</v>
      </c>
      <c r="E109" s="99">
        <v>167.1</v>
      </c>
      <c r="F109" s="170">
        <v>3</v>
      </c>
      <c r="G109" s="170">
        <v>1.36</v>
      </c>
      <c r="H109" s="131">
        <v>24</v>
      </c>
      <c r="I109" s="99">
        <v>10.88</v>
      </c>
      <c r="J109" s="131">
        <v>13.5</v>
      </c>
      <c r="K109" s="171">
        <v>6.12</v>
      </c>
      <c r="M109" s="388"/>
    </row>
    <row r="110" spans="1:13" ht="15.75" thickBot="1" x14ac:dyDescent="0.35">
      <c r="B110" s="172">
        <v>5.9</v>
      </c>
      <c r="C110" s="173">
        <v>6</v>
      </c>
      <c r="D110" s="101">
        <v>167.1</v>
      </c>
      <c r="E110" s="101">
        <v>169.9</v>
      </c>
      <c r="F110" s="174">
        <v>3</v>
      </c>
      <c r="G110" s="174">
        <v>1.36</v>
      </c>
      <c r="H110" s="175">
        <v>24.4</v>
      </c>
      <c r="I110" s="101">
        <v>11.06</v>
      </c>
      <c r="J110" s="175">
        <v>13.7</v>
      </c>
      <c r="K110" s="176">
        <v>6.21</v>
      </c>
      <c r="M110" s="388"/>
    </row>
    <row r="111" spans="1:13" x14ac:dyDescent="0.3">
      <c r="M111" s="388"/>
    </row>
    <row r="112" spans="1:13" x14ac:dyDescent="0.3">
      <c r="A112" s="388"/>
      <c r="B112" s="388"/>
      <c r="C112" s="388"/>
      <c r="D112" s="388"/>
      <c r="E112" s="388"/>
      <c r="F112" s="388"/>
      <c r="G112" s="388"/>
      <c r="H112" s="388"/>
      <c r="I112" s="388"/>
      <c r="J112" s="388"/>
      <c r="K112" s="388"/>
      <c r="L112" s="388"/>
      <c r="M112" s="388"/>
    </row>
  </sheetData>
  <sheetProtection password="CA26" sheet="1" objects="1" scenarios="1" selectLockedCells="1"/>
  <mergeCells count="15">
    <mergeCell ref="B2:E2"/>
    <mergeCell ref="C3:E3"/>
    <mergeCell ref="C4:E4"/>
    <mergeCell ref="B12:B13"/>
    <mergeCell ref="K56:K57"/>
    <mergeCell ref="F56:F57"/>
    <mergeCell ref="G56:G57"/>
    <mergeCell ref="H56:H57"/>
    <mergeCell ref="I56:I57"/>
    <mergeCell ref="J56:J57"/>
    <mergeCell ref="E22:E23"/>
    <mergeCell ref="C5:E5"/>
    <mergeCell ref="C6:E6"/>
    <mergeCell ref="C8:E8"/>
    <mergeCell ref="C7:E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29"/>
  <sheetViews>
    <sheetView workbookViewId="0">
      <selection activeCell="B18" sqref="B18"/>
    </sheetView>
  </sheetViews>
  <sheetFormatPr defaultRowHeight="15" x14ac:dyDescent="0.3"/>
  <cols>
    <col min="1" max="1" width="4.85546875" style="41" customWidth="1"/>
    <col min="2" max="2" width="41.7109375" style="41" customWidth="1"/>
    <col min="3" max="3" width="22.140625" style="41" customWidth="1"/>
    <col min="4" max="4" width="22.5703125" style="41" customWidth="1"/>
    <col min="5" max="5" width="14.28515625" style="41" customWidth="1"/>
    <col min="6" max="6" width="9.140625" style="41"/>
    <col min="7" max="7" width="3.85546875" style="41" customWidth="1"/>
    <col min="8" max="16384" width="9.140625" style="41"/>
  </cols>
  <sheetData>
    <row r="1" spans="2:7" ht="15.75" thickBot="1" x14ac:dyDescent="0.35">
      <c r="G1" s="388"/>
    </row>
    <row r="2" spans="2:7" ht="18.75" thickBot="1" x14ac:dyDescent="0.35">
      <c r="B2" s="605" t="str">
        <f>'Version Control'!B2</f>
        <v>Title Block</v>
      </c>
      <c r="C2" s="606"/>
      <c r="D2" s="606"/>
      <c r="E2" s="607"/>
      <c r="G2" s="388"/>
    </row>
    <row r="3" spans="2:7" ht="18" x14ac:dyDescent="0.35">
      <c r="B3" s="322" t="str">
        <f>'Version Control'!B3</f>
        <v>Test Report Template Name:</v>
      </c>
      <c r="C3" s="653" t="str">
        <f>'Version Control'!C3</f>
        <v xml:space="preserve">Residential Clothes Washer J1  </v>
      </c>
      <c r="D3" s="694"/>
      <c r="E3" s="654"/>
      <c r="G3" s="388"/>
    </row>
    <row r="4" spans="2:7" ht="18" x14ac:dyDescent="0.35">
      <c r="B4" s="323" t="str">
        <f>'Version Control'!B4</f>
        <v>Version Number:</v>
      </c>
      <c r="C4" s="655" t="str">
        <f>'Version Control'!C4</f>
        <v>v2.3</v>
      </c>
      <c r="D4" s="695"/>
      <c r="E4" s="656"/>
      <c r="G4" s="388"/>
    </row>
    <row r="5" spans="2:7" ht="18" x14ac:dyDescent="0.35">
      <c r="B5" s="324" t="str">
        <f>'Version Control'!B5</f>
        <v xml:space="preserve">Latest Template Revision: </v>
      </c>
      <c r="C5" s="657">
        <f>'Version Control'!C5</f>
        <v>42922</v>
      </c>
      <c r="D5" s="702"/>
      <c r="E5" s="658"/>
      <c r="G5" s="388"/>
    </row>
    <row r="6" spans="2:7" ht="18" x14ac:dyDescent="0.35">
      <c r="B6" s="324" t="str">
        <f>'Version Control'!B6</f>
        <v>Tab Name:</v>
      </c>
      <c r="C6" s="659" t="str">
        <f ca="1">MID(CELL("filename",A1), FIND("]", CELL("filename", A1))+ 1, 255)</f>
        <v>Calculations - MEF, WF</v>
      </c>
      <c r="D6" s="703"/>
      <c r="E6" s="660"/>
      <c r="G6" s="388"/>
    </row>
    <row r="7" spans="2:7" ht="37.5" customHeight="1" x14ac:dyDescent="0.3">
      <c r="B7" s="503" t="str">
        <f>'Version Control'!B7</f>
        <v>File Name:</v>
      </c>
      <c r="C7" s="661" t="str">
        <f ca="1">'Version Control'!C7</f>
        <v>Residential Clothes Washer J1 - v2.2.xlsx</v>
      </c>
      <c r="D7" s="705"/>
      <c r="E7" s="662"/>
      <c r="G7" s="388"/>
    </row>
    <row r="8" spans="2:7" ht="18.75" thickBot="1" x14ac:dyDescent="0.4">
      <c r="B8" s="325" t="str">
        <f>'Version Control'!B8</f>
        <v xml:space="preserve">Test Completion Date: </v>
      </c>
      <c r="C8" s="675" t="str">
        <f>'Version Control'!C8</f>
        <v>[MM/DD/YYYY]</v>
      </c>
      <c r="D8" s="704"/>
      <c r="E8" s="676"/>
      <c r="G8" s="388"/>
    </row>
    <row r="9" spans="2:7" x14ac:dyDescent="0.3">
      <c r="G9" s="388"/>
    </row>
    <row r="10" spans="2:7" ht="15.75" thickBot="1" x14ac:dyDescent="0.35">
      <c r="G10" s="388"/>
    </row>
    <row r="11" spans="2:7" ht="15.75" thickBot="1" x14ac:dyDescent="0.35">
      <c r="B11" s="177" t="s">
        <v>51</v>
      </c>
      <c r="C11" s="178"/>
      <c r="D11" s="48"/>
      <c r="G11" s="388"/>
    </row>
    <row r="12" spans="2:7" ht="15.75" thickBot="1" x14ac:dyDescent="0.35">
      <c r="B12" s="92" t="s">
        <v>155</v>
      </c>
      <c r="C12" s="389" t="e">
        <f>C21/(C22+C23)</f>
        <v>#VALUE!</v>
      </c>
      <c r="D12" s="48" t="s">
        <v>158</v>
      </c>
      <c r="G12" s="388"/>
    </row>
    <row r="13" spans="2:7" ht="15.75" thickBot="1" x14ac:dyDescent="0.35">
      <c r="B13" s="81"/>
      <c r="C13" s="83"/>
      <c r="D13" s="48"/>
      <c r="G13" s="388"/>
    </row>
    <row r="14" spans="2:7" ht="15.75" thickBot="1" x14ac:dyDescent="0.35">
      <c r="B14" s="177" t="s">
        <v>163</v>
      </c>
      <c r="C14" s="178"/>
      <c r="D14" s="48"/>
      <c r="G14" s="388"/>
    </row>
    <row r="15" spans="2:7" ht="15.75" thickBot="1" x14ac:dyDescent="0.35">
      <c r="B15" s="92" t="s">
        <v>164</v>
      </c>
      <c r="C15" s="389" t="e">
        <f>C27/C26</f>
        <v>#VALUE!</v>
      </c>
      <c r="D15" s="48" t="s">
        <v>167</v>
      </c>
      <c r="G15" s="388"/>
    </row>
    <row r="16" spans="2:7" x14ac:dyDescent="0.3">
      <c r="G16" s="388"/>
    </row>
    <row r="17" spans="1:7" x14ac:dyDescent="0.3">
      <c r="G17" s="388"/>
    </row>
    <row r="18" spans="1:7" ht="21" x14ac:dyDescent="0.4">
      <c r="B18" s="179" t="s">
        <v>199</v>
      </c>
      <c r="G18" s="388"/>
    </row>
    <row r="19" spans="1:7" ht="15.75" thickBot="1" x14ac:dyDescent="0.35">
      <c r="G19" s="388"/>
    </row>
    <row r="20" spans="1:7" x14ac:dyDescent="0.3">
      <c r="B20" s="75" t="s">
        <v>156</v>
      </c>
      <c r="C20" s="77"/>
      <c r="D20" s="48"/>
      <c r="G20" s="388"/>
    </row>
    <row r="21" spans="1:7" x14ac:dyDescent="0.3">
      <c r="B21" s="90" t="s">
        <v>157</v>
      </c>
      <c r="C21" s="180" t="e">
        <f>'Test Data Inputs'!C17</f>
        <v>#VALUE!</v>
      </c>
      <c r="D21" s="48" t="s">
        <v>93</v>
      </c>
      <c r="G21" s="388"/>
    </row>
    <row r="22" spans="1:7" x14ac:dyDescent="0.3">
      <c r="B22" s="90" t="s">
        <v>308</v>
      </c>
      <c r="C22" s="180">
        <f>'Calculations - Machine Elec'!C18</f>
        <v>0</v>
      </c>
      <c r="D22" s="48" t="s">
        <v>141</v>
      </c>
      <c r="G22" s="388"/>
    </row>
    <row r="23" spans="1:7" ht="15.75" thickBot="1" x14ac:dyDescent="0.35">
      <c r="B23" s="92" t="s">
        <v>309</v>
      </c>
      <c r="C23" s="181" t="b">
        <f>'Calculations - Dryer Energy'!C15</f>
        <v>0</v>
      </c>
      <c r="D23" s="48" t="s">
        <v>141</v>
      </c>
      <c r="G23" s="388"/>
    </row>
    <row r="24" spans="1:7" ht="15.75" thickBot="1" x14ac:dyDescent="0.35">
      <c r="G24" s="388"/>
    </row>
    <row r="25" spans="1:7" x14ac:dyDescent="0.3">
      <c r="B25" s="75" t="s">
        <v>165</v>
      </c>
      <c r="C25" s="77"/>
      <c r="D25" s="48"/>
      <c r="G25" s="388"/>
    </row>
    <row r="26" spans="1:7" x14ac:dyDescent="0.3">
      <c r="B26" s="90" t="s">
        <v>157</v>
      </c>
      <c r="C26" s="180" t="e">
        <f>'Test Data Inputs'!C17</f>
        <v>#VALUE!</v>
      </c>
      <c r="D26" s="48" t="s">
        <v>93</v>
      </c>
      <c r="G26" s="388"/>
    </row>
    <row r="27" spans="1:7" ht="15.75" thickBot="1" x14ac:dyDescent="0.35">
      <c r="B27" s="92" t="s">
        <v>310</v>
      </c>
      <c r="C27" s="181" t="b">
        <f>'Calculations -Water Consumption'!C15</f>
        <v>0</v>
      </c>
      <c r="D27" s="48" t="s">
        <v>166</v>
      </c>
      <c r="G27" s="388"/>
    </row>
    <row r="28" spans="1:7" x14ac:dyDescent="0.3">
      <c r="G28" s="388"/>
    </row>
    <row r="29" spans="1:7" x14ac:dyDescent="0.3">
      <c r="A29" s="388"/>
      <c r="B29" s="388"/>
      <c r="C29" s="388"/>
      <c r="D29" s="388"/>
      <c r="E29" s="388"/>
      <c r="F29" s="388"/>
      <c r="G29" s="388"/>
    </row>
  </sheetData>
  <sheetProtection password="CA26" sheet="1" objects="1" scenarios="1" selectLockedCells="1"/>
  <mergeCells count="7">
    <mergeCell ref="C8:E8"/>
    <mergeCell ref="B2:E2"/>
    <mergeCell ref="C3:E3"/>
    <mergeCell ref="C4:E4"/>
    <mergeCell ref="C5:E5"/>
    <mergeCell ref="C6:E6"/>
    <mergeCell ref="C7:E7"/>
  </mergeCells>
  <pageMargins left="0.7" right="0.7" top="0.75" bottom="0.75" header="0.3" footer="0.3"/>
  <pageSetup orientation="landscape"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5A5BAB-FF01-4703-A594-A51480CC0937}">
  <ds:schemaRefs>
    <ds:schemaRef ds:uri="http://schemas.microsoft.com/sharepoint/v3/contenttype/forms"/>
  </ds:schemaRefs>
</ds:datastoreItem>
</file>

<file path=customXml/itemProps2.xml><?xml version="1.0" encoding="utf-8"?>
<ds:datastoreItem xmlns:ds="http://schemas.openxmlformats.org/officeDocument/2006/customXml" ds:itemID="{9EB4FBC7-32F1-44DE-93D8-0FF2209142FA}">
  <ds:schemaRefs>
    <ds:schemaRef ds:uri="http://schemas.microsoft.com/office/2006/documentManagement/types"/>
    <ds:schemaRef ds:uri="http://purl.org/dc/terms/"/>
    <ds:schemaRef ds:uri="fa504290-48b0-421f-a269-8aa9478176e6"/>
    <ds:schemaRef ds:uri="http://purl.org/dc/elements/1.1/"/>
    <ds:schemaRef ds:uri="http://www.w3.org/XML/1998/namespace"/>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0E141BD5-2AE5-4DD2-AB14-0D973F7870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26</vt:i4>
      </vt:variant>
    </vt:vector>
  </HeadingPairs>
  <TitlesOfParts>
    <vt:vector size="43" baseType="lpstr">
      <vt:lpstr>Instructions</vt:lpstr>
      <vt:lpstr>General Info &amp; Test Results</vt:lpstr>
      <vt:lpstr>Setup &amp; Instrumentation</vt:lpstr>
      <vt:lpstr>Photos</vt:lpstr>
      <vt:lpstr>Test Conditions</vt:lpstr>
      <vt:lpstr>Test Data Inputs</vt:lpstr>
      <vt:lpstr>Report Sign-Off Block</vt:lpstr>
      <vt:lpstr>Tables</vt:lpstr>
      <vt:lpstr>Calculations - MEF, WF</vt:lpstr>
      <vt:lpstr>Calculations -Water Consumption</vt:lpstr>
      <vt:lpstr>Calculations - Dryer Energy</vt:lpstr>
      <vt:lpstr>Calculations - Machine Elec</vt:lpstr>
      <vt:lpstr>Calculations - Hot Water Energy</vt:lpstr>
      <vt:lpstr>Calculations - RMC</vt:lpstr>
      <vt:lpstr>Drop-Downs</vt:lpstr>
      <vt:lpstr>Addendum</vt:lpstr>
      <vt:lpstr>Version Control</vt:lpstr>
      <vt:lpstr>CycleFinished</vt:lpstr>
      <vt:lpstr>DelayStart</vt:lpstr>
      <vt:lpstr>Favg_automatic</vt:lpstr>
      <vt:lpstr>FillControl</vt:lpstr>
      <vt:lpstr>Fmax_automatic</vt:lpstr>
      <vt:lpstr>Fmax_manual</vt:lpstr>
      <vt:lpstr>Fmin_automatic</vt:lpstr>
      <vt:lpstr>Fmin_manual</vt:lpstr>
      <vt:lpstr>InactiveMode</vt:lpstr>
      <vt:lpstr>LotNumber</vt:lpstr>
      <vt:lpstr>MaxWashTemp</vt:lpstr>
      <vt:lpstr>MaxWashTempJ2</vt:lpstr>
      <vt:lpstr>OffMode</vt:lpstr>
      <vt:lpstr>Over135</vt:lpstr>
      <vt:lpstr>ProductClass</vt:lpstr>
      <vt:lpstr>ProductClasses</vt:lpstr>
      <vt:lpstr>SpinSpeeds</vt:lpstr>
      <vt:lpstr>TUFwarm</vt:lpstr>
      <vt:lpstr>Under135</vt:lpstr>
      <vt:lpstr>UniformTemp</vt:lpstr>
      <vt:lpstr>WarmColdCycles</vt:lpstr>
      <vt:lpstr>WarmColdRinseCycles</vt:lpstr>
      <vt:lpstr>WarmRinse</vt:lpstr>
      <vt:lpstr>WashTemps</vt:lpstr>
      <vt:lpstr>WaterTemp</vt:lpstr>
      <vt:lpstr>Yes_No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Timothy Sutherland</dc:creator>
  <cp:lastModifiedBy>Carlisle</cp:lastModifiedBy>
  <dcterms:created xsi:type="dcterms:W3CDTF">2012-06-20T12:41:24Z</dcterms:created>
  <dcterms:modified xsi:type="dcterms:W3CDTF">2017-07-06T19:45:55Z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