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showInkAnnotation="0" codeName="ThisWorkbook" defaultThemeVersion="124226"/>
  <mc:AlternateContent xmlns:mc="http://schemas.openxmlformats.org/markup-compatibility/2006">
    <mc:Choice Requires="x15">
      <x15ac:absPath xmlns:x15ac="http://schemas.microsoft.com/office/spreadsheetml/2010/11/ac" url="\\eerefs6.doe.local\EERERESTRICTED\SOPs &amp; Templates\FY24\BIL IRA Budget Justifications\"/>
    </mc:Choice>
  </mc:AlternateContent>
  <xr:revisionPtr revIDLastSave="0" documentId="13_ncr:1_{744810AE-71B6-40D3-9B0C-93ED536F76D2}" xr6:coauthVersionLast="47" xr6:coauthVersionMax="47" xr10:uidLastSave="{00000000-0000-0000-0000-000000000000}"/>
  <bookViews>
    <workbookView xWindow="28690" yWindow="-110" windowWidth="29020" windowHeight="15820" tabRatio="828" xr2:uid="{00000000-000D-0000-FFFF-FFFF00000000}"/>
  </bookViews>
  <sheets>
    <sheet name="Instructions and Summary" sheetId="1" r:id="rId1"/>
    <sheet name="a. Personnel" sheetId="2" r:id="rId2"/>
    <sheet name="b. Fringe" sheetId="3" r:id="rId3"/>
    <sheet name="c. Travel" sheetId="4" r:id="rId4"/>
    <sheet name="d. Equipment" sheetId="5" r:id="rId5"/>
    <sheet name="e. Supplies" sheetId="6" r:id="rId6"/>
    <sheet name="f. Contractual" sheetId="7" r:id="rId7"/>
    <sheet name="g. Construction" sheetId="8" r:id="rId8"/>
    <sheet name="h. Other" sheetId="9" r:id="rId9"/>
    <sheet name="i. Indirect" sheetId="10" r:id="rId10"/>
    <sheet name="j. Cost Share" sheetId="11" r:id="rId11"/>
    <sheet name="SF-424A" sheetId="12" state="hidden" r:id="rId12"/>
    <sheet name="SF-424A Cost Categories" sheetId="13" r:id="rId13"/>
    <sheet name="SF-424A Minus FFRDC" sheetId="14" r:id="rId14"/>
    <sheet name="Audit" sheetId="15" state="veryHidden" r:id="rId15"/>
  </sheets>
  <definedNames>
    <definedName name="_xlnm.Print_Titles" localSheetId="1">'a. Personnel'!$6:$7</definedName>
    <definedName name="_xlnm.Print_Titles" localSheetId="3">'c. Travel'!$5:$5</definedName>
    <definedName name="_xlnm.Print_Titles" localSheetId="4">'d. Equipment'!$5:$5</definedName>
    <definedName name="_xlnm.Print_Titles" localSheetId="5">'e. Supplies'!$5:$5</definedName>
    <definedName name="_xlnm.Print_Titles" localSheetId="6">'f. Contractual'!$5:$5</definedName>
    <definedName name="_xlnm.Print_Titles" localSheetId="7">'g. Construction'!$7:$7</definedName>
    <definedName name="_xlnm.Print_Titles" localSheetId="8">'h. Other'!$5:$5</definedName>
    <definedName name="_xlnm.Print_Titles" localSheetId="10">'j. Cost Share'!$5:$5</definedName>
    <definedName name="Text156" localSheetId="10">'j. Cost Share'!#REF!</definedName>
    <definedName name="Text157" localSheetId="10">'j. Cost Share'!#REF!</definedName>
    <definedName name="Text158" localSheetId="10">'j. Cost Share'!#REF!</definedName>
    <definedName name="Z_5BEC5FDE_32D0_42EF_8D2A_06DCBD4F05CC_.wvu.Cols" localSheetId="9" hidden="1">'i. Indirect'!$K:$L</definedName>
    <definedName name="Z_5BEC5FDE_32D0_42EF_8D2A_06DCBD4F05CC_.wvu.PrintArea" localSheetId="1" hidden="1">'a. Personnel'!$B$1:$V$39</definedName>
    <definedName name="Z_5BEC5FDE_32D0_42EF_8D2A_06DCBD4F05CC_.wvu.PrintArea" localSheetId="2" hidden="1">'b. Fringe'!$B$1:$R$21</definedName>
    <definedName name="Z_5BEC5FDE_32D0_42EF_8D2A_06DCBD4F05CC_.wvu.PrintArea" localSheetId="6" hidden="1">'f. Contractual'!$D$1:$L$32</definedName>
    <definedName name="Z_5BEC5FDE_32D0_42EF_8D2A_06DCBD4F05CC_.wvu.PrintArea" localSheetId="7" hidden="1">'g. Construction'!$D$1:$G$49</definedName>
    <definedName name="Z_5BEC5FDE_32D0_42EF_8D2A_06DCBD4F05CC_.wvu.PrintArea" localSheetId="8" hidden="1">'h. Other'!$D$1:$G$52</definedName>
    <definedName name="Z_5BEC5FDE_32D0_42EF_8D2A_06DCBD4F05CC_.wvu.PrintArea" localSheetId="9" hidden="1">'i. Indirect'!$B$1:$J$25</definedName>
    <definedName name="Z_5BEC5FDE_32D0_42EF_8D2A_06DCBD4F05CC_.wvu.PrintArea" localSheetId="10" hidden="1">'j. Cost Share'!$B$1:$J$22</definedName>
    <definedName name="Z_5BEC5FDE_32D0_42EF_8D2A_06DCBD4F05CC_.wvu.PrintTitles" localSheetId="1" hidden="1">'a. Personnel'!$6:$7</definedName>
    <definedName name="Z_5BEC5FDE_32D0_42EF_8D2A_06DCBD4F05CC_.wvu.PrintTitles" localSheetId="3" hidden="1">'c. Travel'!$5:$5</definedName>
    <definedName name="Z_5BEC5FDE_32D0_42EF_8D2A_06DCBD4F05CC_.wvu.PrintTitles" localSheetId="4" hidden="1">'d. Equipment'!$5:$5</definedName>
    <definedName name="Z_5BEC5FDE_32D0_42EF_8D2A_06DCBD4F05CC_.wvu.PrintTitles" localSheetId="5" hidden="1">'e. Supplies'!$5:$5</definedName>
    <definedName name="Z_5BEC5FDE_32D0_42EF_8D2A_06DCBD4F05CC_.wvu.PrintTitles" localSheetId="6" hidden="1">'f. Contractual'!$5:$5</definedName>
    <definedName name="Z_5BEC5FDE_32D0_42EF_8D2A_06DCBD4F05CC_.wvu.PrintTitles" localSheetId="7" hidden="1">'g. Construction'!$7:$7</definedName>
    <definedName name="Z_5BEC5FDE_32D0_42EF_8D2A_06DCBD4F05CC_.wvu.PrintTitles" localSheetId="8" hidden="1">'h. Other'!$5:$5</definedName>
    <definedName name="Z_5BEC5FDE_32D0_42EF_8D2A_06DCBD4F05CC_.wvu.PrintTitles" localSheetId="10" hidden="1">'j. Cost Share'!$5:$5</definedName>
    <definedName name="Z_6588CF8C_0BB8_4786_9A46_0A2D10254132_.wvu.Cols" localSheetId="9" hidden="1">'i. Indirect'!$K:$L</definedName>
    <definedName name="Z_6588CF8C_0BB8_4786_9A46_0A2D10254132_.wvu.PrintArea" localSheetId="1" hidden="1">'a. Personnel'!$B$1:$V$39</definedName>
    <definedName name="Z_6588CF8C_0BB8_4786_9A46_0A2D10254132_.wvu.PrintArea" localSheetId="2" hidden="1">'b. Fringe'!$B$1:$R$21</definedName>
    <definedName name="Z_6588CF8C_0BB8_4786_9A46_0A2D10254132_.wvu.PrintArea" localSheetId="6" hidden="1">'f. Contractual'!$D$1:$L$32</definedName>
    <definedName name="Z_6588CF8C_0BB8_4786_9A46_0A2D10254132_.wvu.PrintArea" localSheetId="7" hidden="1">'g. Construction'!$D$1:$G$49</definedName>
    <definedName name="Z_6588CF8C_0BB8_4786_9A46_0A2D10254132_.wvu.PrintArea" localSheetId="8" hidden="1">'h. Other'!$D$1:$G$52</definedName>
    <definedName name="Z_6588CF8C_0BB8_4786_9A46_0A2D10254132_.wvu.PrintArea" localSheetId="9" hidden="1">'i. Indirect'!$B$1:$J$25</definedName>
    <definedName name="Z_6588CF8C_0BB8_4786_9A46_0A2D10254132_.wvu.PrintArea" localSheetId="10" hidden="1">'j. Cost Share'!$B$1:$J$22</definedName>
    <definedName name="Z_6588CF8C_0BB8_4786_9A46_0A2D10254132_.wvu.PrintTitles" localSheetId="1" hidden="1">'a. Personnel'!$6:$7</definedName>
    <definedName name="Z_6588CF8C_0BB8_4786_9A46_0A2D10254132_.wvu.PrintTitles" localSheetId="3" hidden="1">'c. Travel'!$5:$5</definedName>
    <definedName name="Z_6588CF8C_0BB8_4786_9A46_0A2D10254132_.wvu.PrintTitles" localSheetId="4" hidden="1">'d. Equipment'!$5:$5</definedName>
    <definedName name="Z_6588CF8C_0BB8_4786_9A46_0A2D10254132_.wvu.PrintTitles" localSheetId="5" hidden="1">'e. Supplies'!$5:$5</definedName>
    <definedName name="Z_6588CF8C_0BB8_4786_9A46_0A2D10254132_.wvu.PrintTitles" localSheetId="6" hidden="1">'f. Contractual'!$5:$5</definedName>
    <definedName name="Z_6588CF8C_0BB8_4786_9A46_0A2D10254132_.wvu.PrintTitles" localSheetId="7" hidden="1">'g. Construction'!$7:$7</definedName>
    <definedName name="Z_6588CF8C_0BB8_4786_9A46_0A2D10254132_.wvu.PrintTitles" localSheetId="8" hidden="1">'h. Other'!$5:$5</definedName>
    <definedName name="Z_6588CF8C_0BB8_4786_9A46_0A2D10254132_.wvu.PrintTitles" localSheetId="10" hidden="1">'j. Cost Share'!$5:$5</definedName>
    <definedName name="Z_712CE29F_EFCA_4968_A7C5_599F87319D6A_.wvu.Cols" localSheetId="9" hidden="1">'i. Indirect'!$K:$L</definedName>
    <definedName name="Z_712CE29F_EFCA_4968_A7C5_599F87319D6A_.wvu.PrintArea" localSheetId="1" hidden="1">'a. Personnel'!$B$1:$V$39</definedName>
    <definedName name="Z_712CE29F_EFCA_4968_A7C5_599F87319D6A_.wvu.PrintArea" localSheetId="2" hidden="1">'b. Fringe'!$B$1:$R$21</definedName>
    <definedName name="Z_712CE29F_EFCA_4968_A7C5_599F87319D6A_.wvu.PrintArea" localSheetId="6" hidden="1">'f. Contractual'!$D$1:$L$32</definedName>
    <definedName name="Z_712CE29F_EFCA_4968_A7C5_599F87319D6A_.wvu.PrintArea" localSheetId="7" hidden="1">'g. Construction'!$D$1:$G$49</definedName>
    <definedName name="Z_712CE29F_EFCA_4968_A7C5_599F87319D6A_.wvu.PrintArea" localSheetId="8" hidden="1">'h. Other'!$D$1:$G$52</definedName>
    <definedName name="Z_712CE29F_EFCA_4968_A7C5_599F87319D6A_.wvu.PrintArea" localSheetId="9" hidden="1">'i. Indirect'!$B$1:$J$25</definedName>
    <definedName name="Z_712CE29F_EFCA_4968_A7C5_599F87319D6A_.wvu.PrintArea" localSheetId="10" hidden="1">'j. Cost Share'!$B$1:$J$22</definedName>
    <definedName name="Z_712CE29F_EFCA_4968_A7C5_599F87319D6A_.wvu.PrintTitles" localSheetId="1" hidden="1">'a. Personnel'!$6:$7</definedName>
    <definedName name="Z_712CE29F_EFCA_4968_A7C5_599F87319D6A_.wvu.PrintTitles" localSheetId="3" hidden="1">'c. Travel'!$5:$5</definedName>
    <definedName name="Z_712CE29F_EFCA_4968_A7C5_599F87319D6A_.wvu.PrintTitles" localSheetId="4" hidden="1">'d. Equipment'!$5:$5</definedName>
    <definedName name="Z_712CE29F_EFCA_4968_A7C5_599F87319D6A_.wvu.PrintTitles" localSheetId="5" hidden="1">'e. Supplies'!$5:$5</definedName>
    <definedName name="Z_712CE29F_EFCA_4968_A7C5_599F87319D6A_.wvu.PrintTitles" localSheetId="6" hidden="1">'f. Contractual'!$5:$5</definedName>
    <definedName name="Z_712CE29F_EFCA_4968_A7C5_599F87319D6A_.wvu.PrintTitles" localSheetId="7" hidden="1">'g. Construction'!$7:$7</definedName>
    <definedName name="Z_712CE29F_EFCA_4968_A7C5_599F87319D6A_.wvu.PrintTitles" localSheetId="8" hidden="1">'h. Other'!$5:$5</definedName>
    <definedName name="Z_712CE29F_EFCA_4968_A7C5_599F87319D6A_.wvu.PrintTitles" localSheetId="10" hidden="1">'j. Cost Share'!$5:$5</definedName>
    <definedName name="Z_BF352FCE_C1BE_4B84_9561_6030FEF6A15F_.wvu.Cols" localSheetId="9" hidden="1">'i. Indirect'!$K:$L</definedName>
    <definedName name="Z_BF352FCE_C1BE_4B84_9561_6030FEF6A15F_.wvu.PrintArea" localSheetId="1" hidden="1">'a. Personnel'!$B$1:$V$39</definedName>
    <definedName name="Z_BF352FCE_C1BE_4B84_9561_6030FEF6A15F_.wvu.PrintArea" localSheetId="2" hidden="1">'b. Fringe'!$B$1:$R$21</definedName>
    <definedName name="Z_BF352FCE_C1BE_4B84_9561_6030FEF6A15F_.wvu.PrintTitles" localSheetId="1" hidden="1">'a. Personnel'!$6:$7</definedName>
    <definedName name="Z_BF352FCE_C1BE_4B84_9561_6030FEF6A15F_.wvu.PrintTitles" localSheetId="3" hidden="1">'c. Travel'!$5:$5</definedName>
    <definedName name="Z_BF352FCE_C1BE_4B84_9561_6030FEF6A15F_.wvu.PrintTitles" localSheetId="4" hidden="1">'d. Equipment'!$5:$5</definedName>
    <definedName name="Z_BF352FCE_C1BE_4B84_9561_6030FEF6A15F_.wvu.PrintTitles" localSheetId="5" hidden="1">'e. Supplies'!$5:$5</definedName>
    <definedName name="Z_BF352FCE_C1BE_4B84_9561_6030FEF6A15F_.wvu.PrintTitles" localSheetId="6" hidden="1">'f. Contractual'!$5:$5</definedName>
    <definedName name="Z_BF352FCE_C1BE_4B84_9561_6030FEF6A15F_.wvu.PrintTitles" localSheetId="7" hidden="1">'g. Construction'!$7:$7</definedName>
    <definedName name="Z_BF352FCE_C1BE_4B84_9561_6030FEF6A15F_.wvu.PrintTitles" localSheetId="8" hidden="1">'h. Other'!$5:$5</definedName>
    <definedName name="Z_BF352FCE_C1BE_4B84_9561_6030FEF6A15F_.wvu.PrintTitles" localSheetId="10" hidden="1">'j. Cost Share'!$5:$5</definedName>
    <definedName name="Z_D5CEF8EB_A9A7_4458_BF65_8F18E34CBA87_.wvu.Cols" localSheetId="9" hidden="1">'i. Indirect'!$K:$L</definedName>
    <definedName name="Z_D5CEF8EB_A9A7_4458_BF65_8F18E34CBA87_.wvu.PrintArea" localSheetId="1" hidden="1">'a. Personnel'!$B$1:$V$39</definedName>
    <definedName name="Z_D5CEF8EB_A9A7_4458_BF65_8F18E34CBA87_.wvu.PrintArea" localSheetId="2" hidden="1">'b. Fringe'!$B$1:$R$21</definedName>
    <definedName name="Z_D5CEF8EB_A9A7_4458_BF65_8F18E34CBA87_.wvu.PrintArea" localSheetId="6" hidden="1">'f. Contractual'!$D$1:$L$32</definedName>
    <definedName name="Z_D5CEF8EB_A9A7_4458_BF65_8F18E34CBA87_.wvu.PrintArea" localSheetId="7" hidden="1">'g. Construction'!$D$1:$G$49</definedName>
    <definedName name="Z_D5CEF8EB_A9A7_4458_BF65_8F18E34CBA87_.wvu.PrintArea" localSheetId="8" hidden="1">'h. Other'!$D$1:$G$52</definedName>
    <definedName name="Z_D5CEF8EB_A9A7_4458_BF65_8F18E34CBA87_.wvu.PrintArea" localSheetId="9" hidden="1">'i. Indirect'!$B$1:$J$25</definedName>
    <definedName name="Z_D5CEF8EB_A9A7_4458_BF65_8F18E34CBA87_.wvu.PrintArea" localSheetId="10" hidden="1">'j. Cost Share'!$B$1:$J$22</definedName>
    <definedName name="Z_D5CEF8EB_A9A7_4458_BF65_8F18E34CBA87_.wvu.PrintTitles" localSheetId="1" hidden="1">'a. Personnel'!$6:$7</definedName>
    <definedName name="Z_D5CEF8EB_A9A7_4458_BF65_8F18E34CBA87_.wvu.PrintTitles" localSheetId="3" hidden="1">'c. Travel'!$5:$5</definedName>
    <definedName name="Z_D5CEF8EB_A9A7_4458_BF65_8F18E34CBA87_.wvu.PrintTitles" localSheetId="4" hidden="1">'d. Equipment'!$5:$5</definedName>
    <definedName name="Z_D5CEF8EB_A9A7_4458_BF65_8F18E34CBA87_.wvu.PrintTitles" localSheetId="5" hidden="1">'e. Supplies'!$5:$5</definedName>
    <definedName name="Z_D5CEF8EB_A9A7_4458_BF65_8F18E34CBA87_.wvu.PrintTitles" localSheetId="6" hidden="1">'f. Contractual'!$5:$5</definedName>
    <definedName name="Z_D5CEF8EB_A9A7_4458_BF65_8F18E34CBA87_.wvu.PrintTitles" localSheetId="7" hidden="1">'g. Construction'!$7:$7</definedName>
    <definedName name="Z_D5CEF8EB_A9A7_4458_BF65_8F18E34CBA87_.wvu.PrintTitles" localSheetId="8" hidden="1">'h. Other'!$5:$5</definedName>
    <definedName name="Z_D5CEF8EB_A9A7_4458_BF65_8F18E34CBA87_.wvu.PrintTitles" localSheetId="10" hidden="1">'j. Cost Share'!$5:$5</definedName>
    <definedName name="Z_D7FF18E2_A72D_4088_BD59_9D74A43C39A8_.wvu.Cols" localSheetId="9" hidden="1">'i. Indirect'!$K:$L</definedName>
    <definedName name="Z_D7FF18E2_A72D_4088_BD59_9D74A43C39A8_.wvu.PrintArea" localSheetId="1" hidden="1">'a. Personnel'!$B$1:$V$39</definedName>
    <definedName name="Z_D7FF18E2_A72D_4088_BD59_9D74A43C39A8_.wvu.PrintArea" localSheetId="2" hidden="1">'b. Fringe'!$B$1:$R$21</definedName>
    <definedName name="Z_D7FF18E2_A72D_4088_BD59_9D74A43C39A8_.wvu.PrintArea" localSheetId="6" hidden="1">'f. Contractual'!$D$1:$L$32</definedName>
    <definedName name="Z_D7FF18E2_A72D_4088_BD59_9D74A43C39A8_.wvu.PrintArea" localSheetId="7" hidden="1">'g. Construction'!$D$1:$G$49</definedName>
    <definedName name="Z_D7FF18E2_A72D_4088_BD59_9D74A43C39A8_.wvu.PrintArea" localSheetId="8" hidden="1">'h. Other'!$D$1:$G$52</definedName>
    <definedName name="Z_D7FF18E2_A72D_4088_BD59_9D74A43C39A8_.wvu.PrintArea" localSheetId="9" hidden="1">'i. Indirect'!$B$1:$J$25</definedName>
    <definedName name="Z_D7FF18E2_A72D_4088_BD59_9D74A43C39A8_.wvu.PrintArea" localSheetId="10" hidden="1">'j. Cost Share'!$B$1:$J$22</definedName>
    <definedName name="Z_D7FF18E2_A72D_4088_BD59_9D74A43C39A8_.wvu.PrintTitles" localSheetId="1" hidden="1">'a. Personnel'!$6:$7</definedName>
    <definedName name="Z_D7FF18E2_A72D_4088_BD59_9D74A43C39A8_.wvu.PrintTitles" localSheetId="3" hidden="1">'c. Travel'!$5:$5</definedName>
    <definedName name="Z_D7FF18E2_A72D_4088_BD59_9D74A43C39A8_.wvu.PrintTitles" localSheetId="4" hidden="1">'d. Equipment'!$5:$5</definedName>
    <definedName name="Z_D7FF18E2_A72D_4088_BD59_9D74A43C39A8_.wvu.PrintTitles" localSheetId="5" hidden="1">'e. Supplies'!$5:$5</definedName>
    <definedName name="Z_D7FF18E2_A72D_4088_BD59_9D74A43C39A8_.wvu.PrintTitles" localSheetId="6" hidden="1">'f. Contractual'!$5:$5</definedName>
    <definedName name="Z_D7FF18E2_A72D_4088_BD59_9D74A43C39A8_.wvu.PrintTitles" localSheetId="7" hidden="1">'g. Construction'!$7:$7</definedName>
    <definedName name="Z_D7FF18E2_A72D_4088_BD59_9D74A43C39A8_.wvu.PrintTitles" localSheetId="8" hidden="1">'h. Other'!$5:$5</definedName>
    <definedName name="Z_D7FF18E2_A72D_4088_BD59_9D74A43C39A8_.wvu.PrintTitles" localSheetId="10" hidden="1">'j. Cost Share'!$5:$5</definedName>
  </definedNames>
  <calcPr calcId="191029"/>
  <customWorkbookViews>
    <customWorkbookView name="utrujill - Personal View" guid="{D7FF18E2-A72D-4088-BD59-9D74A43C39A8}" mergeInterval="0" personalView="1" maximized="1" xWindow="1" yWindow="1" windowWidth="1244" windowHeight="748" tabRatio="783" activeSheetId="3"/>
    <customWorkbookView name="Todd Wilson - Personal View" guid="{5BEC5FDE-32D0-42EF-8D2A-06DCBD4F05CC}" mergeInterval="0" personalView="1" maximized="1" xWindow="1" yWindow="1" windowWidth="1680" windowHeight="787" tabRatio="783" activeSheetId="11" showComments="commIndAndComment"/>
    <customWorkbookView name="mwise - Personal View" guid="{712CE29F-EFCA-4968-A7C5-599F87319D6A}" mergeInterval="0" personalView="1" maximized="1" xWindow="1" yWindow="1" windowWidth="1020" windowHeight="506" tabRatio="783" activeSheetId="1"/>
    <customWorkbookView name="nblackst - Personal View" guid="{6588CF8C-0BB8-4786-9A46-0A2D10254132}" mergeInterval="0" personalView="1" maximized="1" xWindow="1" yWindow="1" windowWidth="1276" windowHeight="697" tabRatio="783" activeSheetId="1" showComments="commIndAndComment"/>
    <customWorkbookView name="nkiyota - Personal View" guid="{D5CEF8EB-A9A7-4458-BF65-8F18E34CBA87}" mergeInterval="0" personalView="1" maximized="1" xWindow="1" yWindow="1" windowWidth="1676" windowHeight="754" tabRatio="783" activeSheetId="10"/>
    <customWorkbookView name="Wilson, Todd - Personal View" guid="{BF352FCE-C1BE-4B84-9561-6030FEF6A15F}" mergeInterval="0" personalView="1" maximized="1" windowWidth="1680" windowHeight="864" tabRatio="783"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34" i="15" l="1"/>
  <c r="N34" i="15"/>
  <c r="K34" i="15"/>
  <c r="H34" i="15"/>
  <c r="E34" i="15"/>
  <c r="R34" i="15" s="1"/>
  <c r="S34" i="15" s="1"/>
  <c r="Q32" i="15"/>
  <c r="R32" i="15" s="1"/>
  <c r="S32" i="15" s="1"/>
  <c r="P32" i="15"/>
  <c r="O32" i="15"/>
  <c r="N32" i="15"/>
  <c r="M32" i="15"/>
  <c r="L32" i="15"/>
  <c r="K32" i="15"/>
  <c r="J32" i="15"/>
  <c r="I32" i="15"/>
  <c r="H32" i="15"/>
  <c r="G32" i="15"/>
  <c r="F32" i="15"/>
  <c r="E32" i="15"/>
  <c r="D32" i="15"/>
  <c r="C32" i="15"/>
  <c r="P31" i="15"/>
  <c r="O31" i="15"/>
  <c r="M31" i="15"/>
  <c r="L31" i="15"/>
  <c r="J31" i="15"/>
  <c r="I31" i="15"/>
  <c r="G31" i="15"/>
  <c r="F31" i="15"/>
  <c r="D31" i="15"/>
  <c r="C31" i="15"/>
  <c r="L30" i="15"/>
  <c r="C30" i="15"/>
  <c r="Q29" i="15"/>
  <c r="P29" i="15"/>
  <c r="O29" i="15"/>
  <c r="N29" i="15"/>
  <c r="M29" i="15"/>
  <c r="M30" i="15" s="1"/>
  <c r="L29" i="15"/>
  <c r="K29" i="15"/>
  <c r="J29" i="15"/>
  <c r="I29" i="15"/>
  <c r="H29" i="15"/>
  <c r="G29" i="15"/>
  <c r="F29" i="15"/>
  <c r="E29" i="15"/>
  <c r="R29" i="15" s="1"/>
  <c r="S29" i="15" s="1"/>
  <c r="D29" i="15"/>
  <c r="D30" i="15" s="1"/>
  <c r="C29" i="15"/>
  <c r="Q28" i="15"/>
  <c r="P28" i="15"/>
  <c r="O28" i="15"/>
  <c r="N28" i="15"/>
  <c r="N30" i="15" s="1"/>
  <c r="M28" i="15"/>
  <c r="L28" i="15"/>
  <c r="K28" i="15"/>
  <c r="J28" i="15"/>
  <c r="I28" i="15"/>
  <c r="H28" i="15"/>
  <c r="G28" i="15"/>
  <c r="F28" i="15"/>
  <c r="E28" i="15"/>
  <c r="R28" i="15" s="1"/>
  <c r="S28" i="15" s="1"/>
  <c r="D28" i="15"/>
  <c r="C28" i="15"/>
  <c r="Q27" i="15"/>
  <c r="Q30" i="15" s="1"/>
  <c r="P27" i="15"/>
  <c r="P30" i="15" s="1"/>
  <c r="O27" i="15"/>
  <c r="O30" i="15" s="1"/>
  <c r="N27" i="15"/>
  <c r="M27" i="15"/>
  <c r="L27" i="15"/>
  <c r="K27" i="15"/>
  <c r="K30" i="15" s="1"/>
  <c r="J27" i="15"/>
  <c r="J30" i="15" s="1"/>
  <c r="I27" i="15"/>
  <c r="I30" i="15" s="1"/>
  <c r="H27" i="15"/>
  <c r="H30" i="15" s="1"/>
  <c r="G27" i="15"/>
  <c r="G30" i="15" s="1"/>
  <c r="F27" i="15"/>
  <c r="F30" i="15" s="1"/>
  <c r="E27" i="15"/>
  <c r="R27" i="15" s="1"/>
  <c r="S27" i="15" s="1"/>
  <c r="D27" i="15"/>
  <c r="C27" i="15"/>
  <c r="Q25" i="15"/>
  <c r="P25" i="15"/>
  <c r="O25" i="15"/>
  <c r="N25" i="15"/>
  <c r="M25" i="15"/>
  <c r="L25" i="15"/>
  <c r="K25" i="15"/>
  <c r="J25" i="15"/>
  <c r="I25" i="15"/>
  <c r="H25" i="15"/>
  <c r="R25" i="15" s="1"/>
  <c r="S25" i="15" s="1"/>
  <c r="G25" i="15"/>
  <c r="F25" i="15"/>
  <c r="E25" i="15"/>
  <c r="D25" i="15"/>
  <c r="C25" i="15"/>
  <c r="Q24" i="15"/>
  <c r="P24" i="15"/>
  <c r="O24" i="15"/>
  <c r="N24" i="15"/>
  <c r="M24" i="15"/>
  <c r="L24" i="15"/>
  <c r="K24" i="15"/>
  <c r="J24" i="15"/>
  <c r="I24" i="15"/>
  <c r="H24" i="15"/>
  <c r="R24" i="15" s="1"/>
  <c r="S24" i="15" s="1"/>
  <c r="G24" i="15"/>
  <c r="F24" i="15"/>
  <c r="E24" i="15"/>
  <c r="D24" i="15"/>
  <c r="C24" i="15"/>
  <c r="Q23" i="15"/>
  <c r="P23" i="15"/>
  <c r="O23" i="15"/>
  <c r="N23" i="15"/>
  <c r="M23" i="15"/>
  <c r="L23" i="15"/>
  <c r="K23" i="15"/>
  <c r="R23" i="15" s="1"/>
  <c r="S23" i="15" s="1"/>
  <c r="J23" i="15"/>
  <c r="I23" i="15"/>
  <c r="H23" i="15"/>
  <c r="G23" i="15"/>
  <c r="F23" i="15"/>
  <c r="E23" i="15"/>
  <c r="D23" i="15"/>
  <c r="C23" i="15"/>
  <c r="Q22" i="15"/>
  <c r="N22" i="15"/>
  <c r="K22" i="15"/>
  <c r="H22" i="15"/>
  <c r="E22" i="15"/>
  <c r="R22" i="15" s="1"/>
  <c r="S22" i="15" s="1"/>
  <c r="Q21" i="15"/>
  <c r="P21" i="15"/>
  <c r="O21" i="15"/>
  <c r="N21" i="15"/>
  <c r="M21" i="15"/>
  <c r="L21" i="15"/>
  <c r="K21" i="15"/>
  <c r="J21" i="15"/>
  <c r="I21" i="15"/>
  <c r="H21" i="15"/>
  <c r="G21" i="15"/>
  <c r="F21" i="15"/>
  <c r="E21" i="15"/>
  <c r="D21" i="15"/>
  <c r="C21" i="15"/>
  <c r="L17" i="15"/>
  <c r="F17" i="15"/>
  <c r="G8" i="5"/>
  <c r="P32" i="1"/>
  <c r="O32" i="1"/>
  <c r="M32" i="1"/>
  <c r="L32" i="1"/>
  <c r="J32" i="1"/>
  <c r="I32" i="1"/>
  <c r="G32" i="1"/>
  <c r="F32" i="1"/>
  <c r="D32" i="1"/>
  <c r="C32" i="1"/>
  <c r="E50" i="9"/>
  <c r="E49" i="9"/>
  <c r="P31" i="1"/>
  <c r="O31" i="1"/>
  <c r="M31" i="1"/>
  <c r="L31" i="1"/>
  <c r="J31" i="1"/>
  <c r="I31" i="1"/>
  <c r="G31" i="1"/>
  <c r="F31" i="1"/>
  <c r="D31" i="1"/>
  <c r="C31" i="1"/>
  <c r="E47" i="8"/>
  <c r="E46" i="8"/>
  <c r="E16" i="8"/>
  <c r="E31" i="15" s="1"/>
  <c r="P30" i="1"/>
  <c r="D30" i="1"/>
  <c r="D29" i="1"/>
  <c r="C29" i="1"/>
  <c r="P29" i="1"/>
  <c r="O29" i="1"/>
  <c r="M29" i="1"/>
  <c r="L29" i="1"/>
  <c r="J29" i="1"/>
  <c r="I29" i="1"/>
  <c r="G29" i="1"/>
  <c r="F29" i="1"/>
  <c r="P28" i="1"/>
  <c r="O28" i="1"/>
  <c r="M28" i="1"/>
  <c r="L28" i="1"/>
  <c r="J28" i="1"/>
  <c r="I28" i="1"/>
  <c r="G28" i="1"/>
  <c r="F28" i="1"/>
  <c r="D28" i="1"/>
  <c r="C28" i="1"/>
  <c r="P27" i="1"/>
  <c r="L16" i="7"/>
  <c r="L6" i="7"/>
  <c r="O27" i="1"/>
  <c r="M27" i="1"/>
  <c r="L27" i="1"/>
  <c r="J27" i="1"/>
  <c r="I27" i="1"/>
  <c r="G27" i="1"/>
  <c r="G30" i="1" s="1"/>
  <c r="F27" i="1"/>
  <c r="F30" i="1" s="1"/>
  <c r="D27" i="1"/>
  <c r="C27" i="1"/>
  <c r="C30" i="1" s="1"/>
  <c r="K30" i="7"/>
  <c r="K29" i="7"/>
  <c r="J30" i="7"/>
  <c r="J29" i="7"/>
  <c r="I30" i="7"/>
  <c r="H30" i="7"/>
  <c r="G30" i="7"/>
  <c r="I29" i="7"/>
  <c r="H29" i="7"/>
  <c r="G29" i="7"/>
  <c r="G9" i="6"/>
  <c r="G11" i="6"/>
  <c r="C25" i="1" s="1"/>
  <c r="G12" i="6"/>
  <c r="D25" i="1" s="1"/>
  <c r="G13" i="6"/>
  <c r="P24" i="1"/>
  <c r="O24" i="1"/>
  <c r="M24" i="1"/>
  <c r="L24" i="1"/>
  <c r="J24" i="1"/>
  <c r="I24" i="1"/>
  <c r="G24" i="1"/>
  <c r="F24" i="1"/>
  <c r="D24" i="1"/>
  <c r="C24" i="1"/>
  <c r="G11" i="5"/>
  <c r="G7" i="5"/>
  <c r="P23" i="1"/>
  <c r="O23" i="1"/>
  <c r="M23" i="1"/>
  <c r="L23" i="1"/>
  <c r="J23" i="1"/>
  <c r="I23" i="1"/>
  <c r="G23" i="1"/>
  <c r="F23" i="1"/>
  <c r="D23" i="1"/>
  <c r="C23" i="1"/>
  <c r="M10" i="4"/>
  <c r="M8" i="4" a="1"/>
  <c r="M8" i="4" s="1"/>
  <c r="R7" i="3"/>
  <c r="T9" i="2"/>
  <c r="T8" i="2"/>
  <c r="U8" i="2"/>
  <c r="Q36" i="2"/>
  <c r="N36" i="2"/>
  <c r="Q35" i="2"/>
  <c r="Q34" i="2"/>
  <c r="K36" i="2"/>
  <c r="H36" i="2"/>
  <c r="E36" i="2"/>
  <c r="N35" i="2"/>
  <c r="K35" i="2"/>
  <c r="H35" i="2"/>
  <c r="E35" i="2"/>
  <c r="N34" i="2"/>
  <c r="K34" i="2"/>
  <c r="H34" i="2"/>
  <c r="E34" i="2"/>
  <c r="J33" i="15" l="1"/>
  <c r="J35" i="15" s="1"/>
  <c r="P33" i="15"/>
  <c r="P35" i="15" s="1"/>
  <c r="L33" i="15"/>
  <c r="L35" i="15" s="1"/>
  <c r="F33" i="15"/>
  <c r="F35" i="15" s="1"/>
  <c r="C33" i="15"/>
  <c r="C35" i="15" s="1"/>
  <c r="G33" i="15"/>
  <c r="G35" i="15" s="1"/>
  <c r="M33" i="15"/>
  <c r="M35" i="15" s="1"/>
  <c r="D33" i="15"/>
  <c r="D35" i="15" s="1"/>
  <c r="I33" i="15"/>
  <c r="I35" i="15" s="1"/>
  <c r="O33" i="15"/>
  <c r="O35" i="15" s="1"/>
  <c r="R21" i="15"/>
  <c r="S21" i="15" s="1"/>
  <c r="E30" i="15"/>
  <c r="R30" i="15" s="1"/>
  <c r="S30" i="15" s="1"/>
  <c r="I30" i="1"/>
  <c r="J30" i="1"/>
  <c r="L30" i="1"/>
  <c r="M30" i="1"/>
  <c r="O30" i="1"/>
  <c r="L30" i="7"/>
  <c r="L29" i="7"/>
  <c r="C33" i="1"/>
  <c r="C35" i="1" s="1"/>
  <c r="D33" i="1"/>
  <c r="D35" i="1" s="1"/>
  <c r="R36" i="15" l="1"/>
  <c r="S36" i="15" s="1"/>
  <c r="E33" i="15"/>
  <c r="R37" i="15"/>
  <c r="S37" i="15" s="1"/>
  <c r="E35" i="15" l="1"/>
  <c r="R12" i="15" l="1"/>
  <c r="E15" i="9" l="1"/>
  <c r="G8" i="6"/>
  <c r="G7" i="6"/>
  <c r="M9" i="4"/>
  <c r="M43" i="4"/>
  <c r="M44" i="4"/>
  <c r="M46" i="4"/>
  <c r="M42" i="4"/>
  <c r="M41" i="4"/>
  <c r="M35" i="4"/>
  <c r="M36" i="4"/>
  <c r="M38" i="4"/>
  <c r="M34" i="4"/>
  <c r="M33" i="4"/>
  <c r="M27" i="4"/>
  <c r="M28" i="4"/>
  <c r="M30" i="4"/>
  <c r="M26" i="4"/>
  <c r="M25" i="4"/>
  <c r="M19" i="4"/>
  <c r="M20" i="4"/>
  <c r="M22" i="4"/>
  <c r="M18" i="4"/>
  <c r="M49" i="4" s="1"/>
  <c r="M17" i="4"/>
  <c r="M14" i="4"/>
  <c r="M11" i="4"/>
  <c r="M12" i="4"/>
  <c r="M7" i="4"/>
  <c r="M50" i="4" l="1"/>
  <c r="M15" i="4"/>
  <c r="M39" i="4"/>
  <c r="M31" i="4"/>
  <c r="M47" i="4"/>
  <c r="M23" i="4"/>
  <c r="J30" i="14"/>
  <c r="G2" i="14"/>
  <c r="D2" i="14"/>
  <c r="M51" i="4" l="1"/>
  <c r="J30" i="13"/>
  <c r="G10" i="2" l="1"/>
  <c r="J10" i="2"/>
  <c r="M10" i="2"/>
  <c r="P10" i="2"/>
  <c r="S10" i="2"/>
  <c r="T10" i="2"/>
  <c r="U10" i="2" l="1"/>
  <c r="I17" i="11" l="1"/>
  <c r="H17" i="11"/>
  <c r="G17" i="11"/>
  <c r="F17" i="11"/>
  <c r="E17" i="11"/>
  <c r="J16" i="11"/>
  <c r="J15" i="11"/>
  <c r="J14" i="11"/>
  <c r="J13" i="11"/>
  <c r="J12" i="11"/>
  <c r="J11" i="11"/>
  <c r="J10" i="11"/>
  <c r="J9" i="11"/>
  <c r="J8" i="11"/>
  <c r="J7" i="11"/>
  <c r="L16" i="1" l="1"/>
  <c r="L16" i="15"/>
  <c r="L15" i="1"/>
  <c r="L15" i="15"/>
  <c r="L14" i="1"/>
  <c r="L14" i="15"/>
  <c r="L13" i="1"/>
  <c r="L13" i="15"/>
  <c r="L12" i="1"/>
  <c r="L17" i="1" s="1"/>
  <c r="L12" i="15"/>
  <c r="J17" i="11"/>
  <c r="H10" i="14"/>
  <c r="H12" i="14"/>
  <c r="H9" i="14"/>
  <c r="H11" i="14"/>
  <c r="H13" i="14"/>
  <c r="G16" i="10"/>
  <c r="I27" i="14" s="1"/>
  <c r="F16" i="10"/>
  <c r="H27" i="14" s="1"/>
  <c r="E16" i="10"/>
  <c r="G27" i="14" s="1"/>
  <c r="D16" i="10"/>
  <c r="F27" i="14" s="1"/>
  <c r="C16" i="10"/>
  <c r="E27" i="14" s="1"/>
  <c r="J27" i="14" s="1"/>
  <c r="H15" i="10"/>
  <c r="H14" i="10"/>
  <c r="H13" i="10"/>
  <c r="H12" i="10"/>
  <c r="E47" i="9"/>
  <c r="I25" i="14" s="1"/>
  <c r="E39" i="9"/>
  <c r="H25" i="14" s="1"/>
  <c r="E31" i="9"/>
  <c r="G25" i="14" s="1"/>
  <c r="E23" i="9"/>
  <c r="E25" i="14"/>
  <c r="E44" i="8"/>
  <c r="E37" i="8"/>
  <c r="E30" i="8"/>
  <c r="E23" i="8"/>
  <c r="H31" i="15" s="1"/>
  <c r="E24" i="14"/>
  <c r="L26" i="7"/>
  <c r="L25" i="7"/>
  <c r="K27" i="7"/>
  <c r="Q29" i="1" s="1"/>
  <c r="J27" i="7"/>
  <c r="N29" i="1" s="1"/>
  <c r="I27" i="7"/>
  <c r="K29" i="1" s="1"/>
  <c r="H27" i="7"/>
  <c r="H29" i="1" s="1"/>
  <c r="G27" i="7"/>
  <c r="E29" i="1" s="1"/>
  <c r="K22" i="7"/>
  <c r="J22" i="7"/>
  <c r="I22" i="7"/>
  <c r="H22" i="7"/>
  <c r="G22" i="7"/>
  <c r="L21" i="7"/>
  <c r="L20" i="7"/>
  <c r="L19" i="7"/>
  <c r="L18" i="7"/>
  <c r="L17" i="7"/>
  <c r="K13" i="7"/>
  <c r="J13" i="7"/>
  <c r="I13" i="7"/>
  <c r="H13" i="7"/>
  <c r="G13" i="7"/>
  <c r="L12" i="7"/>
  <c r="L11" i="7"/>
  <c r="L10" i="7"/>
  <c r="L9" i="7"/>
  <c r="L8" i="7"/>
  <c r="L7" i="7"/>
  <c r="G56" i="6"/>
  <c r="G55" i="6"/>
  <c r="G54" i="6"/>
  <c r="G53" i="6"/>
  <c r="G52" i="6"/>
  <c r="P25" i="1" s="1"/>
  <c r="P33" i="1" s="1"/>
  <c r="P35" i="1" s="1"/>
  <c r="G51" i="6"/>
  <c r="O25" i="1" s="1"/>
  <c r="O33" i="1" s="1"/>
  <c r="O35" i="1" s="1"/>
  <c r="G50" i="6"/>
  <c r="G49" i="6"/>
  <c r="G46" i="6"/>
  <c r="G45" i="6"/>
  <c r="G44" i="6"/>
  <c r="G43" i="6"/>
  <c r="M25" i="1" s="1"/>
  <c r="M33" i="1" s="1"/>
  <c r="M35" i="1" s="1"/>
  <c r="G42" i="6"/>
  <c r="L25" i="1" s="1"/>
  <c r="L33" i="1" s="1"/>
  <c r="L35" i="1" s="1"/>
  <c r="G41" i="6"/>
  <c r="G40" i="6"/>
  <c r="G39" i="6"/>
  <c r="G36" i="6"/>
  <c r="G35" i="6"/>
  <c r="G34" i="6"/>
  <c r="G33" i="6"/>
  <c r="G32" i="6"/>
  <c r="J25" i="1" s="1"/>
  <c r="J33" i="1" s="1"/>
  <c r="J35" i="1" s="1"/>
  <c r="G31" i="6"/>
  <c r="I25" i="1" s="1"/>
  <c r="I33" i="1" s="1"/>
  <c r="I35" i="1" s="1"/>
  <c r="G30" i="6"/>
  <c r="G29" i="6"/>
  <c r="G26" i="6"/>
  <c r="G25" i="6"/>
  <c r="G24" i="6"/>
  <c r="G23" i="6"/>
  <c r="G22" i="6"/>
  <c r="G21" i="6"/>
  <c r="G20" i="6"/>
  <c r="G19" i="6"/>
  <c r="G16" i="6"/>
  <c r="G15" i="6"/>
  <c r="G14" i="6"/>
  <c r="G10" i="6"/>
  <c r="G46" i="5"/>
  <c r="G45" i="5"/>
  <c r="G44" i="5"/>
  <c r="G43" i="5"/>
  <c r="G42" i="5"/>
  <c r="G41" i="5"/>
  <c r="G38" i="5"/>
  <c r="G37" i="5"/>
  <c r="G36" i="5"/>
  <c r="G35" i="5"/>
  <c r="G34" i="5"/>
  <c r="G33" i="5"/>
  <c r="G30" i="5"/>
  <c r="G29" i="5"/>
  <c r="G28" i="5"/>
  <c r="G27" i="5"/>
  <c r="G26" i="5"/>
  <c r="G25" i="5"/>
  <c r="G22" i="5"/>
  <c r="G21" i="5"/>
  <c r="G20" i="5"/>
  <c r="G19" i="5"/>
  <c r="G49" i="5" s="1"/>
  <c r="G18" i="5"/>
  <c r="G17" i="5"/>
  <c r="G14" i="5"/>
  <c r="G13" i="5"/>
  <c r="G12" i="5"/>
  <c r="G50" i="5" s="1"/>
  <c r="G10" i="5"/>
  <c r="H20" i="14"/>
  <c r="G20" i="14"/>
  <c r="F20" i="14"/>
  <c r="S26" i="2"/>
  <c r="S25" i="2"/>
  <c r="F12" i="15" l="1"/>
  <c r="S12" i="15"/>
  <c r="I24" i="14"/>
  <c r="Q31" i="15"/>
  <c r="Q33" i="15" s="1"/>
  <c r="Q35" i="15" s="1"/>
  <c r="R16" i="15" s="1"/>
  <c r="S16" i="15" s="1"/>
  <c r="H24" i="14"/>
  <c r="N31" i="15"/>
  <c r="N33" i="15" s="1"/>
  <c r="N35" i="15" s="1"/>
  <c r="R15" i="15" s="1"/>
  <c r="S15" i="15" s="1"/>
  <c r="G24" i="14"/>
  <c r="K31" i="15"/>
  <c r="K33" i="15" s="1"/>
  <c r="K35" i="15" s="1"/>
  <c r="R14" i="15" s="1"/>
  <c r="S14" i="15" s="1"/>
  <c r="H33" i="15"/>
  <c r="F25" i="14"/>
  <c r="E51" i="9"/>
  <c r="F24" i="14"/>
  <c r="E48" i="8"/>
  <c r="K31" i="7"/>
  <c r="J31" i="7"/>
  <c r="I31" i="7"/>
  <c r="H31" i="7"/>
  <c r="G31" i="7"/>
  <c r="R29" i="1"/>
  <c r="F25" i="1"/>
  <c r="F33" i="1" s="1"/>
  <c r="F35" i="1" s="1"/>
  <c r="R36" i="1" s="1"/>
  <c r="G59" i="6"/>
  <c r="G25" i="1"/>
  <c r="G33" i="1" s="1"/>
  <c r="G35" i="1" s="1"/>
  <c r="R37" i="1" s="1"/>
  <c r="G60" i="6"/>
  <c r="G31" i="5"/>
  <c r="G21" i="14" s="1"/>
  <c r="J25" i="14"/>
  <c r="E23" i="14"/>
  <c r="F23" i="14"/>
  <c r="I23" i="14"/>
  <c r="G23" i="14"/>
  <c r="G17" i="6"/>
  <c r="G23" i="5"/>
  <c r="F21" i="14" s="1"/>
  <c r="G47" i="5"/>
  <c r="I21" i="14" s="1"/>
  <c r="G39" i="5"/>
  <c r="H21" i="14" s="1"/>
  <c r="G57" i="6"/>
  <c r="I22" i="14" s="1"/>
  <c r="G27" i="6"/>
  <c r="F22" i="14" s="1"/>
  <c r="G47" i="6"/>
  <c r="H22" i="14" s="1"/>
  <c r="G37" i="6"/>
  <c r="G22" i="14" s="1"/>
  <c r="L13" i="7"/>
  <c r="L22" i="7"/>
  <c r="H23" i="14"/>
  <c r="L27" i="7"/>
  <c r="I20" i="14"/>
  <c r="I20" i="13"/>
  <c r="E27" i="13"/>
  <c r="H14" i="14"/>
  <c r="E20" i="14"/>
  <c r="J24" i="14"/>
  <c r="H16" i="10"/>
  <c r="I24" i="13"/>
  <c r="N31" i="1"/>
  <c r="K31" i="1"/>
  <c r="F16" i="15" l="1"/>
  <c r="F15" i="15"/>
  <c r="R31" i="15"/>
  <c r="F14" i="15"/>
  <c r="H35" i="15"/>
  <c r="R33" i="15"/>
  <c r="L31" i="7"/>
  <c r="G61" i="6"/>
  <c r="I22" i="13"/>
  <c r="I21" i="13"/>
  <c r="J23" i="14"/>
  <c r="J20" i="14"/>
  <c r="E22" i="14"/>
  <c r="J22" i="14" s="1"/>
  <c r="Q31" i="1"/>
  <c r="H24" i="13"/>
  <c r="G24" i="13"/>
  <c r="R13" i="15" l="1"/>
  <c r="R35" i="15"/>
  <c r="T11" i="2"/>
  <c r="T12" i="2"/>
  <c r="T13" i="2"/>
  <c r="T14" i="2"/>
  <c r="T15" i="2"/>
  <c r="T16" i="2"/>
  <c r="T17" i="2"/>
  <c r="T18" i="2"/>
  <c r="T19" i="2"/>
  <c r="T20" i="2"/>
  <c r="T21" i="2"/>
  <c r="T22" i="2"/>
  <c r="T23" i="2"/>
  <c r="T24" i="2"/>
  <c r="T25" i="2"/>
  <c r="T26" i="2"/>
  <c r="T27" i="2"/>
  <c r="T28" i="2"/>
  <c r="T29" i="2"/>
  <c r="T30" i="2"/>
  <c r="T31" i="2"/>
  <c r="T32" i="2"/>
  <c r="T33" i="2"/>
  <c r="S33" i="2"/>
  <c r="S32" i="2"/>
  <c r="S31" i="2"/>
  <c r="S30" i="2"/>
  <c r="S29" i="2"/>
  <c r="S28" i="2"/>
  <c r="S27" i="2"/>
  <c r="S24" i="2"/>
  <c r="S23" i="2"/>
  <c r="S22" i="2"/>
  <c r="S21" i="2"/>
  <c r="S20" i="2"/>
  <c r="S19" i="2"/>
  <c r="S18" i="2"/>
  <c r="S17" i="2"/>
  <c r="S16" i="2"/>
  <c r="S15" i="2"/>
  <c r="S35" i="2" s="1"/>
  <c r="P21" i="1" s="1"/>
  <c r="S14" i="2"/>
  <c r="S13" i="2"/>
  <c r="S12" i="2"/>
  <c r="S11" i="2"/>
  <c r="S9" i="2"/>
  <c r="U9" i="2" s="1"/>
  <c r="S8" i="2"/>
  <c r="P33" i="2"/>
  <c r="P32" i="2"/>
  <c r="P31" i="2"/>
  <c r="P30" i="2"/>
  <c r="P29" i="2"/>
  <c r="P28" i="2"/>
  <c r="P27" i="2"/>
  <c r="P26" i="2"/>
  <c r="P25" i="2"/>
  <c r="P24" i="2"/>
  <c r="P23" i="2"/>
  <c r="P22" i="2"/>
  <c r="P21" i="2"/>
  <c r="P20" i="2"/>
  <c r="P19" i="2"/>
  <c r="P18" i="2"/>
  <c r="P17" i="2"/>
  <c r="P16" i="2"/>
  <c r="P15" i="2"/>
  <c r="P35" i="2" s="1"/>
  <c r="M21" i="1" s="1"/>
  <c r="P14" i="2"/>
  <c r="P34" i="2" s="1"/>
  <c r="L21" i="1" s="1"/>
  <c r="P13" i="2"/>
  <c r="P12" i="2"/>
  <c r="P11" i="2"/>
  <c r="P9" i="2"/>
  <c r="P8" i="2"/>
  <c r="O13" i="3"/>
  <c r="Q12" i="3"/>
  <c r="Q11" i="3"/>
  <c r="Q10" i="3"/>
  <c r="Q9" i="3"/>
  <c r="Q8" i="3"/>
  <c r="Q7" i="3"/>
  <c r="L13" i="3"/>
  <c r="N12" i="3"/>
  <c r="N11" i="3"/>
  <c r="N10" i="3"/>
  <c r="N9" i="3"/>
  <c r="N8" i="3"/>
  <c r="N7" i="3"/>
  <c r="Q23" i="1"/>
  <c r="N27" i="1"/>
  <c r="Q27" i="1"/>
  <c r="N28" i="1"/>
  <c r="Q28" i="1"/>
  <c r="I25" i="13"/>
  <c r="H25" i="13"/>
  <c r="H27" i="13"/>
  <c r="I27" i="13"/>
  <c r="S13" i="15" l="1"/>
  <c r="R17" i="15"/>
  <c r="F13" i="15"/>
  <c r="S36" i="2"/>
  <c r="Q21" i="1" s="1"/>
  <c r="S34" i="2"/>
  <c r="O21" i="1" s="1"/>
  <c r="P36" i="2"/>
  <c r="N21" i="1" s="1"/>
  <c r="T35" i="2"/>
  <c r="Q30" i="1"/>
  <c r="N30" i="1"/>
  <c r="N13" i="3"/>
  <c r="H13" i="13"/>
  <c r="H12" i="13"/>
  <c r="N32" i="1"/>
  <c r="H20" i="13"/>
  <c r="Q13" i="3"/>
  <c r="Q22" i="1" s="1"/>
  <c r="H18" i="14"/>
  <c r="N22" i="1"/>
  <c r="Q32" i="1"/>
  <c r="Q34" i="1"/>
  <c r="N34" i="1"/>
  <c r="I23" i="13"/>
  <c r="N23" i="1"/>
  <c r="Q25" i="1"/>
  <c r="G2" i="13"/>
  <c r="D2" i="13"/>
  <c r="S17" i="15" l="1"/>
  <c r="S31" i="15"/>
  <c r="S33" i="15"/>
  <c r="S35" i="15" s="1"/>
  <c r="I18" i="13"/>
  <c r="I18" i="14"/>
  <c r="I19" i="13"/>
  <c r="I26" i="13" s="1"/>
  <c r="I28" i="13" s="1"/>
  <c r="I19" i="14"/>
  <c r="I26" i="14" s="1"/>
  <c r="I28" i="14" s="1"/>
  <c r="H19" i="13"/>
  <c r="H19" i="14"/>
  <c r="H26" i="14" s="1"/>
  <c r="H28" i="14" s="1"/>
  <c r="H22" i="13"/>
  <c r="N25" i="1"/>
  <c r="Q24" i="1"/>
  <c r="Q33" i="1" s="1"/>
  <c r="H18" i="13"/>
  <c r="H21" i="13"/>
  <c r="N24" i="1"/>
  <c r="N33" i="1" l="1"/>
  <c r="Q35" i="1"/>
  <c r="I19" i="11" s="1"/>
  <c r="R16" i="1" l="1"/>
  <c r="F16" i="1" s="1"/>
  <c r="H11" i="12"/>
  <c r="D12" i="12"/>
  <c r="E12" i="12"/>
  <c r="G24" i="12"/>
  <c r="G26" i="12" s="1"/>
  <c r="H28" i="12"/>
  <c r="H36" i="12"/>
  <c r="H40" i="12" s="1"/>
  <c r="H37" i="12"/>
  <c r="H38" i="12"/>
  <c r="H39" i="12"/>
  <c r="E40" i="12"/>
  <c r="F40" i="12"/>
  <c r="G40" i="12"/>
  <c r="D43" i="12"/>
  <c r="D44" i="12"/>
  <c r="E45" i="12"/>
  <c r="F45" i="12"/>
  <c r="G45" i="12"/>
  <c r="H45" i="12"/>
  <c r="E53" i="12"/>
  <c r="F53" i="12"/>
  <c r="G53" i="12"/>
  <c r="H53" i="12"/>
  <c r="J6" i="11"/>
  <c r="G25" i="13"/>
  <c r="F24" i="13"/>
  <c r="E27" i="1"/>
  <c r="H27" i="1"/>
  <c r="K27" i="1"/>
  <c r="E28" i="1"/>
  <c r="H28" i="1"/>
  <c r="K28" i="1"/>
  <c r="G9" i="5"/>
  <c r="G15" i="5" s="1"/>
  <c r="G51" i="5" s="1"/>
  <c r="E7" i="3"/>
  <c r="H7" i="3"/>
  <c r="K7" i="3"/>
  <c r="E8" i="3"/>
  <c r="H8" i="3"/>
  <c r="K8" i="3"/>
  <c r="E9" i="3"/>
  <c r="H9" i="3"/>
  <c r="K9" i="3"/>
  <c r="E10" i="3"/>
  <c r="H10" i="3"/>
  <c r="K10" i="3"/>
  <c r="E11" i="3"/>
  <c r="H11" i="3"/>
  <c r="K11" i="3"/>
  <c r="E12" i="3"/>
  <c r="H12" i="3"/>
  <c r="K12" i="3"/>
  <c r="C13" i="3"/>
  <c r="F13" i="3"/>
  <c r="I13" i="3"/>
  <c r="G8" i="2"/>
  <c r="J8" i="2"/>
  <c r="M8" i="2"/>
  <c r="G9" i="2"/>
  <c r="J9" i="2"/>
  <c r="M9" i="2"/>
  <c r="G11" i="2"/>
  <c r="J11" i="2"/>
  <c r="M11" i="2"/>
  <c r="G12" i="2"/>
  <c r="J12" i="2"/>
  <c r="M12" i="2"/>
  <c r="G13" i="2"/>
  <c r="J13" i="2"/>
  <c r="M13" i="2"/>
  <c r="G14" i="2"/>
  <c r="J14" i="2"/>
  <c r="M14" i="2"/>
  <c r="G15" i="2"/>
  <c r="G35" i="2" s="1"/>
  <c r="D21" i="1" s="1"/>
  <c r="J15" i="2"/>
  <c r="J35" i="2" s="1"/>
  <c r="G21" i="1" s="1"/>
  <c r="M15" i="2"/>
  <c r="M35" i="2" s="1"/>
  <c r="J21" i="1" s="1"/>
  <c r="G16" i="2"/>
  <c r="J16" i="2"/>
  <c r="M16" i="2"/>
  <c r="G17" i="2"/>
  <c r="J17" i="2"/>
  <c r="M17" i="2"/>
  <c r="G18" i="2"/>
  <c r="J18" i="2"/>
  <c r="M18" i="2"/>
  <c r="G19" i="2"/>
  <c r="J19" i="2"/>
  <c r="M19" i="2"/>
  <c r="G20" i="2"/>
  <c r="J20" i="2"/>
  <c r="M20" i="2"/>
  <c r="G21" i="2"/>
  <c r="J21" i="2"/>
  <c r="M21" i="2"/>
  <c r="G22" i="2"/>
  <c r="J22" i="2"/>
  <c r="M22" i="2"/>
  <c r="G23" i="2"/>
  <c r="J23" i="2"/>
  <c r="M23" i="2"/>
  <c r="G24" i="2"/>
  <c r="J24" i="2"/>
  <c r="M24" i="2"/>
  <c r="G25" i="2"/>
  <c r="J25" i="2"/>
  <c r="M25" i="2"/>
  <c r="G26" i="2"/>
  <c r="J26" i="2"/>
  <c r="M26" i="2"/>
  <c r="G27" i="2"/>
  <c r="J27" i="2"/>
  <c r="M27" i="2"/>
  <c r="G28" i="2"/>
  <c r="J28" i="2"/>
  <c r="M28" i="2"/>
  <c r="G29" i="2"/>
  <c r="J29" i="2"/>
  <c r="M29" i="2"/>
  <c r="G30" i="2"/>
  <c r="J30" i="2"/>
  <c r="M30" i="2"/>
  <c r="G31" i="2"/>
  <c r="J31" i="2"/>
  <c r="M31" i="2"/>
  <c r="G32" i="2"/>
  <c r="J32" i="2"/>
  <c r="M32" i="2"/>
  <c r="G33" i="2"/>
  <c r="J33" i="2"/>
  <c r="M33" i="2"/>
  <c r="H31" i="1"/>
  <c r="E22" i="12" s="1"/>
  <c r="R28" i="1" l="1"/>
  <c r="R27" i="1"/>
  <c r="M34" i="2"/>
  <c r="I21" i="1" s="1"/>
  <c r="M36" i="2"/>
  <c r="K21" i="1" s="1"/>
  <c r="U35" i="2"/>
  <c r="J36" i="2"/>
  <c r="H21" i="1" s="1"/>
  <c r="J34" i="2"/>
  <c r="G36" i="2"/>
  <c r="E21" i="1" s="1"/>
  <c r="R21" i="1" s="1"/>
  <c r="G34" i="2"/>
  <c r="K30" i="1"/>
  <c r="H30" i="1"/>
  <c r="E30" i="1"/>
  <c r="G13" i="14"/>
  <c r="J13" i="14" s="1"/>
  <c r="G13" i="13"/>
  <c r="J13" i="13" s="1"/>
  <c r="S16" i="1"/>
  <c r="U31" i="2"/>
  <c r="U29" i="2"/>
  <c r="U27" i="2"/>
  <c r="U25" i="2"/>
  <c r="U23" i="2"/>
  <c r="U21" i="2"/>
  <c r="U19" i="2"/>
  <c r="U17" i="2"/>
  <c r="U15" i="2"/>
  <c r="U13" i="2"/>
  <c r="U11" i="2"/>
  <c r="R12" i="3"/>
  <c r="R10" i="3"/>
  <c r="R8" i="3"/>
  <c r="E21" i="14"/>
  <c r="J21" i="14" s="1"/>
  <c r="U33" i="2"/>
  <c r="U32" i="2"/>
  <c r="U30" i="2"/>
  <c r="U28" i="2"/>
  <c r="U26" i="2"/>
  <c r="U24" i="2"/>
  <c r="U22" i="2"/>
  <c r="U20" i="2"/>
  <c r="U18" i="2"/>
  <c r="U16" i="2"/>
  <c r="U14" i="2"/>
  <c r="U12" i="2"/>
  <c r="R11" i="3"/>
  <c r="R9" i="3"/>
  <c r="D45" i="12"/>
  <c r="T34" i="2"/>
  <c r="G21" i="13"/>
  <c r="E34" i="1"/>
  <c r="R34" i="1" s="1"/>
  <c r="K34" i="1"/>
  <c r="F25" i="12" s="1"/>
  <c r="G27" i="13"/>
  <c r="H34" i="1"/>
  <c r="E25" i="12" s="1"/>
  <c r="F27" i="13"/>
  <c r="H32" i="1"/>
  <c r="F25" i="13"/>
  <c r="E32" i="1"/>
  <c r="E25" i="13"/>
  <c r="J25" i="13" s="1"/>
  <c r="E31" i="1"/>
  <c r="R31" i="1" s="1"/>
  <c r="E24" i="13"/>
  <c r="J24" i="13" s="1"/>
  <c r="H25" i="1"/>
  <c r="K24" i="1"/>
  <c r="F19" i="12" s="1"/>
  <c r="E23" i="1"/>
  <c r="E20" i="13"/>
  <c r="G10" i="12"/>
  <c r="H11" i="13"/>
  <c r="G9" i="12"/>
  <c r="H10" i="13"/>
  <c r="G8" i="12"/>
  <c r="H9" i="13"/>
  <c r="E23" i="13"/>
  <c r="F23" i="13"/>
  <c r="K13" i="3"/>
  <c r="G19" i="14" s="1"/>
  <c r="E13" i="3"/>
  <c r="H13" i="3"/>
  <c r="F19" i="14" s="1"/>
  <c r="G22" i="13"/>
  <c r="K32" i="1"/>
  <c r="F20" i="13"/>
  <c r="R30" i="1" l="1"/>
  <c r="D23" i="12"/>
  <c r="R32" i="1"/>
  <c r="F18" i="14"/>
  <c r="F26" i="14" s="1"/>
  <c r="F28" i="14" s="1"/>
  <c r="F21" i="1"/>
  <c r="E18" i="14"/>
  <c r="C21" i="1"/>
  <c r="U36" i="2"/>
  <c r="E21" i="12"/>
  <c r="H14" i="13"/>
  <c r="J27" i="13"/>
  <c r="E19" i="14"/>
  <c r="J19" i="14" s="1"/>
  <c r="R13" i="3"/>
  <c r="G18" i="13"/>
  <c r="G18" i="14"/>
  <c r="G26" i="14" s="1"/>
  <c r="G28" i="14" s="1"/>
  <c r="U34" i="2"/>
  <c r="H23" i="1"/>
  <c r="R23" i="1" s="1"/>
  <c r="G12" i="12"/>
  <c r="D18" i="12"/>
  <c r="E19" i="13"/>
  <c r="F16" i="12"/>
  <c r="D25" i="12"/>
  <c r="H25" i="12" s="1"/>
  <c r="E23" i="12"/>
  <c r="D22" i="12"/>
  <c r="F21" i="12"/>
  <c r="G23" i="13"/>
  <c r="F22" i="13"/>
  <c r="E20" i="12"/>
  <c r="E21" i="13"/>
  <c r="E24" i="1"/>
  <c r="E25" i="1"/>
  <c r="E22" i="13"/>
  <c r="H24" i="1"/>
  <c r="E19" i="12" s="1"/>
  <c r="F21" i="13"/>
  <c r="K23" i="1"/>
  <c r="G20" i="13"/>
  <c r="J20" i="13" s="1"/>
  <c r="K22" i="1"/>
  <c r="F17" i="12" s="1"/>
  <c r="G19" i="13"/>
  <c r="H22" i="1"/>
  <c r="E17" i="12" s="1"/>
  <c r="F19" i="13"/>
  <c r="E16" i="12"/>
  <c r="F18" i="13"/>
  <c r="E18" i="13"/>
  <c r="D21" i="12"/>
  <c r="F23" i="12"/>
  <c r="F22" i="12"/>
  <c r="K25" i="1"/>
  <c r="E22" i="1"/>
  <c r="R22" i="1" s="1"/>
  <c r="R25" i="1" l="1"/>
  <c r="R24" i="1"/>
  <c r="J18" i="13"/>
  <c r="E33" i="1"/>
  <c r="H33" i="1"/>
  <c r="H35" i="1" s="1"/>
  <c r="F19" i="11" s="1"/>
  <c r="F18" i="12"/>
  <c r="K33" i="1"/>
  <c r="K35" i="1" s="1"/>
  <c r="G19" i="11" s="1"/>
  <c r="J21" i="13"/>
  <c r="J22" i="13"/>
  <c r="F26" i="13"/>
  <c r="F28" i="13" s="1"/>
  <c r="D20" i="12"/>
  <c r="F20" i="12"/>
  <c r="F24" i="12" s="1"/>
  <c r="F26" i="12" s="1"/>
  <c r="F10" i="12" s="1"/>
  <c r="H10" i="12" s="1"/>
  <c r="G26" i="13"/>
  <c r="G28" i="13" s="1"/>
  <c r="J18" i="14"/>
  <c r="J19" i="13"/>
  <c r="E26" i="14"/>
  <c r="E26" i="13"/>
  <c r="H23" i="12"/>
  <c r="E18" i="12"/>
  <c r="E24" i="12" s="1"/>
  <c r="D16" i="12"/>
  <c r="H16" i="12" s="1"/>
  <c r="H22" i="12"/>
  <c r="H21" i="12"/>
  <c r="D19" i="12"/>
  <c r="H19" i="12" s="1"/>
  <c r="D17" i="12"/>
  <c r="E35" i="1" l="1"/>
  <c r="R12" i="1" s="1"/>
  <c r="F12" i="1" s="1"/>
  <c r="R33" i="1"/>
  <c r="H20" i="12"/>
  <c r="H18" i="12"/>
  <c r="J26" i="14"/>
  <c r="J28" i="14" s="1"/>
  <c r="E28" i="14"/>
  <c r="E28" i="13"/>
  <c r="R13" i="1"/>
  <c r="F13" i="1" s="1"/>
  <c r="R14" i="1"/>
  <c r="F14" i="1" s="1"/>
  <c r="H17" i="12"/>
  <c r="D24" i="12"/>
  <c r="D26" i="12" s="1"/>
  <c r="F8" i="12" s="1"/>
  <c r="H8" i="12" s="1"/>
  <c r="E26" i="12"/>
  <c r="F9" i="12" s="1"/>
  <c r="E19" i="11" l="1"/>
  <c r="G11" i="13"/>
  <c r="J11" i="13" s="1"/>
  <c r="G11" i="14"/>
  <c r="J11" i="14" s="1"/>
  <c r="G10" i="14"/>
  <c r="J10" i="14" s="1"/>
  <c r="G10" i="13"/>
  <c r="J10" i="13" s="1"/>
  <c r="G9" i="13"/>
  <c r="J9" i="13" s="1"/>
  <c r="G9" i="14"/>
  <c r="S13" i="1"/>
  <c r="S12" i="1"/>
  <c r="S14" i="1"/>
  <c r="H24" i="12"/>
  <c r="H26" i="12" s="1"/>
  <c r="H9" i="12"/>
  <c r="H12" i="12" s="1"/>
  <c r="F12" i="12"/>
  <c r="J9" i="14" l="1"/>
  <c r="S34" i="1"/>
  <c r="S22" i="1"/>
  <c r="H23" i="13"/>
  <c r="H26" i="13" l="1"/>
  <c r="J23" i="13"/>
  <c r="N35" i="1" l="1"/>
  <c r="H28" i="13"/>
  <c r="J26" i="13"/>
  <c r="J28" i="13" s="1"/>
  <c r="H19" i="11" l="1"/>
  <c r="R35" i="1"/>
  <c r="D21" i="11" s="1"/>
  <c r="J21" i="11" s="1"/>
  <c r="R15" i="1"/>
  <c r="F15" i="1" s="1"/>
  <c r="F17" i="1" s="1"/>
  <c r="G12" i="14" l="1"/>
  <c r="G12" i="13"/>
  <c r="J12" i="13" s="1"/>
  <c r="J14" i="13" s="1"/>
  <c r="R17" i="1"/>
  <c r="S27" i="1" s="1"/>
  <c r="S15" i="1"/>
  <c r="S32" i="1"/>
  <c r="S21" i="1"/>
  <c r="S31" i="1" l="1"/>
  <c r="S28" i="1"/>
  <c r="S29" i="1"/>
  <c r="S25" i="1"/>
  <c r="S30" i="1"/>
  <c r="S17" i="1"/>
  <c r="S36" i="1"/>
  <c r="S37" i="1"/>
  <c r="S24" i="1"/>
  <c r="S33" i="1"/>
  <c r="S35" i="1" s="1"/>
  <c r="S23" i="1"/>
  <c r="G14" i="13"/>
  <c r="J12" i="14"/>
  <c r="J14" i="14" s="1"/>
  <c r="G14" i="14"/>
  <c r="T36"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<sst xmlns="http://schemas.openxmlformats.org/spreadsheetml/2006/main" count="732" uniqueCount="296">
  <si>
    <t>Engineering estimate</t>
  </si>
  <si>
    <t>Site must be prepared for construction of platform.</t>
  </si>
  <si>
    <t>Applicant Name:</t>
  </si>
  <si>
    <t>Budget Information - Non Construction Programs</t>
  </si>
  <si>
    <t>OMB Approval No. 0348-0044</t>
  </si>
  <si>
    <t>Section A - Budget Summary</t>
  </si>
  <si>
    <t>Grant Program Function or Activity</t>
  </si>
  <si>
    <t>Catalog of Federal Domestic Assistance Number</t>
  </si>
  <si>
    <t>Estimated Unobligated Funds</t>
  </si>
  <si>
    <t>New or Revised Budget</t>
  </si>
  <si>
    <t xml:space="preserve">Federal </t>
  </si>
  <si>
    <t xml:space="preserve">Non-Federal </t>
  </si>
  <si>
    <t>Federal</t>
  </si>
  <si>
    <t>Non-Federal</t>
  </si>
  <si>
    <t>(a)</t>
  </si>
  <si>
    <t>(b)</t>
  </si>
  <si>
    <t>(c )</t>
  </si>
  <si>
    <t>(d)</t>
  </si>
  <si>
    <t>(e)</t>
  </si>
  <si>
    <t>(f)</t>
  </si>
  <si>
    <t>(g)</t>
  </si>
  <si>
    <t>1.</t>
  </si>
  <si>
    <t>2.</t>
  </si>
  <si>
    <t>3.</t>
  </si>
  <si>
    <t>4.</t>
  </si>
  <si>
    <t>5.</t>
  </si>
  <si>
    <t>Section B - Budget Categories</t>
  </si>
  <si>
    <t>6.</t>
  </si>
  <si>
    <t>Object Class Categories</t>
  </si>
  <si>
    <t>Grant Program, Function or Activity</t>
  </si>
  <si>
    <t>Total (5)</t>
  </si>
  <si>
    <t>(4)</t>
  </si>
  <si>
    <t>a.  Personnel</t>
  </si>
  <si>
    <t>b.  Fringe Benefits</t>
  </si>
  <si>
    <t>c.  Travel</t>
  </si>
  <si>
    <t>d.  Equipment</t>
  </si>
  <si>
    <t>e.  Supplies</t>
  </si>
  <si>
    <t>f.  Contractual</t>
  </si>
  <si>
    <t>g.  Construction</t>
  </si>
  <si>
    <t>h.  Other</t>
  </si>
  <si>
    <t>i.  Total Direct Charges (sum of 6a-6h)</t>
  </si>
  <si>
    <t>j.  Indirect Charges</t>
  </si>
  <si>
    <r>
      <t xml:space="preserve">k.  </t>
    </r>
    <r>
      <rPr>
        <b/>
        <sz val="9"/>
        <rFont val="Arial Narrow"/>
        <family val="2"/>
      </rPr>
      <t>Totals</t>
    </r>
    <r>
      <rPr>
        <sz val="9"/>
        <rFont val="Arial Narrow"/>
        <family val="2"/>
      </rPr>
      <t xml:space="preserve"> (sum of 6i-6j)</t>
    </r>
  </si>
  <si>
    <t>7.</t>
  </si>
  <si>
    <t>Program Income</t>
  </si>
  <si>
    <r>
      <t>SF-424A</t>
    </r>
    <r>
      <rPr>
        <sz val="9"/>
        <rFont val="Arial Narrow"/>
        <family val="2"/>
      </rPr>
      <t xml:space="preserve"> (Rev. 4-92) </t>
    </r>
  </si>
  <si>
    <t>Previous Edition Usable</t>
  </si>
  <si>
    <t>Prescribed by OMB Circular A-102</t>
  </si>
  <si>
    <t>Authorized for Local Reproduction</t>
  </si>
  <si>
    <t>Section C - Non-Federal Resources</t>
  </si>
  <si>
    <t>(a) Grant Program</t>
  </si>
  <si>
    <t>(b) Applicant</t>
  </si>
  <si>
    <t>(c ) State</t>
  </si>
  <si>
    <t>(d) Other Sources</t>
  </si>
  <si>
    <r>
      <t xml:space="preserve">(e) </t>
    </r>
    <r>
      <rPr>
        <b/>
        <sz val="9"/>
        <rFont val="Arial Narrow"/>
        <family val="2"/>
      </rPr>
      <t>Totals</t>
    </r>
  </si>
  <si>
    <t>8.</t>
  </si>
  <si>
    <t>9.</t>
  </si>
  <si>
    <t>10.</t>
  </si>
  <si>
    <t>11.</t>
  </si>
  <si>
    <t>12.</t>
  </si>
  <si>
    <r>
      <t>Total</t>
    </r>
    <r>
      <rPr>
        <sz val="9"/>
        <rFont val="Arial Narrow"/>
        <family val="2"/>
      </rPr>
      <t xml:space="preserve"> (sum of lines 8 - 11)</t>
    </r>
  </si>
  <si>
    <t>Section D - Forecasted Cash Needs</t>
  </si>
  <si>
    <t>Total for 1st Year</t>
  </si>
  <si>
    <t>1st Quarter</t>
  </si>
  <si>
    <t>2nd Quarter</t>
  </si>
  <si>
    <t>3rd Quarter</t>
  </si>
  <si>
    <t>4th quarter</t>
  </si>
  <si>
    <t>13.</t>
  </si>
  <si>
    <t>14.</t>
  </si>
  <si>
    <t>15.</t>
  </si>
  <si>
    <r>
      <t>Total</t>
    </r>
    <r>
      <rPr>
        <sz val="9"/>
        <rFont val="Arial Narrow"/>
        <family val="2"/>
      </rPr>
      <t xml:space="preserve"> (sum of lines 13 and 14)</t>
    </r>
  </si>
  <si>
    <t>Section E - Budget Estimates of Federal Funds Needed for Balance of the Project</t>
  </si>
  <si>
    <t>Future Funding Periods (Years)</t>
  </si>
  <si>
    <t>16.</t>
  </si>
  <si>
    <t>17.</t>
  </si>
  <si>
    <t>18.</t>
  </si>
  <si>
    <t>19.</t>
  </si>
  <si>
    <t>20.</t>
  </si>
  <si>
    <r>
      <t>Total</t>
    </r>
    <r>
      <rPr>
        <sz val="9"/>
        <rFont val="Arial Narrow"/>
        <family val="2"/>
      </rPr>
      <t xml:space="preserve"> (sum of lines 16-19)</t>
    </r>
  </si>
  <si>
    <t>Section F - Other Budget Information</t>
  </si>
  <si>
    <t>21. Direct Charges</t>
  </si>
  <si>
    <t>22. Indirect Charges</t>
  </si>
  <si>
    <t>23.  Remarks</t>
  </si>
  <si>
    <t xml:space="preserve">              </t>
  </si>
  <si>
    <t>Budget period 1</t>
  </si>
  <si>
    <t>Budget period 2</t>
  </si>
  <si>
    <t>Budget period 3</t>
  </si>
  <si>
    <t xml:space="preserve">Cost Share Item </t>
  </si>
  <si>
    <t>a. Personnel</t>
  </si>
  <si>
    <t>b. Fringe Benefits</t>
  </si>
  <si>
    <t>c. Travel</t>
  </si>
  <si>
    <t>d. Equipment</t>
  </si>
  <si>
    <t>e. Supplies</t>
  </si>
  <si>
    <t>g. Construction</t>
  </si>
  <si>
    <t>h. Other Direct Costs</t>
  </si>
  <si>
    <t>i. Indirect Charges</t>
  </si>
  <si>
    <t>Budget Period 1</t>
  </si>
  <si>
    <t>Budget Period 3</t>
  </si>
  <si>
    <t xml:space="preserve"> Total Costs</t>
  </si>
  <si>
    <t>Budget Period 2</t>
  </si>
  <si>
    <t>Budget Period 1 Total</t>
  </si>
  <si>
    <t>Budget Period 2 Total</t>
  </si>
  <si>
    <t>Budget Period 3 Total</t>
  </si>
  <si>
    <t>Qty</t>
  </si>
  <si>
    <t xml:space="preserve">Unit Cost         </t>
  </si>
  <si>
    <t xml:space="preserve">Total Cost             </t>
  </si>
  <si>
    <t>Basis of Cost</t>
  </si>
  <si>
    <t>Justification of need</t>
  </si>
  <si>
    <t>Sub-Recipient
Name/Organization</t>
  </si>
  <si>
    <t>CATEGORY</t>
  </si>
  <si>
    <t>Rate Basis</t>
  </si>
  <si>
    <t>No. of Travelers</t>
  </si>
  <si>
    <t>No. of Days</t>
  </si>
  <si>
    <t>Cost per Trip</t>
  </si>
  <si>
    <t>Basis for Estimating Costs</t>
  </si>
  <si>
    <t>Domestic Travel</t>
  </si>
  <si>
    <t>International Travel</t>
  </si>
  <si>
    <t>Project Total</t>
  </si>
  <si>
    <t>Date of Submission:</t>
  </si>
  <si>
    <t xml:space="preserve"> Cost             </t>
  </si>
  <si>
    <t xml:space="preserve">Organization/Source                 </t>
  </si>
  <si>
    <t>Total Project Cost Share</t>
  </si>
  <si>
    <t>FFRDC
Name/Organization</t>
  </si>
  <si>
    <t>f. Contractual</t>
  </si>
  <si>
    <t>Cost Share</t>
  </si>
  <si>
    <t>Project Total Dollars</t>
  </si>
  <si>
    <t>Project Total Hours</t>
  </si>
  <si>
    <t>Position Title</t>
  </si>
  <si>
    <t>Total Budget Period 1</t>
  </si>
  <si>
    <t>Total Budget Period 2</t>
  </si>
  <si>
    <t>Total Budget Period 3</t>
  </si>
  <si>
    <t>Instructions and Summary</t>
  </si>
  <si>
    <t>Total</t>
  </si>
  <si>
    <t>Award Recipient:</t>
  </si>
  <si>
    <t xml:space="preserve">Form submitted by: </t>
  </si>
  <si>
    <t>General Description</t>
  </si>
  <si>
    <t xml:space="preserve">Cost             </t>
  </si>
  <si>
    <t>Award Number:</t>
  </si>
  <si>
    <t>Catalog price</t>
  </si>
  <si>
    <t>For Alpha prototype - Task 2.4</t>
  </si>
  <si>
    <t>Reliability testing of PV modules- Task 4.3</t>
  </si>
  <si>
    <t>Sub-total</t>
  </si>
  <si>
    <t>Established UCD costs</t>
  </si>
  <si>
    <t xml:space="preserve">Support of graduate students working on project </t>
  </si>
  <si>
    <t>Totals</t>
  </si>
  <si>
    <t>Cash</t>
  </si>
  <si>
    <t>(May be award recipient or sub-recipient)</t>
  </si>
  <si>
    <t>Cost Share Percent of Award:</t>
  </si>
  <si>
    <t xml:space="preserve">Total Project Cost:  </t>
  </si>
  <si>
    <t>Sub-recipient</t>
  </si>
  <si>
    <t xml:space="preserve">Total Contractual </t>
  </si>
  <si>
    <t>Labor Type</t>
  </si>
  <si>
    <t>Rate</t>
  </si>
  <si>
    <t>Personnel Costs</t>
  </si>
  <si>
    <t>Total Direct Costs</t>
  </si>
  <si>
    <t xml:space="preserve">Detailed Budget Justification </t>
  </si>
  <si>
    <t>Detailed Budget Justification</t>
  </si>
  <si>
    <t>Depart From</t>
  </si>
  <si>
    <t>Destination</t>
  </si>
  <si>
    <t>i. Indirect Costs</t>
  </si>
  <si>
    <t>Provide ONLY Applicable Rates:</t>
  </si>
  <si>
    <t>Overhead Rate</t>
  </si>
  <si>
    <t>General &amp; Administrative (G&amp;A)</t>
  </si>
  <si>
    <t>OTHER Indirect Rate</t>
  </si>
  <si>
    <t>Indirect Costs (As Applicable):</t>
  </si>
  <si>
    <t>Overhead Costs</t>
  </si>
  <si>
    <t>G&amp;A Costs</t>
  </si>
  <si>
    <t xml:space="preserve"> OTHER Indirect Costs</t>
  </si>
  <si>
    <t xml:space="preserve">Explanation of BASE </t>
  </si>
  <si>
    <t>FCCM Rate, if applicable</t>
  </si>
  <si>
    <t>FCCM Costs, if applicable</t>
  </si>
  <si>
    <t xml:space="preserve">Total Project </t>
  </si>
  <si>
    <t>% of Project</t>
  </si>
  <si>
    <t>Total Costs</t>
  </si>
  <si>
    <r>
      <t xml:space="preserve">Comments </t>
    </r>
    <r>
      <rPr>
        <sz val="10"/>
        <rFont val="Arial"/>
        <family val="2"/>
      </rPr>
      <t>(as needed)</t>
    </r>
  </si>
  <si>
    <t>Additional Explanation (as needed):</t>
  </si>
  <si>
    <t>Cost Share %</t>
  </si>
  <si>
    <t>EXAMPLE ONLY!!! Three days of excavation for platform site</t>
  </si>
  <si>
    <t xml:space="preserve">A federally approved indirect rate agreement, or rate proposed (supported and agreed upon by DOE for estimating purposes) is required if reimbursement of indirect costs is requested.  Please check (X) one of the options below and provide the requested information if it has not already been provided as requested, or has changed.  </t>
  </si>
  <si>
    <t xml:space="preserve">Additional Explanation (as needed): *IMPORTANT:  Please use this box (or an attachment) to further explain how your total indirect costs were calculated.  If the total indirect costs are a cumulative amount of more than one calculation or rate application, the explanation and calculations should identify all rates used, along with the base they were applied to (and how the base was derived), and a total for each (along with grand total).  </t>
  </si>
  <si>
    <t>A federally approved fringe benefit rate agreement, or a proposed rate supported and agreed upon by DOE for estimating purposes is required at the time of award negotiation if reimbursement for fringe benefits is requested.  Please check (X) one of the options below and provide the requested information if not previously submitted.</t>
  </si>
  <si>
    <t>Additional Explanation (as necessary): Please use this box (or an attachment) to list the elements that comprise your fringe benefits and how they are applied to your base (e.g. Personnel) to arrive at your fringe benefit rate.</t>
  </si>
  <si>
    <t xml:space="preserve">                                                             Budget Period 1</t>
  </si>
  <si>
    <t xml:space="preserve">                                                             Budget Period 2</t>
  </si>
  <si>
    <t xml:space="preserve">                                                              Budget Period 3</t>
  </si>
  <si>
    <t>Project partner ABC Company will provide 20 PV modules for product development at the price of $680 per module</t>
  </si>
  <si>
    <t>General Description and SOPO Task #</t>
  </si>
  <si>
    <r>
      <t xml:space="preserve">EXAMPLE!!! </t>
    </r>
    <r>
      <rPr>
        <sz val="10"/>
        <color indexed="10"/>
        <rFont val="Arial"/>
        <family val="2"/>
      </rPr>
      <t xml:space="preserve"> Grad student tuition - tasks 1-3</t>
    </r>
  </si>
  <si>
    <t>Time 
(Hrs)</t>
  </si>
  <si>
    <r>
      <t xml:space="preserve">EXAMPLE!!! </t>
    </r>
    <r>
      <rPr>
        <sz val="10"/>
        <color indexed="10"/>
        <rFont val="Arial"/>
        <family val="2"/>
      </rPr>
      <t xml:space="preserve"> Wireless DAS components</t>
    </r>
  </si>
  <si>
    <r>
      <t xml:space="preserve">EXAMPLE!!! </t>
    </r>
    <r>
      <rPr>
        <sz val="10"/>
        <color indexed="10"/>
        <rFont val="Arial"/>
        <family val="2"/>
      </rPr>
      <t>Sr. Engineer</t>
    </r>
  </si>
  <si>
    <r>
      <t xml:space="preserve">Sr. Engineer </t>
    </r>
    <r>
      <rPr>
        <b/>
        <sz val="10"/>
        <color rgb="FFFF0000"/>
        <rFont val="Arial"/>
        <family val="2"/>
      </rPr>
      <t>(EXAMPLE!!!)</t>
    </r>
  </si>
  <si>
    <t>Purpose of Travel</t>
  </si>
  <si>
    <t>Equipment Item</t>
  </si>
  <si>
    <r>
      <t xml:space="preserve">EXAMPLE!!!   </t>
    </r>
    <r>
      <rPr>
        <sz val="10"/>
        <color indexed="10"/>
        <rFont val="Arial"/>
        <family val="2"/>
      </rPr>
      <t>Thermal shock chamber</t>
    </r>
  </si>
  <si>
    <t>General Category of Supplies</t>
  </si>
  <si>
    <t>3,4,5</t>
  </si>
  <si>
    <t>Purpose and Basis of Cost</t>
  </si>
  <si>
    <t>2,4</t>
  </si>
  <si>
    <t>Partner to develop optimal lens for Gen 2 product. Cost estimate based on personnel hours.</t>
  </si>
  <si>
    <t>Proposed Budget Period Dates</t>
  </si>
  <si>
    <r>
      <t>EXAMPLE!!!</t>
    </r>
    <r>
      <rPr>
        <sz val="10"/>
        <color indexed="10"/>
        <rFont val="Arial"/>
        <family val="2"/>
      </rPr>
      <t xml:space="preserve">  Visit to PV manufacturer</t>
    </r>
  </si>
  <si>
    <r>
      <t>EXAMPLE!!!</t>
    </r>
    <r>
      <rPr>
        <sz val="10"/>
        <color indexed="10"/>
        <rFont val="Arial"/>
        <family val="2"/>
      </rPr>
      <t xml:space="preserve">  XYZ Corp.</t>
    </r>
  </si>
  <si>
    <r>
      <t>EXAMPLE!!!</t>
    </r>
    <r>
      <rPr>
        <sz val="10"/>
        <color indexed="10"/>
        <rFont val="Arial"/>
        <family val="2"/>
      </rPr>
      <t xml:space="preserve">  ABC Corp.</t>
    </r>
  </si>
  <si>
    <r>
      <t xml:space="preserve">ABC Company
</t>
    </r>
    <r>
      <rPr>
        <b/>
        <sz val="10"/>
        <color indexed="10"/>
        <rFont val="Arial"/>
        <family val="2"/>
      </rPr>
      <t>EXAMPLE!!!</t>
    </r>
  </si>
  <si>
    <r>
      <t xml:space="preserve">SUMMARY OF BUDGET CATEGORY COSTS PROPOSED
</t>
    </r>
    <r>
      <rPr>
        <b/>
        <sz val="11"/>
        <color indexed="10"/>
        <rFont val="Arial"/>
        <family val="2"/>
      </rPr>
      <t>The values in this summary table are from entries made in subsequent tabs, only blank white cells require data entry</t>
    </r>
  </si>
  <si>
    <t>Current GSA rates</t>
  </si>
  <si>
    <r>
      <t>Overall description of construction activities:</t>
    </r>
    <r>
      <rPr>
        <b/>
        <sz val="11"/>
        <color indexed="10"/>
        <rFont val="Arial"/>
        <family val="2"/>
      </rPr>
      <t xml:space="preserve"> Example Only!!! - Build wind turbine platform</t>
    </r>
  </si>
  <si>
    <t xml:space="preserve">Type (Cash or In Kind) </t>
  </si>
  <si>
    <t>Lodging per Traveler</t>
  </si>
  <si>
    <t>Flight per Traveler</t>
  </si>
  <si>
    <t>Vehicle per Traveler</t>
  </si>
  <si>
    <t>Per Diem Per Traveler</t>
  </si>
  <si>
    <t>(c)</t>
  </si>
  <si>
    <t>Budget Period 4</t>
  </si>
  <si>
    <t>Budget Period 5</t>
  </si>
  <si>
    <t>Budget Period 5 Total</t>
  </si>
  <si>
    <t>Budget Period 4 Total</t>
  </si>
  <si>
    <t xml:space="preserve">                                                              Budget Period 4</t>
  </si>
  <si>
    <t xml:space="preserve">                                                              Budget Period 5</t>
  </si>
  <si>
    <t>Total Budget Period 4</t>
  </si>
  <si>
    <t>Total Budget Period 5</t>
  </si>
  <si>
    <r>
      <t>SF-424A</t>
    </r>
    <r>
      <rPr>
        <sz val="9"/>
        <rFont val="Arial"/>
        <family val="2"/>
      </rPr>
      <t xml:space="preserve"> (Rev. 4-92) </t>
    </r>
  </si>
  <si>
    <r>
      <t xml:space="preserve">k.  </t>
    </r>
    <r>
      <rPr>
        <b/>
        <sz val="11"/>
        <rFont val="Arial"/>
        <family val="2"/>
      </rPr>
      <t>Totals</t>
    </r>
    <r>
      <rPr>
        <sz val="11"/>
        <rFont val="Arial"/>
        <family val="2"/>
      </rPr>
      <t xml:space="preserve"> (sum of 6i-6j)</t>
    </r>
  </si>
  <si>
    <t>Cost Share Percentage per Budget Period</t>
  </si>
  <si>
    <t xml:space="preserve">Please read the instructions on each worksheet tab before starting. If you have any questions, please ask your EERE contact!                                                                                                    Do not modify this template or any cells or formulas!  </t>
  </si>
  <si>
    <t>Example: Labor + Fringe</t>
  </si>
  <si>
    <t>Example: Total Cost Input</t>
  </si>
  <si>
    <t>Contractor</t>
  </si>
  <si>
    <t>Contractor 
Name/Organization</t>
  </si>
  <si>
    <r>
      <rPr>
        <b/>
        <sz val="10"/>
        <rFont val="Arial"/>
        <family val="2"/>
      </rPr>
      <t>______ A fringe benefit rate has been negotiated with, or approved by, a federal government agency. A copy of the latest rate agreement is/was included with the project application.*
______ There is not a current federally approved rate agreement negotiated and available.**</t>
    </r>
    <r>
      <rPr>
        <sz val="10"/>
        <rFont val="Arial"/>
        <family val="2"/>
      </rPr>
      <t xml:space="preserve">
*Unless the organization has submitted an indirect rate proposal which encompasses the fringe pool of costs, please provide the organization’s benefit package and/or a list of the components/elements that comprise the fringe pool and the cost or percentage of each component/element allocated to the labor costs identified in the Budget Justification.
**When this option is checked, the entity preparing this form shall submit an indirect rate proposal in the format provided in the Sample Rate Proposal at </t>
    </r>
    <r>
      <rPr>
        <sz val="10"/>
        <color rgb="FF0000FF"/>
        <rFont val="Arial"/>
        <family val="2"/>
      </rPr>
      <t>https://www.energy.gov/eere/funding/downloads/sample-indirect-rate-proposal-and-profit-compliance-audit</t>
    </r>
    <r>
      <rPr>
        <sz val="10"/>
        <color indexed="10"/>
        <rFont val="Arial"/>
        <family val="2"/>
      </rPr>
      <t xml:space="preserve">, or a format that provides the same level of information and which will support the rates being proposed for use in the performance of the proposed project. </t>
    </r>
  </si>
  <si>
    <t>Contractor Quote - Attached</t>
  </si>
  <si>
    <r>
      <rPr>
        <b/>
        <sz val="10"/>
        <color rgb="FFFF0000"/>
        <rFont val="Arial"/>
        <family val="2"/>
      </rPr>
      <t>PLEASE READ!!!</t>
    </r>
    <r>
      <rPr>
        <sz val="10"/>
        <rFont val="Arial"/>
        <family val="2"/>
      </rPr>
      <t xml:space="preserve">
</t>
    </r>
    <r>
      <rPr>
        <b/>
        <sz val="10"/>
        <rFont val="Arial"/>
        <family val="2"/>
      </rPr>
      <t>1.</t>
    </r>
    <r>
      <rPr>
        <sz val="10"/>
        <rFont val="Arial"/>
        <family val="2"/>
      </rPr>
      <t xml:space="preserve"> A detailed presentation of the cash or cash value of all cost share proposed must be provided in the table below. All items in the chart below must be identified within the applicable cost category tabs a. through i. in addition to the detailed presentation of the cash or cash value of all cost share proposed provided in the table below. Identify the source organization &amp; amount of each cost share item proposed in the award. 
</t>
    </r>
    <r>
      <rPr>
        <b/>
        <sz val="10"/>
        <rFont val="Arial"/>
        <family val="2"/>
      </rPr>
      <t>2.</t>
    </r>
    <r>
      <rPr>
        <sz val="10"/>
        <rFont val="Arial"/>
        <family val="2"/>
      </rPr>
      <t xml:space="preserve"> Cash Cost Share - encompasses all contributions to the project made by the recipient, subrecipient, or third party (an entity that does not have a role in performing the scope of work) for costs incurred and paid for during the project. This includes when an organization pays for personnel, supplies, equipment, etc. for their own company with organizational resources. If the item or service is reimbursed for, it is cash cost share. All cost share items must be necessary to the performance of the project. </t>
    </r>
    <r>
      <rPr>
        <b/>
        <sz val="10"/>
        <rFont val="Arial"/>
        <family val="2"/>
      </rPr>
      <t>Contractors may not provide cost share.</t>
    </r>
    <r>
      <rPr>
        <sz val="10"/>
        <rFont val="Arial"/>
        <family val="2"/>
      </rPr>
      <t xml:space="preserve"> Any partial donation of goods or services is considered a discount and is not allowable.  
</t>
    </r>
    <r>
      <rPr>
        <b/>
        <sz val="10"/>
        <rFont val="Arial"/>
        <family val="2"/>
      </rPr>
      <t>3.</t>
    </r>
    <r>
      <rPr>
        <sz val="10"/>
        <rFont val="Arial"/>
        <family val="2"/>
      </rPr>
      <t xml:space="preserve"> In Kind Cost Share - encompasses all contributions to the project made by the recipient, subrecipient, or third party (an entity that does not have a role in performing the scope of work) where a value of the contribution can be readily determined, verified and justified but where no actual cash is transacted in securing the good or service comprising the contribution. In Kind cost share items include volunteer personnel hours, the donation of space or use of equipment, etc. The cash value and calculations thereof for all In Kind cost share items must be justified and explained in the Cost Share Item section below. All cost share items must be necessary to the performance of the project. If questions exist, consult your DOE contact before filling out In Kind cost share in this section. Contractors may not provide cost share.  Any partial donation of goods or services is considered a discount and is not allowable.  
</t>
    </r>
    <r>
      <rPr>
        <b/>
        <sz val="10"/>
        <rFont val="Arial"/>
        <family val="2"/>
      </rPr>
      <t>4.</t>
    </r>
    <r>
      <rPr>
        <sz val="10"/>
        <rFont val="Arial"/>
        <family val="2"/>
      </rPr>
      <t xml:space="preserve"> Funds from other Federal sources MAY NOT be counted as cost share. This prohibition includes FFRDC sub-recipients. Non-Federal sources include any source not originally derived from Federal funds. Cost sharing commitment letters from subrecipients and third parties must be provided with the original application.
</t>
    </r>
    <r>
      <rPr>
        <b/>
        <sz val="10"/>
        <rFont val="Arial"/>
        <family val="2"/>
      </rPr>
      <t>5.</t>
    </r>
    <r>
      <rPr>
        <sz val="10"/>
        <rFont val="Arial"/>
        <family val="2"/>
      </rPr>
      <t xml:space="preserve"> Fee or profit, including foregone fee or profit, </t>
    </r>
    <r>
      <rPr>
        <b/>
        <sz val="10"/>
        <rFont val="Arial"/>
        <family val="2"/>
      </rPr>
      <t>are not allowable</t>
    </r>
    <r>
      <rPr>
        <sz val="10"/>
        <rFont val="Arial"/>
        <family val="2"/>
      </rPr>
      <t xml:space="preserve"> as project costs (including cost share) under any resulting award. The project may only incur those costs that are allowable and allocable to the project (including cost share) as determined in accordance with the applicable cost principles prescribed in FAR Part 31 for For-Profit entities and 2 CFR Part 200 Subpart E - Cost Principles for all other non-federal entities.
</t>
    </r>
    <r>
      <rPr>
        <b/>
        <sz val="10"/>
        <rFont val="Arial"/>
        <family val="2"/>
      </rPr>
      <t>6.</t>
    </r>
    <r>
      <rPr>
        <sz val="10"/>
        <rFont val="Arial"/>
        <family val="2"/>
      </rPr>
      <t xml:space="preserve"> </t>
    </r>
    <r>
      <rPr>
        <b/>
        <sz val="10"/>
        <rFont val="Arial"/>
        <family val="2"/>
      </rPr>
      <t>NOTE:</t>
    </r>
    <r>
      <rPr>
        <sz val="10"/>
        <rFont val="Arial"/>
        <family val="2"/>
      </rPr>
      <t xml:space="preserve"> A Recipient who elects to employ the 10% de minimis Indirect Cost rate </t>
    </r>
    <r>
      <rPr>
        <b/>
        <sz val="10"/>
        <rFont val="Arial"/>
        <family val="2"/>
      </rPr>
      <t>cannot claim the resulting indirect costs as a Cost Share contribution.</t>
    </r>
    <r>
      <rPr>
        <sz val="10"/>
        <rFont val="Arial"/>
        <family val="2"/>
      </rPr>
      <t xml:space="preserve">                                                                                                              </t>
    </r>
    <r>
      <rPr>
        <b/>
        <sz val="10"/>
        <rFont val="Arial"/>
        <family val="2"/>
      </rPr>
      <t>7.</t>
    </r>
    <r>
      <rPr>
        <sz val="10"/>
        <rFont val="Arial"/>
        <family val="2"/>
      </rPr>
      <t xml:space="preserve"> </t>
    </r>
    <r>
      <rPr>
        <b/>
        <sz val="10"/>
        <rFont val="Arial"/>
        <family val="2"/>
      </rPr>
      <t>NOTE:</t>
    </r>
    <r>
      <rPr>
        <sz val="10"/>
        <rFont val="Arial"/>
        <family val="2"/>
      </rPr>
      <t xml:space="preserve"> A Recipient </t>
    </r>
    <r>
      <rPr>
        <b/>
        <sz val="10"/>
        <rFont val="Arial"/>
        <family val="2"/>
      </rPr>
      <t>cannot claim "unrecovered indirect costs"</t>
    </r>
    <r>
      <rPr>
        <sz val="10"/>
        <rFont val="Arial"/>
        <family val="2"/>
      </rPr>
      <t xml:space="preserve"> as a Cost Share contribution, </t>
    </r>
    <r>
      <rPr>
        <b/>
        <sz val="10"/>
        <rFont val="Arial"/>
        <family val="2"/>
      </rPr>
      <t>without prior approval.</t>
    </r>
    <r>
      <rPr>
        <sz val="10"/>
        <rFont val="Arial"/>
        <family val="2"/>
      </rPr>
      <t xml:space="preserve">                                                                                                                                                                                                                                                                                                                        </t>
    </r>
    <r>
      <rPr>
        <b/>
        <sz val="10"/>
        <color rgb="FFFF0000"/>
        <rFont val="Arial"/>
        <family val="2"/>
      </rPr>
      <t>8.</t>
    </r>
    <r>
      <rPr>
        <sz val="10"/>
        <color rgb="FFFF0000"/>
        <rFont val="Arial"/>
        <family val="2"/>
      </rPr>
      <t xml:space="preserve"> Each budget period is rounded to the nearest dollar.</t>
    </r>
    <r>
      <rPr>
        <sz val="10"/>
        <rFont val="Arial"/>
        <family val="2"/>
      </rPr>
      <t xml:space="preserve"> </t>
    </r>
  </si>
  <si>
    <t>Sub-Recipient Unique Entity Identifier (UEI)</t>
  </si>
  <si>
    <t>Provide an explanation of how your indirect cost rate was applied.</t>
  </si>
  <si>
    <t>Hourly Rate
($/Hr)</t>
  </si>
  <si>
    <t>TOTAL COST SHARE</t>
  </si>
  <si>
    <t>Total Indirect Costs Requested:</t>
  </si>
  <si>
    <t>TOTAL OTHER DIRECT COSTS</t>
  </si>
  <si>
    <t>TOTAL CONSTRUCTION</t>
  </si>
  <si>
    <t>TOTAL SUPPLIES</t>
  </si>
  <si>
    <t>TOTAL EQUIPMENT</t>
  </si>
  <si>
    <t>TOTAL TRAVEL</t>
  </si>
  <si>
    <t>TOTAL FRINGE</t>
  </si>
  <si>
    <t>TOTAL PERSONNEL</t>
  </si>
  <si>
    <t>TOTAL CONTRACTUAL</t>
  </si>
  <si>
    <t>FFRDC</t>
  </si>
  <si>
    <t>______ An indirect rate has been approved or negotiated with a federal government agency. A copy of the latest rate agreement is included with this application and will be provided electronically to the Contracting Officer for this project.
______ The organization does not have a current, federally approved indirect cost rate agreement and has provided an indirect rate proposal in support of the proposed costs.
______ This organization has elected to apply a 10% de minimis rate in accordance with 2 CFR 200.414(f).</t>
  </si>
  <si>
    <t>Task #</t>
  </si>
  <si>
    <t>1,2</t>
  </si>
  <si>
    <t>Quote</t>
  </si>
  <si>
    <r>
      <t xml:space="preserve">EXAMPLE!!! </t>
    </r>
    <r>
      <rPr>
        <sz val="10"/>
        <color indexed="10"/>
        <rFont val="Arial"/>
        <family val="2"/>
      </rPr>
      <t xml:space="preserve"> Room Rental</t>
    </r>
  </si>
  <si>
    <t>Quoted price</t>
  </si>
  <si>
    <t>Community meeting</t>
  </si>
  <si>
    <t>S</t>
  </si>
  <si>
    <t>S or CB</t>
  </si>
  <si>
    <t>CB</t>
  </si>
  <si>
    <r>
      <rPr>
        <b/>
        <sz val="10"/>
        <rFont val="Arial"/>
        <family val="2"/>
      </rPr>
      <t>1.</t>
    </r>
    <r>
      <rPr>
        <sz val="10"/>
        <rFont val="Arial"/>
        <family val="2"/>
      </rPr>
      <t xml:space="preserve"> If using this form for award application, negotiation, or budget revision, fill out the blank white cells in workbook tabs a. through j. with total project costs.
</t>
    </r>
    <r>
      <rPr>
        <b/>
        <sz val="10"/>
        <rFont val="Arial"/>
        <family val="2"/>
      </rPr>
      <t>2.</t>
    </r>
    <r>
      <rPr>
        <sz val="10"/>
        <rFont val="Arial"/>
        <family val="2"/>
      </rPr>
      <t xml:space="preserve"> Blue colored cells contain instructions, headers, or summary calculations and should not be modified. Only blank white cells should be populated.   
</t>
    </r>
    <r>
      <rPr>
        <b/>
        <sz val="10"/>
        <rFont val="Arial"/>
        <family val="2"/>
      </rPr>
      <t>3.</t>
    </r>
    <r>
      <rPr>
        <sz val="10"/>
        <rFont val="Arial"/>
        <family val="2"/>
      </rPr>
      <t xml:space="preserve"> Enter detailed support for the project costs identified for each Category line item within each worksheet tab to autopopulate the summary tab.  
</t>
    </r>
    <r>
      <rPr>
        <b/>
        <sz val="10"/>
        <rFont val="Arial"/>
        <family val="2"/>
      </rPr>
      <t>4.</t>
    </r>
    <r>
      <rPr>
        <sz val="10"/>
        <rFont val="Arial"/>
        <family val="2"/>
      </rPr>
      <t xml:space="preserve"> The total budget presented on tabs a. through i. </t>
    </r>
    <r>
      <rPr>
        <u/>
        <sz val="10"/>
        <rFont val="Arial"/>
        <family val="2"/>
      </rPr>
      <t>must include both Federal (DOE) and Non-Federal (cost share) portions</t>
    </r>
    <r>
      <rPr>
        <sz val="10"/>
        <rFont val="Arial"/>
        <family val="2"/>
      </rPr>
      <t>.</t>
    </r>
    <r>
      <rPr>
        <sz val="10"/>
        <color indexed="10"/>
        <rFont val="Arial"/>
        <family val="2"/>
      </rPr>
      <t xml:space="preserve">
</t>
    </r>
    <r>
      <rPr>
        <b/>
        <sz val="10"/>
        <rFont val="Arial"/>
        <family val="2"/>
      </rPr>
      <t>5.</t>
    </r>
    <r>
      <rPr>
        <sz val="10"/>
        <rFont val="Arial"/>
        <family val="2"/>
      </rPr>
      <t xml:space="preserve"> All costs incurred by the preparer's sub-recipients, contractors, and Federal Research and Development Centers (FFRDCs), should be entered only in section f. Contractual. All other sections are for the costs of the preparer only.
</t>
    </r>
    <r>
      <rPr>
        <b/>
        <sz val="10"/>
        <rFont val="Arial"/>
        <family val="2"/>
      </rPr>
      <t>6.</t>
    </r>
    <r>
      <rPr>
        <sz val="10"/>
        <rFont val="Arial"/>
        <family val="2"/>
      </rPr>
      <t xml:space="preserve">  Ensure all entered costs are allowable, allocable, and reasonable in accordance with the administrative requirements prescribed in 2 CFR 200, and the applicable cost principles for each entity type: FAR Part 31 for For-Profit entities; and 2 CFR Part 200 Subpart E - Cost Principles for all other non-federal entities.  
</t>
    </r>
    <r>
      <rPr>
        <b/>
        <sz val="10"/>
        <rFont val="Arial"/>
        <family val="2"/>
      </rPr>
      <t>7.</t>
    </r>
    <r>
      <rPr>
        <sz val="10"/>
        <rFont val="Arial"/>
        <family val="2"/>
      </rPr>
      <t xml:space="preserve"> Add rows as needed throughout tabs a. through j. If rows are added, formulas/calculations may need to be adjusted by the preparer. Do not add rows to the Instructions and Summary tab. If your project contains more than five budget periods, consult your DOE contact before adding additional budget period rows or columns. 
</t>
    </r>
    <r>
      <rPr>
        <b/>
        <sz val="10"/>
        <color rgb="FFFF0000"/>
        <rFont val="Arial"/>
        <family val="2"/>
      </rPr>
      <t>8.</t>
    </r>
    <r>
      <rPr>
        <sz val="10"/>
        <color rgb="FFFF0000"/>
        <rFont val="Arial"/>
        <family val="2"/>
      </rPr>
      <t xml:space="preserve"> ALL budget period cost categories are rounded to the nearest dollar.</t>
    </r>
    <r>
      <rPr>
        <b/>
        <sz val="11"/>
        <rFont val="Arial"/>
        <family val="2"/>
      </rPr>
      <t xml:space="preserve">
</t>
    </r>
    <r>
      <rPr>
        <b/>
        <sz val="9"/>
        <rFont val="Arial"/>
        <family val="2"/>
      </rPr>
      <t xml:space="preserve">BURDEN DISCLOSURE STATEMENT
</t>
    </r>
    <r>
      <rPr>
        <sz val="9"/>
        <rFont val="Arial"/>
        <family val="2"/>
      </rPr>
      <t>Public reporting burden for this collection of information is estimated to average 24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Information Resources Management Policy, Plans, and Oversight, AD-241-2 - GTN, Paperwork Reduction Project (1910-5162), U.S. Department of Energy 1000 Independence Avenue, S.W., Washington, DC 20585; and to the Office of Management and Budget, Paperwork Reduction Project (1910-5162), Washington, DC 20503.</t>
    </r>
  </si>
  <si>
    <t>CP</t>
  </si>
  <si>
    <t>Total SOPO Costs</t>
  </si>
  <si>
    <t>Total CB/CBOO Costs</t>
  </si>
  <si>
    <r>
      <t xml:space="preserve">Program Manager </t>
    </r>
    <r>
      <rPr>
        <b/>
        <sz val="10"/>
        <color rgb="FFFF0000"/>
        <rFont val="Arial"/>
        <family val="2"/>
      </rPr>
      <t>(EXAMPLE!!!)</t>
    </r>
  </si>
  <si>
    <t>TOTAL SOPO PERSONNEL</t>
  </si>
  <si>
    <t>TOTAL CB/CBOO PERSONNEL</t>
  </si>
  <si>
    <r>
      <rPr>
        <b/>
        <sz val="10"/>
        <color rgb="FFFF0000"/>
        <rFont val="Arial"/>
        <family val="2"/>
      </rPr>
      <t>INSTRUCTIONS - PLEASE READ!!!</t>
    </r>
    <r>
      <rPr>
        <sz val="10"/>
        <rFont val="Arial"/>
        <family val="2"/>
      </rPr>
      <t xml:space="preserve">
1. Fill out the table below by position title. If all employees receive the same fringe benefits, you can show "Total Personnel" in the Labor Type column instead of listing out all position titles.   
2. The rates and how they are applied should not be averaged to get one fringe cost percentage. Complex calculations should be described/provided in the Additional Explanation section below. 
3. The fringe benefit rates should be applied to all positions, regardless of whether those funds will be supported by Federal Share or Recipient Cost Share.
4. Each budget period is rounded to the nearest dollar.</t>
    </r>
  </si>
  <si>
    <r>
      <t>EXAMPLE!!!</t>
    </r>
    <r>
      <rPr>
        <sz val="10"/>
        <color indexed="10"/>
        <rFont val="Arial"/>
        <family val="2"/>
      </rPr>
      <t xml:space="preserve">  Travel to Community Benefits Workshop</t>
    </r>
  </si>
  <si>
    <t>TOTAL SOPO TRAVEL</t>
  </si>
  <si>
    <t>TOTAL CB/CBOO TRAVEL</t>
  </si>
  <si>
    <t>N/A</t>
  </si>
  <si>
    <r>
      <rPr>
        <b/>
        <sz val="10"/>
        <color indexed="10"/>
        <rFont val="Arial"/>
        <family val="2"/>
      </rPr>
      <t>INSTRUCTIONS - PLEASE READ!!!</t>
    </r>
    <r>
      <rPr>
        <sz val="10"/>
        <rFont val="Arial"/>
        <family val="2"/>
      </rPr>
      <t xml:space="preserve">
1. Equipment means tangible personal property (including information technology systems) having a useful life of more than one year and a per-unit acquisition cost which equals or exceeds the lesser of the capitalization level established by the non-Federal entity for financial statement purposes, or $5,000. Please refer to the applicable Federal regulations in 2 CFR 200 for specific equipment definitions and treatment. 
2. List all equipment below, providing a basis of cost (e.g. contractor quotes, catalog prices, prior invoices, etc.). Briefly justify items as they apply to the Statement of Project Objectives. If it is existing equipment, provide logical support for the estimated value shown. 
3. During award negotiations, provide a contractor quote for all equipment items over $50,000 in price. If the contractor quote is not an exact price match, provide an explanation in the additional explanation section below. If a contractor quote is not practical, such as for a piece of equipment that is purpose-built, first of its kind, or otherwise not available off the shelf, provide a detailed engineering estimate for how the cost estimate was derived.
4. Each budget period is rounded to the nearest dollar.
5. Please indicate in column B if equipment is related to SOPO = S or CBP/CBOO = CB tasks.
6. If equipment is for both SOPO and CBP/CBOO tasks, please ensure those costs are properly separated.</t>
    </r>
  </si>
  <si>
    <t>TOTAL SOPO EQUIPMENT</t>
  </si>
  <si>
    <t>TOTAL CBP/CBOO EQUIPMENT</t>
  </si>
  <si>
    <r>
      <rPr>
        <b/>
        <sz val="10"/>
        <color indexed="10"/>
        <rFont val="Arial"/>
        <family val="2"/>
      </rPr>
      <t>INSTRUCTIONS - PLEASE READ!!!</t>
    </r>
    <r>
      <rPr>
        <sz val="10"/>
        <rFont val="Arial"/>
        <family val="2"/>
      </rPr>
      <t xml:space="preserve">
1. Supplies are generally defined as an item with an acquisition cost of $5,000 or less and a useful life expectancy of less than one year.  Supplies are generally consumed during the project performance. Please refer to the applicable Federal regulations in 2 CFR 200 for specific supplies definitions and treatment. A computing device is a supply if the acquisition cost is less than the lesser of the capitalization level established by the non-Federal entity for financial statement purposes or $5,000, regardless of the length of its useful life. 
2. List all proposed supplies below, providing a basis of costs (e.g. contractor quotes, catalog prices, prior invoices, etc.). Briefly justify the need for the Supplies as they apply to the Statement of Project Objectives. Note that Supply items must be direct costs to the project at this budget category, and not duplicative of supply costs included in the indirect pool that is the basis of the indirect rate applied for this project.
3. Multiple supply items valued at $5,000 or less used to assemble an equipment item with a value greater than $5,000 with a useful life of more than one year should be included on the equipment tab. If supply items and costs are ambiguous in nature, contact your DOE representative for proper categorization.  
4. Add rows as needed. If rows are added, formulas/calculations may need to be adjusted by the preparer. 
5. Each budget period is rounded to the nearest dollar.
6. Please indicate in column B if supplies are related to SOPO = S or CBP/CBOO = CB tasks. 
7. If supplies are for both SOPO and CB/CBOO tasks, please ensure those costs are properly separated.</t>
    </r>
  </si>
  <si>
    <t>TOTAL SOPO SUPPLIES</t>
  </si>
  <si>
    <t>TOTAL CB/CBOO SUPPLIES</t>
  </si>
  <si>
    <r>
      <rPr>
        <b/>
        <sz val="10"/>
        <color indexed="10"/>
        <rFont val="Arial"/>
        <family val="2"/>
      </rPr>
      <t>INSTRUCTIONS - PLEASE READ!!!</t>
    </r>
    <r>
      <rPr>
        <sz val="10"/>
        <rFont val="Arial"/>
        <family val="2"/>
      </rPr>
      <t xml:space="preserve">
1. The entity completing this form must provide all costs related to subrecipients, contractors, and FFRDC partners in the applicable boxes below.  
2. </t>
    </r>
    <r>
      <rPr>
        <u/>
        <sz val="10"/>
        <rFont val="Arial"/>
        <family val="2"/>
      </rPr>
      <t>Subrecipients (partners, sub-awardees): Subrecipients shall submit a Budget Justification describing all project costs and calculations when their total proposed budget exceeds either (1) $250,000 or (2) 25% of total award costs.</t>
    </r>
    <r>
      <rPr>
        <sz val="10"/>
        <rFont val="Arial"/>
        <family val="2"/>
      </rPr>
      <t xml:space="preserve"> These subrecipient forms may be completed by either the subrecipients themselves or by the preparer of this form.  The budget totals on the subrecipient's forms must match the subrecipient entries below. A subrecipient is a legal entity to which a subaward is made, who has performance measured against whether the objectives of the Federal program are met, is responsible for programmatic decision making, must adhere to applicable Federal program compliance requirements, and uses the Federal funds to carry out a program of the organization. All characteristics may not be present and judgment must be used to determine subrecipient vs. contractor status. 
3. Contractors: List all contractors supplying commercial supplies or services used to support the project. For each Contractor cost with total project costs of $250,000 or more, a Contractor quote must be provided. A contractor is a legal entity contracted to provide goods and services within normal business operations, provides similar goods or services to many different purchasers, operates in a competitive environment, provides goods or services that are ancillary to the operation of the Federal program, and is not subject to compliance requirements of the Federal program. All characteristics may not be present and judgment must be used to determine subrecipient vs. contractor status. 
4. </t>
    </r>
    <r>
      <rPr>
        <u/>
        <sz val="10"/>
        <rFont val="Arial"/>
        <family val="2"/>
      </rPr>
      <t>Federal Funded Research and Development Centers (FFRDCs):</t>
    </r>
    <r>
      <rPr>
        <sz val="10"/>
        <rFont val="Arial"/>
        <family val="2"/>
      </rPr>
      <t xml:space="preserve"> FFRDCs must submit a signed Field Work Proposal during award application. The award recipient may allow the FFRDC to provide this information directly to DOE, however project costs must also be provided below.
5. Each budget period is rounded to the nearest dollar.
6. Please indicate in column B if subrecipients/contractors are related to SOPO = S or CBP/CBOO = CB tasks. 
7. If subrecipients/contractors are for both SOPO and CB/CBOO tasks, please ensure those costs are properly separated.</t>
    </r>
  </si>
  <si>
    <t>TOTAL SOPO CONTRACTUAL</t>
  </si>
  <si>
    <t>TOTAL CB/CBOO CONTRACTUAL</t>
  </si>
  <si>
    <t>Contractor for coordinating community engagement activities. Estimate provided by contractor.</t>
  </si>
  <si>
    <r>
      <rPr>
        <b/>
        <sz val="10"/>
        <color indexed="10"/>
        <rFont val="Arial"/>
        <family val="2"/>
      </rPr>
      <t>PLEASE READ!!!</t>
    </r>
    <r>
      <rPr>
        <sz val="10"/>
        <rFont val="Arial"/>
        <family val="2"/>
      </rPr>
      <t xml:space="preserve">
1. Construction, for the purpose of budgeting, is defined as all types of work done on a particular building, including erecting, altering, or remodeling. Construction conducted by the award recipient is entered on this page. Any construction work that is performed by a contractor or subrecipient should be entered under f. Contractual.
2. List all proposed construction below, providing a basis of cost such as engineering estimates, prior construction, etc., and briefly justify its need as it applies to the Statement of Project Objectives.
3. Each budget period is rounded to the nearest dollar.
4. Please indicate in column B if construction tasks are related to SOPO = S or CBP/CBOO = CB tasks. 
5. If construction tasks are for both SOPO and CB/CBOO tasks, please ensure those costs are properly separated.</t>
    </r>
  </si>
  <si>
    <r>
      <rPr>
        <b/>
        <sz val="10"/>
        <color indexed="10"/>
        <rFont val="Arial"/>
        <family val="2"/>
      </rPr>
      <t>INSTRUCTIONS - PLEASE READ!!!</t>
    </r>
    <r>
      <rPr>
        <sz val="10"/>
        <rFont val="Arial"/>
        <family val="2"/>
      </rPr>
      <t xml:space="preserve">
1. Other direct costs are direct cost items required for the project which do not fit clearly into other categories.  These direct costs must not be included in the indirect costs (for which the indirect rate is being applied for this project).  Examples are: tuition, printing costs, etc. which can be directly charged to the project and are not duplicated in indirect costs (overhead costs).
2. Basis of cost are items such as contractor quotes, prior purchases of similar or like items, published price list, etc.
3. Each budget period is rounded to the nearest dollar.
4. Please indicate in column B if other direct costs are related to SOPO = S or CBP/CBOO = CB tasks. 
5. If other direct costs are for both SOPO and CB/CBOO tasks, please ensure those costs are properly separated.</t>
    </r>
  </si>
  <si>
    <r>
      <rPr>
        <b/>
        <sz val="10"/>
        <color indexed="10"/>
        <rFont val="Arial"/>
        <family val="2"/>
      </rPr>
      <t>INSTRUCTIONS - PLEASE READ!!!</t>
    </r>
    <r>
      <rPr>
        <sz val="10"/>
        <color indexed="10"/>
        <rFont val="Arial"/>
        <family val="2"/>
      </rPr>
      <t xml:space="preserve">
</t>
    </r>
    <r>
      <rPr>
        <sz val="10"/>
        <rFont val="Arial"/>
        <family val="2"/>
      </rPr>
      <t>1. Fill out the table below to indicate how your indirect costs are calculated. Use the box below to provide additional explanation regarding your indirect rate calculation.  
2. The rates and how they are applied should not be averaged to get one indirect cost percentage. Complex calculations or rates that do not do not correspond to the below categories should be described/provided in the Additional Explanation section below. If questions exist, consult with your DOE contact before filling out this section. 
3. The indirect rate should be applied to both the Federal Share and Recipient Cost Share.                                                                                                                                                                                     
4</t>
    </r>
    <r>
      <rPr>
        <b/>
        <sz val="10"/>
        <rFont val="Arial"/>
        <family val="2"/>
      </rPr>
      <t>. NOTE:</t>
    </r>
    <r>
      <rPr>
        <sz val="10"/>
        <rFont val="Arial"/>
        <family val="2"/>
      </rPr>
      <t xml:space="preserve"> A Recipient who elects to employ the 10% de minimis Indirect Cost rate </t>
    </r>
    <r>
      <rPr>
        <b/>
        <sz val="10"/>
        <rFont val="Arial"/>
        <family val="2"/>
      </rPr>
      <t>cannot claim resulting costs as a Cost Share contribution, nor can the Recipient claim "unrecovered indirect costs"</t>
    </r>
    <r>
      <rPr>
        <sz val="10"/>
        <rFont val="Arial"/>
        <family val="2"/>
      </rPr>
      <t xml:space="preserve"> </t>
    </r>
    <r>
      <rPr>
        <b/>
        <sz val="10"/>
        <rFont val="Arial"/>
        <family val="2"/>
      </rPr>
      <t>as a Cost Share contribution.</t>
    </r>
    <r>
      <rPr>
        <sz val="10"/>
        <rFont val="Arial"/>
        <family val="2"/>
      </rPr>
      <t xml:space="preserve">  Neither of these costs can be reflected as actual indirect cost rates realized by the organization, and therefore are not verifiable in the Recipient records as required by Federal Regulation (§200.306(b)(1)).
5. Each budget period is rounded to the nearest dollar.</t>
    </r>
  </si>
  <si>
    <r>
      <rPr>
        <b/>
        <sz val="10"/>
        <color rgb="FFFF0000"/>
        <rFont val="Arial"/>
        <family val="2"/>
      </rPr>
      <t>EXAMPLE ONLY!!!</t>
    </r>
    <r>
      <rPr>
        <sz val="10"/>
        <color rgb="FFFF0000"/>
        <rFont val="Arial"/>
        <family val="2"/>
      </rPr>
      <t xml:space="preserve"> Two days of park equipment assembly </t>
    </r>
  </si>
  <si>
    <t>Execution of planned community benefit.</t>
  </si>
  <si>
    <t>TOTAL SOPO CONSTRUCTION</t>
  </si>
  <si>
    <t>TOTAL CB/CBOO CONSTRUCTION</t>
  </si>
  <si>
    <t>TOTAL SOPO OTHER DIRECT COSTS</t>
  </si>
  <si>
    <t>TOTAL CB/CBOO OTHER DIRECT COSTS</t>
  </si>
  <si>
    <r>
      <t xml:space="preserve">EXAMPLE!!! </t>
    </r>
    <r>
      <rPr>
        <sz val="10"/>
        <color indexed="10"/>
        <rFont val="Arial"/>
        <family val="2"/>
      </rPr>
      <t xml:space="preserve"> Printed reports</t>
    </r>
  </si>
  <si>
    <t xml:space="preserve">Project and community analysis reports for stakeholder engagement events. </t>
  </si>
  <si>
    <r>
      <t xml:space="preserve">EXAMPLE!!!   </t>
    </r>
    <r>
      <rPr>
        <sz val="10"/>
        <color indexed="10"/>
        <rFont val="Arial"/>
        <family val="2"/>
      </rPr>
      <t>Audio Visual Equipment</t>
    </r>
  </si>
  <si>
    <t>Community &amp; Stakeholder Engagement Meeting Facilitation</t>
  </si>
  <si>
    <r>
      <rPr>
        <b/>
        <sz val="10"/>
        <color rgb="FFFF0000"/>
        <rFont val="Arial"/>
        <family val="2"/>
      </rPr>
      <t>Example!!!</t>
    </r>
    <r>
      <rPr>
        <sz val="10"/>
        <color rgb="FFFF0000"/>
        <rFont val="Arial"/>
        <family val="2"/>
      </rPr>
      <t xml:space="preserve"> 10/01/2024 – 09/30/27</t>
    </r>
  </si>
  <si>
    <r>
      <rPr>
        <b/>
        <sz val="10"/>
        <color rgb="FFFF0000"/>
        <rFont val="Arial"/>
        <family val="2"/>
      </rPr>
      <t>INSTRUCTIONS - PLEASE READ!!!</t>
    </r>
    <r>
      <rPr>
        <sz val="10"/>
        <rFont val="Arial"/>
        <family val="2"/>
      </rPr>
      <t xml:space="preserve">
1. List project costs solely for employees of the entity completing this form.  All personnel costs for subrecipients and contractors must be included under f. Contractual.
2. All personnel should be identified by position title and not employee name. Enter the amount of time (e.g., hours or % of time) and the base hourly rate and the total direct personnel compensation will automatically calculate. Rate basis (e.g., rate negotiated for each hour worked on the project, labor distribution report, state civil service rates, etc.) must also be identified.
3. If loaded labor rates are utilized, a description of the costs the loaded rate is comprised of must be included in the Additional Explanation section below. DOE must review all components of the loaded labor rate for reasonableness and unallowable costs (e.g. fee or profit). 
4. If a position and hours are attributed to multiple employees (e.g. Technician working 4000 hours) the number of employees for that position title must be identified.  
5. Each budget period is rounded to the nearest dollar.
6. In column B, please indicate if personnel costs are specific to SOPO = S or CBP/CBOO = CB tasks.
7. If personnel costs are related to both SOPO and CBP/CBOO tasks, please ensure those costs are properly separated.</t>
    </r>
  </si>
  <si>
    <r>
      <t>INSTRUCTIONS - PLEASE READ!!!</t>
    </r>
    <r>
      <rPr>
        <b/>
        <sz val="10"/>
        <rFont val="Arial"/>
        <family val="2"/>
      </rPr>
      <t xml:space="preserve">
</t>
    </r>
    <r>
      <rPr>
        <sz val="10"/>
        <rFont val="Arial"/>
        <family val="2"/>
      </rPr>
      <t xml:space="preserve">1.  Identify Foreign and Domestic Travel as separate items. Examples of Purpose of Travel are subrecipient site visits, DOE meetings, project mgmt. meetings, etc. Examples of Basis for Estimating Costs are past trips, travel quotes, GSA rates, etc.   
2.  All listed travel must be necessary for performance of the Statement of Project Objectives or CBP/CBOO activities.                                                                                                                                                                                                                                                                 
3. Only travel that is directly associated with this award should be included as a direct travel cost to the award.                                                                                                                                                                                                                                                                                                                                                                                4. Federal travel regulations are contained within the applicable cost principles for all entity types.                                                                                                                                                                                                                                                                                             5. Travel costs should remain consistent with travel costs incurred by an organization during normal business operations as a result of the organizations written travel policy. In absence of a written travel policy, organizations must follow the regulations prescribed by the General Services Administration. 
6. </t>
    </r>
    <r>
      <rPr>
        <b/>
        <sz val="10"/>
        <rFont val="Arial"/>
        <family val="2"/>
      </rPr>
      <t>Columns H, I, J, K, and L are total per trip per the total number of travelers.</t>
    </r>
    <r>
      <rPr>
        <sz val="10"/>
        <rFont val="Arial"/>
        <family val="2"/>
      </rPr>
      <t xml:space="preserve">                                                                                                                                                                                                                                                                                                                                                                                                                                                                                                     7. The number of days is inclusive of day of departure and day of return.                                                                                                                                                                                                                                                                                               8. Recipients should enter City and State (or City and Country for International travel) in the Depart from and Destination fields.                                                                                                                                                                                              9. Each budget period is rounded to the nearest dollar.</t>
    </r>
    <r>
      <rPr>
        <b/>
        <sz val="10"/>
        <rFont val="Arial"/>
        <family val="2"/>
      </rPr>
      <t xml:space="preserve">
</t>
    </r>
    <r>
      <rPr>
        <sz val="10"/>
        <rFont val="Arial"/>
        <family val="2"/>
      </rPr>
      <t>10. In column B, please indicate if travel is specific to SOPO = S or CBP/CBOO = CB tasks.</t>
    </r>
    <r>
      <rPr>
        <b/>
        <sz val="10"/>
        <rFont val="Arial"/>
        <family val="2"/>
      </rPr>
      <t xml:space="preserve">
</t>
    </r>
    <r>
      <rPr>
        <sz val="10"/>
        <rFont val="Arial"/>
        <family val="2"/>
      </rPr>
      <t>11. If travel is for both SOPO and CBP/CBOO tasks, please ensure those costs are properly separated.</t>
    </r>
  </si>
  <si>
    <r>
      <rPr>
        <b/>
        <sz val="10"/>
        <rFont val="Arial"/>
        <family val="2"/>
      </rPr>
      <t>1.</t>
    </r>
    <r>
      <rPr>
        <sz val="10"/>
        <rFont val="Arial"/>
        <family val="2"/>
      </rPr>
      <t xml:space="preserve"> If using this form for award application, negotiation, or budget revision, fill out the blank white cells in workbook tabs a. through j. with total project costs.
</t>
    </r>
    <r>
      <rPr>
        <b/>
        <sz val="10"/>
        <rFont val="Arial"/>
        <family val="2"/>
      </rPr>
      <t>2.</t>
    </r>
    <r>
      <rPr>
        <sz val="10"/>
        <rFont val="Arial"/>
        <family val="2"/>
      </rPr>
      <t xml:space="preserve"> Blue colored cells contain instructions, headers, or summary calculations and should not be modified. Only blank white cells should be populated.   
</t>
    </r>
    <r>
      <rPr>
        <b/>
        <sz val="10"/>
        <rFont val="Arial"/>
        <family val="2"/>
      </rPr>
      <t>3.</t>
    </r>
    <r>
      <rPr>
        <sz val="10"/>
        <rFont val="Arial"/>
        <family val="2"/>
      </rPr>
      <t xml:space="preserve"> Enter detailed support for the project costs identified for each Category line item within each worksheet tab to auto populate the summary tab.  
</t>
    </r>
    <r>
      <rPr>
        <b/>
        <sz val="10"/>
        <rFont val="Arial"/>
        <family val="2"/>
      </rPr>
      <t>4.</t>
    </r>
    <r>
      <rPr>
        <sz val="10"/>
        <rFont val="Arial"/>
        <family val="2"/>
      </rPr>
      <t xml:space="preserve"> The total budget presented on tabs a. through i. </t>
    </r>
    <r>
      <rPr>
        <u/>
        <sz val="10"/>
        <rFont val="Arial"/>
        <family val="2"/>
      </rPr>
      <t>must include both Federal (DOE) and Non-Federal (cost share) portions</t>
    </r>
    <r>
      <rPr>
        <sz val="10"/>
        <rFont val="Arial"/>
        <family val="2"/>
      </rPr>
      <t>.</t>
    </r>
    <r>
      <rPr>
        <sz val="10"/>
        <color indexed="10"/>
        <rFont val="Arial"/>
        <family val="2"/>
      </rPr>
      <t xml:space="preserve">
</t>
    </r>
    <r>
      <rPr>
        <b/>
        <sz val="10"/>
        <rFont val="Arial"/>
        <family val="2"/>
      </rPr>
      <t>5.</t>
    </r>
    <r>
      <rPr>
        <sz val="10"/>
        <rFont val="Arial"/>
        <family val="2"/>
      </rPr>
      <t xml:space="preserve"> All costs incurred by the preparer's sub-recipients, contractors, and Federal Research and Development Centers (FFRDCs), should be entered only in section f. Contractual. All other sections are for the costs of the preparer only.
</t>
    </r>
    <r>
      <rPr>
        <b/>
        <sz val="10"/>
        <rFont val="Arial"/>
        <family val="2"/>
      </rPr>
      <t>6.</t>
    </r>
    <r>
      <rPr>
        <sz val="10"/>
        <rFont val="Arial"/>
        <family val="2"/>
      </rPr>
      <t xml:space="preserve">  Ensure all entered costs are allowable, allocable, and reasonable in accordance with the administrative requirements prescribed in 2 CFR 200, and the applicable cost principles for each entity type: FAR Part 31 for For-Profit entities; and 2 CFR Part 200 Subpart E - Cost Principles for all other non-federal entities.  
</t>
    </r>
    <r>
      <rPr>
        <b/>
        <sz val="10"/>
        <rFont val="Arial"/>
        <family val="2"/>
      </rPr>
      <t>7.</t>
    </r>
    <r>
      <rPr>
        <sz val="10"/>
        <rFont val="Arial"/>
        <family val="2"/>
      </rPr>
      <t xml:space="preserve"> Add rows as needed throughout tabs a. through j. If rows are added, formulas/calculations may need to be adjusted by the preparer. Do not add rows to the Instructions and Summary tab. If your project contains more than five budget periods, consult your DOE contact before adding additional budget period rows or columns. 
</t>
    </r>
    <r>
      <rPr>
        <b/>
        <sz val="10"/>
        <color rgb="FFFF0000"/>
        <rFont val="Arial"/>
        <family val="2"/>
      </rPr>
      <t>8.</t>
    </r>
    <r>
      <rPr>
        <sz val="10"/>
        <color rgb="FFFF0000"/>
        <rFont val="Arial"/>
        <family val="2"/>
      </rPr>
      <t xml:space="preserve"> ALL budget period cost categories are rounded to the nearest dollar and separated by SOPO (S) or CBP/CBOO (CB) activity.</t>
    </r>
    <r>
      <rPr>
        <b/>
        <sz val="11"/>
        <rFont val="Arial"/>
        <family val="2"/>
      </rPr>
      <t xml:space="preserve">
</t>
    </r>
    <r>
      <rPr>
        <b/>
        <sz val="9"/>
        <rFont val="Arial"/>
        <family val="2"/>
      </rPr>
      <t xml:space="preserve">BURDEN DISCLOSURE STATEMENT
</t>
    </r>
    <r>
      <rPr>
        <sz val="9"/>
        <rFont val="Arial"/>
        <family val="2"/>
      </rPr>
      <t>Public reporting burden for this collection of information is estimated to average 24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Information Resources Management Policy, Plans, and Oversight, AD-241-2 - GTN, Paperwork Reduction Project (1910-5162), U.S. Department of Energy 1000 Independence Avenue, S.W., Washington, DC 20585; and to the Office of Management and Budget, Paperwork Reduction Project (1910-5162), Washington, DC 20503.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</si>
</sst>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00"/>
    <numFmt numFmtId="165" formatCode="&quot;$&quot;#,##0"/>
    <numFmt numFmtId="166" formatCode="0.0%"/>
    <numFmt numFmtId="167" formatCode="_(&quot;$&quot;* #,##0_);_(&quot;$&quot;* \(#,##0\);_(&quot;$&quot;* &quot;-&quot;??_);_(@_)"/>
  </numFmts>
  <fonts count="47" x14ac:knownFonts="1">
    <font>
      <sz val="10"/>
      <name val="Arial"/>
    </font>
    <font>
      <sz val="10"/>
      <name val="Arial"/>
      <family val="2"/>
    </font>
    <font>
      <sz val="8"/>
      <name val="Arial"/>
      <family val="2"/>
    </font>
    <font>
      <b/>
      <sz val="10"/>
      <name val="Arial"/>
      <family val="2"/>
    </font>
    <font>
      <b/>
      <sz val="11"/>
      <name val="Arial"/>
      <family val="2"/>
    </font>
    <font>
      <sz val="10"/>
      <name val="Arial"/>
      <family val="2"/>
    </font>
    <font>
      <i/>
      <sz val="10"/>
      <name val="Arial"/>
      <family val="2"/>
    </font>
    <font>
      <sz val="11"/>
      <name val="Arial"/>
      <family val="2"/>
    </font>
    <font>
      <b/>
      <sz val="11"/>
      <color indexed="10"/>
      <name val="Arial"/>
      <family val="2"/>
    </font>
    <font>
      <sz val="14"/>
      <name val="Arial"/>
      <family val="2"/>
    </font>
    <font>
      <b/>
      <sz val="14"/>
      <color indexed="18"/>
      <name val="Arial"/>
      <family val="2"/>
    </font>
    <font>
      <sz val="14"/>
      <color indexed="18"/>
      <name val="Arial"/>
      <family val="2"/>
    </font>
    <font>
      <sz val="10"/>
      <color indexed="20"/>
      <name val="Arial"/>
      <family val="2"/>
    </font>
    <font>
      <sz val="10"/>
      <color indexed="10"/>
      <name val="Arial"/>
      <family val="2"/>
    </font>
    <font>
      <b/>
      <sz val="14"/>
      <color indexed="18"/>
      <name val="Arial"/>
      <family val="2"/>
    </font>
    <font>
      <sz val="14"/>
      <color indexed="18"/>
      <name val="Arial"/>
      <family val="2"/>
    </font>
    <font>
      <sz val="14"/>
      <name val="Arial"/>
      <family val="2"/>
    </font>
    <font>
      <b/>
      <sz val="10"/>
      <color indexed="10"/>
      <name val="Arial"/>
      <family val="2"/>
    </font>
    <font>
      <b/>
      <sz val="12"/>
      <name val="Arial"/>
      <family val="2"/>
    </font>
    <font>
      <i/>
      <sz val="11"/>
      <name val="Arial"/>
      <family val="2"/>
    </font>
    <font>
      <b/>
      <sz val="10"/>
      <color indexed="8"/>
      <name val="Arial"/>
      <family val="2"/>
    </font>
    <font>
      <sz val="10"/>
      <name val="Arial Narrow"/>
      <family val="2"/>
    </font>
    <font>
      <sz val="9"/>
      <name val="Arial Narrow"/>
      <family val="2"/>
    </font>
    <font>
      <b/>
      <sz val="14"/>
      <name val="Arial Narrow"/>
      <family val="2"/>
    </font>
    <font>
      <sz val="8"/>
      <name val="Arial Narrow"/>
      <family val="2"/>
    </font>
    <font>
      <b/>
      <sz val="9"/>
      <name val="Arial Narrow"/>
      <family val="2"/>
    </font>
    <font>
      <sz val="11"/>
      <name val="Arial Narrow"/>
      <family val="2"/>
    </font>
    <font>
      <sz val="7"/>
      <name val="Courier"/>
      <family val="3"/>
    </font>
    <font>
      <sz val="7"/>
      <name val="Arial"/>
      <family val="2"/>
    </font>
    <font>
      <sz val="8"/>
      <name val="Courier"/>
      <family val="3"/>
    </font>
    <font>
      <sz val="7"/>
      <name val="Arial Narrow"/>
      <family val="2"/>
    </font>
    <font>
      <b/>
      <sz val="14"/>
      <name val="Arial"/>
      <family val="2"/>
    </font>
    <font>
      <b/>
      <sz val="9"/>
      <name val="Arial"/>
      <family val="2"/>
    </font>
    <font>
      <sz val="9"/>
      <name val="Arial"/>
      <family val="2"/>
    </font>
    <font>
      <b/>
      <sz val="12"/>
      <name val="Calibri"/>
      <family val="2"/>
    </font>
    <font>
      <sz val="12"/>
      <name val="Arial"/>
      <family val="2"/>
    </font>
    <font>
      <u/>
      <sz val="10"/>
      <name val="Arial"/>
      <family val="2"/>
    </font>
    <font>
      <b/>
      <sz val="12"/>
      <color indexed="10"/>
      <name val="Arial"/>
      <family val="2"/>
    </font>
    <font>
      <sz val="11"/>
      <color theme="1"/>
      <name val="Calibri"/>
      <family val="2"/>
      <scheme val="minor"/>
    </font>
    <font>
      <sz val="11"/>
      <color rgb="FFFF0000"/>
      <name val="Arial"/>
      <family val="2"/>
    </font>
    <font>
      <b/>
      <sz val="11"/>
      <color rgb="FFFF0000"/>
      <name val="Arial"/>
      <family val="2"/>
    </font>
    <font>
      <b/>
      <sz val="14"/>
      <color theme="3" tint="-0.249977111117893"/>
      <name val="Arial"/>
      <family val="2"/>
    </font>
    <font>
      <b/>
      <sz val="10"/>
      <color rgb="FFFF0000"/>
      <name val="Arial"/>
      <family val="2"/>
    </font>
    <font>
      <sz val="10"/>
      <color rgb="FFFF0000"/>
      <name val="Arial"/>
      <family val="2"/>
    </font>
    <font>
      <sz val="10"/>
      <color rgb="FF0000FF"/>
      <name val="Arial"/>
      <family val="2"/>
    </font>
    <font>
      <i/>
      <sz val="11"/>
      <color rgb="FFFF0000"/>
      <name val="Arial"/>
      <family val="2"/>
    </font>
    <font>
      <i/>
      <sz val="10"/>
      <color rgb="FFFF0000"/>
      <name val="Arial"/>
      <family val="2"/>
    </font>
  </fonts>
  <fills count="8">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499984740745262"/>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10"/>
      </left>
      <right style="thin">
        <color indexed="64"/>
      </right>
      <top style="medium">
        <color indexed="10"/>
      </top>
      <bottom style="medium">
        <color indexed="10"/>
      </bottom>
      <diagonal/>
    </border>
    <border>
      <left style="thin">
        <color indexed="64"/>
      </left>
      <right style="thin">
        <color indexed="64"/>
      </right>
      <top style="medium">
        <color indexed="10"/>
      </top>
      <bottom style="medium">
        <color indexed="10"/>
      </bottom>
      <diagonal/>
    </border>
    <border>
      <left style="thin">
        <color indexed="64"/>
      </left>
      <right style="medium">
        <color indexed="10"/>
      </right>
      <top style="medium">
        <color indexed="10"/>
      </top>
      <bottom style="medium">
        <color indexed="1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10"/>
      </top>
      <bottom style="medium">
        <color indexed="10"/>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10"/>
      </bottom>
      <diagonal/>
    </border>
    <border>
      <left style="thin">
        <color indexed="64"/>
      </left>
      <right style="thin">
        <color indexed="64"/>
      </right>
      <top/>
      <bottom style="medium">
        <color indexed="10"/>
      </bottom>
      <diagonal/>
    </border>
    <border>
      <left style="thin">
        <color indexed="64"/>
      </left>
      <right style="medium">
        <color indexed="64"/>
      </right>
      <top/>
      <bottom style="medium">
        <color indexed="10"/>
      </bottom>
      <diagonal/>
    </border>
    <border>
      <left/>
      <right/>
      <top/>
      <bottom style="medium">
        <color indexed="10"/>
      </bottom>
      <diagonal/>
    </border>
    <border>
      <left style="medium">
        <color indexed="64"/>
      </left>
      <right style="thin">
        <color indexed="64"/>
      </right>
      <top/>
      <bottom style="medium">
        <color indexed="10"/>
      </bottom>
      <diagonal/>
    </border>
    <border>
      <left style="thin">
        <color indexed="64"/>
      </left>
      <right/>
      <top/>
      <bottom style="medium">
        <color indexed="1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10"/>
      </bottom>
      <diagonal/>
    </border>
    <border>
      <left/>
      <right style="thin">
        <color indexed="64"/>
      </right>
      <top style="medium">
        <color indexed="64"/>
      </top>
      <bottom style="medium">
        <color indexed="10"/>
      </bottom>
      <diagonal/>
    </border>
    <border>
      <left style="thin">
        <color indexed="64"/>
      </left>
      <right/>
      <top style="medium">
        <color indexed="10"/>
      </top>
      <bottom style="thin">
        <color indexed="64"/>
      </bottom>
      <diagonal/>
    </border>
    <border>
      <left/>
      <right style="thin">
        <color indexed="64"/>
      </right>
      <top style="medium">
        <color indexed="10"/>
      </top>
      <bottom style="thin">
        <color indexed="64"/>
      </bottom>
      <diagonal/>
    </border>
    <border>
      <left style="medium">
        <color indexed="64"/>
      </left>
      <right style="thin">
        <color indexed="64"/>
      </right>
      <top style="medium">
        <color indexed="64"/>
      </top>
      <bottom style="medium">
        <color indexed="10"/>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s>
  <cellStyleXfs count="5">
    <xf numFmtId="0" fontId="0" fillId="0" borderId="0"/>
    <xf numFmtId="44" fontId="1" fillId="0" borderId="0" applyFont="0" applyFill="0" applyBorder="0" applyAlignment="0" applyProtection="0"/>
    <xf numFmtId="0" fontId="5" fillId="0" borderId="0"/>
    <xf numFmtId="0" fontId="38" fillId="0" borderId="0"/>
    <xf numFmtId="9" fontId="1" fillId="0" borderId="0" applyFont="0" applyFill="0" applyBorder="0" applyAlignment="0" applyProtection="0"/>
  </cellStyleXfs>
  <cellXfs count="942">
    <xf numFmtId="0" fontId="0" fillId="0" borderId="0" xfId="0"/>
    <xf numFmtId="49" fontId="5" fillId="0" borderId="0" xfId="0" applyNumberFormat="1" applyFont="1" applyAlignment="1">
      <alignment horizontal="left" vertical="top" wrapText="1"/>
    </xf>
    <xf numFmtId="49" fontId="5" fillId="0" borderId="0" xfId="0" applyNumberFormat="1" applyFont="1" applyAlignment="1">
      <alignment horizontal="center" vertical="top" wrapText="1"/>
    </xf>
    <xf numFmtId="164" fontId="5" fillId="0" borderId="0" xfId="0" applyNumberFormat="1" applyFont="1" applyAlignment="1">
      <alignment horizontal="center" vertical="top" wrapText="1"/>
    </xf>
    <xf numFmtId="1" fontId="5" fillId="0" borderId="0" xfId="0" applyNumberFormat="1" applyFont="1" applyAlignment="1">
      <alignment horizontal="center" vertical="top" wrapText="1"/>
    </xf>
    <xf numFmtId="0" fontId="5" fillId="0" borderId="0" xfId="0" applyFont="1" applyAlignment="1">
      <alignment horizontal="center" vertical="top" wrapText="1"/>
    </xf>
    <xf numFmtId="0" fontId="3" fillId="0" borderId="0" xfId="0" applyFont="1" applyAlignment="1">
      <alignment vertical="top" wrapText="1"/>
    </xf>
    <xf numFmtId="0" fontId="11" fillId="0" borderId="0" xfId="0" applyFont="1" applyAlignment="1">
      <alignment vertical="center" wrapText="1"/>
    </xf>
    <xf numFmtId="0" fontId="9" fillId="0" borderId="0" xfId="0" applyFont="1" applyAlignment="1">
      <alignment vertical="center" wrapText="1"/>
    </xf>
    <xf numFmtId="0" fontId="5" fillId="0" borderId="0" xfId="0" applyFont="1" applyAlignment="1">
      <alignment vertical="top" wrapText="1"/>
    </xf>
    <xf numFmtId="1" fontId="5" fillId="0" borderId="1" xfId="0" applyNumberFormat="1" applyFont="1" applyBorder="1" applyAlignment="1" applyProtection="1">
      <alignment horizontal="center" vertical="top" wrapText="1"/>
      <protection locked="0"/>
    </xf>
    <xf numFmtId="0" fontId="7" fillId="0" borderId="0" xfId="0" applyFont="1" applyAlignment="1">
      <alignment vertical="top" wrapText="1"/>
    </xf>
    <xf numFmtId="0" fontId="15" fillId="0" borderId="0" xfId="0" applyFont="1" applyAlignment="1">
      <alignment vertical="center" wrapText="1"/>
    </xf>
    <xf numFmtId="0" fontId="16" fillId="0" borderId="0" xfId="0" applyFont="1" applyAlignment="1">
      <alignment vertical="center" wrapText="1"/>
    </xf>
    <xf numFmtId="0" fontId="5" fillId="0" borderId="2" xfId="0" applyFont="1" applyBorder="1" applyAlignment="1" applyProtection="1">
      <alignment horizontal="left" vertical="top" wrapText="1"/>
      <protection locked="0"/>
    </xf>
    <xf numFmtId="0" fontId="5" fillId="0" borderId="0" xfId="0" applyFont="1" applyAlignment="1">
      <alignment horizontal="left" vertical="top" wrapText="1"/>
    </xf>
    <xf numFmtId="164" fontId="18" fillId="0" borderId="0" xfId="0" applyNumberFormat="1" applyFont="1" applyAlignment="1">
      <alignment horizontal="right" vertical="top" wrapText="1"/>
    </xf>
    <xf numFmtId="165" fontId="18" fillId="0" borderId="0" xfId="0" applyNumberFormat="1" applyFont="1" applyAlignment="1">
      <alignment horizontal="center" vertical="top" wrapText="1"/>
    </xf>
    <xf numFmtId="1" fontId="5" fillId="0" borderId="1" xfId="0" applyNumberFormat="1" applyFont="1" applyBorder="1" applyAlignment="1" applyProtection="1">
      <alignment horizontal="left" vertical="top" wrapText="1"/>
      <protection locked="0"/>
    </xf>
    <xf numFmtId="165" fontId="18" fillId="0" borderId="0" xfId="0" applyNumberFormat="1" applyFont="1" applyAlignment="1">
      <alignment horizontal="left" vertical="top" wrapText="1"/>
    </xf>
    <xf numFmtId="0" fontId="5" fillId="0" borderId="0" xfId="0" applyFont="1" applyAlignment="1" applyProtection="1">
      <alignment vertical="top" wrapText="1"/>
      <protection locked="0"/>
    </xf>
    <xf numFmtId="0" fontId="7" fillId="0" borderId="0" xfId="0" applyFont="1" applyAlignment="1">
      <alignment horizontal="left" vertical="top" wrapText="1"/>
    </xf>
    <xf numFmtId="0" fontId="20" fillId="0" borderId="0" xfId="0" applyFont="1" applyAlignment="1">
      <alignment horizontal="right" vertical="top" wrapText="1"/>
    </xf>
    <xf numFmtId="0" fontId="20" fillId="0" borderId="0" xfId="0" applyFont="1" applyAlignment="1">
      <alignment vertical="top" wrapText="1"/>
    </xf>
    <xf numFmtId="49" fontId="10" fillId="0" borderId="0" xfId="0" applyNumberFormat="1" applyFont="1" applyAlignment="1">
      <alignment horizontal="center" vertical="center" wrapText="1"/>
    </xf>
    <xf numFmtId="0" fontId="5" fillId="0" borderId="0" xfId="0" applyFont="1" applyAlignment="1">
      <alignment wrapText="1"/>
    </xf>
    <xf numFmtId="0" fontId="0" fillId="0" borderId="0" xfId="0" applyAlignment="1">
      <alignment wrapText="1"/>
    </xf>
    <xf numFmtId="165" fontId="22" fillId="0" borderId="1" xfId="0" applyNumberFormat="1" applyFont="1" applyBorder="1" applyAlignment="1" applyProtection="1">
      <alignment horizontal="right" vertical="center"/>
      <protection locked="0"/>
    </xf>
    <xf numFmtId="165" fontId="22" fillId="0" borderId="3" xfId="0" applyNumberFormat="1" applyFont="1" applyBorder="1" applyAlignment="1" applyProtection="1">
      <alignment horizontal="right" vertical="center"/>
      <protection locked="0"/>
    </xf>
    <xf numFmtId="0" fontId="0" fillId="0" borderId="0" xfId="0" applyAlignment="1">
      <alignment vertical="center"/>
    </xf>
    <xf numFmtId="0" fontId="21" fillId="0" borderId="0" xfId="0" applyFont="1" applyAlignment="1">
      <alignment horizontal="right" vertical="center"/>
    </xf>
    <xf numFmtId="0" fontId="22" fillId="0" borderId="0" xfId="0" applyFont="1" applyAlignment="1">
      <alignment vertical="center"/>
    </xf>
    <xf numFmtId="0" fontId="0" fillId="0" borderId="0" xfId="0" applyAlignment="1">
      <alignment horizontal="center" vertical="center"/>
    </xf>
    <xf numFmtId="0" fontId="24" fillId="0" borderId="0" xfId="0" applyFont="1" applyAlignment="1">
      <alignment horizontal="right" vertical="center"/>
    </xf>
    <xf numFmtId="0" fontId="22" fillId="0" borderId="3" xfId="0" applyFont="1" applyBorder="1" applyAlignment="1">
      <alignment horizontal="center" vertical="center"/>
    </xf>
    <xf numFmtId="0" fontId="22" fillId="2" borderId="4" xfId="0" applyFont="1" applyFill="1" applyBorder="1" applyAlignment="1">
      <alignment horizontal="center" vertical="center"/>
    </xf>
    <xf numFmtId="0" fontId="22" fillId="0" borderId="4" xfId="0" applyFont="1" applyBorder="1" applyAlignment="1">
      <alignment horizontal="center" vertical="center"/>
    </xf>
    <xf numFmtId="0" fontId="22" fillId="0" borderId="0" xfId="0" applyFont="1" applyAlignment="1">
      <alignment horizontal="center" vertical="center"/>
    </xf>
    <xf numFmtId="0" fontId="22" fillId="0" borderId="5" xfId="0" applyFont="1" applyBorder="1" applyAlignment="1">
      <alignment horizontal="center" vertical="top"/>
    </xf>
    <xf numFmtId="0" fontId="22" fillId="0" borderId="4" xfId="0" applyFont="1" applyBorder="1" applyAlignment="1">
      <alignment horizontal="center" vertical="top"/>
    </xf>
    <xf numFmtId="0" fontId="22" fillId="2" borderId="4" xfId="0" applyFont="1" applyFill="1" applyBorder="1" applyAlignment="1">
      <alignment horizontal="center" vertical="top"/>
    </xf>
    <xf numFmtId="0" fontId="26" fillId="0" borderId="6" xfId="0" applyFont="1" applyBorder="1" applyAlignment="1">
      <alignment horizontal="left" vertical="center"/>
    </xf>
    <xf numFmtId="0" fontId="26" fillId="0" borderId="1" xfId="0" applyFont="1" applyBorder="1" applyAlignment="1">
      <alignment horizontal="center" vertical="center"/>
    </xf>
    <xf numFmtId="165" fontId="26" fillId="2" borderId="1" xfId="0" applyNumberFormat="1" applyFont="1" applyFill="1" applyBorder="1" applyAlignment="1">
      <alignment horizontal="right" vertical="center"/>
    </xf>
    <xf numFmtId="165" fontId="26" fillId="0" borderId="1" xfId="0" applyNumberFormat="1" applyFont="1" applyBorder="1" applyAlignment="1">
      <alignment horizontal="right" vertical="center"/>
    </xf>
    <xf numFmtId="0" fontId="26" fillId="0" borderId="0" xfId="0" applyFont="1" applyAlignment="1">
      <alignment vertical="center"/>
    </xf>
    <xf numFmtId="0" fontId="26" fillId="0" borderId="7" xfId="0" applyFont="1" applyBorder="1" applyAlignment="1">
      <alignment horizontal="left" vertical="center"/>
    </xf>
    <xf numFmtId="0" fontId="26" fillId="0" borderId="8" xfId="0" applyFont="1" applyBorder="1" applyAlignment="1">
      <alignment horizontal="center" vertical="center"/>
    </xf>
    <xf numFmtId="165" fontId="26" fillId="2" borderId="8" xfId="0" applyNumberFormat="1" applyFont="1" applyFill="1" applyBorder="1" applyAlignment="1">
      <alignment horizontal="right" vertical="center"/>
    </xf>
    <xf numFmtId="165" fontId="26" fillId="0" borderId="8" xfId="0" applyNumberFormat="1" applyFont="1" applyBorder="1" applyAlignment="1">
      <alignment horizontal="right" vertical="center"/>
    </xf>
    <xf numFmtId="0" fontId="22" fillId="0" borderId="7" xfId="0" applyFont="1" applyBorder="1" applyAlignment="1">
      <alignment horizontal="center" vertical="center"/>
    </xf>
    <xf numFmtId="0" fontId="26" fillId="0" borderId="6" xfId="0" applyFont="1" applyBorder="1" applyAlignment="1">
      <alignment horizontal="center" vertical="center"/>
    </xf>
    <xf numFmtId="49" fontId="22" fillId="0" borderId="3" xfId="0" applyNumberFormat="1" applyFont="1" applyBorder="1" applyAlignment="1">
      <alignment horizontal="left" vertical="center"/>
    </xf>
    <xf numFmtId="165" fontId="26" fillId="0" borderId="9" xfId="0" applyNumberFormat="1" applyFont="1" applyBorder="1" applyAlignment="1">
      <alignment horizontal="right" vertical="center"/>
    </xf>
    <xf numFmtId="165" fontId="26" fillId="0" borderId="3" xfId="0" applyNumberFormat="1" applyFont="1" applyBorder="1" applyAlignment="1">
      <alignment horizontal="right" vertical="center"/>
    </xf>
    <xf numFmtId="49" fontId="22" fillId="0" borderId="10" xfId="0" applyNumberFormat="1" applyFont="1" applyBorder="1" applyAlignment="1">
      <alignment vertical="center"/>
    </xf>
    <xf numFmtId="49" fontId="22" fillId="0" borderId="0" xfId="0" applyNumberFormat="1" applyFont="1" applyAlignment="1">
      <alignment vertical="center"/>
    </xf>
    <xf numFmtId="165" fontId="26" fillId="0" borderId="0" xfId="0" applyNumberFormat="1" applyFont="1" applyAlignment="1">
      <alignment horizontal="right" vertical="center"/>
    </xf>
    <xf numFmtId="0" fontId="25" fillId="0" borderId="0" xfId="0" applyFont="1" applyAlignment="1">
      <alignment horizontal="right" vertical="center" wrapText="1"/>
    </xf>
    <xf numFmtId="0" fontId="27" fillId="0" borderId="0" xfId="0" applyFont="1" applyAlignment="1">
      <alignment horizontal="center" vertical="center"/>
    </xf>
    <xf numFmtId="0" fontId="22" fillId="0" borderId="0" xfId="0" applyFont="1" applyAlignment="1">
      <alignment horizontal="right" vertical="center"/>
    </xf>
    <xf numFmtId="0" fontId="29" fillId="0" borderId="0" xfId="0" applyFont="1" applyAlignment="1">
      <alignment horizontal="left" vertical="center"/>
    </xf>
    <xf numFmtId="0" fontId="22" fillId="0" borderId="9" xfId="0" applyFont="1" applyBorder="1" applyAlignment="1">
      <alignment horizontal="center" vertical="center"/>
    </xf>
    <xf numFmtId="165" fontId="22" fillId="0" borderId="1" xfId="0" applyNumberFormat="1" applyFont="1" applyBorder="1" applyAlignment="1">
      <alignment horizontal="right" vertical="center"/>
    </xf>
    <xf numFmtId="165" fontId="22" fillId="0" borderId="3" xfId="0" applyNumberFormat="1" applyFont="1" applyBorder="1" applyAlignment="1">
      <alignment horizontal="right" vertical="center"/>
    </xf>
    <xf numFmtId="49" fontId="22" fillId="0" borderId="11" xfId="0" applyNumberFormat="1" applyFont="1" applyBorder="1" applyAlignment="1">
      <alignment vertical="center"/>
    </xf>
    <xf numFmtId="165" fontId="22" fillId="0" borderId="8" xfId="0" applyNumberFormat="1" applyFont="1" applyBorder="1" applyAlignment="1">
      <alignment horizontal="right" vertical="center"/>
    </xf>
    <xf numFmtId="165" fontId="22" fillId="0" borderId="12" xfId="0" applyNumberFormat="1" applyFont="1" applyBorder="1" applyAlignment="1">
      <alignment horizontal="right" vertical="center"/>
    </xf>
    <xf numFmtId="0" fontId="22" fillId="0" borderId="13" xfId="0" applyFont="1" applyBorder="1" applyAlignment="1">
      <alignment vertical="top"/>
    </xf>
    <xf numFmtId="0" fontId="22" fillId="0" borderId="14" xfId="0" applyFont="1" applyBorder="1" applyAlignment="1">
      <alignment vertical="top"/>
    </xf>
    <xf numFmtId="0" fontId="30" fillId="0" borderId="0" xfId="0" applyFont="1" applyAlignment="1">
      <alignment horizontal="center" vertical="center"/>
    </xf>
    <xf numFmtId="0" fontId="7" fillId="0" borderId="0" xfId="0" applyFont="1" applyAlignment="1">
      <alignment horizontal="right" vertical="top" wrapText="1"/>
    </xf>
    <xf numFmtId="165" fontId="5" fillId="0" borderId="0" xfId="0" applyNumberFormat="1" applyFont="1" applyAlignment="1">
      <alignment horizontal="right" vertical="top" wrapText="1"/>
    </xf>
    <xf numFmtId="1" fontId="5" fillId="0" borderId="0" xfId="0" applyNumberFormat="1" applyFont="1" applyAlignment="1">
      <alignment horizontal="right" vertical="top" wrapText="1"/>
    </xf>
    <xf numFmtId="165" fontId="20" fillId="0" borderId="0" xfId="0" applyNumberFormat="1" applyFont="1" applyAlignment="1">
      <alignment horizontal="right" vertical="top" wrapText="1"/>
    </xf>
    <xf numFmtId="0" fontId="5" fillId="0" borderId="15" xfId="0" applyFont="1" applyBorder="1" applyAlignment="1" applyProtection="1">
      <alignment horizontal="left" vertical="top" wrapText="1"/>
      <protection locked="0"/>
    </xf>
    <xf numFmtId="1" fontId="5" fillId="0" borderId="8" xfId="0" applyNumberFormat="1" applyFont="1" applyBorder="1" applyAlignment="1" applyProtection="1">
      <alignment horizontal="center" vertical="top" wrapText="1"/>
      <protection locked="0"/>
    </xf>
    <xf numFmtId="1" fontId="5" fillId="0" borderId="8" xfId="0" applyNumberFormat="1" applyFont="1" applyBorder="1" applyAlignment="1" applyProtection="1">
      <alignment horizontal="left" vertical="top" wrapText="1"/>
      <protection locked="0"/>
    </xf>
    <xf numFmtId="166" fontId="18" fillId="0" borderId="0" xfId="0" applyNumberFormat="1" applyFont="1" applyAlignment="1">
      <alignment horizontal="center" vertical="top" wrapText="1"/>
    </xf>
    <xf numFmtId="164" fontId="5" fillId="0" borderId="0" xfId="0" applyNumberFormat="1" applyFont="1" applyAlignment="1">
      <alignment horizontal="right" vertical="top" wrapText="1"/>
    </xf>
    <xf numFmtId="1" fontId="5" fillId="0" borderId="0" xfId="0" applyNumberFormat="1" applyFont="1" applyAlignment="1">
      <alignment vertical="top" wrapText="1"/>
    </xf>
    <xf numFmtId="165" fontId="3" fillId="0" borderId="0" xfId="0" applyNumberFormat="1" applyFont="1" applyAlignment="1">
      <alignment horizontal="right" vertical="top" wrapText="1"/>
    </xf>
    <xf numFmtId="0" fontId="4" fillId="0" borderId="0" xfId="0" applyFont="1" applyAlignment="1">
      <alignment horizontal="right" vertical="top" wrapText="1"/>
    </xf>
    <xf numFmtId="1" fontId="5" fillId="0" borderId="0" xfId="0" applyNumberFormat="1" applyFont="1" applyAlignment="1">
      <alignment horizontal="left" vertical="top" wrapText="1"/>
    </xf>
    <xf numFmtId="0" fontId="22" fillId="0" borderId="16" xfId="0" applyFont="1" applyBorder="1" applyAlignment="1">
      <alignment vertical="center"/>
    </xf>
    <xf numFmtId="0" fontId="22" fillId="0" borderId="17" xfId="0" applyFont="1" applyBorder="1" applyAlignment="1">
      <alignment horizontal="center" vertical="center"/>
    </xf>
    <xf numFmtId="0" fontId="0" fillId="0" borderId="16" xfId="0" applyBorder="1" applyAlignment="1">
      <alignment horizontal="center" vertical="center"/>
    </xf>
    <xf numFmtId="0" fontId="22" fillId="0" borderId="17" xfId="0" applyFont="1" applyBorder="1" applyAlignment="1">
      <alignment horizontal="center" vertical="top"/>
    </xf>
    <xf numFmtId="2" fontId="22" fillId="0" borderId="18" xfId="0" applyNumberFormat="1" applyFont="1" applyBorder="1" applyAlignment="1">
      <alignment horizontal="right" vertical="center"/>
    </xf>
    <xf numFmtId="165" fontId="26" fillId="0" borderId="19" xfId="0" applyNumberFormat="1" applyFont="1" applyBorder="1" applyAlignment="1">
      <alignment horizontal="right" vertical="center"/>
    </xf>
    <xf numFmtId="2" fontId="22" fillId="0" borderId="20" xfId="0" applyNumberFormat="1" applyFont="1" applyBorder="1" applyAlignment="1">
      <alignment horizontal="right" vertical="center"/>
    </xf>
    <xf numFmtId="165" fontId="26" fillId="0" borderId="21" xfId="0" applyNumberFormat="1" applyFont="1" applyBorder="1" applyAlignment="1">
      <alignment horizontal="right" vertical="center"/>
    </xf>
    <xf numFmtId="165" fontId="26" fillId="0" borderId="22" xfId="0" applyNumberFormat="1" applyFont="1" applyBorder="1" applyAlignment="1">
      <alignment horizontal="right" vertical="center"/>
    </xf>
    <xf numFmtId="0" fontId="22" fillId="0" borderId="18" xfId="0" applyFont="1" applyBorder="1" applyAlignment="1">
      <alignment vertical="center"/>
    </xf>
    <xf numFmtId="165" fontId="26" fillId="0" borderId="23" xfId="0" applyNumberFormat="1" applyFont="1" applyBorder="1" applyAlignment="1">
      <alignment horizontal="right" vertical="center"/>
    </xf>
    <xf numFmtId="165" fontId="26" fillId="0" borderId="24" xfId="0" applyNumberFormat="1" applyFont="1" applyBorder="1" applyAlignment="1">
      <alignment horizontal="right" vertical="center"/>
    </xf>
    <xf numFmtId="49" fontId="22" fillId="0" borderId="25" xfId="0" applyNumberFormat="1" applyFont="1" applyBorder="1" applyAlignment="1">
      <alignment vertical="center"/>
    </xf>
    <xf numFmtId="165" fontId="26" fillId="0" borderId="26" xfId="0" applyNumberFormat="1" applyFont="1" applyBorder="1" applyAlignment="1">
      <alignment horizontal="right" vertical="center"/>
    </xf>
    <xf numFmtId="165" fontId="26" fillId="0" borderId="27" xfId="0" applyNumberFormat="1" applyFont="1" applyBorder="1" applyAlignment="1">
      <alignment horizontal="right" vertical="center"/>
    </xf>
    <xf numFmtId="0" fontId="3" fillId="0" borderId="0" xfId="0" applyFont="1" applyAlignment="1" applyProtection="1">
      <alignment horizontal="left" vertical="top" wrapText="1"/>
      <protection locked="0"/>
    </xf>
    <xf numFmtId="49" fontId="4" fillId="0" borderId="0" xfId="0" applyNumberFormat="1" applyFont="1" applyAlignment="1">
      <alignment horizontal="center" vertical="top" wrapText="1"/>
    </xf>
    <xf numFmtId="0" fontId="4" fillId="0" borderId="0" xfId="0" applyFont="1" applyAlignment="1">
      <alignment horizontal="left" vertical="top" wrapText="1" indent="1"/>
    </xf>
    <xf numFmtId="0" fontId="4" fillId="0" borderId="28" xfId="0" applyFont="1" applyBorder="1" applyAlignment="1">
      <alignment horizontal="right" wrapText="1"/>
    </xf>
    <xf numFmtId="0" fontId="0" fillId="0" borderId="0" xfId="0" applyAlignment="1">
      <alignment vertical="center" wrapText="1"/>
    </xf>
    <xf numFmtId="0" fontId="5" fillId="0" borderId="32" xfId="0" applyFont="1" applyBorder="1" applyAlignment="1" applyProtection="1">
      <alignment vertical="center" wrapText="1"/>
      <protection locked="0"/>
    </xf>
    <xf numFmtId="0" fontId="5" fillId="0" borderId="23" xfId="0" applyFont="1" applyBorder="1" applyAlignment="1" applyProtection="1">
      <alignment vertical="center" wrapText="1"/>
      <protection locked="0"/>
    </xf>
    <xf numFmtId="0" fontId="5" fillId="0" borderId="27" xfId="0" applyFont="1" applyBorder="1" applyAlignment="1" applyProtection="1">
      <alignment vertical="center" wrapText="1"/>
      <protection locked="0"/>
    </xf>
    <xf numFmtId="0" fontId="5" fillId="0" borderId="0" xfId="0" applyFont="1" applyAlignment="1">
      <alignment vertical="center" wrapText="1"/>
    </xf>
    <xf numFmtId="0" fontId="3"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5" fillId="0" borderId="32" xfId="0" applyFont="1" applyBorder="1" applyAlignment="1" applyProtection="1">
      <alignment horizontal="left" vertical="center" wrapText="1"/>
      <protection locked="0"/>
    </xf>
    <xf numFmtId="0" fontId="5" fillId="0" borderId="1" xfId="0" applyFont="1" applyBorder="1" applyAlignment="1" applyProtection="1">
      <alignment vertical="center" wrapText="1"/>
      <protection locked="0"/>
    </xf>
    <xf numFmtId="0" fontId="5" fillId="0" borderId="23" xfId="0" applyFont="1" applyBorder="1" applyAlignment="1" applyProtection="1">
      <alignment horizontal="left" vertical="center" wrapText="1"/>
      <protection locked="0"/>
    </xf>
    <xf numFmtId="49" fontId="2" fillId="0" borderId="0" xfId="0" applyNumberFormat="1" applyFont="1" applyAlignment="1">
      <alignment horizontal="right" vertical="center" wrapText="1"/>
    </xf>
    <xf numFmtId="0" fontId="4" fillId="0" borderId="0" xfId="0" applyFont="1" applyAlignment="1">
      <alignment horizontal="right" vertical="center" wrapText="1"/>
    </xf>
    <xf numFmtId="0" fontId="7" fillId="0" borderId="11" xfId="0" applyFont="1" applyBorder="1" applyAlignment="1" applyProtection="1">
      <alignment horizontal="left" vertical="center" wrapText="1"/>
      <protection locked="0"/>
    </xf>
    <xf numFmtId="0" fontId="7" fillId="0" borderId="0" xfId="0" applyFont="1" applyAlignment="1">
      <alignment vertical="center" wrapText="1"/>
    </xf>
    <xf numFmtId="0" fontId="4" fillId="0" borderId="0" xfId="0" applyFont="1" applyAlignment="1">
      <alignment vertical="center" wrapText="1"/>
    </xf>
    <xf numFmtId="0" fontId="2" fillId="0" borderId="0" xfId="0" applyFont="1" applyAlignment="1">
      <alignment horizontal="center" vertical="center" wrapText="1"/>
    </xf>
    <xf numFmtId="49" fontId="0" fillId="0" borderId="0" xfId="0" applyNumberFormat="1" applyAlignment="1">
      <alignment horizontal="left" vertical="center" wrapText="1"/>
    </xf>
    <xf numFmtId="49" fontId="5" fillId="0" borderId="0" xfId="0" applyNumberFormat="1" applyFont="1" applyAlignment="1">
      <alignment horizontal="left" vertical="center" wrapText="1"/>
    </xf>
    <xf numFmtId="0" fontId="3" fillId="0" borderId="0" xfId="0" applyFont="1" applyAlignment="1">
      <alignment horizontal="center" vertical="center" wrapText="1"/>
    </xf>
    <xf numFmtId="49" fontId="3" fillId="0" borderId="0" xfId="0" applyNumberFormat="1" applyFont="1" applyAlignment="1">
      <alignment horizontal="right" vertical="center" wrapText="1"/>
    </xf>
    <xf numFmtId="49" fontId="4" fillId="0" borderId="0" xfId="0" applyNumberFormat="1" applyFont="1" applyAlignment="1">
      <alignment vertical="center" wrapText="1"/>
    </xf>
    <xf numFmtId="0" fontId="2" fillId="0" borderId="0" xfId="0" applyFont="1" applyAlignment="1">
      <alignment vertical="top" wrapText="1"/>
    </xf>
    <xf numFmtId="165" fontId="2" fillId="0" borderId="0" xfId="0" applyNumberFormat="1" applyFont="1" applyAlignment="1">
      <alignment horizontal="right" vertical="top" wrapText="1"/>
    </xf>
    <xf numFmtId="49" fontId="2" fillId="0" borderId="0" xfId="0" applyNumberFormat="1" applyFont="1" applyAlignment="1">
      <alignment vertical="top" wrapText="1"/>
    </xf>
    <xf numFmtId="0" fontId="2" fillId="0" borderId="0" xfId="0" applyFont="1" applyAlignment="1">
      <alignment wrapText="1"/>
    </xf>
    <xf numFmtId="0" fontId="5" fillId="0" borderId="1" xfId="0" applyFont="1" applyBorder="1" applyAlignment="1" applyProtection="1">
      <alignment vertical="center"/>
      <protection locked="0"/>
    </xf>
    <xf numFmtId="0" fontId="5" fillId="0" borderId="8" xfId="0" applyFont="1" applyBorder="1" applyAlignment="1" applyProtection="1">
      <alignment vertical="center"/>
      <protection locked="0"/>
    </xf>
    <xf numFmtId="165" fontId="5" fillId="4" borderId="8" xfId="0" applyNumberFormat="1" applyFont="1" applyFill="1" applyBorder="1" applyAlignment="1">
      <alignment horizontal="right" vertical="center" wrapText="1"/>
    </xf>
    <xf numFmtId="165" fontId="5" fillId="4" borderId="4" xfId="0" applyNumberFormat="1" applyFont="1" applyFill="1" applyBorder="1" applyAlignment="1">
      <alignment horizontal="right" vertical="center" wrapText="1"/>
    </xf>
    <xf numFmtId="165" fontId="5" fillId="4" borderId="1" xfId="0" applyNumberFormat="1" applyFont="1" applyFill="1" applyBorder="1" applyAlignment="1">
      <alignment horizontal="right" vertical="center" wrapText="1"/>
    </xf>
    <xf numFmtId="0" fontId="3" fillId="6" borderId="34" xfId="0" applyFont="1" applyFill="1" applyBorder="1" applyAlignment="1">
      <alignment horizontal="center" vertical="center" wrapText="1"/>
    </xf>
    <xf numFmtId="0" fontId="3" fillId="6" borderId="40" xfId="0" applyFont="1" applyFill="1" applyBorder="1" applyAlignment="1">
      <alignment horizontal="center" vertical="center" wrapText="1"/>
    </xf>
    <xf numFmtId="0" fontId="2" fillId="6" borderId="41" xfId="0" applyFont="1" applyFill="1" applyBorder="1" applyAlignment="1">
      <alignment horizontal="left" vertical="center" wrapText="1"/>
    </xf>
    <xf numFmtId="0" fontId="3" fillId="6" borderId="15" xfId="0" applyFont="1" applyFill="1" applyBorder="1" applyAlignment="1">
      <alignment horizontal="left" vertical="center" wrapText="1"/>
    </xf>
    <xf numFmtId="0" fontId="3" fillId="6" borderId="2" xfId="0" applyFont="1" applyFill="1" applyBorder="1" applyAlignment="1">
      <alignment horizontal="left" vertical="center" wrapText="1"/>
    </xf>
    <xf numFmtId="0" fontId="3" fillId="6" borderId="46" xfId="0" applyFont="1" applyFill="1" applyBorder="1" applyAlignment="1">
      <alignment horizontal="left" vertical="center" wrapText="1"/>
    </xf>
    <xf numFmtId="0" fontId="5" fillId="5" borderId="8" xfId="0" applyFont="1" applyFill="1" applyBorder="1" applyAlignment="1" applyProtection="1">
      <alignment horizontal="right" vertical="center" wrapText="1"/>
      <protection locked="0"/>
    </xf>
    <xf numFmtId="164" fontId="5" fillId="5" borderId="8" xfId="0" applyNumberFormat="1" applyFont="1" applyFill="1" applyBorder="1" applyAlignment="1" applyProtection="1">
      <alignment horizontal="right" vertical="center" wrapText="1"/>
      <protection locked="0"/>
    </xf>
    <xf numFmtId="1" fontId="5" fillId="5" borderId="12" xfId="0" applyNumberFormat="1" applyFont="1" applyFill="1" applyBorder="1" applyAlignment="1" applyProtection="1">
      <alignment horizontal="right" vertical="center" wrapText="1"/>
      <protection locked="0"/>
    </xf>
    <xf numFmtId="164" fontId="5" fillId="5" borderId="12" xfId="0" applyNumberFormat="1" applyFont="1" applyFill="1" applyBorder="1" applyAlignment="1" applyProtection="1">
      <alignment horizontal="right" vertical="center" wrapText="1"/>
      <protection locked="0"/>
    </xf>
    <xf numFmtId="0" fontId="5" fillId="5" borderId="1" xfId="0" applyFont="1" applyFill="1" applyBorder="1" applyAlignment="1" applyProtection="1">
      <alignment horizontal="right" vertical="center" wrapText="1"/>
      <protection locked="0"/>
    </xf>
    <xf numFmtId="164" fontId="5" fillId="5" borderId="1" xfId="0" applyNumberFormat="1" applyFont="1" applyFill="1" applyBorder="1" applyAlignment="1" applyProtection="1">
      <alignment horizontal="right" vertical="center" wrapText="1"/>
      <protection locked="0"/>
    </xf>
    <xf numFmtId="1" fontId="5" fillId="5" borderId="3" xfId="0" applyNumberFormat="1" applyFont="1" applyFill="1" applyBorder="1" applyAlignment="1" applyProtection="1">
      <alignment horizontal="right" vertical="center" wrapText="1"/>
      <protection locked="0"/>
    </xf>
    <xf numFmtId="164" fontId="5" fillId="5" borderId="3" xfId="0" applyNumberFormat="1" applyFont="1" applyFill="1" applyBorder="1" applyAlignment="1" applyProtection="1">
      <alignment horizontal="right" vertical="center" wrapText="1"/>
      <protection locked="0"/>
    </xf>
    <xf numFmtId="1" fontId="5" fillId="5" borderId="1" xfId="0" applyNumberFormat="1" applyFont="1" applyFill="1" applyBorder="1" applyAlignment="1" applyProtection="1">
      <alignment horizontal="right" vertical="center" wrapText="1"/>
      <protection locked="0"/>
    </xf>
    <xf numFmtId="0" fontId="4" fillId="6" borderId="44" xfId="0" applyFont="1" applyFill="1" applyBorder="1" applyAlignment="1">
      <alignment horizontal="center" vertical="center" wrapText="1"/>
    </xf>
    <xf numFmtId="0" fontId="43" fillId="4" borderId="6" xfId="0" applyFont="1" applyFill="1" applyBorder="1" applyAlignment="1">
      <alignment horizontal="left" vertical="center" wrapText="1"/>
    </xf>
    <xf numFmtId="0" fontId="43" fillId="4" borderId="1" xfId="0" applyFont="1" applyFill="1" applyBorder="1" applyAlignment="1">
      <alignment horizontal="right" vertical="center" wrapText="1"/>
    </xf>
    <xf numFmtId="164" fontId="43" fillId="4" borderId="1" xfId="0" applyNumberFormat="1" applyFont="1" applyFill="1" applyBorder="1" applyAlignment="1">
      <alignment horizontal="right" vertical="center" wrapText="1"/>
    </xf>
    <xf numFmtId="165" fontId="43" fillId="4" borderId="8" xfId="0" applyNumberFormat="1" applyFont="1" applyFill="1" applyBorder="1" applyAlignment="1">
      <alignment horizontal="right" vertical="center" wrapText="1"/>
    </xf>
    <xf numFmtId="1" fontId="43" fillId="4" borderId="3" xfId="0" applyNumberFormat="1" applyFont="1" applyFill="1" applyBorder="1" applyAlignment="1">
      <alignment horizontal="right" vertical="center" wrapText="1"/>
    </xf>
    <xf numFmtId="164" fontId="43" fillId="4" borderId="12" xfId="0" applyNumberFormat="1" applyFont="1" applyFill="1" applyBorder="1" applyAlignment="1">
      <alignment horizontal="right" vertical="center" wrapText="1"/>
    </xf>
    <xf numFmtId="165" fontId="43" fillId="4" borderId="12" xfId="0" applyNumberFormat="1" applyFont="1" applyFill="1" applyBorder="1" applyAlignment="1">
      <alignment horizontal="right" vertical="center" wrapText="1"/>
    </xf>
    <xf numFmtId="0" fontId="43" fillId="4" borderId="32" xfId="0" applyFont="1" applyFill="1" applyBorder="1" applyAlignment="1">
      <alignment horizontal="left" vertical="center" wrapText="1"/>
    </xf>
    <xf numFmtId="0" fontId="43" fillId="4" borderId="50" xfId="0" applyFont="1" applyFill="1" applyBorder="1" applyAlignment="1">
      <alignment horizontal="left" vertical="center" wrapText="1"/>
    </xf>
    <xf numFmtId="0" fontId="43" fillId="4" borderId="38" xfId="0" applyFont="1" applyFill="1" applyBorder="1" applyAlignment="1">
      <alignment horizontal="right" vertical="center" wrapText="1"/>
    </xf>
    <xf numFmtId="164" fontId="43" fillId="4" borderId="38" xfId="0" applyNumberFormat="1" applyFont="1" applyFill="1" applyBorder="1" applyAlignment="1">
      <alignment horizontal="right" vertical="center" wrapText="1"/>
    </xf>
    <xf numFmtId="165" fontId="43" fillId="4" borderId="44" xfId="0" applyNumberFormat="1" applyFont="1" applyFill="1" applyBorder="1" applyAlignment="1">
      <alignment horizontal="right" vertical="center" wrapText="1"/>
    </xf>
    <xf numFmtId="1" fontId="43" fillId="4" borderId="26" xfId="0" applyNumberFormat="1" applyFont="1" applyFill="1" applyBorder="1" applyAlignment="1">
      <alignment horizontal="right" vertical="center" wrapText="1"/>
    </xf>
    <xf numFmtId="164" fontId="43" fillId="4" borderId="51" xfId="0" applyNumberFormat="1" applyFont="1" applyFill="1" applyBorder="1" applyAlignment="1">
      <alignment horizontal="right" vertical="center" wrapText="1"/>
    </xf>
    <xf numFmtId="165" fontId="43" fillId="4" borderId="51" xfId="0" applyNumberFormat="1" applyFont="1" applyFill="1" applyBorder="1" applyAlignment="1">
      <alignment horizontal="right" vertical="center" wrapText="1"/>
    </xf>
    <xf numFmtId="0" fontId="43" fillId="4" borderId="45" xfId="0" applyFont="1" applyFill="1" applyBorder="1" applyAlignment="1">
      <alignment horizontal="left" vertical="center" wrapText="1"/>
    </xf>
    <xf numFmtId="49" fontId="4" fillId="6" borderId="48" xfId="2" applyNumberFormat="1" applyFont="1" applyFill="1" applyBorder="1" applyAlignment="1">
      <alignment horizontal="center" vertical="center" wrapText="1"/>
    </xf>
    <xf numFmtId="49" fontId="4" fillId="6" borderId="1" xfId="2" applyNumberFormat="1" applyFont="1" applyFill="1" applyBorder="1" applyAlignment="1">
      <alignment horizontal="center" vertical="center" wrapText="1"/>
    </xf>
    <xf numFmtId="165" fontId="39" fillId="4" borderId="1" xfId="2" applyNumberFormat="1" applyFont="1" applyFill="1" applyBorder="1" applyAlignment="1">
      <alignment horizontal="center" vertical="center" wrapText="1"/>
    </xf>
    <xf numFmtId="165" fontId="7" fillId="4" borderId="1" xfId="2" applyNumberFormat="1" applyFont="1" applyFill="1" applyBorder="1" applyAlignment="1">
      <alignment horizontal="center" vertical="center" wrapText="1"/>
    </xf>
    <xf numFmtId="6" fontId="39" fillId="4" borderId="1" xfId="2" applyNumberFormat="1" applyFont="1" applyFill="1" applyBorder="1" applyAlignment="1">
      <alignment horizontal="center" vertical="center" wrapText="1"/>
    </xf>
    <xf numFmtId="9" fontId="39" fillId="4" borderId="1" xfId="2" applyNumberFormat="1" applyFont="1" applyFill="1" applyBorder="1" applyAlignment="1">
      <alignment horizontal="center" vertical="center" wrapText="1"/>
    </xf>
    <xf numFmtId="1" fontId="43" fillId="4" borderId="53" xfId="0" applyNumberFormat="1" applyFont="1" applyFill="1" applyBorder="1" applyAlignment="1">
      <alignment horizontal="center" vertical="top" wrapText="1"/>
    </xf>
    <xf numFmtId="164" fontId="5" fillId="4" borderId="34" xfId="0" applyNumberFormat="1" applyFont="1" applyFill="1" applyBorder="1" applyAlignment="1" applyProtection="1">
      <alignment horizontal="center" vertical="top" wrapText="1"/>
      <protection locked="0"/>
    </xf>
    <xf numFmtId="0" fontId="5" fillId="4" borderId="40" xfId="0" applyFont="1" applyFill="1" applyBorder="1" applyAlignment="1" applyProtection="1">
      <alignment horizontal="left" vertical="top" wrapText="1"/>
      <protection locked="0"/>
    </xf>
    <xf numFmtId="164" fontId="5" fillId="5" borderId="8" xfId="0" applyNumberFormat="1" applyFont="1" applyFill="1" applyBorder="1" applyAlignment="1" applyProtection="1">
      <alignment horizontal="center" vertical="top" wrapText="1"/>
      <protection locked="0"/>
    </xf>
    <xf numFmtId="1" fontId="5" fillId="5" borderId="8" xfId="0" applyNumberFormat="1" applyFont="1" applyFill="1" applyBorder="1" applyAlignment="1" applyProtection="1">
      <alignment horizontal="center" vertical="top" wrapText="1"/>
      <protection locked="0"/>
    </xf>
    <xf numFmtId="165" fontId="5" fillId="5" borderId="8" xfId="0" applyNumberFormat="1" applyFont="1" applyFill="1" applyBorder="1" applyAlignment="1" applyProtection="1">
      <alignment horizontal="right" vertical="top" wrapText="1"/>
      <protection locked="0"/>
    </xf>
    <xf numFmtId="0" fontId="5" fillId="5" borderId="32" xfId="0" applyFont="1" applyFill="1" applyBorder="1" applyAlignment="1" applyProtection="1">
      <alignment horizontal="left" vertical="top" wrapText="1"/>
      <protection locked="0"/>
    </xf>
    <xf numFmtId="164" fontId="5" fillId="5" borderId="1" xfId="0" applyNumberFormat="1" applyFont="1" applyFill="1" applyBorder="1" applyAlignment="1" applyProtection="1">
      <alignment horizontal="center" vertical="top" wrapText="1"/>
      <protection locked="0"/>
    </xf>
    <xf numFmtId="1" fontId="5" fillId="5" borderId="1" xfId="0" applyNumberFormat="1" applyFont="1" applyFill="1" applyBorder="1" applyAlignment="1" applyProtection="1">
      <alignment horizontal="center" vertical="top" wrapText="1"/>
      <protection locked="0"/>
    </xf>
    <xf numFmtId="0" fontId="5" fillId="5" borderId="23" xfId="0" applyFont="1" applyFill="1" applyBorder="1" applyAlignment="1" applyProtection="1">
      <alignment horizontal="left" vertical="top" wrapText="1"/>
      <protection locked="0"/>
    </xf>
    <xf numFmtId="0" fontId="3" fillId="6" borderId="42" xfId="0" applyFont="1" applyFill="1" applyBorder="1" applyAlignment="1">
      <alignment horizontal="center" vertical="top" wrapText="1"/>
    </xf>
    <xf numFmtId="164" fontId="3" fillId="4" borderId="34" xfId="0" applyNumberFormat="1" applyFont="1" applyFill="1" applyBorder="1" applyAlignment="1" applyProtection="1">
      <alignment horizontal="center" vertical="top" wrapText="1"/>
      <protection locked="0"/>
    </xf>
    <xf numFmtId="0" fontId="3" fillId="4" borderId="40" xfId="0" applyFont="1" applyFill="1" applyBorder="1" applyAlignment="1" applyProtection="1">
      <alignment horizontal="left" vertical="top" wrapText="1"/>
      <protection locked="0"/>
    </xf>
    <xf numFmtId="164" fontId="5" fillId="6" borderId="8" xfId="0" applyNumberFormat="1" applyFont="1" applyFill="1" applyBorder="1" applyAlignment="1" applyProtection="1">
      <alignment horizontal="center" vertical="top" wrapText="1"/>
      <protection locked="0"/>
    </xf>
    <xf numFmtId="0" fontId="5" fillId="6" borderId="32" xfId="0" applyFont="1" applyFill="1" applyBorder="1" applyAlignment="1" applyProtection="1">
      <alignment horizontal="left" vertical="top" wrapText="1"/>
      <protection locked="0"/>
    </xf>
    <xf numFmtId="0" fontId="5" fillId="5" borderId="8" xfId="0" applyFont="1" applyFill="1" applyBorder="1" applyAlignment="1" applyProtection="1">
      <alignment horizontal="center" vertical="top" wrapText="1"/>
      <protection locked="0"/>
    </xf>
    <xf numFmtId="0" fontId="5" fillId="5" borderId="1" xfId="0" applyFont="1" applyFill="1" applyBorder="1" applyAlignment="1" applyProtection="1">
      <alignment horizontal="center" vertical="top" wrapText="1"/>
      <protection locked="0"/>
    </xf>
    <xf numFmtId="165" fontId="5" fillId="5" borderId="1" xfId="0" applyNumberFormat="1" applyFont="1" applyFill="1" applyBorder="1" applyAlignment="1" applyProtection="1">
      <alignment horizontal="right" vertical="top" wrapText="1"/>
      <protection locked="0"/>
    </xf>
    <xf numFmtId="164" fontId="5" fillId="5" borderId="8" xfId="0" applyNumberFormat="1" applyFont="1" applyFill="1" applyBorder="1" applyAlignment="1" applyProtection="1">
      <alignment horizontal="right" vertical="top" wrapText="1"/>
      <protection locked="0"/>
    </xf>
    <xf numFmtId="164" fontId="5" fillId="5" borderId="1" xfId="0" applyNumberFormat="1" applyFont="1" applyFill="1" applyBorder="1" applyAlignment="1" applyProtection="1">
      <alignment horizontal="right" vertical="top" wrapText="1"/>
      <protection locked="0"/>
    </xf>
    <xf numFmtId="0" fontId="5" fillId="5" borderId="32" xfId="0" applyFont="1" applyFill="1" applyBorder="1" applyAlignment="1" applyProtection="1">
      <alignment horizontal="center" vertical="top" wrapText="1"/>
      <protection locked="0"/>
    </xf>
    <xf numFmtId="0" fontId="5" fillId="5" borderId="23" xfId="0" applyFont="1" applyFill="1" applyBorder="1" applyAlignment="1" applyProtection="1">
      <alignment horizontal="center" vertical="top" wrapText="1"/>
      <protection locked="0"/>
    </xf>
    <xf numFmtId="0" fontId="5" fillId="0" borderId="7" xfId="0" applyFont="1" applyBorder="1" applyAlignment="1" applyProtection="1">
      <alignment vertical="top" wrapText="1"/>
      <protection locked="0"/>
    </xf>
    <xf numFmtId="165" fontId="5" fillId="0" borderId="8" xfId="0" applyNumberFormat="1" applyFont="1" applyBorder="1" applyAlignment="1" applyProtection="1">
      <alignment horizontal="right" vertical="top" wrapText="1"/>
      <protection locked="0"/>
    </xf>
    <xf numFmtId="165" fontId="5" fillId="0" borderId="12" xfId="0" applyNumberFormat="1" applyFont="1" applyBorder="1" applyAlignment="1" applyProtection="1">
      <alignment horizontal="right" vertical="top" wrapText="1"/>
      <protection locked="0"/>
    </xf>
    <xf numFmtId="0" fontId="5" fillId="0" borderId="6" xfId="0" applyFont="1" applyBorder="1" applyAlignment="1" applyProtection="1">
      <alignment vertical="top" wrapText="1"/>
      <protection locked="0"/>
    </xf>
    <xf numFmtId="165" fontId="5" fillId="0" borderId="3" xfId="0" applyNumberFormat="1" applyFont="1" applyBorder="1" applyAlignment="1" applyProtection="1">
      <alignment horizontal="right" vertical="top" wrapText="1"/>
      <protection locked="0"/>
    </xf>
    <xf numFmtId="0" fontId="4" fillId="6" borderId="56" xfId="0" applyFont="1" applyFill="1" applyBorder="1" applyAlignment="1">
      <alignment horizontal="center" vertical="top" wrapText="1"/>
    </xf>
    <xf numFmtId="165" fontId="43" fillId="4" borderId="60" xfId="0" applyNumberFormat="1" applyFont="1" applyFill="1" applyBorder="1" applyAlignment="1">
      <alignment horizontal="right" vertical="top" wrapText="1"/>
    </xf>
    <xf numFmtId="165" fontId="42" fillId="4" borderId="54" xfId="0" applyNumberFormat="1" applyFont="1" applyFill="1" applyBorder="1" applyAlignment="1">
      <alignment horizontal="right" vertical="top" wrapText="1"/>
    </xf>
    <xf numFmtId="1" fontId="5" fillId="5" borderId="1" xfId="0" applyNumberFormat="1" applyFont="1" applyFill="1" applyBorder="1" applyAlignment="1" applyProtection="1">
      <alignment vertical="top" wrapText="1"/>
      <protection locked="0"/>
    </xf>
    <xf numFmtId="1" fontId="5" fillId="5" borderId="8" xfId="0" applyNumberFormat="1" applyFont="1" applyFill="1" applyBorder="1" applyAlignment="1" applyProtection="1">
      <alignment horizontal="left" vertical="top" wrapText="1"/>
      <protection locked="0"/>
    </xf>
    <xf numFmtId="1" fontId="5" fillId="5" borderId="1" xfId="0" applyNumberFormat="1" applyFont="1" applyFill="1" applyBorder="1" applyAlignment="1" applyProtection="1">
      <alignment horizontal="left" vertical="top" wrapText="1"/>
      <protection locked="0"/>
    </xf>
    <xf numFmtId="1" fontId="43" fillId="4" borderId="53" xfId="0" applyNumberFormat="1" applyFont="1" applyFill="1" applyBorder="1" applyAlignment="1">
      <alignment horizontal="left" vertical="top" wrapText="1"/>
    </xf>
    <xf numFmtId="49" fontId="7" fillId="6" borderId="48" xfId="0" applyNumberFormat="1" applyFont="1" applyFill="1" applyBorder="1" applyAlignment="1">
      <alignment horizontal="left" vertical="top" wrapText="1"/>
    </xf>
    <xf numFmtId="165" fontId="5" fillId="5" borderId="12" xfId="0" applyNumberFormat="1" applyFont="1" applyFill="1" applyBorder="1" applyAlignment="1" applyProtection="1">
      <alignment horizontal="right" vertical="top" wrapText="1"/>
      <protection locked="0"/>
    </xf>
    <xf numFmtId="165" fontId="5" fillId="5" borderId="3" xfId="0" applyNumberFormat="1" applyFont="1" applyFill="1" applyBorder="1" applyAlignment="1" applyProtection="1">
      <alignment horizontal="right" vertical="top" wrapText="1"/>
      <protection locked="0"/>
    </xf>
    <xf numFmtId="0" fontId="4" fillId="6" borderId="55" xfId="0" applyFont="1" applyFill="1" applyBorder="1" applyAlignment="1">
      <alignment horizontal="left" vertical="top" wrapText="1"/>
    </xf>
    <xf numFmtId="1" fontId="4" fillId="6" borderId="56" xfId="0" applyNumberFormat="1" applyFont="1" applyFill="1" applyBorder="1" applyAlignment="1">
      <alignment horizontal="center" vertical="top" wrapText="1"/>
    </xf>
    <xf numFmtId="0" fontId="4" fillId="6" borderId="57" xfId="0" applyFont="1" applyFill="1" applyBorder="1" applyAlignment="1">
      <alignment horizontal="center" vertical="top" wrapText="1"/>
    </xf>
    <xf numFmtId="0" fontId="43" fillId="4" borderId="52" xfId="0" applyFont="1" applyFill="1" applyBorder="1" applyAlignment="1">
      <alignment horizontal="left" vertical="top" wrapText="1"/>
    </xf>
    <xf numFmtId="1" fontId="3" fillId="4" borderId="34" xfId="0" applyNumberFormat="1" applyFont="1" applyFill="1" applyBorder="1" applyAlignment="1" applyProtection="1">
      <alignment horizontal="right" vertical="top" wrapText="1"/>
      <protection locked="0"/>
    </xf>
    <xf numFmtId="0" fontId="5" fillId="0" borderId="62" xfId="0" applyFont="1" applyBorder="1" applyAlignment="1" applyProtection="1">
      <alignment vertical="center" wrapText="1"/>
      <protection locked="0"/>
    </xf>
    <xf numFmtId="0" fontId="5" fillId="5" borderId="62" xfId="0" applyFont="1" applyFill="1" applyBorder="1" applyAlignment="1" applyProtection="1">
      <alignment horizontal="right" vertical="center" wrapText="1"/>
      <protection locked="0"/>
    </xf>
    <xf numFmtId="164" fontId="5" fillId="5" borderId="62" xfId="0" applyNumberFormat="1" applyFont="1" applyFill="1" applyBorder="1" applyAlignment="1" applyProtection="1">
      <alignment horizontal="right" vertical="center" wrapText="1"/>
      <protection locked="0"/>
    </xf>
    <xf numFmtId="1" fontId="5" fillId="5" borderId="62" xfId="0" applyNumberFormat="1" applyFont="1" applyFill="1" applyBorder="1" applyAlignment="1" applyProtection="1">
      <alignment horizontal="right" vertical="center" wrapText="1"/>
      <protection locked="0"/>
    </xf>
    <xf numFmtId="0" fontId="5" fillId="0" borderId="22" xfId="0" applyFont="1" applyBorder="1" applyAlignment="1" applyProtection="1">
      <alignment horizontal="left" vertical="center" wrapText="1"/>
      <protection locked="0"/>
    </xf>
    <xf numFmtId="165" fontId="5" fillId="5" borderId="8" xfId="1" applyNumberFormat="1" applyFont="1" applyFill="1" applyBorder="1" applyAlignment="1" applyProtection="1">
      <alignment horizontal="right" vertical="top" wrapText="1"/>
      <protection locked="0"/>
    </xf>
    <xf numFmtId="165" fontId="5" fillId="5" borderId="1" xfId="1" applyNumberFormat="1" applyFont="1" applyFill="1" applyBorder="1" applyAlignment="1" applyProtection="1">
      <alignment horizontal="right" vertical="top" wrapText="1"/>
      <protection locked="0"/>
    </xf>
    <xf numFmtId="165" fontId="5" fillId="6" borderId="8" xfId="1" applyNumberFormat="1" applyFont="1" applyFill="1" applyBorder="1" applyAlignment="1" applyProtection="1">
      <alignment horizontal="right" vertical="top" wrapText="1"/>
      <protection locked="0"/>
    </xf>
    <xf numFmtId="165" fontId="5" fillId="4" borderId="34" xfId="1" applyNumberFormat="1" applyFont="1" applyFill="1" applyBorder="1" applyAlignment="1" applyProtection="1">
      <alignment horizontal="right" vertical="top" wrapText="1"/>
      <protection locked="0"/>
    </xf>
    <xf numFmtId="1" fontId="5" fillId="5" borderId="8" xfId="0" applyNumberFormat="1" applyFont="1" applyFill="1" applyBorder="1" applyAlignment="1" applyProtection="1">
      <alignment horizontal="right" vertical="top" wrapText="1"/>
      <protection locked="0"/>
    </xf>
    <xf numFmtId="1" fontId="5" fillId="5" borderId="1" xfId="0" applyNumberFormat="1" applyFont="1" applyFill="1" applyBorder="1" applyAlignment="1" applyProtection="1">
      <alignment horizontal="right" vertical="top" wrapText="1"/>
      <protection locked="0"/>
    </xf>
    <xf numFmtId="1" fontId="5" fillId="6" borderId="8" xfId="0" applyNumberFormat="1" applyFont="1" applyFill="1" applyBorder="1" applyAlignment="1" applyProtection="1">
      <alignment horizontal="right" vertical="top" wrapText="1"/>
      <protection locked="0"/>
    </xf>
    <xf numFmtId="1" fontId="5" fillId="4" borderId="34" xfId="0" applyNumberFormat="1" applyFont="1" applyFill="1" applyBorder="1" applyAlignment="1" applyProtection="1">
      <alignment horizontal="right" vertical="top" wrapText="1"/>
      <protection locked="0"/>
    </xf>
    <xf numFmtId="165" fontId="3" fillId="4" borderId="34" xfId="1" applyNumberFormat="1" applyFont="1" applyFill="1" applyBorder="1" applyAlignment="1" applyProtection="1">
      <alignment horizontal="right" vertical="top" wrapText="1"/>
      <protection locked="0"/>
    </xf>
    <xf numFmtId="0" fontId="7" fillId="6" borderId="1" xfId="0" applyFont="1" applyFill="1" applyBorder="1" applyAlignment="1">
      <alignment wrapText="1"/>
    </xf>
    <xf numFmtId="165" fontId="7" fillId="5" borderId="1" xfId="1" applyNumberFormat="1" applyFont="1" applyFill="1" applyBorder="1" applyAlignment="1" applyProtection="1">
      <alignment horizontal="center" wrapText="1"/>
      <protection locked="0"/>
    </xf>
    <xf numFmtId="0" fontId="4" fillId="6" borderId="2" xfId="0" applyFont="1" applyFill="1" applyBorder="1" applyAlignment="1">
      <alignment horizontal="right" wrapText="1"/>
    </xf>
    <xf numFmtId="0" fontId="7" fillId="0" borderId="2" xfId="0" applyFont="1" applyBorder="1" applyAlignment="1">
      <alignment horizontal="right" wrapText="1"/>
    </xf>
    <xf numFmtId="9" fontId="42" fillId="4" borderId="2" xfId="2" applyNumberFormat="1" applyFont="1" applyFill="1" applyBorder="1" applyAlignment="1">
      <alignment horizontal="left" vertical="center" wrapText="1"/>
    </xf>
    <xf numFmtId="0" fontId="5" fillId="5" borderId="7" xfId="0" applyFont="1" applyFill="1" applyBorder="1" applyAlignment="1" applyProtection="1">
      <alignment horizontal="left" vertical="top" wrapText="1"/>
      <protection locked="0"/>
    </xf>
    <xf numFmtId="0" fontId="5" fillId="5" borderId="6" xfId="0" applyFont="1" applyFill="1" applyBorder="1" applyAlignment="1" applyProtection="1">
      <alignment horizontal="left" vertical="top" wrapText="1"/>
      <protection locked="0"/>
    </xf>
    <xf numFmtId="0" fontId="43" fillId="5" borderId="6" xfId="0" applyFont="1" applyFill="1" applyBorder="1" applyAlignment="1" applyProtection="1">
      <alignment horizontal="left" vertical="top" wrapText="1"/>
      <protection locked="0"/>
    </xf>
    <xf numFmtId="0" fontId="3" fillId="6" borderId="7" xfId="0" applyFont="1" applyFill="1" applyBorder="1" applyAlignment="1" applyProtection="1">
      <alignment horizontal="center" vertical="top" wrapText="1"/>
      <protection locked="0"/>
    </xf>
    <xf numFmtId="0" fontId="3" fillId="6" borderId="36" xfId="0" applyFont="1" applyFill="1" applyBorder="1" applyAlignment="1" applyProtection="1">
      <alignment horizontal="center" vertical="top" wrapText="1"/>
      <protection locked="0"/>
    </xf>
    <xf numFmtId="0" fontId="5" fillId="5" borderId="35" xfId="0" applyFont="1" applyFill="1" applyBorder="1" applyAlignment="1" applyProtection="1">
      <alignment horizontal="left" vertical="top" wrapText="1"/>
      <protection locked="0"/>
    </xf>
    <xf numFmtId="164" fontId="5" fillId="5" borderId="62" xfId="0" applyNumberFormat="1" applyFont="1" applyFill="1" applyBorder="1" applyAlignment="1" applyProtection="1">
      <alignment horizontal="center" vertical="top" wrapText="1"/>
      <protection locked="0"/>
    </xf>
    <xf numFmtId="1" fontId="5" fillId="5" borderId="62" xfId="0" applyNumberFormat="1" applyFont="1" applyFill="1" applyBorder="1" applyAlignment="1" applyProtection="1">
      <alignment horizontal="right" vertical="top" wrapText="1"/>
      <protection locked="0"/>
    </xf>
    <xf numFmtId="165" fontId="5" fillId="5" borderId="62" xfId="1" applyNumberFormat="1" applyFont="1" applyFill="1" applyBorder="1" applyAlignment="1" applyProtection="1">
      <alignment horizontal="right" vertical="top" wrapText="1"/>
      <protection locked="0"/>
    </xf>
    <xf numFmtId="0" fontId="5" fillId="5" borderId="22" xfId="0" applyFont="1" applyFill="1" applyBorder="1" applyAlignment="1" applyProtection="1">
      <alignment horizontal="left" vertical="top" wrapText="1"/>
      <protection locked="0"/>
    </xf>
    <xf numFmtId="0" fontId="42" fillId="4" borderId="74" xfId="0" applyFont="1" applyFill="1" applyBorder="1" applyAlignment="1">
      <alignment horizontal="left" vertical="top" wrapText="1"/>
    </xf>
    <xf numFmtId="165" fontId="43" fillId="4" borderId="75" xfId="0" applyNumberFormat="1" applyFont="1" applyFill="1" applyBorder="1" applyAlignment="1">
      <alignment horizontal="right" vertical="top" wrapText="1"/>
    </xf>
    <xf numFmtId="0" fontId="43" fillId="4" borderId="76" xfId="0" applyFont="1" applyFill="1" applyBorder="1" applyAlignment="1">
      <alignment horizontal="left" vertical="top" wrapText="1"/>
    </xf>
    <xf numFmtId="0" fontId="42" fillId="4" borderId="74" xfId="0" applyFont="1" applyFill="1" applyBorder="1" applyAlignment="1">
      <alignment vertical="top" wrapText="1"/>
    </xf>
    <xf numFmtId="0" fontId="5" fillId="0" borderId="15" xfId="0" applyFont="1" applyBorder="1" applyAlignment="1" applyProtection="1">
      <alignment horizontal="center" vertical="center"/>
      <protection locked="0"/>
    </xf>
    <xf numFmtId="0" fontId="43" fillId="4" borderId="2" xfId="0" applyFont="1" applyFill="1" applyBorder="1" applyAlignment="1">
      <alignment horizontal="center" vertical="center"/>
    </xf>
    <xf numFmtId="0" fontId="43" fillId="4" borderId="28" xfId="0" applyFont="1" applyFill="1" applyBorder="1" applyAlignment="1">
      <alignment horizontal="center" vertical="center"/>
    </xf>
    <xf numFmtId="0" fontId="43" fillId="4" borderId="74" xfId="0" applyFont="1" applyFill="1" applyBorder="1" applyAlignment="1">
      <alignment horizontal="center" vertical="top" wrapText="1"/>
    </xf>
    <xf numFmtId="0" fontId="5" fillId="5" borderId="62" xfId="0" applyFont="1" applyFill="1" applyBorder="1" applyAlignment="1" applyProtection="1">
      <alignment horizontal="center" vertical="top" wrapText="1"/>
      <protection locked="0"/>
    </xf>
    <xf numFmtId="165" fontId="5" fillId="5" borderId="62" xfId="0" applyNumberFormat="1" applyFont="1" applyFill="1" applyBorder="1" applyAlignment="1" applyProtection="1">
      <alignment horizontal="right" vertical="top" wrapText="1"/>
      <protection locked="0"/>
    </xf>
    <xf numFmtId="1" fontId="5" fillId="5" borderId="62" xfId="0" applyNumberFormat="1" applyFont="1" applyFill="1" applyBorder="1" applyAlignment="1" applyProtection="1">
      <alignment horizontal="center" vertical="top" wrapText="1"/>
      <protection locked="0"/>
    </xf>
    <xf numFmtId="0" fontId="43" fillId="4" borderId="75" xfId="0" applyFont="1" applyFill="1" applyBorder="1" applyAlignment="1">
      <alignment horizontal="center" vertical="top" wrapText="1"/>
    </xf>
    <xf numFmtId="1" fontId="43" fillId="4" borderId="75" xfId="0" applyNumberFormat="1" applyFont="1" applyFill="1" applyBorder="1" applyAlignment="1">
      <alignment horizontal="center" vertical="top" wrapText="1"/>
    </xf>
    <xf numFmtId="0" fontId="5" fillId="5" borderId="7" xfId="0" applyFont="1" applyFill="1" applyBorder="1" applyAlignment="1" applyProtection="1">
      <alignment vertical="top" wrapText="1"/>
      <protection locked="0"/>
    </xf>
    <xf numFmtId="0" fontId="5" fillId="5" borderId="6" xfId="0" applyFont="1" applyFill="1" applyBorder="1" applyAlignment="1" applyProtection="1">
      <alignment vertical="top" wrapText="1"/>
      <protection locked="0"/>
    </xf>
    <xf numFmtId="164" fontId="43" fillId="4" borderId="75" xfId="0" applyNumberFormat="1" applyFont="1" applyFill="1" applyBorder="1" applyAlignment="1">
      <alignment horizontal="right" vertical="top" wrapText="1"/>
    </xf>
    <xf numFmtId="164" fontId="5" fillId="5" borderId="62" xfId="0" applyNumberFormat="1" applyFont="1" applyFill="1" applyBorder="1" applyAlignment="1" applyProtection="1">
      <alignment horizontal="right" vertical="top" wrapText="1"/>
      <protection locked="0"/>
    </xf>
    <xf numFmtId="0" fontId="3" fillId="5" borderId="7" xfId="0" applyFont="1" applyFill="1" applyBorder="1" applyAlignment="1" applyProtection="1">
      <alignment vertical="top" wrapText="1"/>
      <protection locked="0"/>
    </xf>
    <xf numFmtId="0" fontId="5" fillId="5" borderId="35" xfId="0" applyFont="1" applyFill="1" applyBorder="1" applyAlignment="1" applyProtection="1">
      <alignment vertical="top" wrapText="1"/>
      <protection locked="0"/>
    </xf>
    <xf numFmtId="0" fontId="3" fillId="5" borderId="7" xfId="0" applyFont="1" applyFill="1" applyBorder="1" applyAlignment="1" applyProtection="1">
      <alignment horizontal="left" vertical="top" wrapText="1"/>
      <protection locked="0"/>
    </xf>
    <xf numFmtId="0" fontId="5" fillId="5" borderId="22" xfId="0" applyFont="1" applyFill="1" applyBorder="1" applyAlignment="1" applyProtection="1">
      <alignment horizontal="center" vertical="top" wrapText="1"/>
      <protection locked="0"/>
    </xf>
    <xf numFmtId="0" fontId="43" fillId="4" borderId="78" xfId="0" applyFont="1" applyFill="1" applyBorder="1" applyAlignment="1">
      <alignment horizontal="center" vertical="top" wrapText="1"/>
    </xf>
    <xf numFmtId="0" fontId="5" fillId="0" borderId="2" xfId="0" applyFont="1" applyBorder="1" applyAlignment="1" applyProtection="1">
      <alignment horizontal="center" vertical="top" wrapText="1"/>
      <protection locked="0"/>
    </xf>
    <xf numFmtId="0" fontId="5" fillId="0" borderId="46" xfId="0" applyFont="1" applyBorder="1" applyAlignment="1" applyProtection="1">
      <alignment horizontal="center" vertical="top" wrapText="1"/>
      <protection locked="0"/>
    </xf>
    <xf numFmtId="0" fontId="5" fillId="0" borderId="15" xfId="0" applyFont="1" applyBorder="1" applyAlignment="1" applyProtection="1">
      <alignment horizontal="center" vertical="top" wrapText="1"/>
      <protection locked="0"/>
    </xf>
    <xf numFmtId="0" fontId="43" fillId="4" borderId="74" xfId="0" applyFont="1" applyFill="1" applyBorder="1" applyAlignment="1">
      <alignment vertical="top" wrapText="1"/>
    </xf>
    <xf numFmtId="165" fontId="43" fillId="4" borderId="77" xfId="0" applyNumberFormat="1" applyFont="1" applyFill="1" applyBorder="1" applyAlignment="1">
      <alignment horizontal="right" vertical="top" wrapText="1"/>
    </xf>
    <xf numFmtId="165" fontId="43" fillId="4" borderId="79" xfId="0" applyNumberFormat="1" applyFont="1" applyFill="1" applyBorder="1" applyAlignment="1">
      <alignment horizontal="right" vertical="top" wrapText="1"/>
    </xf>
    <xf numFmtId="0" fontId="4" fillId="6" borderId="58" xfId="0" applyFont="1" applyFill="1" applyBorder="1" applyAlignment="1">
      <alignment horizontal="center" vertical="center" wrapText="1"/>
    </xf>
    <xf numFmtId="0" fontId="4" fillId="6" borderId="56" xfId="0" applyFont="1" applyFill="1" applyBorder="1" applyAlignment="1">
      <alignment horizontal="center" vertical="center" wrapText="1"/>
    </xf>
    <xf numFmtId="0" fontId="4" fillId="6" borderId="39" xfId="0" applyFont="1" applyFill="1" applyBorder="1" applyAlignment="1">
      <alignment horizontal="center" vertical="center" wrapText="1"/>
    </xf>
    <xf numFmtId="164" fontId="4" fillId="6" borderId="34" xfId="0" applyNumberFormat="1" applyFont="1" applyFill="1" applyBorder="1" applyAlignment="1">
      <alignment horizontal="center" vertical="center" wrapText="1"/>
    </xf>
    <xf numFmtId="165" fontId="4" fillId="6" borderId="34" xfId="0" applyNumberFormat="1" applyFont="1" applyFill="1" applyBorder="1" applyAlignment="1">
      <alignment horizontal="center" vertical="center" wrapText="1"/>
    </xf>
    <xf numFmtId="1" fontId="4" fillId="6" borderId="34" xfId="0" applyNumberFormat="1" applyFont="1" applyFill="1" applyBorder="1" applyAlignment="1">
      <alignment horizontal="center" vertical="center" wrapText="1"/>
    </xf>
    <xf numFmtId="0" fontId="4" fillId="6" borderId="59" xfId="0" applyFont="1" applyFill="1" applyBorder="1" applyAlignment="1">
      <alignment horizontal="center" vertical="center" wrapText="1"/>
    </xf>
    <xf numFmtId="165" fontId="4" fillId="6" borderId="40" xfId="0" applyNumberFormat="1" applyFont="1" applyFill="1" applyBorder="1" applyAlignment="1">
      <alignment horizontal="center" vertical="center" wrapText="1"/>
    </xf>
    <xf numFmtId="165" fontId="42" fillId="4" borderId="76" xfId="0" applyNumberFormat="1" applyFont="1" applyFill="1" applyBorder="1" applyAlignment="1">
      <alignment horizontal="right" vertical="top" wrapText="1"/>
    </xf>
    <xf numFmtId="0" fontId="20" fillId="0" borderId="0" xfId="0" applyFont="1" applyAlignment="1">
      <alignment horizontal="center" vertical="top" wrapText="1"/>
    </xf>
    <xf numFmtId="1" fontId="43" fillId="4" borderId="75" xfId="0" applyNumberFormat="1" applyFont="1" applyFill="1" applyBorder="1" applyAlignment="1">
      <alignment vertical="top" wrapText="1"/>
    </xf>
    <xf numFmtId="1" fontId="5" fillId="5" borderId="8" xfId="0" applyNumberFormat="1" applyFont="1" applyFill="1" applyBorder="1" applyAlignment="1" applyProtection="1">
      <alignment vertical="top" wrapText="1"/>
      <protection locked="0"/>
    </xf>
    <xf numFmtId="165" fontId="5" fillId="5" borderId="4" xfId="0" applyNumberFormat="1" applyFont="1" applyFill="1" applyBorder="1" applyAlignment="1" applyProtection="1">
      <alignment horizontal="right" vertical="top" wrapText="1"/>
      <protection locked="0"/>
    </xf>
    <xf numFmtId="1" fontId="5" fillId="5" borderId="62" xfId="0" applyNumberFormat="1" applyFont="1" applyFill="1" applyBorder="1" applyAlignment="1" applyProtection="1">
      <alignment vertical="top" wrapText="1"/>
      <protection locked="0"/>
    </xf>
    <xf numFmtId="1" fontId="43" fillId="4" borderId="75" xfId="0" applyNumberFormat="1" applyFont="1" applyFill="1" applyBorder="1" applyAlignment="1">
      <alignment horizontal="left" vertical="top" wrapText="1"/>
    </xf>
    <xf numFmtId="1" fontId="5" fillId="5" borderId="62" xfId="0" applyNumberFormat="1" applyFont="1" applyFill="1" applyBorder="1" applyAlignment="1" applyProtection="1">
      <alignment horizontal="left" vertical="top" wrapText="1"/>
      <protection locked="0"/>
    </xf>
    <xf numFmtId="0" fontId="3" fillId="5" borderId="7" xfId="0" applyFont="1" applyFill="1" applyBorder="1" applyAlignment="1" applyProtection="1">
      <alignment horizontal="center" vertical="top" wrapText="1"/>
      <protection locked="0"/>
    </xf>
    <xf numFmtId="0" fontId="5" fillId="4" borderId="22" xfId="0" applyFont="1" applyFill="1" applyBorder="1" applyAlignment="1">
      <alignment horizontal="center" vertical="center" wrapText="1"/>
    </xf>
    <xf numFmtId="10" fontId="5" fillId="4" borderId="8" xfId="0" applyNumberFormat="1" applyFont="1" applyFill="1" applyBorder="1" applyAlignment="1">
      <alignment horizontal="center" vertical="center" wrapText="1"/>
    </xf>
    <xf numFmtId="10" fontId="7" fillId="5" borderId="1" xfId="0" applyNumberFormat="1" applyFont="1" applyFill="1" applyBorder="1" applyAlignment="1" applyProtection="1">
      <alignment horizontal="center" wrapText="1"/>
      <protection locked="0"/>
    </xf>
    <xf numFmtId="165" fontId="5" fillId="5" borderId="14" xfId="0" applyNumberFormat="1" applyFont="1" applyFill="1" applyBorder="1" applyAlignment="1" applyProtection="1">
      <alignment horizontal="right" vertical="top" wrapText="1"/>
      <protection locked="0"/>
    </xf>
    <xf numFmtId="0" fontId="7" fillId="0" borderId="0" xfId="0" applyFont="1" applyAlignment="1" applyProtection="1">
      <alignment horizontal="left" wrapText="1" indent="1"/>
      <protection locked="0"/>
    </xf>
    <xf numFmtId="0" fontId="7" fillId="0" borderId="6" xfId="0" applyFont="1" applyBorder="1" applyAlignment="1" applyProtection="1">
      <alignment horizontal="left" vertical="center"/>
      <protection locked="0"/>
    </xf>
    <xf numFmtId="0" fontId="7" fillId="0" borderId="1" xfId="0" applyFont="1" applyBorder="1" applyAlignment="1" applyProtection="1">
      <alignment horizontal="center" vertical="center"/>
      <protection locked="0"/>
    </xf>
    <xf numFmtId="165" fontId="7" fillId="0" borderId="1" xfId="0" applyNumberFormat="1" applyFont="1" applyBorder="1" applyAlignment="1" applyProtection="1">
      <alignment horizontal="right" vertical="center"/>
      <protection locked="0"/>
    </xf>
    <xf numFmtId="165" fontId="7" fillId="0" borderId="1" xfId="0" applyNumberFormat="1" applyFont="1" applyBorder="1" applyAlignment="1">
      <alignment horizontal="right" vertical="center"/>
    </xf>
    <xf numFmtId="0" fontId="7" fillId="0" borderId="8" xfId="0" applyFont="1" applyBorder="1" applyAlignment="1" applyProtection="1">
      <alignment horizontal="center" vertical="center"/>
      <protection locked="0"/>
    </xf>
    <xf numFmtId="165" fontId="7" fillId="0" borderId="8" xfId="0" applyNumberFormat="1" applyFont="1" applyBorder="1" applyAlignment="1" applyProtection="1">
      <alignment horizontal="right" vertical="center"/>
      <protection locked="0"/>
    </xf>
    <xf numFmtId="165" fontId="7" fillId="0" borderId="3" xfId="0" applyNumberFormat="1" applyFont="1" applyBorder="1" applyAlignment="1" applyProtection="1">
      <alignment horizontal="right" vertical="center"/>
      <protection locked="0"/>
    </xf>
    <xf numFmtId="0" fontId="7" fillId="0" borderId="8" xfId="0" applyFont="1" applyBorder="1" applyAlignment="1">
      <alignment horizontal="center" vertical="center"/>
    </xf>
    <xf numFmtId="165" fontId="7" fillId="0" borderId="8" xfId="0" applyNumberFormat="1" applyFont="1" applyBorder="1" applyAlignment="1">
      <alignment horizontal="right" vertical="center"/>
    </xf>
    <xf numFmtId="165" fontId="7" fillId="0" borderId="11" xfId="0" applyNumberFormat="1" applyFont="1" applyBorder="1" applyAlignment="1">
      <alignment horizontal="right" vertical="center"/>
    </xf>
    <xf numFmtId="0" fontId="33" fillId="0" borderId="0" xfId="0" applyFont="1" applyAlignment="1">
      <alignment vertical="center"/>
    </xf>
    <xf numFmtId="165" fontId="7" fillId="5" borderId="9" xfId="0" applyNumberFormat="1" applyFont="1" applyFill="1" applyBorder="1" applyAlignment="1">
      <alignment horizontal="right" vertical="center"/>
    </xf>
    <xf numFmtId="49" fontId="33" fillId="0" borderId="0" xfId="0" applyNumberFormat="1" applyFont="1" applyAlignment="1">
      <alignment vertical="center"/>
    </xf>
    <xf numFmtId="165" fontId="7" fillId="0" borderId="0" xfId="0" applyNumberFormat="1" applyFont="1" applyAlignment="1">
      <alignment horizontal="right" vertical="center"/>
    </xf>
    <xf numFmtId="0" fontId="32" fillId="0" borderId="0" xfId="0" applyFont="1" applyAlignment="1">
      <alignment horizontal="right" vertical="center" wrapText="1"/>
    </xf>
    <xf numFmtId="0" fontId="7" fillId="0" borderId="0" xfId="0" applyFont="1" applyAlignment="1" applyProtection="1">
      <alignment horizontal="right" vertical="center"/>
      <protection locked="0"/>
    </xf>
    <xf numFmtId="0" fontId="7" fillId="0" borderId="0" xfId="0" applyFont="1" applyAlignment="1">
      <alignment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62" xfId="0" applyFont="1" applyBorder="1" applyAlignment="1">
      <alignment horizontal="center" vertical="center"/>
    </xf>
    <xf numFmtId="0" fontId="7" fillId="0" borderId="5" xfId="0" applyFont="1" applyBorder="1" applyAlignment="1">
      <alignment horizontal="center" vertical="top"/>
    </xf>
    <xf numFmtId="0" fontId="7" fillId="0" borderId="4" xfId="0" applyFont="1" applyBorder="1" applyAlignment="1">
      <alignment horizontal="center" vertical="top"/>
    </xf>
    <xf numFmtId="0" fontId="7" fillId="0" borderId="0" xfId="0" applyFont="1" applyAlignment="1">
      <alignment horizontal="center" vertical="top"/>
    </xf>
    <xf numFmtId="0" fontId="7" fillId="0" borderId="8" xfId="0" applyFont="1" applyBorder="1" applyAlignment="1">
      <alignment horizontal="center" vertical="top"/>
    </xf>
    <xf numFmtId="165" fontId="7" fillId="5" borderId="1" xfId="0" applyNumberFormat="1" applyFont="1" applyFill="1" applyBorder="1" applyAlignment="1">
      <alignment horizontal="right" vertical="top" wrapText="1"/>
    </xf>
    <xf numFmtId="165" fontId="7" fillId="5" borderId="3" xfId="0" applyNumberFormat="1" applyFont="1" applyFill="1" applyBorder="1" applyAlignment="1">
      <alignment horizontal="right" vertical="top" wrapText="1"/>
    </xf>
    <xf numFmtId="0" fontId="7" fillId="0" borderId="7" xfId="0" applyFont="1" applyBorder="1" applyAlignment="1">
      <alignment horizontal="center" vertical="center"/>
    </xf>
    <xf numFmtId="0" fontId="4" fillId="0" borderId="13" xfId="0" applyFont="1" applyBorder="1" applyAlignment="1">
      <alignment horizontal="center" vertical="center"/>
    </xf>
    <xf numFmtId="165" fontId="7" fillId="5" borderId="8" xfId="0" applyNumberFormat="1" applyFont="1" applyFill="1" applyBorder="1" applyAlignment="1">
      <alignment horizontal="right" vertical="top" wrapText="1"/>
    </xf>
    <xf numFmtId="0" fontId="43" fillId="5" borderId="23" xfId="0" applyFont="1" applyFill="1" applyBorder="1" applyAlignment="1" applyProtection="1">
      <alignment horizontal="center" vertical="center" wrapText="1"/>
      <protection locked="0"/>
    </xf>
    <xf numFmtId="0" fontId="5" fillId="5" borderId="23" xfId="0" applyFont="1" applyFill="1" applyBorder="1" applyAlignment="1" applyProtection="1">
      <alignment horizontal="center" vertical="center" wrapText="1"/>
      <protection locked="0"/>
    </xf>
    <xf numFmtId="0" fontId="5" fillId="5" borderId="22" xfId="0" applyFont="1" applyFill="1" applyBorder="1" applyAlignment="1" applyProtection="1">
      <alignment horizontal="center" vertical="center" wrapText="1"/>
      <protection locked="0"/>
    </xf>
    <xf numFmtId="0" fontId="7" fillId="4" borderId="0" xfId="0" applyFont="1" applyFill="1" applyAlignment="1">
      <alignment vertical="top" wrapText="1"/>
    </xf>
    <xf numFmtId="0" fontId="18" fillId="4" borderId="0" xfId="0" applyFont="1" applyFill="1" applyAlignment="1">
      <alignment horizontal="right" vertical="top" wrapText="1"/>
    </xf>
    <xf numFmtId="165" fontId="18" fillId="4" borderId="0" xfId="0" applyNumberFormat="1" applyFont="1" applyFill="1" applyAlignment="1">
      <alignment horizontal="center" vertical="top" wrapText="1"/>
    </xf>
    <xf numFmtId="0" fontId="4" fillId="6" borderId="34" xfId="0" applyFont="1" applyFill="1" applyBorder="1" applyAlignment="1">
      <alignment horizontal="center" vertical="center" wrapText="1"/>
    </xf>
    <xf numFmtId="0" fontId="4" fillId="6" borderId="40" xfId="0" applyFont="1" applyFill="1" applyBorder="1" applyAlignment="1">
      <alignment horizontal="center" vertical="center" wrapText="1"/>
    </xf>
    <xf numFmtId="1" fontId="4" fillId="6" borderId="56" xfId="0" applyNumberFormat="1" applyFont="1" applyFill="1" applyBorder="1" applyAlignment="1">
      <alignment horizontal="center" vertical="center" wrapText="1"/>
    </xf>
    <xf numFmtId="1" fontId="4" fillId="6" borderId="44" xfId="0" applyNumberFormat="1" applyFont="1" applyFill="1" applyBorder="1" applyAlignment="1">
      <alignment horizontal="center" vertical="center" wrapText="1"/>
    </xf>
    <xf numFmtId="0" fontId="4" fillId="6" borderId="57" xfId="0" applyFont="1" applyFill="1" applyBorder="1" applyAlignment="1">
      <alignment horizontal="center" vertical="center" wrapText="1"/>
    </xf>
    <xf numFmtId="165" fontId="4" fillId="6" borderId="56" xfId="0" applyNumberFormat="1" applyFont="1" applyFill="1" applyBorder="1" applyAlignment="1">
      <alignment horizontal="center" vertical="center" wrapText="1"/>
    </xf>
    <xf numFmtId="165" fontId="4" fillId="6" borderId="44" xfId="0" applyNumberFormat="1" applyFont="1" applyFill="1" applyBorder="1" applyAlignment="1">
      <alignment horizontal="center" vertical="center" wrapText="1"/>
    </xf>
    <xf numFmtId="49" fontId="2" fillId="0" borderId="0" xfId="0" applyNumberFormat="1" applyFont="1" applyAlignment="1">
      <alignment horizontal="left" vertical="top" wrapText="1"/>
    </xf>
    <xf numFmtId="49" fontId="4" fillId="6" borderId="33" xfId="0" applyNumberFormat="1" applyFont="1" applyFill="1" applyBorder="1" applyAlignment="1">
      <alignment horizontal="center" vertical="top" wrapText="1"/>
    </xf>
    <xf numFmtId="166" fontId="4" fillId="6" borderId="1" xfId="4" applyNumberFormat="1" applyFont="1" applyFill="1" applyBorder="1" applyAlignment="1" applyProtection="1">
      <alignment horizontal="center" vertical="top" wrapText="1"/>
    </xf>
    <xf numFmtId="49" fontId="2" fillId="0" borderId="0" xfId="0" applyNumberFormat="1" applyFont="1" applyAlignment="1">
      <alignment horizontal="right" vertical="top" wrapText="1"/>
    </xf>
    <xf numFmtId="165" fontId="4" fillId="6" borderId="1" xfId="1" applyNumberFormat="1" applyFont="1" applyFill="1" applyBorder="1" applyAlignment="1" applyProtection="1">
      <alignment horizontal="center" wrapText="1"/>
    </xf>
    <xf numFmtId="165" fontId="4" fillId="4" borderId="38" xfId="1" applyNumberFormat="1" applyFont="1" applyFill="1" applyBorder="1" applyAlignment="1" applyProtection="1">
      <alignment horizontal="center" wrapText="1"/>
    </xf>
    <xf numFmtId="165" fontId="4" fillId="4" borderId="1" xfId="1" applyNumberFormat="1" applyFont="1" applyFill="1" applyBorder="1" applyAlignment="1" applyProtection="1">
      <alignment horizontal="center" wrapText="1"/>
    </xf>
    <xf numFmtId="164" fontId="18" fillId="4" borderId="0" xfId="0" applyNumberFormat="1" applyFont="1" applyFill="1" applyAlignment="1">
      <alignment horizontal="right" vertical="top" wrapText="1"/>
    </xf>
    <xf numFmtId="0" fontId="18" fillId="0" borderId="0" xfId="0" applyFont="1" applyAlignment="1">
      <alignment horizontal="right" vertical="top" wrapText="1"/>
    </xf>
    <xf numFmtId="0" fontId="9" fillId="0" borderId="0" xfId="0" applyFont="1" applyAlignment="1" applyProtection="1">
      <alignment vertical="center" wrapText="1"/>
      <protection locked="0"/>
    </xf>
    <xf numFmtId="1" fontId="5" fillId="0" borderId="0" xfId="0" applyNumberFormat="1" applyFont="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164" fontId="5" fillId="0" borderId="0" xfId="0" applyNumberFormat="1" applyFont="1" applyAlignment="1" applyProtection="1">
      <alignment horizontal="center" vertical="center" wrapText="1"/>
      <protection locked="0"/>
    </xf>
    <xf numFmtId="165" fontId="5" fillId="0" borderId="0" xfId="0" applyNumberFormat="1" applyFont="1" applyAlignment="1" applyProtection="1">
      <alignment horizontal="center" vertical="center" wrapText="1"/>
      <protection locked="0"/>
    </xf>
    <xf numFmtId="1" fontId="3" fillId="0" borderId="0" xfId="0" applyNumberFormat="1" applyFont="1" applyAlignment="1" applyProtection="1">
      <alignment horizontal="center" vertical="center" wrapText="1"/>
      <protection locked="0"/>
    </xf>
    <xf numFmtId="165" fontId="3" fillId="0" borderId="0" xfId="0" applyNumberFormat="1" applyFont="1" applyAlignment="1" applyProtection="1">
      <alignment horizontal="center" vertical="center" wrapText="1"/>
      <protection locked="0"/>
    </xf>
    <xf numFmtId="0" fontId="11" fillId="0" borderId="0" xfId="0" applyFont="1" applyAlignment="1" applyProtection="1">
      <alignment vertical="center" wrapText="1"/>
      <protection locked="0"/>
    </xf>
    <xf numFmtId="0" fontId="7" fillId="0" borderId="0" xfId="0" applyFont="1" applyAlignment="1" applyProtection="1">
      <alignment vertical="center" wrapText="1"/>
      <protection locked="0"/>
    </xf>
    <xf numFmtId="6" fontId="7" fillId="0" borderId="2" xfId="2" applyNumberFormat="1" applyFont="1" applyBorder="1" applyAlignment="1" applyProtection="1">
      <alignment horizontal="left" vertical="center" wrapText="1"/>
      <protection locked="0"/>
    </xf>
    <xf numFmtId="3" fontId="7" fillId="5" borderId="1" xfId="2" applyNumberFormat="1" applyFont="1" applyFill="1" applyBorder="1" applyAlignment="1" applyProtection="1">
      <alignment horizontal="center" vertical="center" wrapText="1"/>
      <protection locked="0"/>
    </xf>
    <xf numFmtId="10" fontId="7" fillId="5" borderId="1" xfId="2" applyNumberFormat="1" applyFont="1" applyFill="1" applyBorder="1" applyAlignment="1" applyProtection="1">
      <alignment horizontal="center" vertical="center" wrapText="1"/>
      <protection locked="0"/>
    </xf>
    <xf numFmtId="6" fontId="7" fillId="0" borderId="2" xfId="2" applyNumberFormat="1" applyFont="1" applyBorder="1" applyAlignment="1" applyProtection="1">
      <alignment horizontal="center" vertical="center" wrapText="1"/>
      <protection locked="0"/>
    </xf>
    <xf numFmtId="0" fontId="0" fillId="0" borderId="0" xfId="0" applyAlignment="1" applyProtection="1">
      <alignment vertical="center" wrapText="1"/>
      <protection locked="0"/>
    </xf>
    <xf numFmtId="0" fontId="2" fillId="0" borderId="0" xfId="0" applyFont="1" applyAlignment="1">
      <alignment vertical="center" wrapText="1"/>
    </xf>
    <xf numFmtId="0" fontId="5" fillId="0" borderId="0" xfId="0" applyFont="1" applyAlignment="1">
      <alignment horizontal="left" vertical="center" wrapText="1"/>
    </xf>
    <xf numFmtId="0" fontId="3" fillId="0" borderId="0" xfId="0" applyFont="1" applyAlignment="1">
      <alignment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165"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1" fontId="5" fillId="4" borderId="12" xfId="0" applyNumberFormat="1" applyFont="1" applyFill="1" applyBorder="1" applyAlignment="1">
      <alignment horizontal="right" vertical="center" wrapText="1"/>
    </xf>
    <xf numFmtId="165" fontId="5" fillId="4" borderId="12" xfId="0" applyNumberFormat="1" applyFont="1" applyFill="1" applyBorder="1" applyAlignment="1">
      <alignment horizontal="right" vertical="center" wrapText="1"/>
    </xf>
    <xf numFmtId="49" fontId="2" fillId="0" borderId="0" xfId="0" applyNumberFormat="1" applyFont="1" applyAlignment="1">
      <alignment vertical="center" wrapText="1"/>
    </xf>
    <xf numFmtId="49" fontId="2" fillId="0" borderId="0" xfId="0" applyNumberFormat="1" applyFont="1" applyAlignment="1">
      <alignment horizontal="left" vertical="center" wrapText="1"/>
    </xf>
    <xf numFmtId="0" fontId="7" fillId="0" borderId="0" xfId="0" applyFont="1" applyAlignment="1">
      <alignment horizontal="left" vertical="center" wrapText="1"/>
    </xf>
    <xf numFmtId="1" fontId="4" fillId="0" borderId="0" xfId="0" applyNumberFormat="1" applyFont="1" applyAlignment="1">
      <alignment horizontal="left" vertical="center" wrapText="1"/>
    </xf>
    <xf numFmtId="0" fontId="4" fillId="0" borderId="0" xfId="0" applyFont="1" applyAlignment="1">
      <alignment horizontal="left" vertical="center" wrapText="1"/>
    </xf>
    <xf numFmtId="0" fontId="40" fillId="0" borderId="0" xfId="0" applyFont="1" applyAlignment="1">
      <alignment horizontal="left" vertical="center" wrapText="1"/>
    </xf>
    <xf numFmtId="0" fontId="19" fillId="0" borderId="0" xfId="0" applyFont="1" applyAlignment="1">
      <alignment vertical="center" wrapText="1"/>
    </xf>
    <xf numFmtId="49" fontId="4" fillId="4" borderId="28" xfId="2" applyNumberFormat="1" applyFont="1" applyFill="1" applyBorder="1" applyAlignment="1">
      <alignment horizontal="right" vertical="center" wrapText="1"/>
    </xf>
    <xf numFmtId="165" fontId="3" fillId="4" borderId="38" xfId="2" applyNumberFormat="1" applyFont="1" applyFill="1" applyBorder="1" applyAlignment="1">
      <alignment horizontal="center" vertical="center" wrapText="1"/>
    </xf>
    <xf numFmtId="9" fontId="3" fillId="4" borderId="38" xfId="2" applyNumberFormat="1" applyFont="1" applyFill="1" applyBorder="1" applyAlignment="1">
      <alignment horizontal="center" vertical="center" wrapText="1"/>
    </xf>
    <xf numFmtId="49" fontId="5" fillId="0" borderId="0" xfId="0" applyNumberFormat="1" applyFont="1" applyAlignment="1">
      <alignment horizontal="center" vertical="center" wrapText="1"/>
    </xf>
    <xf numFmtId="165" fontId="7" fillId="4" borderId="23" xfId="2" applyNumberFormat="1" applyFont="1" applyFill="1" applyBorder="1" applyAlignment="1">
      <alignment horizontal="center" vertical="center" wrapText="1"/>
    </xf>
    <xf numFmtId="0" fontId="4" fillId="6" borderId="49" xfId="2" applyFont="1" applyFill="1" applyBorder="1" applyAlignment="1">
      <alignment horizontal="center" vertical="center" wrapText="1"/>
    </xf>
    <xf numFmtId="0" fontId="7" fillId="6" borderId="2" xfId="0" applyFont="1" applyFill="1" applyBorder="1" applyAlignment="1">
      <alignment vertical="center" wrapText="1"/>
    </xf>
    <xf numFmtId="0" fontId="4" fillId="6" borderId="1" xfId="2" applyFont="1" applyFill="1" applyBorder="1" applyAlignment="1">
      <alignment horizontal="center" vertical="center" wrapText="1"/>
    </xf>
    <xf numFmtId="0" fontId="7" fillId="6" borderId="23" xfId="2" applyFont="1" applyFill="1" applyBorder="1" applyAlignment="1">
      <alignment vertical="center" wrapText="1"/>
    </xf>
    <xf numFmtId="165" fontId="39" fillId="4" borderId="23" xfId="2" applyNumberFormat="1" applyFont="1" applyFill="1" applyBorder="1" applyAlignment="1">
      <alignment horizontal="center" vertical="center" wrapText="1"/>
    </xf>
    <xf numFmtId="49" fontId="2" fillId="0" borderId="0" xfId="0" applyNumberFormat="1" applyFont="1" applyAlignment="1" applyProtection="1">
      <alignment vertical="top" wrapText="1"/>
      <protection locked="0"/>
    </xf>
    <xf numFmtId="49" fontId="3" fillId="0" borderId="0" xfId="0" applyNumberFormat="1" applyFont="1" applyAlignment="1" applyProtection="1">
      <alignment horizontal="left" vertical="top" wrapText="1"/>
      <protection locked="0"/>
    </xf>
    <xf numFmtId="167" fontId="3" fillId="0" borderId="0" xfId="1" applyNumberFormat="1" applyFont="1" applyAlignment="1" applyProtection="1">
      <alignment horizontal="left" vertical="top" wrapText="1"/>
      <protection locked="0"/>
    </xf>
    <xf numFmtId="49" fontId="3" fillId="0" borderId="0" xfId="0" applyNumberFormat="1" applyFont="1" applyAlignment="1" applyProtection="1">
      <alignment horizontal="right" vertical="top" wrapText="1"/>
      <protection locked="0"/>
    </xf>
    <xf numFmtId="0" fontId="2" fillId="0" borderId="0" xfId="0" applyFont="1" applyAlignment="1" applyProtection="1">
      <alignment horizontal="right" vertical="top" wrapText="1"/>
      <protection locked="0"/>
    </xf>
    <xf numFmtId="0" fontId="3" fillId="0" borderId="0" xfId="0" applyFont="1" applyAlignment="1" applyProtection="1">
      <alignment horizontal="right" vertical="top" wrapText="1"/>
      <protection locked="0"/>
    </xf>
    <xf numFmtId="0" fontId="3" fillId="0" borderId="0" xfId="0" applyFont="1" applyAlignment="1" applyProtection="1">
      <alignment vertical="top" wrapText="1"/>
      <protection locked="0"/>
    </xf>
    <xf numFmtId="49" fontId="5" fillId="0" borderId="0" xfId="0" applyNumberFormat="1" applyFont="1" applyAlignment="1" applyProtection="1">
      <alignment horizontal="left" vertical="top" wrapText="1"/>
      <protection locked="0"/>
    </xf>
    <xf numFmtId="164" fontId="5" fillId="0" borderId="0" xfId="0" applyNumberFormat="1" applyFont="1" applyAlignment="1" applyProtection="1">
      <alignment horizontal="center" vertical="top" wrapText="1"/>
      <protection locked="0"/>
    </xf>
    <xf numFmtId="1" fontId="5" fillId="0" borderId="0" xfId="0" applyNumberFormat="1" applyFont="1" applyAlignment="1" applyProtection="1">
      <alignment horizontal="center" vertical="top" wrapText="1"/>
      <protection locked="0"/>
    </xf>
    <xf numFmtId="167" fontId="5" fillId="0" borderId="0" xfId="1" applyNumberFormat="1" applyFont="1" applyAlignment="1" applyProtection="1">
      <alignment horizontal="center" vertical="top" wrapText="1"/>
      <protection locked="0"/>
    </xf>
    <xf numFmtId="165" fontId="5" fillId="0" borderId="0" xfId="0" applyNumberFormat="1" applyFont="1" applyAlignment="1" applyProtection="1">
      <alignment horizontal="right" vertical="top" wrapText="1"/>
      <protection locked="0"/>
    </xf>
    <xf numFmtId="0" fontId="5" fillId="0" borderId="0" xfId="0" applyFont="1" applyAlignment="1" applyProtection="1">
      <alignment horizontal="left" vertical="top" wrapText="1"/>
      <protection locked="0"/>
    </xf>
    <xf numFmtId="0" fontId="3" fillId="6" borderId="55" xfId="0" applyFont="1" applyFill="1" applyBorder="1" applyAlignment="1" applyProtection="1">
      <alignment horizontal="center" vertical="center" wrapText="1"/>
      <protection locked="0"/>
    </xf>
    <xf numFmtId="164" fontId="3" fillId="6" borderId="56" xfId="0" applyNumberFormat="1" applyFont="1" applyFill="1" applyBorder="1" applyAlignment="1" applyProtection="1">
      <alignment horizontal="center" vertical="center" wrapText="1"/>
      <protection locked="0"/>
    </xf>
    <xf numFmtId="1" fontId="3" fillId="6" borderId="56" xfId="0" applyNumberFormat="1" applyFont="1" applyFill="1" applyBorder="1" applyAlignment="1" applyProtection="1">
      <alignment horizontal="center" vertical="center" wrapText="1"/>
      <protection locked="0"/>
    </xf>
    <xf numFmtId="167" fontId="3" fillId="6" borderId="56" xfId="1" applyNumberFormat="1" applyFont="1" applyFill="1" applyBorder="1" applyAlignment="1" applyProtection="1">
      <alignment horizontal="center" vertical="center" wrapText="1"/>
      <protection locked="0"/>
    </xf>
    <xf numFmtId="165" fontId="3" fillId="6" borderId="56" xfId="0" applyNumberFormat="1" applyFont="1" applyFill="1" applyBorder="1" applyAlignment="1" applyProtection="1">
      <alignment horizontal="center" vertical="center" wrapText="1"/>
      <protection locked="0"/>
    </xf>
    <xf numFmtId="0" fontId="3" fillId="6" borderId="57" xfId="0" applyFont="1" applyFill="1" applyBorder="1" applyAlignment="1" applyProtection="1">
      <alignment horizontal="center" vertical="center" wrapText="1"/>
      <protection locked="0"/>
    </xf>
    <xf numFmtId="0" fontId="5" fillId="6" borderId="42" xfId="0" applyFont="1" applyFill="1" applyBorder="1" applyAlignment="1" applyProtection="1">
      <alignment horizontal="center" vertical="top" wrapText="1"/>
      <protection locked="0"/>
    </xf>
    <xf numFmtId="0" fontId="3" fillId="6" borderId="39" xfId="0" applyFont="1" applyFill="1" applyBorder="1" applyAlignment="1" applyProtection="1">
      <alignment horizontal="center" vertical="top" wrapText="1"/>
      <protection locked="0"/>
    </xf>
    <xf numFmtId="0" fontId="3" fillId="0" borderId="0" xfId="0" applyFont="1" applyAlignment="1" applyProtection="1">
      <alignment horizontal="left" vertical="top" wrapText="1" indent="1"/>
      <protection locked="0"/>
    </xf>
    <xf numFmtId="0" fontId="6" fillId="0" borderId="0" xfId="0" applyFont="1" applyAlignment="1" applyProtection="1">
      <alignment vertical="top" wrapText="1"/>
      <protection locked="0"/>
    </xf>
    <xf numFmtId="0" fontId="5" fillId="6" borderId="2" xfId="0" applyFont="1" applyFill="1" applyBorder="1" applyAlignment="1" applyProtection="1">
      <alignment horizontal="center" vertical="top" wrapText="1"/>
      <protection locked="0"/>
    </xf>
    <xf numFmtId="0" fontId="5" fillId="0" borderId="0" xfId="0" applyFont="1" applyAlignment="1" applyProtection="1">
      <alignment horizontal="center" vertical="top" wrapText="1"/>
      <protection locked="0"/>
    </xf>
    <xf numFmtId="0" fontId="5" fillId="4" borderId="34" xfId="0" applyFont="1" applyFill="1" applyBorder="1" applyAlignment="1">
      <alignment horizontal="center" vertical="top" wrapText="1"/>
    </xf>
    <xf numFmtId="165" fontId="5" fillId="4" borderId="34" xfId="0" applyNumberFormat="1" applyFont="1" applyFill="1" applyBorder="1" applyAlignment="1">
      <alignment horizontal="right" vertical="top" wrapText="1"/>
    </xf>
    <xf numFmtId="1" fontId="5" fillId="4" borderId="34" xfId="0" applyNumberFormat="1" applyFont="1" applyFill="1" applyBorder="1" applyAlignment="1">
      <alignment horizontal="center" vertical="top" wrapText="1"/>
    </xf>
    <xf numFmtId="0" fontId="5" fillId="4" borderId="40" xfId="0" applyFont="1" applyFill="1" applyBorder="1" applyAlignment="1">
      <alignment horizontal="center" vertical="top" wrapText="1"/>
    </xf>
    <xf numFmtId="165" fontId="3" fillId="4" borderId="34" xfId="0" applyNumberFormat="1" applyFont="1" applyFill="1" applyBorder="1" applyAlignment="1">
      <alignment horizontal="right" vertical="top" wrapText="1"/>
    </xf>
    <xf numFmtId="165" fontId="5" fillId="4" borderId="8" xfId="0" applyNumberFormat="1" applyFont="1" applyFill="1" applyBorder="1" applyAlignment="1">
      <alignment horizontal="right" vertical="top" wrapText="1"/>
    </xf>
    <xf numFmtId="165" fontId="5" fillId="4" borderId="1" xfId="0" applyNumberFormat="1" applyFont="1" applyFill="1" applyBorder="1" applyAlignment="1">
      <alignment horizontal="right" vertical="top" wrapText="1"/>
    </xf>
    <xf numFmtId="165" fontId="5" fillId="4" borderId="62" xfId="0" applyNumberFormat="1" applyFont="1" applyFill="1" applyBorder="1" applyAlignment="1">
      <alignment horizontal="right" vertical="top" wrapText="1"/>
    </xf>
    <xf numFmtId="0" fontId="2" fillId="0" borderId="0" xfId="0" applyFont="1" applyAlignment="1">
      <alignment horizontal="right" vertical="top" wrapText="1"/>
    </xf>
    <xf numFmtId="1" fontId="5" fillId="0" borderId="0" xfId="0" applyNumberFormat="1" applyFont="1" applyAlignment="1" applyProtection="1">
      <alignment horizontal="right" vertical="top" wrapText="1"/>
      <protection locked="0"/>
    </xf>
    <xf numFmtId="165" fontId="3" fillId="0" borderId="0" xfId="0" applyNumberFormat="1" applyFont="1" applyAlignment="1" applyProtection="1">
      <alignment horizontal="right" vertical="top" wrapText="1"/>
      <protection locked="0"/>
    </xf>
    <xf numFmtId="164" fontId="5" fillId="0" borderId="0" xfId="0" applyNumberFormat="1" applyFont="1" applyAlignment="1" applyProtection="1">
      <alignment horizontal="right" vertical="top" wrapText="1"/>
      <protection locked="0"/>
    </xf>
    <xf numFmtId="164" fontId="5" fillId="4" borderId="34" xfId="0" applyNumberFormat="1" applyFont="1" applyFill="1" applyBorder="1" applyAlignment="1">
      <alignment horizontal="right" vertical="top" wrapText="1"/>
    </xf>
    <xf numFmtId="165" fontId="5" fillId="4" borderId="4" xfId="0" applyNumberFormat="1" applyFont="1" applyFill="1" applyBorder="1" applyAlignment="1">
      <alignment horizontal="right" vertical="top" wrapText="1"/>
    </xf>
    <xf numFmtId="165" fontId="3" fillId="4" borderId="38" xfId="0" applyNumberFormat="1" applyFont="1" applyFill="1" applyBorder="1" applyAlignment="1">
      <alignment horizontal="right" vertical="top" wrapText="1"/>
    </xf>
    <xf numFmtId="165" fontId="3" fillId="4" borderId="27" xfId="0" applyNumberFormat="1" applyFont="1" applyFill="1" applyBorder="1" applyAlignment="1">
      <alignment horizontal="right" vertical="top" wrapText="1"/>
    </xf>
    <xf numFmtId="165" fontId="3" fillId="4" borderId="32" xfId="0" applyNumberFormat="1" applyFont="1" applyFill="1" applyBorder="1" applyAlignment="1">
      <alignment horizontal="right" vertical="top" wrapText="1"/>
    </xf>
    <xf numFmtId="1" fontId="5" fillId="0" borderId="0" xfId="0" applyNumberFormat="1" applyFont="1" applyAlignment="1" applyProtection="1">
      <alignment vertical="top" wrapText="1"/>
      <protection locked="0"/>
    </xf>
    <xf numFmtId="0" fontId="12" fillId="0" borderId="0" xfId="0" applyFont="1" applyAlignment="1">
      <alignment vertical="top" wrapText="1"/>
    </xf>
    <xf numFmtId="1" fontId="5" fillId="4" borderId="34" xfId="0" applyNumberFormat="1" applyFont="1" applyFill="1" applyBorder="1" applyAlignment="1">
      <alignment vertical="top" wrapText="1"/>
    </xf>
    <xf numFmtId="0" fontId="5" fillId="4" borderId="40" xfId="0" applyFont="1" applyFill="1" applyBorder="1" applyAlignment="1">
      <alignment horizontal="left" vertical="top" wrapText="1"/>
    </xf>
    <xf numFmtId="1" fontId="5" fillId="0" borderId="0" xfId="0" applyNumberFormat="1" applyFont="1" applyAlignment="1" applyProtection="1">
      <alignment horizontal="left" vertical="top" wrapText="1"/>
      <protection locked="0"/>
    </xf>
    <xf numFmtId="1" fontId="5" fillId="4" borderId="34" xfId="0" applyNumberFormat="1" applyFont="1" applyFill="1" applyBorder="1" applyAlignment="1">
      <alignment horizontal="left" vertical="top" wrapText="1"/>
    </xf>
    <xf numFmtId="0" fontId="3" fillId="0" borderId="0" xfId="0" applyFont="1" applyAlignment="1">
      <alignment horizontal="right" vertical="top" wrapText="1"/>
    </xf>
    <xf numFmtId="0" fontId="4" fillId="3" borderId="29"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0" borderId="0" xfId="0" applyFont="1" applyAlignment="1">
      <alignment horizontal="left" vertical="center" wrapText="1" indent="1"/>
    </xf>
    <xf numFmtId="0" fontId="4" fillId="0" borderId="0" xfId="0" applyFont="1" applyAlignment="1">
      <alignment horizontal="center" wrapText="1"/>
    </xf>
    <xf numFmtId="9" fontId="39" fillId="0" borderId="0" xfId="0" applyNumberFormat="1" applyFont="1" applyAlignment="1">
      <alignment horizontal="center" wrapText="1"/>
    </xf>
    <xf numFmtId="165" fontId="39" fillId="0" borderId="0" xfId="0" applyNumberFormat="1" applyFont="1" applyAlignment="1">
      <alignment horizontal="center" wrapText="1"/>
    </xf>
    <xf numFmtId="44" fontId="7" fillId="6" borderId="1" xfId="1" applyFont="1" applyFill="1" applyBorder="1" applyAlignment="1" applyProtection="1">
      <alignment horizontal="center" wrapText="1"/>
    </xf>
    <xf numFmtId="0" fontId="3" fillId="0" borderId="0" xfId="0" applyFont="1" applyAlignment="1">
      <alignment horizontal="left" vertical="top" wrapText="1"/>
    </xf>
    <xf numFmtId="0" fontId="5" fillId="0" borderId="0" xfId="0" applyFont="1" applyAlignment="1" applyProtection="1">
      <alignment wrapText="1"/>
      <protection locked="0"/>
    </xf>
    <xf numFmtId="0" fontId="7" fillId="0" borderId="0" xfId="0" applyFont="1" applyAlignment="1" applyProtection="1">
      <alignment horizontal="center" wrapText="1"/>
      <protection locked="0"/>
    </xf>
    <xf numFmtId="165" fontId="7" fillId="0" borderId="0" xfId="0" applyNumberFormat="1" applyFont="1" applyAlignment="1" applyProtection="1">
      <alignment horizontal="center" wrapText="1"/>
      <protection locked="0"/>
    </xf>
    <xf numFmtId="0" fontId="0" fillId="0" borderId="0" xfId="0" applyAlignment="1" applyProtection="1">
      <alignment wrapText="1"/>
      <protection locked="0"/>
    </xf>
    <xf numFmtId="165" fontId="3" fillId="4" borderId="59" xfId="0" applyNumberFormat="1" applyFont="1" applyFill="1" applyBorder="1" applyAlignment="1">
      <alignment horizontal="right" vertical="top" wrapText="1"/>
    </xf>
    <xf numFmtId="165" fontId="3" fillId="4" borderId="41" xfId="0" applyNumberFormat="1" applyFont="1" applyFill="1" applyBorder="1" applyAlignment="1">
      <alignment horizontal="right" vertical="top" wrapText="1"/>
    </xf>
    <xf numFmtId="0" fontId="3" fillId="4" borderId="0" xfId="0" applyFont="1" applyFill="1" applyAlignment="1">
      <alignment horizontal="left" vertical="top" wrapText="1"/>
    </xf>
    <xf numFmtId="1" fontId="3" fillId="4" borderId="0" xfId="0" applyNumberFormat="1" applyFont="1" applyFill="1" applyAlignment="1">
      <alignment horizontal="center" vertical="top" wrapText="1"/>
    </xf>
    <xf numFmtId="1" fontId="3" fillId="4" borderId="0" xfId="0" applyNumberFormat="1" applyFont="1" applyFill="1" applyAlignment="1">
      <alignment horizontal="right" vertical="top" wrapText="1"/>
    </xf>
    <xf numFmtId="165" fontId="3" fillId="4" borderId="0" xfId="0" applyNumberFormat="1" applyFont="1" applyFill="1" applyAlignment="1">
      <alignment horizontal="right" vertical="top" wrapText="1"/>
    </xf>
    <xf numFmtId="1" fontId="3" fillId="5" borderId="0" xfId="0" applyNumberFormat="1" applyFont="1" applyFill="1" applyAlignment="1">
      <alignment horizontal="right" vertical="top" wrapText="1"/>
    </xf>
    <xf numFmtId="166" fontId="3" fillId="5" borderId="0" xfId="0" applyNumberFormat="1" applyFont="1" applyFill="1" applyAlignment="1">
      <alignment horizontal="right" vertical="top" wrapText="1"/>
    </xf>
    <xf numFmtId="0" fontId="4" fillId="6" borderId="39" xfId="0" applyFont="1" applyFill="1" applyBorder="1" applyAlignment="1" applyProtection="1">
      <alignment horizontal="center" vertical="center" wrapText="1"/>
      <protection locked="0"/>
    </xf>
    <xf numFmtId="0" fontId="4" fillId="0" borderId="0" xfId="0" applyFont="1" applyAlignment="1">
      <alignment horizontal="right" wrapText="1"/>
    </xf>
    <xf numFmtId="165" fontId="4" fillId="0" borderId="0" xfId="1" applyNumberFormat="1" applyFont="1" applyFill="1" applyBorder="1" applyAlignment="1" applyProtection="1">
      <alignment horizontal="center" wrapText="1"/>
    </xf>
    <xf numFmtId="0" fontId="0" fillId="0" borderId="0" xfId="0" applyAlignment="1">
      <alignment horizontal="center" wrapText="1"/>
    </xf>
    <xf numFmtId="164" fontId="4" fillId="6" borderId="44" xfId="0" applyNumberFormat="1" applyFont="1" applyFill="1" applyBorder="1" applyAlignment="1">
      <alignment horizontal="center" vertical="center" wrapText="1"/>
    </xf>
    <xf numFmtId="166" fontId="4" fillId="7" borderId="62" xfId="4" applyNumberFormat="1" applyFont="1" applyFill="1" applyBorder="1" applyAlignment="1" applyProtection="1">
      <alignment horizontal="center" wrapText="1"/>
    </xf>
    <xf numFmtId="166" fontId="4" fillId="7" borderId="4" xfId="4" applyNumberFormat="1" applyFont="1" applyFill="1" applyBorder="1" applyAlignment="1" applyProtection="1">
      <alignment horizontal="center" wrapText="1"/>
    </xf>
    <xf numFmtId="165" fontId="4" fillId="7" borderId="4" xfId="1" applyNumberFormat="1" applyFont="1" applyFill="1" applyBorder="1" applyAlignment="1" applyProtection="1">
      <alignment horizontal="center" wrapText="1"/>
    </xf>
    <xf numFmtId="165" fontId="4" fillId="7" borderId="8" xfId="1" applyNumberFormat="1" applyFont="1" applyFill="1" applyBorder="1" applyAlignment="1" applyProtection="1">
      <alignment horizontal="center" wrapText="1"/>
    </xf>
    <xf numFmtId="0" fontId="3" fillId="6" borderId="47" xfId="0" applyFont="1" applyFill="1" applyBorder="1" applyAlignment="1">
      <alignment horizontal="left" vertical="center" wrapText="1" indent="2"/>
    </xf>
    <xf numFmtId="165" fontId="1" fillId="4" borderId="8" xfId="0" applyNumberFormat="1" applyFont="1" applyFill="1" applyBorder="1" applyAlignment="1">
      <alignment horizontal="right" vertical="center" wrapText="1"/>
    </xf>
    <xf numFmtId="10" fontId="1" fillId="4" borderId="8" xfId="0" applyNumberFormat="1" applyFont="1" applyFill="1" applyBorder="1" applyAlignment="1">
      <alignment horizontal="center" vertical="center" wrapText="1"/>
    </xf>
    <xf numFmtId="165" fontId="4" fillId="4" borderId="27" xfId="2" applyNumberFormat="1" applyFont="1" applyFill="1" applyBorder="1" applyAlignment="1">
      <alignment horizontal="center" vertical="center" wrapText="1"/>
    </xf>
    <xf numFmtId="164" fontId="43" fillId="4" borderId="75" xfId="0" applyNumberFormat="1" applyFont="1" applyFill="1" applyBorder="1" applyAlignment="1">
      <alignment horizontal="center" vertical="top" wrapText="1"/>
    </xf>
    <xf numFmtId="1" fontId="43" fillId="4" borderId="75" xfId="0" applyNumberFormat="1" applyFont="1" applyFill="1" applyBorder="1" applyAlignment="1">
      <alignment horizontal="right" vertical="top" wrapText="1"/>
    </xf>
    <xf numFmtId="165" fontId="43" fillId="4" borderId="75" xfId="1" applyNumberFormat="1" applyFont="1" applyFill="1" applyBorder="1" applyAlignment="1" applyProtection="1">
      <alignment horizontal="right" vertical="top" wrapText="1"/>
    </xf>
    <xf numFmtId="165" fontId="43" fillId="6" borderId="1" xfId="0" applyNumberFormat="1" applyFont="1" applyFill="1" applyBorder="1" applyAlignment="1">
      <alignment horizontal="right" vertical="top" wrapText="1"/>
    </xf>
    <xf numFmtId="165" fontId="1" fillId="6" borderId="1" xfId="0" applyNumberFormat="1" applyFont="1" applyFill="1" applyBorder="1" applyAlignment="1">
      <alignment horizontal="right" vertical="top" wrapText="1"/>
    </xf>
    <xf numFmtId="165" fontId="3" fillId="6" borderId="34" xfId="0" applyNumberFormat="1" applyFont="1" applyFill="1" applyBorder="1" applyAlignment="1">
      <alignment horizontal="right" vertical="top" wrapText="1"/>
    </xf>
    <xf numFmtId="0" fontId="5" fillId="0" borderId="6" xfId="0" applyFont="1" applyBorder="1" applyAlignment="1" applyProtection="1">
      <alignment horizontal="center" vertical="top" wrapText="1"/>
      <protection locked="0"/>
    </xf>
    <xf numFmtId="0" fontId="43" fillId="4" borderId="6" xfId="0" applyFont="1" applyFill="1" applyBorder="1" applyAlignment="1">
      <alignment horizontal="center" vertical="center"/>
    </xf>
    <xf numFmtId="0" fontId="43" fillId="4" borderId="50" xfId="0" applyFont="1" applyFill="1" applyBorder="1" applyAlignment="1">
      <alignment horizontal="center" vertical="center"/>
    </xf>
    <xf numFmtId="0" fontId="5" fillId="0" borderId="7"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165" fontId="4" fillId="6" borderId="55" xfId="0" applyNumberFormat="1" applyFont="1" applyFill="1" applyBorder="1" applyAlignment="1" applyProtection="1">
      <alignment horizontal="center" vertical="center" wrapText="1"/>
      <protection locked="0"/>
    </xf>
    <xf numFmtId="0" fontId="5" fillId="6" borderId="39" xfId="0" applyFont="1" applyFill="1" applyBorder="1" applyAlignment="1" applyProtection="1">
      <alignment horizontal="center" vertical="top" wrapText="1"/>
      <protection locked="0"/>
    </xf>
    <xf numFmtId="0" fontId="5" fillId="0" borderId="7" xfId="0" applyFont="1" applyBorder="1" applyAlignment="1" applyProtection="1">
      <alignment horizontal="center" vertical="top" wrapText="1"/>
      <protection locked="0"/>
    </xf>
    <xf numFmtId="0" fontId="5" fillId="6" borderId="7" xfId="0" applyFont="1" applyFill="1" applyBorder="1" applyAlignment="1" applyProtection="1">
      <alignment horizontal="center" vertical="top" wrapText="1"/>
      <protection locked="0"/>
    </xf>
    <xf numFmtId="0" fontId="5" fillId="0" borderId="35" xfId="0" applyFont="1" applyBorder="1" applyAlignment="1" applyProtection="1">
      <alignment horizontal="center" vertical="top" wrapText="1"/>
      <protection locked="0"/>
    </xf>
    <xf numFmtId="0" fontId="5" fillId="6" borderId="61" xfId="0" applyFont="1" applyFill="1" applyBorder="1" applyAlignment="1" applyProtection="1">
      <alignment horizontal="center" vertical="top" wrapText="1"/>
      <protection locked="0"/>
    </xf>
    <xf numFmtId="165" fontId="4" fillId="6" borderId="71" xfId="0" applyNumberFormat="1" applyFont="1" applyFill="1" applyBorder="1" applyAlignment="1" applyProtection="1">
      <alignment vertical="center" wrapText="1"/>
      <protection locked="0"/>
    </xf>
    <xf numFmtId="0" fontId="3" fillId="6" borderId="61" xfId="0" applyFont="1" applyFill="1" applyBorder="1" applyAlignment="1">
      <alignment horizontal="center" vertical="center" wrapText="1"/>
    </xf>
    <xf numFmtId="0" fontId="5" fillId="0" borderId="11" xfId="0" applyFont="1" applyBorder="1" applyAlignment="1" applyProtection="1">
      <alignment horizontal="center" vertical="top" wrapText="1"/>
      <protection locked="0"/>
    </xf>
    <xf numFmtId="0" fontId="5" fillId="0" borderId="10" xfId="0" applyFont="1" applyBorder="1" applyAlignment="1" applyProtection="1">
      <alignment horizontal="center" vertical="top" wrapText="1"/>
      <protection locked="0"/>
    </xf>
    <xf numFmtId="0" fontId="43" fillId="4" borderId="86" xfId="0" applyFont="1" applyFill="1" applyBorder="1" applyAlignment="1">
      <alignment horizontal="center" vertical="top" wrapText="1"/>
    </xf>
    <xf numFmtId="0" fontId="43" fillId="4" borderId="83" xfId="0" applyFont="1" applyFill="1" applyBorder="1" applyAlignment="1">
      <alignment horizontal="center" vertical="top" wrapText="1"/>
    </xf>
    <xf numFmtId="0" fontId="3" fillId="6" borderId="61" xfId="0" applyFont="1" applyFill="1" applyBorder="1" applyAlignment="1">
      <alignment horizontal="center" vertical="top" wrapText="1"/>
    </xf>
    <xf numFmtId="0" fontId="7" fillId="0" borderId="9" xfId="0" applyFont="1" applyBorder="1" applyAlignment="1">
      <alignment vertical="center"/>
    </xf>
    <xf numFmtId="0" fontId="7" fillId="0" borderId="9" xfId="0" applyFont="1" applyBorder="1" applyAlignment="1">
      <alignment horizontal="center" vertical="center"/>
    </xf>
    <xf numFmtId="2" fontId="7" fillId="0" borderId="3" xfId="0" applyNumberFormat="1" applyFont="1" applyBorder="1" applyAlignment="1">
      <alignment horizontal="right" vertical="center"/>
    </xf>
    <xf numFmtId="2" fontId="7" fillId="0" borderId="12" xfId="0" applyNumberFormat="1" applyFont="1" applyBorder="1" applyAlignment="1">
      <alignment horizontal="right" vertical="center"/>
    </xf>
    <xf numFmtId="49" fontId="7" fillId="0" borderId="12" xfId="0" applyNumberFormat="1" applyFont="1" applyBorder="1" applyAlignment="1">
      <alignment horizontal="right" vertical="center"/>
    </xf>
    <xf numFmtId="0" fontId="7" fillId="0" borderId="3" xfId="0" applyFont="1" applyBorder="1" applyAlignment="1">
      <alignment vertical="center"/>
    </xf>
    <xf numFmtId="0" fontId="7" fillId="0" borderId="12" xfId="0" applyFont="1" applyBorder="1" applyAlignment="1">
      <alignment vertical="center"/>
    </xf>
    <xf numFmtId="49" fontId="7" fillId="0" borderId="3" xfId="0" applyNumberFormat="1" applyFont="1" applyBorder="1" applyAlignment="1">
      <alignment vertical="center"/>
    </xf>
    <xf numFmtId="165" fontId="7" fillId="5" borderId="12" xfId="0" applyNumberFormat="1" applyFont="1" applyFill="1" applyBorder="1" applyAlignment="1">
      <alignment horizontal="right" vertical="center"/>
    </xf>
    <xf numFmtId="0" fontId="42" fillId="4" borderId="78" xfId="0" applyFont="1" applyFill="1" applyBorder="1" applyAlignment="1">
      <alignment horizontal="center" vertical="center" wrapText="1"/>
    </xf>
    <xf numFmtId="165" fontId="4" fillId="6" borderId="42" xfId="0" applyNumberFormat="1" applyFont="1" applyFill="1" applyBorder="1" applyAlignment="1" applyProtection="1">
      <alignment horizontal="center" vertical="center" wrapText="1"/>
      <protection locked="0"/>
    </xf>
    <xf numFmtId="165" fontId="4" fillId="6" borderId="41" xfId="0" applyNumberFormat="1" applyFont="1" applyFill="1" applyBorder="1" applyAlignment="1" applyProtection="1">
      <alignment vertical="center" wrapText="1"/>
      <protection locked="0"/>
    </xf>
    <xf numFmtId="0" fontId="42" fillId="4" borderId="77" xfId="0" applyFont="1" applyFill="1" applyBorder="1" applyAlignment="1">
      <alignment horizontal="center" vertical="center" wrapText="1"/>
    </xf>
    <xf numFmtId="164" fontId="3" fillId="0" borderId="0" xfId="0" applyNumberFormat="1" applyFont="1" applyAlignment="1" applyProtection="1">
      <alignment horizontal="center" vertical="top" wrapText="1"/>
      <protection locked="0"/>
    </xf>
    <xf numFmtId="1" fontId="3" fillId="0" borderId="0" xfId="0" applyNumberFormat="1" applyFont="1" applyAlignment="1" applyProtection="1">
      <alignment horizontal="right" vertical="top" wrapText="1"/>
      <protection locked="0"/>
    </xf>
    <xf numFmtId="165" fontId="3" fillId="0" borderId="0" xfId="1" applyNumberFormat="1" applyFont="1" applyFill="1" applyBorder="1" applyAlignment="1" applyProtection="1">
      <alignment horizontal="right" vertical="top" wrapText="1"/>
      <protection locked="0"/>
    </xf>
    <xf numFmtId="165" fontId="5" fillId="4" borderId="7" xfId="0" applyNumberFormat="1" applyFont="1" applyFill="1" applyBorder="1" applyAlignment="1">
      <alignment horizontal="right" vertical="center" wrapText="1"/>
    </xf>
    <xf numFmtId="165" fontId="5" fillId="4" borderId="6" xfId="0" applyNumberFormat="1" applyFont="1" applyFill="1" applyBorder="1" applyAlignment="1">
      <alignment horizontal="right" vertical="center" wrapText="1"/>
    </xf>
    <xf numFmtId="165" fontId="1" fillId="4" borderId="7" xfId="0" applyNumberFormat="1" applyFont="1" applyFill="1" applyBorder="1" applyAlignment="1">
      <alignment horizontal="right" vertical="center" wrapText="1"/>
    </xf>
    <xf numFmtId="165" fontId="1" fillId="4" borderId="1" xfId="0" applyNumberFormat="1" applyFont="1" applyFill="1" applyBorder="1" applyAlignment="1">
      <alignment horizontal="right" vertical="center" wrapText="1"/>
    </xf>
    <xf numFmtId="0" fontId="3" fillId="6" borderId="16" xfId="0" applyFont="1" applyFill="1" applyBorder="1" applyAlignment="1">
      <alignment horizontal="center" vertical="center" wrapText="1"/>
    </xf>
    <xf numFmtId="0" fontId="7" fillId="0" borderId="0" xfId="0" applyFont="1" applyAlignment="1" applyProtection="1">
      <alignment horizontal="left" vertical="center" wrapText="1"/>
      <protection locked="0"/>
    </xf>
    <xf numFmtId="0" fontId="43" fillId="5" borderId="32" xfId="0" applyFont="1" applyFill="1" applyBorder="1" applyAlignment="1" applyProtection="1">
      <alignment horizontal="center" vertical="center" wrapText="1"/>
      <protection locked="0"/>
    </xf>
    <xf numFmtId="165" fontId="5" fillId="4" borderId="62" xfId="0" applyNumberFormat="1" applyFont="1" applyFill="1" applyBorder="1" applyAlignment="1">
      <alignment horizontal="right" vertical="center" wrapText="1"/>
    </xf>
    <xf numFmtId="165" fontId="5" fillId="4" borderId="35" xfId="0" applyNumberFormat="1" applyFont="1" applyFill="1" applyBorder="1" applyAlignment="1">
      <alignment horizontal="right" vertical="center" wrapText="1"/>
    </xf>
    <xf numFmtId="10" fontId="5" fillId="4" borderId="4" xfId="0" applyNumberFormat="1" applyFont="1" applyFill="1" applyBorder="1" applyAlignment="1">
      <alignment horizontal="center" vertical="center" wrapText="1"/>
    </xf>
    <xf numFmtId="0" fontId="5" fillId="0" borderId="22" xfId="0" applyFont="1" applyBorder="1" applyAlignment="1" applyProtection="1">
      <alignment vertical="center" wrapText="1"/>
      <protection locked="0"/>
    </xf>
    <xf numFmtId="0" fontId="3" fillId="6" borderId="55" xfId="0" applyFont="1" applyFill="1" applyBorder="1" applyAlignment="1">
      <alignment horizontal="left" vertical="center" wrapText="1"/>
    </xf>
    <xf numFmtId="165" fontId="5" fillId="7" borderId="80" xfId="0" applyNumberFormat="1" applyFont="1" applyFill="1" applyBorder="1" applyAlignment="1">
      <alignment horizontal="right" vertical="center" wrapText="1"/>
    </xf>
    <xf numFmtId="165" fontId="5" fillId="7" borderId="67" xfId="0" applyNumberFormat="1" applyFont="1" applyFill="1" applyBorder="1" applyAlignment="1">
      <alignment horizontal="right" vertical="center" wrapText="1"/>
    </xf>
    <xf numFmtId="165" fontId="5" fillId="7" borderId="81" xfId="0" applyNumberFormat="1" applyFont="1" applyFill="1" applyBorder="1" applyAlignment="1">
      <alignment horizontal="right" vertical="center" wrapText="1"/>
    </xf>
    <xf numFmtId="10" fontId="5" fillId="7" borderId="81" xfId="0" applyNumberFormat="1" applyFont="1" applyFill="1" applyBorder="1" applyAlignment="1">
      <alignment horizontal="center" vertical="center" wrapText="1"/>
    </xf>
    <xf numFmtId="0" fontId="5" fillId="0" borderId="49" xfId="0" applyFont="1" applyBorder="1" applyAlignment="1" applyProtection="1">
      <alignment vertical="center" wrapText="1"/>
      <protection locked="0"/>
    </xf>
    <xf numFmtId="0" fontId="3" fillId="6" borderId="43" xfId="0" applyFont="1" applyFill="1" applyBorder="1" applyAlignment="1">
      <alignment horizontal="right" vertical="center" wrapText="1"/>
    </xf>
    <xf numFmtId="165" fontId="5" fillId="4" borderId="44" xfId="0" applyNumberFormat="1" applyFont="1" applyFill="1" applyBorder="1" applyAlignment="1">
      <alignment horizontal="right" vertical="center" wrapText="1"/>
    </xf>
    <xf numFmtId="10" fontId="5" fillId="4" borderId="44" xfId="0" applyNumberFormat="1" applyFont="1" applyFill="1" applyBorder="1" applyAlignment="1">
      <alignment horizontal="center" vertical="center" wrapText="1"/>
    </xf>
    <xf numFmtId="0" fontId="3" fillId="6" borderId="1" xfId="0" applyFont="1" applyFill="1" applyBorder="1" applyAlignment="1">
      <alignment horizontal="right" vertical="center" wrapText="1"/>
    </xf>
    <xf numFmtId="10" fontId="5" fillId="4" borderId="1" xfId="0" applyNumberFormat="1" applyFont="1" applyFill="1" applyBorder="1" applyAlignment="1">
      <alignment horizontal="center" vertical="center" wrapText="1"/>
    </xf>
    <xf numFmtId="0" fontId="3" fillId="6" borderId="2" xfId="0" applyFont="1" applyFill="1" applyBorder="1" applyAlignment="1">
      <alignment horizontal="right" vertical="center" wrapText="1"/>
    </xf>
    <xf numFmtId="0" fontId="3" fillId="6" borderId="18" xfId="0" applyFont="1" applyFill="1" applyBorder="1" applyAlignment="1">
      <alignment horizontal="right" vertical="center" wrapText="1"/>
    </xf>
    <xf numFmtId="0" fontId="3" fillId="6" borderId="64" xfId="0" applyFont="1" applyFill="1" applyBorder="1" applyAlignment="1">
      <alignment horizontal="right" vertical="center" wrapText="1"/>
    </xf>
    <xf numFmtId="165" fontId="5" fillId="6" borderId="10" xfId="0" applyNumberFormat="1" applyFont="1" applyFill="1" applyBorder="1" applyAlignment="1">
      <alignment horizontal="right" vertical="center" wrapText="1"/>
    </xf>
    <xf numFmtId="10" fontId="5" fillId="6" borderId="10" xfId="0" applyNumberFormat="1" applyFont="1" applyFill="1" applyBorder="1" applyAlignment="1">
      <alignment horizontal="center" vertical="center" wrapText="1"/>
    </xf>
    <xf numFmtId="0" fontId="5" fillId="6" borderId="19" xfId="0" applyFont="1" applyFill="1" applyBorder="1" applyAlignment="1" applyProtection="1">
      <alignment vertical="center" wrapText="1"/>
      <protection locked="0"/>
    </xf>
    <xf numFmtId="165" fontId="5" fillId="6" borderId="31" xfId="0" applyNumberFormat="1" applyFont="1" applyFill="1" applyBorder="1" applyAlignment="1">
      <alignment horizontal="right" vertical="center" wrapText="1"/>
    </xf>
    <xf numFmtId="10" fontId="5" fillId="6" borderId="31" xfId="0" applyNumberFormat="1" applyFont="1" applyFill="1" applyBorder="1" applyAlignment="1">
      <alignment horizontal="center" vertical="center" wrapText="1"/>
    </xf>
    <xf numFmtId="0" fontId="5" fillId="6" borderId="65" xfId="0" applyFont="1" applyFill="1" applyBorder="1" applyAlignment="1" applyProtection="1">
      <alignment vertical="center" wrapText="1"/>
      <protection locked="0"/>
    </xf>
    <xf numFmtId="165" fontId="1" fillId="4" borderId="1" xfId="0" applyNumberFormat="1" applyFont="1" applyFill="1" applyBorder="1" applyAlignment="1">
      <alignment horizontal="right" vertical="top" wrapText="1"/>
    </xf>
    <xf numFmtId="165" fontId="1" fillId="4" borderId="75" xfId="0" applyNumberFormat="1" applyFont="1" applyFill="1" applyBorder="1" applyAlignment="1">
      <alignment horizontal="right" vertical="top" wrapText="1"/>
    </xf>
    <xf numFmtId="165" fontId="1" fillId="4" borderId="33" xfId="0" applyNumberFormat="1" applyFont="1" applyFill="1" applyBorder="1" applyAlignment="1">
      <alignment horizontal="right" vertical="top" wrapText="1"/>
    </xf>
    <xf numFmtId="0" fontId="2" fillId="6" borderId="55" xfId="0" applyFont="1" applyFill="1" applyBorder="1" applyAlignment="1">
      <alignment horizontal="left" vertical="center" wrapText="1"/>
    </xf>
    <xf numFmtId="0" fontId="3" fillId="6" borderId="37" xfId="0" applyFont="1" applyFill="1" applyBorder="1" applyAlignment="1">
      <alignment horizontal="center" vertical="center" wrapText="1"/>
    </xf>
    <xf numFmtId="165" fontId="3" fillId="6" borderId="34" xfId="0" applyNumberFormat="1" applyFont="1" applyFill="1" applyBorder="1" applyAlignment="1">
      <alignment horizontal="right" vertical="center" wrapText="1"/>
    </xf>
    <xf numFmtId="1" fontId="3" fillId="6" borderId="34" xfId="0" applyNumberFormat="1" applyFont="1" applyFill="1" applyBorder="1" applyAlignment="1">
      <alignment horizontal="right" vertical="center" wrapText="1"/>
    </xf>
    <xf numFmtId="164" fontId="3" fillId="6" borderId="34" xfId="0" applyNumberFormat="1" applyFont="1" applyFill="1" applyBorder="1" applyAlignment="1">
      <alignment horizontal="right" vertical="center" wrapText="1"/>
    </xf>
    <xf numFmtId="0" fontId="3" fillId="6" borderId="40" xfId="0" applyFont="1" applyFill="1" applyBorder="1" applyAlignment="1">
      <alignment horizontal="right" vertical="center" wrapText="1"/>
    </xf>
    <xf numFmtId="0" fontId="3" fillId="6" borderId="33" xfId="0" applyFont="1" applyFill="1" applyBorder="1" applyAlignment="1">
      <alignment horizontal="right" vertical="center" wrapText="1"/>
    </xf>
    <xf numFmtId="0" fontId="3" fillId="6" borderId="67" xfId="0" applyFont="1" applyFill="1" applyBorder="1" applyAlignment="1">
      <alignment horizontal="right" vertical="center" wrapText="1"/>
    </xf>
    <xf numFmtId="165" fontId="3" fillId="6" borderId="33" xfId="0" applyNumberFormat="1" applyFont="1" applyFill="1" applyBorder="1" applyAlignment="1">
      <alignment horizontal="right" vertical="center" wrapText="1"/>
    </xf>
    <xf numFmtId="0" fontId="3" fillId="6" borderId="10" xfId="0" applyFont="1" applyFill="1" applyBorder="1" applyAlignment="1">
      <alignment horizontal="right" vertical="center" wrapText="1"/>
    </xf>
    <xf numFmtId="165" fontId="3" fillId="6" borderId="1" xfId="0" applyNumberFormat="1" applyFont="1" applyFill="1" applyBorder="1" applyAlignment="1">
      <alignment horizontal="right" vertical="center" wrapText="1"/>
    </xf>
    <xf numFmtId="0" fontId="3" fillId="6" borderId="44" xfId="0" applyFont="1" applyFill="1" applyBorder="1" applyAlignment="1">
      <alignment horizontal="right" vertical="center" wrapText="1"/>
    </xf>
    <xf numFmtId="0" fontId="3" fillId="6" borderId="31" xfId="0" applyFont="1" applyFill="1" applyBorder="1" applyAlignment="1">
      <alignment horizontal="right" vertical="center" wrapText="1"/>
    </xf>
    <xf numFmtId="165" fontId="3" fillId="6" borderId="44" xfId="0" applyNumberFormat="1" applyFont="1" applyFill="1" applyBorder="1" applyAlignment="1">
      <alignment horizontal="right" vertical="center" wrapText="1"/>
    </xf>
    <xf numFmtId="1" fontId="3" fillId="6" borderId="44" xfId="0" applyNumberFormat="1" applyFont="1" applyFill="1" applyBorder="1" applyAlignment="1">
      <alignment horizontal="right" vertical="center" wrapText="1"/>
    </xf>
    <xf numFmtId="164" fontId="3" fillId="6" borderId="31" xfId="0" applyNumberFormat="1" applyFont="1" applyFill="1" applyBorder="1" applyAlignment="1">
      <alignment horizontal="right" vertical="center" wrapText="1"/>
    </xf>
    <xf numFmtId="0" fontId="1" fillId="0" borderId="15" xfId="0" applyFont="1" applyBorder="1" applyAlignment="1" applyProtection="1">
      <alignment horizontal="center" vertical="center"/>
      <protection locked="0"/>
    </xf>
    <xf numFmtId="164" fontId="3" fillId="6" borderId="10" xfId="0" applyNumberFormat="1" applyFont="1" applyFill="1" applyBorder="1" applyAlignment="1" applyProtection="1">
      <alignment horizontal="center" vertical="top" wrapText="1"/>
      <protection locked="0"/>
    </xf>
    <xf numFmtId="1" fontId="3" fillId="6" borderId="10" xfId="0" applyNumberFormat="1" applyFont="1" applyFill="1" applyBorder="1" applyAlignment="1" applyProtection="1">
      <alignment horizontal="right" vertical="top" wrapText="1"/>
      <protection locked="0"/>
    </xf>
    <xf numFmtId="165" fontId="3" fillId="6" borderId="10" xfId="1" applyNumberFormat="1" applyFont="1" applyFill="1" applyBorder="1" applyAlignment="1" applyProtection="1">
      <alignment horizontal="right" vertical="top" wrapText="1"/>
      <protection locked="0"/>
    </xf>
    <xf numFmtId="165" fontId="3" fillId="6" borderId="10" xfId="0" applyNumberFormat="1" applyFont="1" applyFill="1" applyBorder="1" applyAlignment="1">
      <alignment horizontal="right" vertical="top" wrapText="1"/>
    </xf>
    <xf numFmtId="164" fontId="3" fillId="6" borderId="67" xfId="0" applyNumberFormat="1" applyFont="1" applyFill="1" applyBorder="1" applyAlignment="1" applyProtection="1">
      <alignment horizontal="center" vertical="top" wrapText="1"/>
      <protection locked="0"/>
    </xf>
    <xf numFmtId="1" fontId="3" fillId="6" borderId="67" xfId="0" applyNumberFormat="1" applyFont="1" applyFill="1" applyBorder="1" applyAlignment="1" applyProtection="1">
      <alignment horizontal="right" vertical="top" wrapText="1"/>
      <protection locked="0"/>
    </xf>
    <xf numFmtId="165" fontId="3" fillId="6" borderId="67" xfId="1" applyNumberFormat="1" applyFont="1" applyFill="1" applyBorder="1" applyAlignment="1" applyProtection="1">
      <alignment horizontal="right" vertical="top" wrapText="1"/>
      <protection locked="0"/>
    </xf>
    <xf numFmtId="165" fontId="3" fillId="6" borderId="67" xfId="0" applyNumberFormat="1" applyFont="1" applyFill="1" applyBorder="1" applyAlignment="1">
      <alignment horizontal="right" vertical="top" wrapText="1"/>
    </xf>
    <xf numFmtId="0" fontId="3" fillId="6" borderId="88" xfId="0" applyFont="1" applyFill="1" applyBorder="1" applyAlignment="1" applyProtection="1">
      <alignment horizontal="left" vertical="top" wrapText="1"/>
      <protection locked="0"/>
    </xf>
    <xf numFmtId="0" fontId="3" fillId="6" borderId="19" xfId="0" applyFont="1" applyFill="1" applyBorder="1" applyAlignment="1" applyProtection="1">
      <alignment horizontal="left" vertical="top" wrapText="1"/>
      <protection locked="0"/>
    </xf>
    <xf numFmtId="164" fontId="3" fillId="6" borderId="31" xfId="0" applyNumberFormat="1" applyFont="1" applyFill="1" applyBorder="1" applyAlignment="1" applyProtection="1">
      <alignment horizontal="center" vertical="top" wrapText="1"/>
      <protection locked="0"/>
    </xf>
    <xf numFmtId="1" fontId="3" fillId="6" borderId="31" xfId="0" applyNumberFormat="1" applyFont="1" applyFill="1" applyBorder="1" applyAlignment="1" applyProtection="1">
      <alignment horizontal="right" vertical="top" wrapText="1"/>
      <protection locked="0"/>
    </xf>
    <xf numFmtId="165" fontId="3" fillId="6" borderId="31" xfId="1" applyNumberFormat="1" applyFont="1" applyFill="1" applyBorder="1" applyAlignment="1" applyProtection="1">
      <alignment horizontal="right" vertical="top" wrapText="1"/>
      <protection locked="0"/>
    </xf>
    <xf numFmtId="165" fontId="3" fillId="6" borderId="31" xfId="0" applyNumberFormat="1" applyFont="1" applyFill="1" applyBorder="1" applyAlignment="1">
      <alignment horizontal="right" vertical="top" wrapText="1"/>
    </xf>
    <xf numFmtId="0" fontId="3" fillId="6" borderId="65" xfId="0" applyFont="1" applyFill="1" applyBorder="1" applyAlignment="1" applyProtection="1">
      <alignment horizontal="left" vertical="top" wrapText="1"/>
      <protection locked="0"/>
    </xf>
    <xf numFmtId="0" fontId="1" fillId="0" borderId="2" xfId="0" applyFont="1" applyBorder="1" applyAlignment="1" applyProtection="1">
      <alignment horizontal="center" vertical="top" wrapText="1"/>
      <protection locked="0"/>
    </xf>
    <xf numFmtId="0" fontId="1" fillId="0" borderId="46" xfId="0" applyFont="1" applyBorder="1" applyAlignment="1" applyProtection="1">
      <alignment horizontal="center" vertical="top" wrapText="1"/>
      <protection locked="0"/>
    </xf>
    <xf numFmtId="0" fontId="43" fillId="4" borderId="78" xfId="0" applyFont="1" applyFill="1" applyBorder="1" applyAlignment="1" applyProtection="1">
      <alignment horizontal="center" vertical="top" wrapText="1"/>
      <protection locked="0"/>
    </xf>
    <xf numFmtId="0" fontId="43" fillId="4" borderId="74" xfId="0" applyFont="1" applyFill="1" applyBorder="1" applyAlignment="1" applyProtection="1">
      <alignment horizontal="center" vertical="top" wrapText="1"/>
      <protection locked="0"/>
    </xf>
    <xf numFmtId="0" fontId="42" fillId="4" borderId="74" xfId="0" applyFont="1" applyFill="1" applyBorder="1" applyAlignment="1" applyProtection="1">
      <alignment horizontal="left" vertical="top" wrapText="1"/>
      <protection locked="0"/>
    </xf>
    <xf numFmtId="0" fontId="43" fillId="4" borderId="75" xfId="0" applyFont="1" applyFill="1" applyBorder="1" applyAlignment="1" applyProtection="1">
      <alignment horizontal="center" vertical="top" wrapText="1"/>
      <protection locked="0"/>
    </xf>
    <xf numFmtId="165" fontId="43" fillId="4" borderId="75" xfId="0" applyNumberFormat="1" applyFont="1" applyFill="1" applyBorder="1" applyAlignment="1" applyProtection="1">
      <alignment horizontal="right" vertical="top" wrapText="1"/>
      <protection locked="0"/>
    </xf>
    <xf numFmtId="1" fontId="43" fillId="4" borderId="75" xfId="0" applyNumberFormat="1" applyFont="1" applyFill="1" applyBorder="1" applyAlignment="1" applyProtection="1">
      <alignment horizontal="center" vertical="top" wrapText="1"/>
      <protection locked="0"/>
    </xf>
    <xf numFmtId="0" fontId="43" fillId="4" borderId="76" xfId="0" applyFont="1" applyFill="1" applyBorder="1" applyAlignment="1" applyProtection="1">
      <alignment horizontal="left" vertical="top" wrapText="1"/>
      <protection locked="0"/>
    </xf>
    <xf numFmtId="0" fontId="1" fillId="6" borderId="67" xfId="0" applyFont="1" applyFill="1" applyBorder="1" applyAlignment="1">
      <alignment horizontal="center" vertical="top" wrapText="1"/>
    </xf>
    <xf numFmtId="165" fontId="1" fillId="6" borderId="67" xfId="0" applyNumberFormat="1" applyFont="1" applyFill="1" applyBorder="1" applyAlignment="1">
      <alignment horizontal="right" vertical="top" wrapText="1"/>
    </xf>
    <xf numFmtId="1" fontId="1" fillId="6" borderId="67" xfId="0" applyNumberFormat="1" applyFont="1" applyFill="1" applyBorder="1" applyAlignment="1">
      <alignment horizontal="center" vertical="top" wrapText="1"/>
    </xf>
    <xf numFmtId="0" fontId="1" fillId="6" borderId="88" xfId="0" applyFont="1" applyFill="1" applyBorder="1" applyAlignment="1">
      <alignment horizontal="center" vertical="top" wrapText="1"/>
    </xf>
    <xf numFmtId="0" fontId="1" fillId="6" borderId="10" xfId="0" applyFont="1" applyFill="1" applyBorder="1" applyAlignment="1">
      <alignment horizontal="center" vertical="top" wrapText="1"/>
    </xf>
    <xf numFmtId="165" fontId="1" fillId="6" borderId="10" xfId="0" applyNumberFormat="1" applyFont="1" applyFill="1" applyBorder="1" applyAlignment="1">
      <alignment horizontal="right" vertical="top" wrapText="1"/>
    </xf>
    <xf numFmtId="1" fontId="1" fillId="6" borderId="10" xfId="0" applyNumberFormat="1" applyFont="1" applyFill="1" applyBorder="1" applyAlignment="1">
      <alignment horizontal="center" vertical="top" wrapText="1"/>
    </xf>
    <xf numFmtId="0" fontId="1" fillId="6" borderId="19" xfId="0" applyFont="1" applyFill="1" applyBorder="1" applyAlignment="1">
      <alignment horizontal="center" vertical="top" wrapText="1"/>
    </xf>
    <xf numFmtId="0" fontId="1" fillId="6" borderId="31" xfId="0" applyFont="1" applyFill="1" applyBorder="1" applyAlignment="1">
      <alignment horizontal="center" vertical="top" wrapText="1"/>
    </xf>
    <xf numFmtId="165" fontId="1" fillId="6" borderId="31" xfId="0" applyNumberFormat="1" applyFont="1" applyFill="1" applyBorder="1" applyAlignment="1">
      <alignment horizontal="right" vertical="top" wrapText="1"/>
    </xf>
    <xf numFmtId="1" fontId="1" fillId="6" borderId="31" xfId="0" applyNumberFormat="1" applyFont="1" applyFill="1" applyBorder="1" applyAlignment="1">
      <alignment horizontal="center" vertical="top" wrapText="1"/>
    </xf>
    <xf numFmtId="0" fontId="1" fillId="6" borderId="65" xfId="0" applyFont="1" applyFill="1" applyBorder="1" applyAlignment="1">
      <alignment horizontal="center" vertical="top" wrapText="1"/>
    </xf>
    <xf numFmtId="0" fontId="3" fillId="6" borderId="67" xfId="0" applyFont="1" applyFill="1" applyBorder="1" applyAlignment="1">
      <alignment horizontal="center" vertical="top" wrapText="1"/>
    </xf>
    <xf numFmtId="164" fontId="3" fillId="6" borderId="67" xfId="0" applyNumberFormat="1" applyFont="1" applyFill="1" applyBorder="1" applyAlignment="1">
      <alignment horizontal="right" vertical="top" wrapText="1"/>
    </xf>
    <xf numFmtId="1" fontId="3" fillId="6" borderId="67" xfId="0" applyNumberFormat="1" applyFont="1" applyFill="1" applyBorder="1" applyAlignment="1">
      <alignment horizontal="center" vertical="top" wrapText="1"/>
    </xf>
    <xf numFmtId="0" fontId="3" fillId="6" borderId="88" xfId="0" applyFont="1" applyFill="1" applyBorder="1" applyAlignment="1">
      <alignment horizontal="center" vertical="top" wrapText="1"/>
    </xf>
    <xf numFmtId="0" fontId="3" fillId="6" borderId="10" xfId="0" applyFont="1" applyFill="1" applyBorder="1" applyAlignment="1">
      <alignment horizontal="center" vertical="top" wrapText="1"/>
    </xf>
    <xf numFmtId="164" fontId="3" fillId="6" borderId="10" xfId="0" applyNumberFormat="1" applyFont="1" applyFill="1" applyBorder="1" applyAlignment="1">
      <alignment horizontal="right" vertical="top" wrapText="1"/>
    </xf>
    <xf numFmtId="1" fontId="3" fillId="6" borderId="10" xfId="0" applyNumberFormat="1" applyFont="1" applyFill="1" applyBorder="1" applyAlignment="1">
      <alignment horizontal="center" vertical="top" wrapText="1"/>
    </xf>
    <xf numFmtId="0" fontId="3" fillId="6" borderId="19" xfId="0" applyFont="1" applyFill="1" applyBorder="1" applyAlignment="1">
      <alignment horizontal="center" vertical="top" wrapText="1"/>
    </xf>
    <xf numFmtId="0" fontId="3" fillId="6" borderId="31" xfId="0" applyFont="1" applyFill="1" applyBorder="1" applyAlignment="1">
      <alignment horizontal="center" vertical="top" wrapText="1"/>
    </xf>
    <xf numFmtId="164" fontId="3" fillId="6" borderId="31" xfId="0" applyNumberFormat="1" applyFont="1" applyFill="1" applyBorder="1" applyAlignment="1">
      <alignment horizontal="right" vertical="top" wrapText="1"/>
    </xf>
    <xf numFmtId="1" fontId="3" fillId="6" borderId="31" xfId="0" applyNumberFormat="1" applyFont="1" applyFill="1" applyBorder="1" applyAlignment="1">
      <alignment horizontal="center" vertical="top" wrapText="1"/>
    </xf>
    <xf numFmtId="0" fontId="3" fillId="6" borderId="65" xfId="0" applyFont="1" applyFill="1" applyBorder="1" applyAlignment="1">
      <alignment horizontal="center" vertical="top" wrapText="1"/>
    </xf>
    <xf numFmtId="165" fontId="3" fillId="6" borderId="40" xfId="0" applyNumberFormat="1" applyFont="1" applyFill="1" applyBorder="1" applyAlignment="1">
      <alignment horizontal="right" vertical="top" wrapText="1"/>
    </xf>
    <xf numFmtId="1" fontId="43" fillId="4" borderId="76" xfId="0" applyNumberFormat="1" applyFont="1" applyFill="1" applyBorder="1" applyAlignment="1">
      <alignment vertical="top" wrapText="1"/>
    </xf>
    <xf numFmtId="1" fontId="3" fillId="6" borderId="67" xfId="0" applyNumberFormat="1" applyFont="1" applyFill="1" applyBorder="1" applyAlignment="1">
      <alignment vertical="top" wrapText="1"/>
    </xf>
    <xf numFmtId="0" fontId="3" fillId="6" borderId="88" xfId="0" applyFont="1" applyFill="1" applyBorder="1" applyAlignment="1">
      <alignment horizontal="left" vertical="top" wrapText="1"/>
    </xf>
    <xf numFmtId="1" fontId="3" fillId="6" borderId="10" xfId="0" applyNumberFormat="1" applyFont="1" applyFill="1" applyBorder="1" applyAlignment="1">
      <alignment vertical="top" wrapText="1"/>
    </xf>
    <xf numFmtId="0" fontId="3" fillId="6" borderId="19" xfId="0" applyFont="1" applyFill="1" applyBorder="1" applyAlignment="1">
      <alignment horizontal="left" vertical="top" wrapText="1"/>
    </xf>
    <xf numFmtId="1" fontId="3" fillId="6" borderId="31" xfId="0" applyNumberFormat="1" applyFont="1" applyFill="1" applyBorder="1" applyAlignment="1">
      <alignment vertical="top" wrapText="1"/>
    </xf>
    <xf numFmtId="0" fontId="3" fillId="6" borderId="65" xfId="0" applyFont="1" applyFill="1" applyBorder="1" applyAlignment="1">
      <alignment horizontal="left" vertical="top" wrapText="1"/>
    </xf>
    <xf numFmtId="1" fontId="3" fillId="6" borderId="67" xfId="0" applyNumberFormat="1" applyFont="1" applyFill="1" applyBorder="1" applyAlignment="1">
      <alignment horizontal="left" vertical="top" wrapText="1"/>
    </xf>
    <xf numFmtId="1" fontId="3" fillId="6" borderId="10" xfId="0" applyNumberFormat="1" applyFont="1" applyFill="1" applyBorder="1" applyAlignment="1">
      <alignment horizontal="left" vertical="top" wrapText="1"/>
    </xf>
    <xf numFmtId="1" fontId="3" fillId="6" borderId="31" xfId="0" applyNumberFormat="1" applyFont="1" applyFill="1" applyBorder="1" applyAlignment="1">
      <alignment horizontal="left" vertical="top" wrapText="1"/>
    </xf>
    <xf numFmtId="165" fontId="5" fillId="4" borderId="70" xfId="0" applyNumberFormat="1" applyFont="1" applyFill="1" applyBorder="1" applyAlignment="1">
      <alignment horizontal="center" vertical="center" wrapText="1"/>
    </xf>
    <xf numFmtId="165" fontId="5" fillId="4" borderId="50" xfId="0" applyNumberFormat="1" applyFont="1" applyFill="1" applyBorder="1" applyAlignment="1">
      <alignment horizontal="center" vertical="center" wrapText="1"/>
    </xf>
    <xf numFmtId="165" fontId="5" fillId="4" borderId="3" xfId="0" applyNumberFormat="1" applyFont="1" applyFill="1" applyBorder="1" applyAlignment="1">
      <alignment horizontal="center" vertical="center" wrapText="1"/>
    </xf>
    <xf numFmtId="165" fontId="5" fillId="4" borderId="10" xfId="0" applyNumberFormat="1" applyFont="1" applyFill="1" applyBorder="1" applyAlignment="1">
      <alignment horizontal="center" vertical="center" wrapText="1"/>
    </xf>
    <xf numFmtId="165" fontId="5" fillId="4" borderId="6" xfId="0" applyNumberFormat="1" applyFont="1" applyFill="1" applyBorder="1" applyAlignment="1">
      <alignment horizontal="center" vertical="center" wrapText="1"/>
    </xf>
    <xf numFmtId="0" fontId="7" fillId="0" borderId="11" xfId="0" applyFont="1" applyBorder="1" applyAlignment="1" applyProtection="1">
      <alignment horizontal="left" vertical="center" wrapText="1"/>
      <protection locked="0"/>
    </xf>
    <xf numFmtId="0" fontId="4" fillId="0" borderId="0" xfId="0" applyFont="1" applyAlignment="1">
      <alignment horizontal="right" vertical="center" wrapText="1"/>
    </xf>
    <xf numFmtId="0" fontId="4" fillId="6" borderId="42" xfId="0" applyFont="1" applyFill="1" applyBorder="1" applyAlignment="1">
      <alignment horizontal="center" vertical="center" wrapText="1"/>
    </xf>
    <xf numFmtId="0" fontId="4" fillId="6" borderId="34" xfId="0" applyFont="1" applyFill="1" applyBorder="1" applyAlignment="1">
      <alignment horizontal="center" vertical="center" wrapText="1"/>
    </xf>
    <xf numFmtId="0" fontId="4" fillId="6" borderId="40" xfId="0" applyFont="1" applyFill="1" applyBorder="1" applyAlignment="1">
      <alignment horizontal="center" vertical="center" wrapText="1"/>
    </xf>
    <xf numFmtId="0" fontId="5" fillId="0" borderId="63" xfId="0" applyFont="1" applyBorder="1" applyAlignment="1" applyProtection="1">
      <alignment vertical="top" wrapText="1"/>
      <protection locked="0"/>
    </xf>
    <xf numFmtId="0" fontId="5" fillId="0" borderId="29" xfId="0" applyFont="1" applyBorder="1" applyAlignment="1" applyProtection="1">
      <alignment vertical="top" wrapText="1"/>
      <protection locked="0"/>
    </xf>
    <xf numFmtId="0" fontId="5" fillId="0" borderId="30" xfId="0" applyFont="1" applyBorder="1" applyAlignment="1" applyProtection="1">
      <alignment vertical="top" wrapText="1"/>
      <protection locked="0"/>
    </xf>
    <xf numFmtId="0" fontId="5" fillId="0" borderId="64" xfId="0" applyFont="1" applyBorder="1" applyAlignment="1" applyProtection="1">
      <alignment vertical="top" wrapText="1"/>
      <protection locked="0"/>
    </xf>
    <xf numFmtId="0" fontId="5" fillId="0" borderId="31" xfId="0" applyFont="1" applyBorder="1" applyAlignment="1" applyProtection="1">
      <alignment vertical="top" wrapText="1"/>
      <protection locked="0"/>
    </xf>
    <xf numFmtId="0" fontId="5" fillId="0" borderId="65" xfId="0" applyFont="1" applyBorder="1" applyAlignment="1" applyProtection="1">
      <alignment vertical="top" wrapText="1"/>
      <protection locked="0"/>
    </xf>
    <xf numFmtId="0" fontId="7" fillId="0" borderId="10" xfId="0" applyFont="1" applyBorder="1" applyAlignment="1" applyProtection="1">
      <alignment horizontal="left" vertical="center" wrapText="1"/>
      <protection locked="0"/>
    </xf>
    <xf numFmtId="0" fontId="37" fillId="6" borderId="37" xfId="0" applyFont="1" applyFill="1" applyBorder="1" applyAlignment="1">
      <alignment horizontal="center" vertical="center" wrapText="1"/>
    </xf>
    <xf numFmtId="0" fontId="18" fillId="6" borderId="61" xfId="0" applyFont="1" applyFill="1" applyBorder="1" applyAlignment="1">
      <alignment horizontal="center" vertical="center" wrapText="1"/>
    </xf>
    <xf numFmtId="0" fontId="18" fillId="6" borderId="36" xfId="0" applyFont="1" applyFill="1" applyBorder="1" applyAlignment="1">
      <alignment horizontal="center" vertical="center" wrapText="1"/>
    </xf>
    <xf numFmtId="0" fontId="31" fillId="6" borderId="37" xfId="0" applyFont="1" applyFill="1" applyBorder="1" applyAlignment="1">
      <alignment horizontal="left" vertical="center" wrapText="1" readingOrder="1"/>
    </xf>
    <xf numFmtId="0" fontId="31" fillId="6" borderId="61" xfId="0" applyFont="1" applyFill="1" applyBorder="1" applyAlignment="1">
      <alignment horizontal="left" vertical="center" wrapText="1" readingOrder="1"/>
    </xf>
    <xf numFmtId="0" fontId="31" fillId="6" borderId="36" xfId="0" applyFont="1" applyFill="1" applyBorder="1" applyAlignment="1">
      <alignment horizontal="left" vertical="center" wrapText="1" readingOrder="1"/>
    </xf>
    <xf numFmtId="0" fontId="2" fillId="4" borderId="71"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72" xfId="0" applyFont="1" applyFill="1" applyBorder="1" applyAlignment="1">
      <alignment horizontal="center" vertical="center" wrapText="1"/>
    </xf>
    <xf numFmtId="0" fontId="2" fillId="4" borderId="73" xfId="0" applyFont="1" applyFill="1" applyBorder="1" applyAlignment="1">
      <alignment horizontal="center" vertical="center" wrapText="1"/>
    </xf>
    <xf numFmtId="0" fontId="3" fillId="6" borderId="34" xfId="0" applyFont="1" applyFill="1" applyBorder="1" applyAlignment="1">
      <alignment horizontal="center" vertical="center" wrapText="1"/>
    </xf>
    <xf numFmtId="0" fontId="4" fillId="4" borderId="63"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61"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3" fillId="4" borderId="87"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70" xfId="0" applyFont="1" applyFill="1" applyBorder="1" applyAlignment="1">
      <alignment horizontal="center" vertical="center" wrapText="1"/>
    </xf>
    <xf numFmtId="0" fontId="3" fillId="6" borderId="50" xfId="0" applyFont="1" applyFill="1" applyBorder="1" applyAlignment="1">
      <alignment horizontal="center" vertical="center" wrapText="1"/>
    </xf>
    <xf numFmtId="165" fontId="5" fillId="4" borderId="12" xfId="0" applyNumberFormat="1" applyFont="1" applyFill="1" applyBorder="1" applyAlignment="1">
      <alignment horizontal="center" vertical="center" wrapText="1"/>
    </xf>
    <xf numFmtId="165" fontId="5" fillId="4" borderId="11" xfId="0" applyNumberFormat="1" applyFont="1" applyFill="1" applyBorder="1" applyAlignment="1">
      <alignment horizontal="center" vertical="center" wrapText="1"/>
    </xf>
    <xf numFmtId="165" fontId="5" fillId="4" borderId="7" xfId="0" applyNumberFormat="1" applyFont="1" applyFill="1" applyBorder="1" applyAlignment="1">
      <alignment horizontal="center" vertical="center" wrapText="1"/>
    </xf>
    <xf numFmtId="49" fontId="41" fillId="0" borderId="0" xfId="0" applyNumberFormat="1" applyFont="1" applyAlignment="1">
      <alignment horizontal="center" vertical="center" wrapText="1"/>
    </xf>
    <xf numFmtId="165" fontId="5" fillId="4" borderId="26" xfId="0" applyNumberFormat="1"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4" borderId="80" xfId="0" applyFont="1" applyFill="1" applyBorder="1" applyAlignment="1">
      <alignment horizontal="right" vertical="center" wrapText="1"/>
    </xf>
    <xf numFmtId="0" fontId="3" fillId="4" borderId="67" xfId="0" applyFont="1" applyFill="1" applyBorder="1" applyAlignment="1">
      <alignment horizontal="right" vertical="center" wrapText="1"/>
    </xf>
    <xf numFmtId="0" fontId="3" fillId="4" borderId="81" xfId="0" applyFont="1" applyFill="1" applyBorder="1" applyAlignment="1">
      <alignment horizontal="right" vertical="center" wrapText="1"/>
    </xf>
    <xf numFmtId="0" fontId="3" fillId="4" borderId="18" xfId="0" applyFont="1" applyFill="1" applyBorder="1" applyAlignment="1">
      <alignment horizontal="right" vertical="center" wrapText="1"/>
    </xf>
    <xf numFmtId="0" fontId="3" fillId="4" borderId="10" xfId="0" applyFont="1" applyFill="1" applyBorder="1" applyAlignment="1">
      <alignment horizontal="right" vertical="center" wrapText="1"/>
    </xf>
    <xf numFmtId="0" fontId="3" fillId="4" borderId="6" xfId="0" applyFont="1" applyFill="1" applyBorder="1" applyAlignment="1">
      <alignment horizontal="right" vertical="center" wrapText="1"/>
    </xf>
    <xf numFmtId="0" fontId="3" fillId="4" borderId="25" xfId="0" applyFont="1" applyFill="1" applyBorder="1" applyAlignment="1">
      <alignment horizontal="right" vertical="center" wrapText="1"/>
    </xf>
    <xf numFmtId="0" fontId="3" fillId="4" borderId="70" xfId="0" applyFont="1" applyFill="1" applyBorder="1" applyAlignment="1">
      <alignment horizontal="right" vertical="center" wrapText="1"/>
    </xf>
    <xf numFmtId="0" fontId="4" fillId="6" borderId="55" xfId="0" applyFont="1" applyFill="1" applyBorder="1" applyAlignment="1">
      <alignment horizontal="center" vertical="center" wrapText="1"/>
    </xf>
    <xf numFmtId="0" fontId="4" fillId="6" borderId="43" xfId="0" applyFont="1" applyFill="1" applyBorder="1" applyAlignment="1">
      <alignment horizontal="center" vertical="center" wrapText="1"/>
    </xf>
    <xf numFmtId="0" fontId="1" fillId="6" borderId="63" xfId="0" applyFont="1" applyFill="1" applyBorder="1" applyAlignment="1">
      <alignment horizontal="left" vertical="center" wrapText="1"/>
    </xf>
    <xf numFmtId="0" fontId="1" fillId="6" borderId="29" xfId="0" applyFont="1" applyFill="1" applyBorder="1" applyAlignment="1">
      <alignment horizontal="left" vertical="center" wrapText="1"/>
    </xf>
    <xf numFmtId="0" fontId="3" fillId="6" borderId="29" xfId="0" applyFont="1" applyFill="1" applyBorder="1" applyAlignment="1">
      <alignment horizontal="left" vertical="center" wrapText="1"/>
    </xf>
    <xf numFmtId="0" fontId="3" fillId="6" borderId="30" xfId="0" applyFont="1" applyFill="1" applyBorder="1" applyAlignment="1">
      <alignment horizontal="left" vertical="center" wrapText="1"/>
    </xf>
    <xf numFmtId="0" fontId="3" fillId="6" borderId="64" xfId="0" applyFont="1" applyFill="1" applyBorder="1" applyAlignment="1">
      <alignment horizontal="left" vertical="center" wrapText="1"/>
    </xf>
    <xf numFmtId="0" fontId="3" fillId="6" borderId="31" xfId="0" applyFont="1" applyFill="1" applyBorder="1" applyAlignment="1">
      <alignment horizontal="left" vertical="center" wrapText="1"/>
    </xf>
    <xf numFmtId="0" fontId="3" fillId="6" borderId="65" xfId="0" applyFont="1" applyFill="1" applyBorder="1" applyAlignment="1">
      <alignment horizontal="left" vertical="center" wrapText="1"/>
    </xf>
    <xf numFmtId="0" fontId="3" fillId="0" borderId="31" xfId="0" applyFont="1" applyBorder="1" applyAlignment="1">
      <alignment vertical="center" wrapText="1"/>
    </xf>
    <xf numFmtId="165" fontId="4" fillId="6" borderId="55" xfId="0" applyNumberFormat="1" applyFont="1" applyFill="1" applyBorder="1" applyAlignment="1" applyProtection="1">
      <alignment horizontal="center" vertical="center" wrapText="1"/>
      <protection locked="0"/>
    </xf>
    <xf numFmtId="165" fontId="4" fillId="6" borderId="43" xfId="0" applyNumberFormat="1" applyFont="1" applyFill="1" applyBorder="1" applyAlignment="1" applyProtection="1">
      <alignment horizontal="center" vertical="center" wrapText="1"/>
      <protection locked="0"/>
    </xf>
    <xf numFmtId="0" fontId="4" fillId="6" borderId="57" xfId="0" applyFont="1" applyFill="1" applyBorder="1" applyAlignment="1">
      <alignment horizontal="center" vertical="center" wrapText="1"/>
    </xf>
    <xf numFmtId="0" fontId="4" fillId="6" borderId="45" xfId="0" applyFont="1" applyFill="1" applyBorder="1" applyAlignment="1">
      <alignment horizontal="center" vertical="center" wrapText="1"/>
    </xf>
    <xf numFmtId="165" fontId="4" fillId="6" borderId="56" xfId="0" applyNumberFormat="1" applyFont="1" applyFill="1" applyBorder="1" applyAlignment="1">
      <alignment horizontal="center" vertical="center" wrapText="1"/>
    </xf>
    <xf numFmtId="165" fontId="4" fillId="6" borderId="44" xfId="0" applyNumberFormat="1" applyFont="1" applyFill="1" applyBorder="1" applyAlignment="1">
      <alignment horizontal="center" vertical="center" wrapText="1"/>
    </xf>
    <xf numFmtId="0" fontId="4" fillId="6" borderId="33" xfId="0" applyFont="1" applyFill="1" applyBorder="1" applyAlignment="1">
      <alignment horizontal="center" vertical="center" wrapText="1"/>
    </xf>
    <xf numFmtId="0" fontId="3" fillId="6" borderId="37" xfId="0" applyFont="1" applyFill="1" applyBorder="1" applyAlignment="1">
      <alignment horizontal="right" vertical="center" wrapText="1"/>
    </xf>
    <xf numFmtId="0" fontId="3" fillId="6" borderId="61" xfId="0" applyFont="1" applyFill="1" applyBorder="1" applyAlignment="1">
      <alignment horizontal="right" vertical="center" wrapText="1"/>
    </xf>
    <xf numFmtId="0" fontId="3" fillId="6" borderId="39" xfId="0" applyFont="1" applyFill="1" applyBorder="1" applyAlignment="1">
      <alignment horizontal="right" vertical="center" wrapText="1"/>
    </xf>
    <xf numFmtId="165" fontId="4" fillId="6" borderId="71" xfId="0" applyNumberFormat="1" applyFont="1" applyFill="1" applyBorder="1" applyAlignment="1" applyProtection="1">
      <alignment horizontal="center" vertical="center" wrapText="1"/>
      <protection locked="0"/>
    </xf>
    <xf numFmtId="165" fontId="4" fillId="6" borderId="73" xfId="0" applyNumberFormat="1" applyFont="1" applyFill="1" applyBorder="1" applyAlignment="1" applyProtection="1">
      <alignment horizontal="center" vertical="center" wrapText="1"/>
      <protection locked="0"/>
    </xf>
    <xf numFmtId="49" fontId="10" fillId="0" borderId="31" xfId="0" applyNumberFormat="1" applyFont="1" applyBorder="1" applyAlignment="1">
      <alignment horizontal="center" vertical="center" wrapText="1"/>
    </xf>
    <xf numFmtId="1" fontId="4" fillId="6" borderId="56" xfId="0" applyNumberFormat="1" applyFont="1" applyFill="1" applyBorder="1" applyAlignment="1">
      <alignment horizontal="center" vertical="center" wrapText="1"/>
    </xf>
    <xf numFmtId="1" fontId="4" fillId="6" borderId="44" xfId="0" applyNumberFormat="1" applyFont="1" applyFill="1" applyBorder="1" applyAlignment="1">
      <alignment horizontal="center" vertical="center" wrapText="1"/>
    </xf>
    <xf numFmtId="0" fontId="2" fillId="0" borderId="0" xfId="0" applyFont="1" applyAlignment="1">
      <alignment horizontal="right" vertical="center" wrapText="1"/>
    </xf>
    <xf numFmtId="49" fontId="2" fillId="0" borderId="0" xfId="0" applyNumberFormat="1" applyFont="1" applyAlignment="1">
      <alignment horizontal="left" vertical="center" wrapText="1"/>
    </xf>
    <xf numFmtId="0" fontId="3" fillId="0" borderId="0" xfId="0" applyFont="1" applyAlignment="1">
      <alignment vertical="center" wrapText="1"/>
    </xf>
    <xf numFmtId="0" fontId="5" fillId="0" borderId="37" xfId="0" applyFont="1" applyBorder="1" applyAlignment="1" applyProtection="1">
      <alignment vertical="top" wrapText="1"/>
      <protection locked="0"/>
    </xf>
    <xf numFmtId="0" fontId="5" fillId="0" borderId="61" xfId="0" applyFont="1" applyBorder="1" applyAlignment="1" applyProtection="1">
      <alignment vertical="top" wrapText="1"/>
      <protection locked="0"/>
    </xf>
    <xf numFmtId="0" fontId="5" fillId="0" borderId="36" xfId="0" applyFont="1" applyBorder="1" applyAlignment="1" applyProtection="1">
      <alignment vertical="top" wrapText="1"/>
      <protection locked="0"/>
    </xf>
    <xf numFmtId="0" fontId="3" fillId="6" borderId="37" xfId="0" applyFont="1" applyFill="1" applyBorder="1" applyAlignment="1">
      <alignment horizontal="left" vertical="center" wrapText="1"/>
    </xf>
    <xf numFmtId="0" fontId="3" fillId="6" borderId="61" xfId="0" applyFont="1" applyFill="1" applyBorder="1" applyAlignment="1">
      <alignment horizontal="left" vertical="center" wrapText="1"/>
    </xf>
    <xf numFmtId="0" fontId="3" fillId="6" borderId="36" xfId="0" applyFont="1" applyFill="1" applyBorder="1" applyAlignment="1">
      <alignment horizontal="left" vertical="center" wrapText="1"/>
    </xf>
    <xf numFmtId="0" fontId="1" fillId="5" borderId="63" xfId="0" applyFont="1" applyFill="1" applyBorder="1" applyAlignment="1" applyProtection="1">
      <alignment horizontal="left" vertical="center" wrapText="1"/>
      <protection locked="0"/>
    </xf>
    <xf numFmtId="0" fontId="5" fillId="5" borderId="29" xfId="0" applyFont="1" applyFill="1" applyBorder="1" applyAlignment="1" applyProtection="1">
      <alignment horizontal="left" vertical="center" wrapText="1"/>
      <protection locked="0"/>
    </xf>
    <xf numFmtId="0" fontId="5" fillId="5" borderId="30" xfId="0" applyFont="1" applyFill="1" applyBorder="1" applyAlignment="1" applyProtection="1">
      <alignment horizontal="left" vertical="center" wrapText="1"/>
      <protection locked="0"/>
    </xf>
    <xf numFmtId="0" fontId="5" fillId="5" borderId="16" xfId="0" applyFont="1" applyFill="1" applyBorder="1" applyAlignment="1" applyProtection="1">
      <alignment horizontal="left" vertical="center" wrapText="1"/>
      <protection locked="0"/>
    </xf>
    <xf numFmtId="0" fontId="5" fillId="5" borderId="0" xfId="0" applyFont="1" applyFill="1" applyAlignment="1" applyProtection="1">
      <alignment horizontal="left" vertical="center" wrapText="1"/>
      <protection locked="0"/>
    </xf>
    <xf numFmtId="0" fontId="5" fillId="5" borderId="17" xfId="0" applyFont="1" applyFill="1" applyBorder="1" applyAlignment="1" applyProtection="1">
      <alignment horizontal="left" vertical="center" wrapText="1"/>
      <protection locked="0"/>
    </xf>
    <xf numFmtId="0" fontId="5" fillId="5" borderId="64" xfId="0" applyFont="1" applyFill="1" applyBorder="1" applyAlignment="1" applyProtection="1">
      <alignment horizontal="left" vertical="center" wrapText="1"/>
      <protection locked="0"/>
    </xf>
    <xf numFmtId="0" fontId="5" fillId="5" borderId="31" xfId="0" applyFont="1" applyFill="1" applyBorder="1" applyAlignment="1" applyProtection="1">
      <alignment horizontal="left" vertical="center" wrapText="1"/>
      <protection locked="0"/>
    </xf>
    <xf numFmtId="0" fontId="5" fillId="5" borderId="65" xfId="0" applyFont="1" applyFill="1" applyBorder="1" applyAlignment="1" applyProtection="1">
      <alignment horizontal="left" vertical="center" wrapText="1"/>
      <protection locked="0"/>
    </xf>
    <xf numFmtId="0" fontId="3" fillId="6" borderId="63" xfId="0" applyFont="1" applyFill="1" applyBorder="1" applyAlignment="1">
      <alignment horizontal="left" vertical="center" wrapText="1"/>
    </xf>
    <xf numFmtId="49" fontId="4" fillId="6" borderId="33" xfId="2" applyNumberFormat="1" applyFont="1" applyFill="1" applyBorder="1" applyAlignment="1">
      <alignment horizontal="center" vertical="center" wrapText="1"/>
    </xf>
    <xf numFmtId="0" fontId="3" fillId="6" borderId="18" xfId="0" applyFont="1" applyFill="1" applyBorder="1" applyAlignment="1" applyProtection="1">
      <alignment horizontal="right" vertical="top" wrapText="1"/>
      <protection locked="0"/>
    </xf>
    <xf numFmtId="0" fontId="3" fillId="6" borderId="10" xfId="0" applyFont="1" applyFill="1" applyBorder="1" applyAlignment="1" applyProtection="1">
      <alignment horizontal="right" vertical="top" wrapText="1"/>
      <protection locked="0"/>
    </xf>
    <xf numFmtId="0" fontId="3" fillId="6" borderId="64" xfId="0" applyFont="1" applyFill="1" applyBorder="1" applyAlignment="1" applyProtection="1">
      <alignment horizontal="right" vertical="top" wrapText="1"/>
      <protection locked="0"/>
    </xf>
    <xf numFmtId="0" fontId="3" fillId="6" borderId="31" xfId="0" applyFont="1" applyFill="1" applyBorder="1" applyAlignment="1" applyProtection="1">
      <alignment horizontal="right" vertical="top" wrapText="1"/>
      <protection locked="0"/>
    </xf>
    <xf numFmtId="0" fontId="17" fillId="6" borderId="37" xfId="0" applyFont="1" applyFill="1" applyBorder="1" applyAlignment="1" applyProtection="1">
      <alignment horizontal="left" vertical="center" wrapText="1"/>
      <protection locked="0"/>
    </xf>
    <xf numFmtId="0" fontId="17" fillId="6" borderId="61" xfId="0" applyFont="1" applyFill="1" applyBorder="1" applyAlignment="1" applyProtection="1">
      <alignment horizontal="left" vertical="center" wrapText="1"/>
      <protection locked="0"/>
    </xf>
    <xf numFmtId="0" fontId="17" fillId="6" borderId="36" xfId="0" applyFont="1" applyFill="1" applyBorder="1" applyAlignment="1" applyProtection="1">
      <alignment horizontal="left" vertical="center" wrapText="1"/>
      <protection locked="0"/>
    </xf>
    <xf numFmtId="0" fontId="5" fillId="0" borderId="63" xfId="0" applyFont="1" applyBorder="1" applyAlignment="1" applyProtection="1">
      <alignment horizontal="left" vertical="top" wrapText="1"/>
      <protection locked="0"/>
    </xf>
    <xf numFmtId="0" fontId="5" fillId="0" borderId="29" xfId="0" applyFont="1" applyBorder="1" applyAlignment="1" applyProtection="1">
      <alignment horizontal="left" vertical="top" wrapText="1"/>
      <protection locked="0"/>
    </xf>
    <xf numFmtId="0" fontId="5" fillId="0" borderId="30" xfId="0" applyFont="1" applyBorder="1" applyAlignment="1" applyProtection="1">
      <alignment horizontal="left" vertical="top" wrapText="1"/>
      <protection locked="0"/>
    </xf>
    <xf numFmtId="0" fontId="5" fillId="0" borderId="64" xfId="0" applyFont="1" applyBorder="1" applyAlignment="1" applyProtection="1">
      <alignment horizontal="left" vertical="top" wrapText="1"/>
      <protection locked="0"/>
    </xf>
    <xf numFmtId="0" fontId="5" fillId="0" borderId="31" xfId="0" applyFont="1" applyBorder="1" applyAlignment="1" applyProtection="1">
      <alignment horizontal="left" vertical="top" wrapText="1"/>
      <protection locked="0"/>
    </xf>
    <xf numFmtId="0" fontId="5" fillId="0" borderId="65" xfId="0" applyFont="1" applyBorder="1" applyAlignment="1" applyProtection="1">
      <alignment horizontal="left" vertical="top" wrapText="1"/>
      <protection locked="0"/>
    </xf>
    <xf numFmtId="0" fontId="10" fillId="0" borderId="0" xfId="0" applyFont="1" applyAlignment="1" applyProtection="1">
      <alignment horizontal="center" vertical="center" wrapText="1"/>
      <protection locked="0"/>
    </xf>
    <xf numFmtId="0" fontId="4" fillId="6" borderId="61" xfId="0" applyFont="1" applyFill="1" applyBorder="1" applyAlignment="1" applyProtection="1">
      <alignment horizontal="left" vertical="top" wrapText="1"/>
      <protection locked="0"/>
    </xf>
    <xf numFmtId="0" fontId="4" fillId="6" borderId="36" xfId="0" applyFont="1" applyFill="1" applyBorder="1" applyAlignment="1" applyProtection="1">
      <alignment horizontal="left" vertical="top" wrapText="1"/>
      <protection locked="0"/>
    </xf>
    <xf numFmtId="0" fontId="3" fillId="6" borderId="66" xfId="0" applyFont="1" applyFill="1" applyBorder="1" applyAlignment="1" applyProtection="1">
      <alignment horizontal="right" vertical="top" wrapText="1"/>
      <protection locked="0"/>
    </xf>
    <xf numFmtId="0" fontId="3" fillId="6" borderId="67" xfId="0" applyFont="1" applyFill="1" applyBorder="1" applyAlignment="1" applyProtection="1">
      <alignment horizontal="right" vertical="top" wrapText="1"/>
      <protection locked="0"/>
    </xf>
    <xf numFmtId="0" fontId="3" fillId="4" borderId="37" xfId="0" applyFont="1" applyFill="1" applyBorder="1" applyAlignment="1" applyProtection="1">
      <alignment horizontal="right" vertical="top" wrapText="1"/>
      <protection locked="0"/>
    </xf>
    <xf numFmtId="0" fontId="3" fillId="4" borderId="61" xfId="0" applyFont="1" applyFill="1" applyBorder="1" applyAlignment="1" applyProtection="1">
      <alignment horizontal="right" vertical="top" wrapText="1"/>
      <protection locked="0"/>
    </xf>
    <xf numFmtId="0" fontId="3" fillId="4" borderId="39" xfId="0" applyFont="1" applyFill="1" applyBorder="1" applyAlignment="1" applyProtection="1">
      <alignment horizontal="right" vertical="top" wrapText="1"/>
      <protection locked="0"/>
    </xf>
    <xf numFmtId="49" fontId="2" fillId="0" borderId="0" xfId="0" applyNumberFormat="1" applyFont="1" applyAlignment="1" applyProtection="1">
      <alignment horizontal="left" vertical="top" wrapText="1"/>
      <protection locked="0"/>
    </xf>
    <xf numFmtId="0" fontId="14" fillId="0" borderId="31" xfId="0" applyFont="1" applyBorder="1" applyAlignment="1">
      <alignment horizontal="center" vertical="center" wrapText="1"/>
    </xf>
    <xf numFmtId="49" fontId="2" fillId="0" borderId="0" xfId="0" applyNumberFormat="1" applyFont="1" applyAlignment="1">
      <alignment horizontal="left" vertical="top" wrapText="1"/>
    </xf>
    <xf numFmtId="0" fontId="13" fillId="6" borderId="37" xfId="0" applyFont="1" applyFill="1" applyBorder="1" applyAlignment="1" applyProtection="1">
      <alignment horizontal="left" vertical="center" wrapText="1"/>
      <protection locked="0"/>
    </xf>
    <xf numFmtId="0" fontId="13" fillId="6" borderId="61" xfId="0" applyFont="1" applyFill="1" applyBorder="1" applyAlignment="1" applyProtection="1">
      <alignment horizontal="left" vertical="center" wrapText="1"/>
      <protection locked="0"/>
    </xf>
    <xf numFmtId="0" fontId="13" fillId="6" borderId="36" xfId="0" applyFont="1" applyFill="1" applyBorder="1" applyAlignment="1" applyProtection="1">
      <alignment horizontal="left" vertical="center" wrapText="1"/>
      <protection locked="0"/>
    </xf>
    <xf numFmtId="0" fontId="4" fillId="6" borderId="37" xfId="0" applyFont="1" applyFill="1" applyBorder="1" applyAlignment="1">
      <alignment horizontal="center" vertical="top" wrapText="1"/>
    </xf>
    <xf numFmtId="0" fontId="4" fillId="6" borderId="61" xfId="0" applyFont="1" applyFill="1" applyBorder="1" applyAlignment="1">
      <alignment horizontal="center" vertical="top" wrapText="1"/>
    </xf>
    <xf numFmtId="0" fontId="4" fillId="6" borderId="36" xfId="0" applyFont="1" applyFill="1" applyBorder="1" applyAlignment="1">
      <alignment horizontal="center" vertical="top" wrapText="1"/>
    </xf>
    <xf numFmtId="0" fontId="3" fillId="6" borderId="66" xfId="0" applyFont="1" applyFill="1" applyBorder="1" applyAlignment="1">
      <alignment horizontal="right" vertical="top" wrapText="1"/>
    </xf>
    <xf numFmtId="0" fontId="3" fillId="6" borderId="67" xfId="0" applyFont="1" applyFill="1" applyBorder="1" applyAlignment="1">
      <alignment horizontal="right" vertical="top" wrapText="1"/>
    </xf>
    <xf numFmtId="0" fontId="3" fillId="4" borderId="37" xfId="0" applyFont="1" applyFill="1" applyBorder="1" applyAlignment="1">
      <alignment horizontal="right" vertical="top" wrapText="1"/>
    </xf>
    <xf numFmtId="0" fontId="3" fillId="4" borderId="61" xfId="0" applyFont="1" applyFill="1" applyBorder="1" applyAlignment="1">
      <alignment horizontal="right" vertical="top" wrapText="1"/>
    </xf>
    <xf numFmtId="0" fontId="3" fillId="4" borderId="39" xfId="0" applyFont="1" applyFill="1" applyBorder="1" applyAlignment="1">
      <alignment horizontal="right" vertical="top" wrapText="1"/>
    </xf>
    <xf numFmtId="0" fontId="3" fillId="6" borderId="18" xfId="0" applyFont="1" applyFill="1" applyBorder="1" applyAlignment="1">
      <alignment horizontal="right" vertical="top" wrapText="1"/>
    </xf>
    <xf numFmtId="0" fontId="3" fillId="6" borderId="10" xfId="0" applyFont="1" applyFill="1" applyBorder="1" applyAlignment="1">
      <alignment horizontal="right" vertical="top" wrapText="1"/>
    </xf>
    <xf numFmtId="0" fontId="3" fillId="6" borderId="64" xfId="0" applyFont="1" applyFill="1" applyBorder="1" applyAlignment="1">
      <alignment horizontal="right" vertical="top" wrapText="1"/>
    </xf>
    <xf numFmtId="0" fontId="3" fillId="6" borderId="31" xfId="0" applyFont="1" applyFill="1" applyBorder="1" applyAlignment="1">
      <alignment horizontal="right" vertical="top" wrapText="1"/>
    </xf>
    <xf numFmtId="0" fontId="5" fillId="0" borderId="3" xfId="0" applyFont="1" applyBorder="1" applyAlignment="1" applyProtection="1">
      <alignment horizontal="center" vertical="top" wrapText="1"/>
      <protection locked="0"/>
    </xf>
    <xf numFmtId="0" fontId="5" fillId="0" borderId="6" xfId="0" applyFont="1" applyBorder="1" applyAlignment="1" applyProtection="1">
      <alignment horizontal="center" vertical="top" wrapText="1"/>
      <protection locked="0"/>
    </xf>
    <xf numFmtId="0" fontId="3" fillId="6" borderId="37" xfId="0" applyFont="1" applyFill="1" applyBorder="1" applyAlignment="1">
      <alignment horizontal="right" vertical="top" wrapText="1"/>
    </xf>
    <xf numFmtId="0" fontId="3" fillId="6" borderId="61" xfId="0" applyFont="1" applyFill="1" applyBorder="1" applyAlignment="1">
      <alignment horizontal="right" vertical="top" wrapText="1"/>
    </xf>
    <xf numFmtId="0" fontId="3" fillId="6" borderId="39" xfId="0" applyFont="1" applyFill="1" applyBorder="1" applyAlignment="1">
      <alignment horizontal="right" vertical="top" wrapText="1"/>
    </xf>
    <xf numFmtId="0" fontId="2" fillId="0" borderId="0" xfId="0" applyFont="1" applyAlignment="1">
      <alignment horizontal="right" vertical="top" wrapText="1"/>
    </xf>
    <xf numFmtId="0" fontId="10" fillId="0" borderId="0" xfId="0" applyFont="1" applyAlignment="1">
      <alignment horizontal="center" vertical="center" wrapText="1"/>
    </xf>
    <xf numFmtId="0" fontId="3" fillId="4" borderId="25" xfId="0" applyFont="1" applyFill="1" applyBorder="1" applyAlignment="1">
      <alignment horizontal="right" vertical="top" wrapText="1"/>
    </xf>
    <xf numFmtId="0" fontId="3" fillId="4" borderId="70" xfId="0" applyFont="1" applyFill="1" applyBorder="1" applyAlignment="1">
      <alignment horizontal="right" vertical="top" wrapText="1"/>
    </xf>
    <xf numFmtId="0" fontId="3" fillId="4" borderId="50" xfId="0" applyFont="1" applyFill="1" applyBorder="1" applyAlignment="1">
      <alignment horizontal="right" vertical="top" wrapText="1"/>
    </xf>
    <xf numFmtId="0" fontId="4" fillId="6" borderId="59" xfId="0" applyFont="1" applyFill="1" applyBorder="1" applyAlignment="1">
      <alignment horizontal="center" vertical="center" wrapText="1"/>
    </xf>
    <xf numFmtId="0" fontId="4" fillId="6" borderId="39" xfId="0" applyFont="1" applyFill="1" applyBorder="1" applyAlignment="1">
      <alignment horizontal="center" vertical="center" wrapText="1"/>
    </xf>
    <xf numFmtId="0" fontId="5" fillId="0" borderId="80" xfId="0" applyFont="1" applyBorder="1" applyAlignment="1" applyProtection="1">
      <alignment horizontal="center" vertical="top" wrapText="1"/>
      <protection locked="0"/>
    </xf>
    <xf numFmtId="0" fontId="5" fillId="0" borderId="81" xfId="0" applyFont="1" applyBorder="1" applyAlignment="1" applyProtection="1">
      <alignment horizontal="center" vertical="top" wrapText="1"/>
      <protection locked="0"/>
    </xf>
    <xf numFmtId="0" fontId="42" fillId="4" borderId="82" xfId="0" applyFont="1" applyFill="1" applyBorder="1" applyAlignment="1">
      <alignment horizontal="center" vertical="top" wrapText="1"/>
    </xf>
    <xf numFmtId="0" fontId="42" fillId="4" borderId="83" xfId="0" applyFont="1" applyFill="1" applyBorder="1" applyAlignment="1">
      <alignment horizontal="center" vertical="top" wrapText="1"/>
    </xf>
    <xf numFmtId="0" fontId="5" fillId="0" borderId="84" xfId="0" applyFont="1" applyBorder="1" applyAlignment="1" applyProtection="1">
      <alignment horizontal="center" vertical="top" wrapText="1"/>
      <protection locked="0"/>
    </xf>
    <xf numFmtId="0" fontId="5" fillId="0" borderId="85" xfId="0" applyFont="1" applyBorder="1" applyAlignment="1" applyProtection="1">
      <alignment horizontal="center" vertical="top" wrapText="1"/>
      <protection locked="0"/>
    </xf>
    <xf numFmtId="49" fontId="10" fillId="0" borderId="0" xfId="0" applyNumberFormat="1" applyFont="1" applyAlignment="1">
      <alignment horizontal="center" vertical="center" wrapText="1"/>
    </xf>
    <xf numFmtId="49" fontId="4" fillId="0" borderId="37" xfId="0" applyNumberFormat="1" applyFont="1" applyBorder="1" applyAlignment="1" applyProtection="1">
      <alignment horizontal="left" wrapText="1"/>
      <protection locked="0"/>
    </xf>
    <xf numFmtId="49" fontId="4" fillId="0" borderId="61" xfId="0" applyNumberFormat="1" applyFont="1" applyBorder="1" applyAlignment="1" applyProtection="1">
      <alignment horizontal="left" wrapText="1"/>
      <protection locked="0"/>
    </xf>
    <xf numFmtId="49" fontId="4" fillId="0" borderId="36" xfId="0" applyNumberFormat="1" applyFont="1" applyBorder="1" applyAlignment="1" applyProtection="1">
      <alignment horizontal="left" wrapText="1"/>
      <protection locked="0"/>
    </xf>
    <xf numFmtId="0" fontId="1" fillId="6" borderId="37" xfId="0" applyFont="1" applyFill="1" applyBorder="1" applyAlignment="1" applyProtection="1">
      <alignment horizontal="left" vertical="center" wrapText="1"/>
      <protection locked="0"/>
    </xf>
    <xf numFmtId="0" fontId="1" fillId="6" borderId="61" xfId="0" applyFont="1" applyFill="1" applyBorder="1" applyAlignment="1" applyProtection="1">
      <alignment horizontal="left" vertical="center" wrapText="1"/>
      <protection locked="0"/>
    </xf>
    <xf numFmtId="0" fontId="1" fillId="6" borderId="36" xfId="0" applyFont="1" applyFill="1" applyBorder="1" applyAlignment="1" applyProtection="1">
      <alignment horizontal="left" vertical="center" wrapText="1"/>
      <protection locked="0"/>
    </xf>
    <xf numFmtId="0" fontId="3" fillId="4" borderId="37" xfId="0" applyFont="1" applyFill="1" applyBorder="1" applyAlignment="1">
      <alignment horizontal="right" vertical="top" wrapText="1" indent="1"/>
    </xf>
    <xf numFmtId="0" fontId="3" fillId="4" borderId="61" xfId="0" applyFont="1" applyFill="1" applyBorder="1" applyAlignment="1">
      <alignment horizontal="right" vertical="top" wrapText="1" indent="1"/>
    </xf>
    <xf numFmtId="0" fontId="3" fillId="4" borderId="39" xfId="0" applyFont="1" applyFill="1" applyBorder="1" applyAlignment="1">
      <alignment horizontal="right" vertical="top" wrapText="1" indent="1"/>
    </xf>
    <xf numFmtId="0" fontId="14" fillId="0" borderId="0" xfId="0" applyFont="1" applyAlignment="1">
      <alignment horizontal="center" vertical="center" wrapText="1"/>
    </xf>
    <xf numFmtId="165" fontId="4" fillId="0" borderId="38" xfId="1" applyNumberFormat="1" applyFont="1" applyFill="1" applyBorder="1" applyAlignment="1" applyProtection="1">
      <alignment horizontal="center" wrapText="1"/>
    </xf>
    <xf numFmtId="0" fontId="0" fillId="0" borderId="27" xfId="0" applyBorder="1" applyAlignment="1">
      <alignment horizontal="center" wrapText="1"/>
    </xf>
    <xf numFmtId="165" fontId="4" fillId="0" borderId="1" xfId="1" applyNumberFormat="1" applyFont="1" applyFill="1" applyBorder="1" applyAlignment="1" applyProtection="1">
      <alignment horizontal="center" wrapText="1"/>
      <protection locked="0"/>
    </xf>
    <xf numFmtId="0" fontId="0" fillId="0" borderId="23" xfId="0" applyBorder="1" applyAlignment="1" applyProtection="1">
      <alignment horizontal="center" wrapText="1"/>
      <protection locked="0"/>
    </xf>
    <xf numFmtId="49" fontId="10" fillId="0" borderId="31" xfId="0" applyNumberFormat="1" applyFont="1" applyBorder="1" applyAlignment="1">
      <alignment horizontal="center" vertical="center"/>
    </xf>
    <xf numFmtId="49" fontId="4" fillId="6" borderId="33" xfId="0" applyNumberFormat="1" applyFont="1" applyFill="1" applyBorder="1" applyAlignment="1">
      <alignment horizontal="center" vertical="top" wrapText="1"/>
    </xf>
    <xf numFmtId="0" fontId="0" fillId="6" borderId="49" xfId="0" applyFill="1" applyBorder="1" applyAlignment="1">
      <alignment horizontal="center" vertical="top" wrapText="1"/>
    </xf>
    <xf numFmtId="166" fontId="4" fillId="6" borderId="1" xfId="4" applyNumberFormat="1" applyFont="1" applyFill="1" applyBorder="1" applyAlignment="1" applyProtection="1">
      <alignment horizontal="center" vertical="top" wrapText="1"/>
    </xf>
    <xf numFmtId="0" fontId="0" fillId="6" borderId="23" xfId="0" applyFill="1" applyBorder="1" applyAlignment="1">
      <alignment horizontal="center" vertical="top" wrapText="1"/>
    </xf>
    <xf numFmtId="49" fontId="2" fillId="0" borderId="0" xfId="0" applyNumberFormat="1" applyFont="1" applyAlignment="1">
      <alignment horizontal="right" vertical="top" wrapText="1"/>
    </xf>
    <xf numFmtId="0" fontId="2" fillId="0" borderId="0" xfId="0" applyFont="1" applyAlignment="1">
      <alignment vertical="top" wrapText="1"/>
    </xf>
    <xf numFmtId="0" fontId="6" fillId="0" borderId="63" xfId="0" applyFont="1" applyBorder="1" applyAlignment="1" applyProtection="1">
      <alignment vertical="top" wrapText="1"/>
      <protection locked="0"/>
    </xf>
    <xf numFmtId="0" fontId="5" fillId="0" borderId="16" xfId="0" applyFont="1" applyBorder="1" applyAlignment="1" applyProtection="1">
      <alignment vertical="top" wrapText="1"/>
      <protection locked="0"/>
    </xf>
    <xf numFmtId="0" fontId="5" fillId="0" borderId="0" xfId="0" applyFont="1" applyAlignment="1" applyProtection="1">
      <alignment vertical="top" wrapText="1"/>
      <protection locked="0"/>
    </xf>
    <xf numFmtId="0" fontId="5" fillId="0" borderId="17" xfId="0" applyFont="1" applyBorder="1" applyAlignment="1" applyProtection="1">
      <alignment vertical="top" wrapText="1"/>
      <protection locked="0"/>
    </xf>
    <xf numFmtId="166" fontId="45" fillId="5" borderId="1" xfId="4" applyNumberFormat="1" applyFont="1" applyFill="1" applyBorder="1" applyAlignment="1" applyProtection="1">
      <alignment horizontal="center" wrapText="1"/>
      <protection locked="0"/>
    </xf>
    <xf numFmtId="0" fontId="6" fillId="5" borderId="23" xfId="0" applyFont="1" applyFill="1" applyBorder="1" applyAlignment="1" applyProtection="1">
      <alignment horizontal="center" wrapText="1"/>
      <protection locked="0"/>
    </xf>
    <xf numFmtId="165" fontId="4" fillId="5" borderId="1" xfId="1" applyNumberFormat="1" applyFont="1" applyFill="1" applyBorder="1" applyAlignment="1" applyProtection="1">
      <alignment horizontal="center" wrapText="1"/>
      <protection locked="0"/>
    </xf>
    <xf numFmtId="0" fontId="0" fillId="5" borderId="23" xfId="0" applyFill="1" applyBorder="1" applyAlignment="1" applyProtection="1">
      <alignment horizontal="center" wrapText="1"/>
      <protection locked="0"/>
    </xf>
    <xf numFmtId="166" fontId="4" fillId="0" borderId="1" xfId="4" applyNumberFormat="1" applyFont="1" applyFill="1" applyBorder="1" applyAlignment="1" applyProtection="1">
      <alignment horizontal="center" wrapText="1"/>
      <protection locked="0"/>
    </xf>
    <xf numFmtId="165" fontId="4" fillId="6" borderId="1" xfId="1" applyNumberFormat="1" applyFont="1" applyFill="1" applyBorder="1" applyAlignment="1" applyProtection="1">
      <alignment horizontal="center" wrapText="1"/>
    </xf>
    <xf numFmtId="0" fontId="0" fillId="6" borderId="23" xfId="0" applyFill="1" applyBorder="1" applyAlignment="1">
      <alignment horizontal="center" wrapText="1"/>
    </xf>
    <xf numFmtId="0" fontId="34" fillId="6" borderId="37" xfId="0" applyFont="1" applyFill="1" applyBorder="1"/>
    <xf numFmtId="0" fontId="35" fillId="6" borderId="61" xfId="0" applyFont="1" applyFill="1" applyBorder="1"/>
    <xf numFmtId="0" fontId="35" fillId="6" borderId="36" xfId="0" applyFont="1" applyFill="1" applyBorder="1"/>
    <xf numFmtId="0" fontId="4" fillId="6" borderId="63" xfId="0" applyFont="1" applyFill="1" applyBorder="1" applyAlignment="1">
      <alignment horizontal="left" vertical="center" wrapText="1" indent="1"/>
    </xf>
    <xf numFmtId="0" fontId="4" fillId="6" borderId="29" xfId="0" applyFont="1" applyFill="1" applyBorder="1" applyAlignment="1">
      <alignment horizontal="left" vertical="center" wrapText="1" indent="1"/>
    </xf>
    <xf numFmtId="0" fontId="4" fillId="6" borderId="30" xfId="0" applyFont="1" applyFill="1" applyBorder="1" applyAlignment="1">
      <alignment horizontal="left" vertical="center" wrapText="1" indent="1"/>
    </xf>
    <xf numFmtId="0" fontId="46" fillId="5" borderId="23" xfId="0" applyFont="1" applyFill="1" applyBorder="1" applyAlignment="1" applyProtection="1">
      <alignment horizontal="center" wrapText="1"/>
      <protection locked="0"/>
    </xf>
    <xf numFmtId="0" fontId="3" fillId="5" borderId="37" xfId="0" applyFont="1" applyFill="1" applyBorder="1" applyAlignment="1" applyProtection="1">
      <alignment horizontal="left" vertical="center" wrapText="1"/>
      <protection locked="0"/>
    </xf>
    <xf numFmtId="0" fontId="5" fillId="5" borderId="61" xfId="0" applyFont="1" applyFill="1" applyBorder="1" applyAlignment="1" applyProtection="1">
      <alignment horizontal="left" vertical="center" wrapText="1"/>
      <protection locked="0"/>
    </xf>
    <xf numFmtId="0" fontId="5" fillId="5" borderId="36" xfId="0" applyFont="1" applyFill="1" applyBorder="1" applyAlignment="1" applyProtection="1">
      <alignment horizontal="left" vertical="center" wrapText="1"/>
      <protection locked="0"/>
    </xf>
    <xf numFmtId="0" fontId="13" fillId="6" borderId="37" xfId="0" applyFont="1" applyFill="1" applyBorder="1" applyAlignment="1">
      <alignment horizontal="left" vertical="center" wrapText="1"/>
    </xf>
    <xf numFmtId="0" fontId="5" fillId="6" borderId="61" xfId="0" applyFont="1" applyFill="1" applyBorder="1" applyAlignment="1">
      <alignment horizontal="left" vertical="center" wrapText="1"/>
    </xf>
    <xf numFmtId="0" fontId="5" fillId="6" borderId="36" xfId="0" applyFont="1" applyFill="1" applyBorder="1" applyAlignment="1">
      <alignment horizontal="left" vertical="center" wrapText="1"/>
    </xf>
    <xf numFmtId="164" fontId="18" fillId="4" borderId="0" xfId="0" applyNumberFormat="1" applyFont="1" applyFill="1" applyAlignment="1">
      <alignment horizontal="right" vertical="top" wrapText="1"/>
    </xf>
    <xf numFmtId="164" fontId="18" fillId="0" borderId="0" xfId="0" applyNumberFormat="1" applyFont="1" applyAlignment="1">
      <alignment horizontal="right" vertical="top" wrapText="1"/>
    </xf>
    <xf numFmtId="0" fontId="18" fillId="0" borderId="0" xfId="0" applyFont="1" applyAlignment="1">
      <alignment horizontal="right" vertical="top" wrapText="1"/>
    </xf>
    <xf numFmtId="1" fontId="3" fillId="4" borderId="37" xfId="0" applyNumberFormat="1" applyFont="1" applyFill="1" applyBorder="1" applyAlignment="1">
      <alignment horizontal="right" vertical="top" wrapText="1"/>
    </xf>
    <xf numFmtId="1" fontId="3" fillId="4" borderId="61" xfId="0" applyNumberFormat="1" applyFont="1" applyFill="1" applyBorder="1" applyAlignment="1">
      <alignment horizontal="right" vertical="top" wrapText="1"/>
    </xf>
    <xf numFmtId="1" fontId="3" fillId="4" borderId="39" xfId="0" applyNumberFormat="1" applyFont="1" applyFill="1" applyBorder="1" applyAlignment="1">
      <alignment horizontal="right" vertical="top" wrapText="1"/>
    </xf>
    <xf numFmtId="0" fontId="22" fillId="2" borderId="12" xfId="0" applyFont="1" applyFill="1" applyBorder="1" applyAlignment="1">
      <alignment horizontal="center" vertical="center"/>
    </xf>
    <xf numFmtId="0" fontId="22" fillId="2" borderId="11" xfId="0" applyFont="1" applyFill="1" applyBorder="1" applyAlignment="1">
      <alignment horizontal="center" vertical="center"/>
    </xf>
    <xf numFmtId="0" fontId="21" fillId="0" borderId="0" xfId="0" applyFont="1" applyAlignment="1">
      <alignment horizontal="right" vertical="center"/>
    </xf>
    <xf numFmtId="0" fontId="0" fillId="0" borderId="0" xfId="0" applyAlignment="1">
      <alignment vertical="center"/>
    </xf>
    <xf numFmtId="0" fontId="23" fillId="0" borderId="0" xfId="0" applyFont="1" applyAlignment="1">
      <alignment horizontal="center" vertical="center"/>
    </xf>
    <xf numFmtId="0" fontId="0" fillId="0" borderId="0" xfId="0" applyAlignment="1">
      <alignment horizontal="center" vertical="center"/>
    </xf>
    <xf numFmtId="0" fontId="24" fillId="0" borderId="0" xfId="0" applyFont="1" applyAlignment="1">
      <alignment horizontal="right" vertical="center"/>
    </xf>
    <xf numFmtId="0" fontId="0" fillId="0" borderId="0" xfId="0" applyAlignment="1">
      <alignment horizontal="right" vertical="center"/>
    </xf>
    <xf numFmtId="0" fontId="25" fillId="0" borderId="66" xfId="0" applyFont="1" applyBorder="1" applyAlignment="1">
      <alignment vertical="center"/>
    </xf>
    <xf numFmtId="0" fontId="25" fillId="0" borderId="67" xfId="0" applyFont="1" applyBorder="1" applyAlignment="1">
      <alignment vertical="center"/>
    </xf>
    <xf numFmtId="0" fontId="22" fillId="2" borderId="67" xfId="0" applyFont="1" applyFill="1" applyBorder="1" applyAlignment="1">
      <alignment vertical="center"/>
    </xf>
    <xf numFmtId="0" fontId="22" fillId="2" borderId="29" xfId="0" applyFont="1" applyFill="1" applyBorder="1" applyAlignment="1">
      <alignment vertical="center"/>
    </xf>
    <xf numFmtId="0" fontId="22" fillId="2" borderId="30" xfId="0" applyFont="1" applyFill="1" applyBorder="1" applyAlignment="1">
      <alignment vertical="center"/>
    </xf>
    <xf numFmtId="0" fontId="22" fillId="0" borderId="3" xfId="0" applyFont="1" applyBorder="1" applyAlignment="1">
      <alignment horizontal="center" vertical="center"/>
    </xf>
    <xf numFmtId="0" fontId="22" fillId="0" borderId="10" xfId="0" applyFont="1" applyBorder="1" applyAlignment="1">
      <alignment horizontal="center" vertical="center"/>
    </xf>
    <xf numFmtId="0" fontId="0" fillId="0" borderId="19" xfId="0" applyBorder="1" applyAlignment="1">
      <alignment horizontal="center" vertical="center"/>
    </xf>
    <xf numFmtId="0" fontId="22" fillId="0" borderId="16" xfId="0" applyFont="1" applyBorder="1" applyAlignment="1">
      <alignment vertical="center"/>
    </xf>
    <xf numFmtId="0" fontId="0" fillId="0" borderId="16" xfId="0" applyBorder="1" applyAlignment="1">
      <alignment vertical="center"/>
    </xf>
    <xf numFmtId="0" fontId="22" fillId="0" borderId="5" xfId="0" applyFont="1" applyBorder="1" applyAlignment="1">
      <alignment horizontal="center" vertical="center" wrapText="1"/>
    </xf>
    <xf numFmtId="0" fontId="0" fillId="0" borderId="5" xfId="0" applyBorder="1" applyAlignment="1">
      <alignment vertical="center"/>
    </xf>
    <xf numFmtId="0" fontId="22" fillId="0" borderId="4" xfId="0" applyFont="1" applyBorder="1" applyAlignment="1">
      <alignment horizontal="center" vertical="center" wrapText="1"/>
    </xf>
    <xf numFmtId="0" fontId="0" fillId="0" borderId="4" xfId="0" applyBorder="1" applyAlignment="1">
      <alignment vertical="center"/>
    </xf>
    <xf numFmtId="0" fontId="22" fillId="0" borderId="0" xfId="0" applyFont="1" applyAlignment="1">
      <alignment vertical="center"/>
    </xf>
    <xf numFmtId="0" fontId="22" fillId="0" borderId="10" xfId="0" applyFont="1" applyBorder="1" applyAlignment="1">
      <alignment vertical="center"/>
    </xf>
    <xf numFmtId="0" fontId="25" fillId="0" borderId="68" xfId="0" applyFont="1" applyBorder="1" applyAlignment="1">
      <alignment horizontal="center" vertical="center"/>
    </xf>
    <xf numFmtId="0" fontId="25" fillId="0" borderId="13" xfId="0" applyFont="1" applyBorder="1" applyAlignment="1">
      <alignment horizontal="center" vertical="center"/>
    </xf>
    <xf numFmtId="0" fontId="22" fillId="2" borderId="13" xfId="0" applyFont="1" applyFill="1" applyBorder="1" applyAlignment="1">
      <alignment vertical="center"/>
    </xf>
    <xf numFmtId="0" fontId="0" fillId="2" borderId="69" xfId="0" applyFill="1" applyBorder="1" applyAlignment="1">
      <alignment vertical="center"/>
    </xf>
    <xf numFmtId="49" fontId="22" fillId="0" borderId="68" xfId="0" applyNumberFormat="1" applyFont="1" applyBorder="1" applyAlignment="1">
      <alignment horizontal="right" vertical="center"/>
    </xf>
    <xf numFmtId="49" fontId="22" fillId="0" borderId="20" xfId="0" applyNumberFormat="1" applyFont="1" applyBorder="1" applyAlignment="1">
      <alignment horizontal="right" vertical="center"/>
    </xf>
    <xf numFmtId="0" fontId="22" fillId="0" borderId="13" xfId="0" applyFont="1" applyBorder="1" applyAlignment="1">
      <alignment vertical="center"/>
    </xf>
    <xf numFmtId="0" fontId="22" fillId="0" borderId="35" xfId="0" applyFont="1" applyBorder="1" applyAlignment="1">
      <alignment vertical="center"/>
    </xf>
    <xf numFmtId="0" fontId="0" fillId="0" borderId="11" xfId="0" applyBorder="1" applyAlignment="1">
      <alignment vertical="center"/>
    </xf>
    <xf numFmtId="0" fontId="0" fillId="0" borderId="7" xfId="0" applyBorder="1" applyAlignment="1">
      <alignment vertical="center"/>
    </xf>
    <xf numFmtId="0" fontId="25" fillId="0" borderId="3" xfId="0" applyFont="1" applyBorder="1" applyAlignment="1">
      <alignment horizontal="center" vertical="center"/>
    </xf>
    <xf numFmtId="0" fontId="25" fillId="0" borderId="10" xfId="0" applyFont="1" applyBorder="1" applyAlignment="1">
      <alignment horizontal="center" vertical="center"/>
    </xf>
    <xf numFmtId="0" fontId="22" fillId="0" borderId="22" xfId="0" applyFont="1" applyBorder="1" applyAlignment="1">
      <alignment horizontal="center" vertical="center"/>
    </xf>
    <xf numFmtId="0" fontId="22" fillId="0" borderId="32" xfId="0" applyFont="1" applyBorder="1" applyAlignment="1">
      <alignment horizontal="center" vertical="center"/>
    </xf>
    <xf numFmtId="0" fontId="22" fillId="0" borderId="6" xfId="0" applyFont="1" applyBorder="1" applyAlignment="1">
      <alignment vertical="center"/>
    </xf>
    <xf numFmtId="0" fontId="22" fillId="2" borderId="18" xfId="0" applyFont="1" applyFill="1" applyBorder="1" applyAlignment="1">
      <alignment vertical="center"/>
    </xf>
    <xf numFmtId="0" fontId="22" fillId="2" borderId="10" xfId="0" applyFont="1" applyFill="1" applyBorder="1" applyAlignment="1">
      <alignment vertical="center"/>
    </xf>
    <xf numFmtId="0" fontId="22" fillId="2" borderId="19" xfId="0" applyFont="1" applyFill="1" applyBorder="1" applyAlignment="1">
      <alignment vertical="center"/>
    </xf>
    <xf numFmtId="0" fontId="27" fillId="0" borderId="0" xfId="0" applyFont="1" applyAlignment="1">
      <alignment horizontal="center" vertical="center"/>
    </xf>
    <xf numFmtId="0" fontId="28" fillId="0" borderId="0" xfId="0" applyFont="1" applyAlignment="1">
      <alignment horizontal="center"/>
    </xf>
    <xf numFmtId="0" fontId="0" fillId="0" borderId="0" xfId="0"/>
    <xf numFmtId="0" fontId="25" fillId="0" borderId="10" xfId="0" applyFont="1" applyBorder="1" applyAlignment="1">
      <alignment vertical="center"/>
    </xf>
    <xf numFmtId="0" fontId="0" fillId="0" borderId="10" xfId="0" applyBorder="1" applyAlignment="1">
      <alignment vertical="center"/>
    </xf>
    <xf numFmtId="0" fontId="22" fillId="0" borderId="0" xfId="0" applyFont="1" applyAlignment="1">
      <alignment horizontal="center" vertical="center"/>
    </xf>
    <xf numFmtId="0" fontId="22" fillId="0" borderId="70" xfId="0" applyFont="1" applyBorder="1" applyAlignment="1">
      <alignment vertical="center"/>
    </xf>
    <xf numFmtId="0" fontId="0" fillId="0" borderId="0" xfId="0" applyAlignment="1">
      <alignment horizontal="center"/>
    </xf>
    <xf numFmtId="0" fontId="22" fillId="0" borderId="0" xfId="0" applyFont="1" applyAlignment="1">
      <alignment horizontal="right" vertical="center"/>
    </xf>
    <xf numFmtId="0" fontId="25" fillId="0" borderId="11" xfId="0" applyFont="1" applyBorder="1" applyAlignment="1">
      <alignment vertical="center"/>
    </xf>
    <xf numFmtId="0" fontId="22" fillId="0" borderId="11" xfId="0" applyFont="1" applyBorder="1" applyAlignment="1">
      <alignment vertical="center"/>
    </xf>
    <xf numFmtId="0" fontId="0" fillId="2" borderId="10" xfId="0" applyFill="1" applyBorder="1" applyAlignment="1">
      <alignment vertical="center"/>
    </xf>
    <xf numFmtId="0" fontId="22" fillId="0" borderId="7" xfId="0" applyFont="1" applyBorder="1" applyAlignment="1">
      <alignment vertical="center"/>
    </xf>
    <xf numFmtId="0" fontId="26" fillId="0" borderId="10" xfId="0" applyFont="1" applyBorder="1" applyAlignment="1">
      <alignment horizontal="left" vertical="center"/>
    </xf>
    <xf numFmtId="0" fontId="26" fillId="0" borderId="6" xfId="0" applyFont="1" applyBorder="1" applyAlignment="1">
      <alignment horizontal="left" vertical="center"/>
    </xf>
    <xf numFmtId="0" fontId="22" fillId="0" borderId="10" xfId="0" applyFont="1" applyBorder="1" applyAlignment="1">
      <alignment horizontal="left" vertical="center"/>
    </xf>
    <xf numFmtId="0" fontId="22" fillId="0" borderId="13" xfId="0" applyFont="1" applyBorder="1" applyAlignment="1">
      <alignment horizontal="center"/>
    </xf>
    <xf numFmtId="0" fontId="0" fillId="0" borderId="13" xfId="0" applyBorder="1"/>
    <xf numFmtId="0" fontId="0" fillId="0" borderId="11" xfId="0" applyBorder="1"/>
    <xf numFmtId="0" fontId="22" fillId="0" borderId="10" xfId="0" applyFont="1" applyBorder="1" applyAlignment="1" applyProtection="1">
      <alignment horizontal="left" vertical="center"/>
      <protection locked="0"/>
    </xf>
    <xf numFmtId="0" fontId="22" fillId="0" borderId="6" xfId="0" applyFont="1" applyBorder="1" applyAlignment="1" applyProtection="1">
      <alignment horizontal="left" vertical="center"/>
      <protection locked="0"/>
    </xf>
    <xf numFmtId="0" fontId="22" fillId="0" borderId="13" xfId="0" applyFont="1" applyBorder="1" applyAlignment="1">
      <alignment horizontal="left" vertical="top"/>
    </xf>
    <xf numFmtId="0" fontId="30" fillId="0" borderId="0" xfId="0" applyFont="1" applyAlignment="1">
      <alignment horizontal="center" vertical="center"/>
    </xf>
    <xf numFmtId="0" fontId="22" fillId="0" borderId="0" xfId="0" applyFont="1" applyAlignment="1">
      <alignment vertical="top"/>
    </xf>
    <xf numFmtId="0" fontId="21" fillId="0" borderId="11" xfId="0" applyFont="1" applyBorder="1" applyAlignment="1" applyProtection="1">
      <alignment horizontal="left" vertical="center"/>
      <protection locked="0"/>
    </xf>
    <xf numFmtId="0" fontId="1" fillId="0" borderId="11" xfId="0" applyFont="1" applyBorder="1" applyAlignment="1" applyProtection="1">
      <alignment horizontal="left" vertical="center"/>
      <protection locked="0"/>
    </xf>
    <xf numFmtId="0" fontId="0" fillId="0" borderId="0" xfId="0" applyAlignment="1">
      <alignment vertical="top"/>
    </xf>
    <xf numFmtId="0" fontId="22" fillId="0" borderId="11" xfId="0" applyFont="1" applyBorder="1" applyAlignment="1">
      <alignment vertical="top"/>
    </xf>
    <xf numFmtId="0" fontId="0" fillId="0" borderId="11" xfId="0" applyBorder="1" applyAlignment="1">
      <alignment vertical="top"/>
    </xf>
    <xf numFmtId="0" fontId="0" fillId="0" borderId="11" xfId="0" applyBorder="1" applyAlignment="1">
      <alignment horizontal="left" vertical="top"/>
    </xf>
    <xf numFmtId="0" fontId="0" fillId="0" borderId="7" xfId="0" applyBorder="1" applyAlignment="1">
      <alignment horizontal="left" vertical="top"/>
    </xf>
    <xf numFmtId="0" fontId="22" fillId="0" borderId="12" xfId="0" applyFont="1" applyBorder="1" applyAlignment="1">
      <alignment horizontal="left" vertical="top"/>
    </xf>
    <xf numFmtId="0" fontId="22" fillId="0" borderId="13" xfId="0" applyFont="1" applyBorder="1" applyAlignment="1">
      <alignment vertical="top"/>
    </xf>
    <xf numFmtId="0" fontId="25" fillId="0" borderId="0" xfId="0" applyFont="1" applyAlignment="1">
      <alignment vertical="center"/>
    </xf>
    <xf numFmtId="0" fontId="22" fillId="2" borderId="0" xfId="0" applyFont="1" applyFill="1" applyAlignment="1">
      <alignment vertical="center"/>
    </xf>
    <xf numFmtId="0" fontId="22" fillId="0" borderId="35" xfId="0" applyFont="1" applyBorder="1" applyAlignment="1">
      <alignment horizontal="left" vertical="top"/>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7" fillId="2" borderId="13" xfId="0" applyFont="1" applyFill="1" applyBorder="1" applyAlignment="1">
      <alignment vertical="center"/>
    </xf>
    <xf numFmtId="0" fontId="7" fillId="0" borderId="0" xfId="0" applyFont="1" applyAlignment="1">
      <alignment horizontal="right" vertical="center"/>
    </xf>
    <xf numFmtId="0" fontId="7" fillId="0" borderId="0" xfId="0" applyFont="1" applyAlignment="1">
      <alignment vertical="center"/>
    </xf>
    <xf numFmtId="0" fontId="7" fillId="0" borderId="11" xfId="0" applyFont="1" applyBorder="1" applyAlignment="1" applyProtection="1">
      <alignment horizontal="left" wrapText="1" indent="1"/>
      <protection locked="0"/>
    </xf>
    <xf numFmtId="0" fontId="31"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right" vertical="center"/>
    </xf>
    <xf numFmtId="0" fontId="1" fillId="0" borderId="0" xfId="0" applyFont="1" applyAlignment="1">
      <alignment horizontal="right" vertical="center"/>
    </xf>
    <xf numFmtId="0" fontId="4" fillId="0" borderId="3" xfId="0" applyFont="1" applyBorder="1" applyAlignment="1">
      <alignment vertical="center"/>
    </xf>
    <xf numFmtId="0" fontId="4" fillId="0" borderId="10" xfId="0" applyFont="1" applyBorder="1" applyAlignment="1">
      <alignment vertical="center"/>
    </xf>
    <xf numFmtId="0" fontId="7" fillId="2" borderId="10" xfId="0" applyFont="1" applyFill="1" applyBorder="1" applyAlignment="1">
      <alignment vertical="center"/>
    </xf>
    <xf numFmtId="0" fontId="7" fillId="0" borderId="9" xfId="0" applyFont="1" applyBorder="1" applyAlignment="1">
      <alignment vertical="center"/>
    </xf>
    <xf numFmtId="0" fontId="7" fillId="0" borderId="5" xfId="0" applyFont="1" applyBorder="1" applyAlignment="1">
      <alignment horizontal="center" vertical="center" wrapText="1"/>
    </xf>
    <xf numFmtId="0" fontId="7" fillId="0" borderId="5" xfId="0" applyFont="1" applyBorder="1" applyAlignment="1">
      <alignment vertical="center"/>
    </xf>
    <xf numFmtId="0" fontId="7" fillId="0" borderId="4" xfId="0" applyFont="1" applyBorder="1" applyAlignment="1">
      <alignment horizontal="center" vertical="center" wrapText="1"/>
    </xf>
    <xf numFmtId="0" fontId="7" fillId="0" borderId="4" xfId="0" applyFont="1" applyBorder="1" applyAlignment="1">
      <alignment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7" fillId="0" borderId="3" xfId="0" applyFont="1" applyBorder="1" applyAlignment="1">
      <alignment horizontal="center" vertical="center"/>
    </xf>
    <xf numFmtId="0" fontId="7" fillId="0" borderId="10" xfId="0" applyFont="1" applyBorder="1" applyAlignment="1">
      <alignment horizontal="center" vertical="center"/>
    </xf>
    <xf numFmtId="0" fontId="7" fillId="0" borderId="6" xfId="0" applyFont="1" applyBorder="1" applyAlignment="1">
      <alignment horizontal="center" vertical="center"/>
    </xf>
    <xf numFmtId="0" fontId="7" fillId="0" borderId="10" xfId="0" applyFont="1" applyBorder="1" applyAlignment="1">
      <alignment vertical="center"/>
    </xf>
    <xf numFmtId="49" fontId="7" fillId="0" borderId="14" xfId="0" applyNumberFormat="1" applyFont="1" applyBorder="1" applyAlignment="1">
      <alignment horizontal="right" vertical="center"/>
    </xf>
    <xf numFmtId="49" fontId="7" fillId="0" borderId="12" xfId="0" applyNumberFormat="1" applyFont="1" applyBorder="1" applyAlignment="1">
      <alignment horizontal="right" vertical="center"/>
    </xf>
    <xf numFmtId="0" fontId="7" fillId="0" borderId="13" xfId="0" applyFont="1" applyBorder="1" applyAlignment="1">
      <alignment vertical="center"/>
    </xf>
    <xf numFmtId="0" fontId="7" fillId="0" borderId="35" xfId="0" applyFont="1" applyBorder="1" applyAlignment="1">
      <alignment vertical="center"/>
    </xf>
    <xf numFmtId="0" fontId="7" fillId="0" borderId="11" xfId="0" applyFont="1" applyBorder="1" applyAlignment="1">
      <alignment vertical="center"/>
    </xf>
    <xf numFmtId="0" fontId="7" fillId="0" borderId="7" xfId="0" applyFont="1" applyBorder="1" applyAlignment="1">
      <alignment vertical="center"/>
    </xf>
    <xf numFmtId="0" fontId="7" fillId="0" borderId="62" xfId="0" applyFont="1" applyBorder="1" applyAlignment="1">
      <alignment horizontal="center" vertical="center"/>
    </xf>
    <xf numFmtId="0" fontId="7" fillId="0" borderId="8" xfId="0" applyFont="1" applyBorder="1" applyAlignment="1">
      <alignment horizontal="center" vertical="center"/>
    </xf>
    <xf numFmtId="0" fontId="28" fillId="0" borderId="0" xfId="0" applyFont="1" applyAlignment="1">
      <alignment horizontal="center" vertical="center"/>
    </xf>
    <xf numFmtId="0" fontId="1" fillId="0" borderId="0" xfId="0" applyFont="1"/>
    <xf numFmtId="0" fontId="7" fillId="0" borderId="6" xfId="0" applyFont="1" applyBorder="1" applyAlignment="1">
      <alignment vertical="center"/>
    </xf>
    <xf numFmtId="0" fontId="7" fillId="2" borderId="3" xfId="0" applyFont="1" applyFill="1" applyBorder="1" applyAlignment="1">
      <alignment vertical="center"/>
    </xf>
    <xf numFmtId="0" fontId="33" fillId="0" borderId="0" xfId="0" applyFont="1" applyAlignment="1">
      <alignment horizontal="center" vertical="center"/>
    </xf>
    <xf numFmtId="0" fontId="1" fillId="0" borderId="0" xfId="0" applyFont="1" applyAlignment="1">
      <alignment horizontal="center"/>
    </xf>
    <xf numFmtId="0" fontId="33" fillId="0" borderId="0" xfId="0" applyFont="1" applyAlignment="1">
      <alignment horizontal="right" vertical="center"/>
    </xf>
    <xf numFmtId="0" fontId="4" fillId="0" borderId="14" xfId="0" applyFont="1" applyBorder="1" applyAlignment="1">
      <alignment horizontal="center" vertical="center"/>
    </xf>
    <xf numFmtId="0" fontId="4" fillId="0" borderId="13" xfId="0" applyFont="1" applyBorder="1" applyAlignment="1">
      <alignment horizontal="center" vertical="center"/>
    </xf>
  </cellXfs>
  <cellStyles count="5">
    <cellStyle name="Currency" xfId="1" builtinId="4"/>
    <cellStyle name="Normal" xfId="0" builtinId="0"/>
    <cellStyle name="Normal 2" xfId="2" xr:uid="{00000000-0005-0000-0000-000002000000}"/>
    <cellStyle name="Normal 3" xfId="3" xr:uid="{00000000-0005-0000-0000-000003000000}"/>
    <cellStyle name="Percent" xfId="4"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89FF89"/>
      <rgbColor rgb="000000FF"/>
      <rgbColor rgb="00FFFF79"/>
      <rgbColor rgb="00FF81FF"/>
      <rgbColor rgb="0089FFFF"/>
      <rgbColor rgb="00800000"/>
      <rgbColor rgb="00008000"/>
      <rgbColor rgb="00000080"/>
      <rgbColor rgb="00808000"/>
      <rgbColor rgb="00800080"/>
      <rgbColor rgb="00008080"/>
      <rgbColor rgb="00E0E0E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9BD7FF"/>
      <rgbColor rgb="00E1FFFF"/>
      <rgbColor rgb="00EFFFD9"/>
      <rgbColor rgb="00FFFFC5"/>
      <rgbColor rgb="00D1E8FF"/>
      <rgbColor rgb="00FFE1E1"/>
      <rgbColor rgb="00FBEFFF"/>
      <rgbColor rgb="00FFE4C9"/>
      <rgbColor rgb="003366FF"/>
      <rgbColor rgb="0033CCCC"/>
      <rgbColor rgb="0099CC00"/>
      <rgbColor rgb="00FED97E"/>
      <rgbColor rgb="00FF9900"/>
      <rgbColor rgb="00FF6600"/>
      <rgbColor rgb="00666699"/>
      <rgbColor rgb="00C0C0C0"/>
      <rgbColor rgb="00003366"/>
      <rgbColor rgb="00339966"/>
      <rgbColor rgb="00003300"/>
      <rgbColor rgb="00333300"/>
      <rgbColor rgb="00993300"/>
      <rgbColor rgb="00CA7EE2"/>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65</xdr:row>
      <xdr:rowOff>0</xdr:rowOff>
    </xdr:from>
    <xdr:to>
      <xdr:col>7</xdr:col>
      <xdr:colOff>1266825</xdr:colOff>
      <xdr:row>103</xdr:row>
      <xdr:rowOff>28575</xdr:rowOff>
    </xdr:to>
    <xdr:pic>
      <xdr:nvPicPr>
        <xdr:cNvPr id="1433" name="Picture 1">
          <a:extLst>
            <a:ext uri="{FF2B5EF4-FFF2-40B4-BE49-F238E27FC236}">
              <a16:creationId xmlns:a16="http://schemas.microsoft.com/office/drawing/2014/main" id="{00000000-0008-0000-0B00-000099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163675"/>
          <a:ext cx="8582025" cy="654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105</xdr:row>
      <xdr:rowOff>0</xdr:rowOff>
    </xdr:from>
    <xdr:to>
      <xdr:col>7</xdr:col>
      <xdr:colOff>1266825</xdr:colOff>
      <xdr:row>144</xdr:row>
      <xdr:rowOff>85725</xdr:rowOff>
    </xdr:to>
    <xdr:pic>
      <xdr:nvPicPr>
        <xdr:cNvPr id="1434" name="Picture 2">
          <a:extLst>
            <a:ext uri="{FF2B5EF4-FFF2-40B4-BE49-F238E27FC236}">
              <a16:creationId xmlns:a16="http://schemas.microsoft.com/office/drawing/2014/main" id="{00000000-0008-0000-0B00-00009A0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1021675"/>
          <a:ext cx="8582025" cy="6772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79998168889431442"/>
    <pageSetUpPr fitToPage="1"/>
  </sheetPr>
  <dimension ref="B1:AA44"/>
  <sheetViews>
    <sheetView showGridLines="0" tabSelected="1" zoomScale="90" zoomScaleNormal="90" workbookViewId="0"/>
  </sheetViews>
  <sheetFormatPr defaultColWidth="9.1796875" defaultRowHeight="12.5" x14ac:dyDescent="0.25"/>
  <cols>
    <col min="1" max="1" width="3.26953125" style="103" customWidth="1"/>
    <col min="2" max="2" width="24.1796875" style="119" customWidth="1"/>
    <col min="3" max="4" width="8.26953125" style="119" customWidth="1"/>
    <col min="5" max="5" width="7.36328125" style="119" bestFit="1" customWidth="1"/>
    <col min="6" max="17" width="8.26953125" style="119" customWidth="1"/>
    <col min="18" max="19" width="16.453125" style="103" customWidth="1"/>
    <col min="20" max="20" width="42.1796875" style="107" customWidth="1"/>
    <col min="21" max="33" width="9.26953125" style="103" customWidth="1"/>
    <col min="34" max="16384" width="9.1796875" style="103"/>
  </cols>
  <sheetData>
    <row r="1" spans="2:27" s="107" customFormat="1" ht="11.25" customHeight="1" x14ac:dyDescent="0.25">
      <c r="B1" s="658" t="s">
        <v>131</v>
      </c>
      <c r="C1" s="658"/>
      <c r="D1" s="658"/>
      <c r="E1" s="658"/>
      <c r="F1" s="658"/>
      <c r="G1" s="658"/>
      <c r="H1" s="658"/>
      <c r="I1" s="658"/>
      <c r="J1" s="658"/>
      <c r="K1" s="658"/>
      <c r="L1" s="658"/>
      <c r="M1" s="658"/>
      <c r="N1" s="658"/>
      <c r="O1" s="658"/>
      <c r="P1" s="658"/>
      <c r="Q1" s="658"/>
      <c r="R1" s="658"/>
      <c r="S1" s="658"/>
      <c r="T1" s="658"/>
    </row>
    <row r="2" spans="2:27" s="107" customFormat="1" ht="11.25" customHeight="1" x14ac:dyDescent="0.25">
      <c r="B2" s="658"/>
      <c r="C2" s="658"/>
      <c r="D2" s="658"/>
      <c r="E2" s="658"/>
      <c r="F2" s="658"/>
      <c r="G2" s="658"/>
      <c r="H2" s="658"/>
      <c r="I2" s="658"/>
      <c r="J2" s="658"/>
      <c r="K2" s="658"/>
      <c r="L2" s="658"/>
      <c r="M2" s="658"/>
      <c r="N2" s="658"/>
      <c r="O2" s="658"/>
      <c r="P2" s="658"/>
      <c r="Q2" s="658"/>
      <c r="R2" s="658"/>
      <c r="S2" s="658"/>
      <c r="T2" s="658"/>
    </row>
    <row r="3" spans="2:27" s="116" customFormat="1" ht="16.5" customHeight="1" x14ac:dyDescent="0.25">
      <c r="B3" s="114" t="s">
        <v>137</v>
      </c>
      <c r="C3" s="622"/>
      <c r="D3" s="622"/>
      <c r="E3" s="622"/>
      <c r="F3" s="622"/>
      <c r="G3" s="622"/>
      <c r="H3" s="622"/>
      <c r="I3" s="512"/>
      <c r="J3" s="512"/>
      <c r="K3" s="623" t="s">
        <v>118</v>
      </c>
      <c r="L3" s="623"/>
      <c r="M3" s="623"/>
      <c r="N3" s="623"/>
      <c r="O3" s="623"/>
      <c r="P3" s="623"/>
      <c r="Q3" s="623"/>
      <c r="R3" s="623"/>
      <c r="S3" s="623"/>
      <c r="T3" s="115"/>
    </row>
    <row r="4" spans="2:27" s="116" customFormat="1" ht="15" customHeight="1" x14ac:dyDescent="0.25">
      <c r="B4" s="114" t="s">
        <v>133</v>
      </c>
      <c r="C4" s="633"/>
      <c r="D4" s="633"/>
      <c r="E4" s="633"/>
      <c r="F4" s="633"/>
      <c r="G4" s="633"/>
      <c r="H4" s="633"/>
      <c r="I4" s="512"/>
      <c r="J4" s="512"/>
      <c r="K4" s="623" t="s">
        <v>134</v>
      </c>
      <c r="L4" s="623"/>
      <c r="M4" s="623"/>
      <c r="N4" s="623"/>
      <c r="O4" s="623"/>
      <c r="P4" s="623"/>
      <c r="Q4" s="623"/>
      <c r="R4" s="623"/>
      <c r="S4" s="623"/>
      <c r="T4" s="115"/>
    </row>
    <row r="5" spans="2:27" s="116" customFormat="1" ht="10.5" customHeight="1" thickBot="1" x14ac:dyDescent="0.3">
      <c r="B5" s="114"/>
      <c r="C5" s="117"/>
      <c r="D5" s="117"/>
      <c r="E5" s="117"/>
      <c r="F5" s="117"/>
      <c r="G5" s="117"/>
      <c r="H5" s="117"/>
      <c r="I5" s="117"/>
      <c r="J5" s="117"/>
      <c r="K5" s="114"/>
      <c r="L5" s="114"/>
      <c r="M5" s="114"/>
      <c r="N5" s="114"/>
      <c r="O5" s="114"/>
      <c r="P5" s="114"/>
      <c r="Q5" s="114"/>
      <c r="R5" s="114"/>
      <c r="S5" s="114"/>
      <c r="T5" s="118" t="s">
        <v>146</v>
      </c>
    </row>
    <row r="6" spans="2:27" ht="54" customHeight="1" thickBot="1" x14ac:dyDescent="0.3">
      <c r="B6" s="634" t="s">
        <v>225</v>
      </c>
      <c r="C6" s="635"/>
      <c r="D6" s="635"/>
      <c r="E6" s="635"/>
      <c r="F6" s="635"/>
      <c r="G6" s="635"/>
      <c r="H6" s="635"/>
      <c r="I6" s="635"/>
      <c r="J6" s="635"/>
      <c r="K6" s="635"/>
      <c r="L6" s="635"/>
      <c r="M6" s="635"/>
      <c r="N6" s="635"/>
      <c r="O6" s="635"/>
      <c r="P6" s="635"/>
      <c r="Q6" s="635"/>
      <c r="R6" s="635"/>
      <c r="S6" s="635"/>
      <c r="T6" s="636"/>
    </row>
    <row r="7" spans="2:27" ht="187.5" customHeight="1" thickBot="1" x14ac:dyDescent="0.3">
      <c r="B7" s="637" t="s">
        <v>295</v>
      </c>
      <c r="C7" s="638"/>
      <c r="D7" s="638"/>
      <c r="E7" s="638"/>
      <c r="F7" s="638"/>
      <c r="G7" s="638"/>
      <c r="H7" s="638"/>
      <c r="I7" s="638"/>
      <c r="J7" s="638"/>
      <c r="K7" s="638"/>
      <c r="L7" s="638"/>
      <c r="M7" s="638"/>
      <c r="N7" s="638"/>
      <c r="O7" s="638"/>
      <c r="P7" s="638"/>
      <c r="Q7" s="638"/>
      <c r="R7" s="638"/>
      <c r="S7" s="638"/>
      <c r="T7" s="639"/>
      <c r="V7" s="116"/>
      <c r="W7" s="116"/>
      <c r="X7" s="116"/>
      <c r="Y7" s="116"/>
      <c r="Z7" s="116"/>
      <c r="AA7" s="116"/>
    </row>
    <row r="8" spans="2:27" ht="8" customHeight="1" thickBot="1" x14ac:dyDescent="0.3">
      <c r="R8" s="119"/>
      <c r="S8" s="119"/>
      <c r="T8" s="120"/>
      <c r="V8" s="116"/>
      <c r="W8" s="116"/>
      <c r="X8" s="116"/>
      <c r="Y8" s="116"/>
      <c r="Z8" s="116"/>
      <c r="AA8" s="116"/>
    </row>
    <row r="9" spans="2:27" ht="29.25" customHeight="1" thickBot="1" x14ac:dyDescent="0.3">
      <c r="B9" s="624" t="s">
        <v>205</v>
      </c>
      <c r="C9" s="625"/>
      <c r="D9" s="625"/>
      <c r="E9" s="625"/>
      <c r="F9" s="625"/>
      <c r="G9" s="625"/>
      <c r="H9" s="625"/>
      <c r="I9" s="625"/>
      <c r="J9" s="625"/>
      <c r="K9" s="625"/>
      <c r="L9" s="625"/>
      <c r="M9" s="625"/>
      <c r="N9" s="625"/>
      <c r="O9" s="625"/>
      <c r="P9" s="625"/>
      <c r="Q9" s="625"/>
      <c r="R9" s="625"/>
      <c r="S9" s="625"/>
      <c r="T9" s="626"/>
      <c r="V9" s="116"/>
      <c r="W9" s="116"/>
      <c r="X9" s="116"/>
      <c r="Y9" s="116"/>
      <c r="Z9" s="116"/>
      <c r="AA9" s="116"/>
    </row>
    <row r="10" spans="2:27" ht="9.75" customHeight="1" thickBot="1" x14ac:dyDescent="0.3">
      <c r="B10" s="135" t="s">
        <v>5</v>
      </c>
      <c r="C10" s="645"/>
      <c r="D10" s="646"/>
      <c r="E10" s="646"/>
      <c r="F10" s="646"/>
      <c r="G10" s="646"/>
      <c r="H10" s="646"/>
      <c r="I10" s="646"/>
      <c r="J10" s="646"/>
      <c r="K10" s="646"/>
      <c r="L10" s="646"/>
      <c r="M10" s="646"/>
      <c r="N10" s="646"/>
      <c r="O10" s="646"/>
      <c r="P10" s="646"/>
      <c r="Q10" s="646"/>
      <c r="R10" s="647"/>
      <c r="S10" s="647"/>
      <c r="T10" s="648"/>
      <c r="V10" s="116"/>
      <c r="W10" s="116"/>
      <c r="X10" s="116"/>
      <c r="Y10" s="116"/>
      <c r="Z10" s="116"/>
      <c r="AA10" s="116"/>
    </row>
    <row r="11" spans="2:27" ht="14.5" customHeight="1" thickBot="1" x14ac:dyDescent="0.3">
      <c r="B11" s="640"/>
      <c r="C11" s="660"/>
      <c r="D11" s="653"/>
      <c r="E11" s="653"/>
      <c r="F11" s="653" t="s">
        <v>12</v>
      </c>
      <c r="G11" s="653"/>
      <c r="H11" s="653"/>
      <c r="I11" s="653"/>
      <c r="J11" s="653"/>
      <c r="K11" s="654"/>
      <c r="L11" s="652" t="s">
        <v>124</v>
      </c>
      <c r="M11" s="653"/>
      <c r="N11" s="653"/>
      <c r="O11" s="653"/>
      <c r="P11" s="653"/>
      <c r="Q11" s="654"/>
      <c r="R11" s="133" t="s">
        <v>173</v>
      </c>
      <c r="S11" s="133" t="s">
        <v>176</v>
      </c>
      <c r="T11" s="134" t="s">
        <v>200</v>
      </c>
      <c r="V11" s="116"/>
      <c r="W11" s="116"/>
      <c r="X11" s="116"/>
      <c r="Y11" s="116"/>
      <c r="Z11" s="116"/>
      <c r="AA11" s="116"/>
    </row>
    <row r="12" spans="2:27" ht="15.5" customHeight="1" x14ac:dyDescent="0.25">
      <c r="B12" s="641"/>
      <c r="C12" s="661" t="s">
        <v>96</v>
      </c>
      <c r="D12" s="662"/>
      <c r="E12" s="663"/>
      <c r="F12" s="655">
        <f>R12-L12</f>
        <v>0</v>
      </c>
      <c r="G12" s="656"/>
      <c r="H12" s="656"/>
      <c r="I12" s="656"/>
      <c r="J12" s="656"/>
      <c r="K12" s="657"/>
      <c r="L12" s="655">
        <f>'j. Cost Share'!E17</f>
        <v>0</v>
      </c>
      <c r="M12" s="656"/>
      <c r="N12" s="656"/>
      <c r="O12" s="656"/>
      <c r="P12" s="656"/>
      <c r="Q12" s="657"/>
      <c r="R12" s="130">
        <f>E35</f>
        <v>0</v>
      </c>
      <c r="S12" s="288">
        <f t="shared" ref="S12:S17" si="0">IF(R12&gt;0,L12/R12,0)</f>
        <v>0</v>
      </c>
      <c r="T12" s="513" t="s">
        <v>292</v>
      </c>
      <c r="V12" s="116"/>
      <c r="W12" s="116"/>
      <c r="X12" s="116"/>
      <c r="Y12" s="116"/>
      <c r="Z12" s="116"/>
      <c r="AA12" s="116"/>
    </row>
    <row r="13" spans="2:27" ht="15.5" customHeight="1" x14ac:dyDescent="0.25">
      <c r="B13" s="642"/>
      <c r="C13" s="664" t="s">
        <v>99</v>
      </c>
      <c r="D13" s="665"/>
      <c r="E13" s="666"/>
      <c r="F13" s="619">
        <f>R13-L13</f>
        <v>0</v>
      </c>
      <c r="G13" s="620"/>
      <c r="H13" s="620"/>
      <c r="I13" s="620"/>
      <c r="J13" s="620"/>
      <c r="K13" s="621"/>
      <c r="L13" s="619">
        <f>'j. Cost Share'!F17</f>
        <v>0</v>
      </c>
      <c r="M13" s="620"/>
      <c r="N13" s="620"/>
      <c r="O13" s="620"/>
      <c r="P13" s="620"/>
      <c r="Q13" s="621"/>
      <c r="R13" s="130">
        <f>H35</f>
        <v>0</v>
      </c>
      <c r="S13" s="288">
        <f t="shared" si="0"/>
        <v>0</v>
      </c>
      <c r="T13" s="321"/>
      <c r="V13" s="116"/>
      <c r="W13" s="116"/>
      <c r="X13" s="116"/>
      <c r="Y13" s="116"/>
      <c r="Z13" s="116"/>
      <c r="AA13" s="116"/>
    </row>
    <row r="14" spans="2:27" ht="15.5" customHeight="1" x14ac:dyDescent="0.25">
      <c r="B14" s="642"/>
      <c r="C14" s="664" t="s">
        <v>97</v>
      </c>
      <c r="D14" s="665"/>
      <c r="E14" s="666"/>
      <c r="F14" s="619">
        <f>R14-L14</f>
        <v>0</v>
      </c>
      <c r="G14" s="620"/>
      <c r="H14" s="620"/>
      <c r="I14" s="620"/>
      <c r="J14" s="620"/>
      <c r="K14" s="621"/>
      <c r="L14" s="619">
        <f>'j. Cost Share'!G17</f>
        <v>0</v>
      </c>
      <c r="M14" s="620"/>
      <c r="N14" s="620"/>
      <c r="O14" s="620"/>
      <c r="P14" s="620"/>
      <c r="Q14" s="621"/>
      <c r="R14" s="130">
        <f>K35</f>
        <v>0</v>
      </c>
      <c r="S14" s="288">
        <f t="shared" si="0"/>
        <v>0</v>
      </c>
      <c r="T14" s="322"/>
      <c r="V14" s="116"/>
      <c r="W14" s="116"/>
      <c r="X14" s="116"/>
      <c r="Y14" s="116"/>
      <c r="Z14" s="116"/>
      <c r="AA14" s="116"/>
    </row>
    <row r="15" spans="2:27" ht="15.5" customHeight="1" x14ac:dyDescent="0.25">
      <c r="B15" s="642"/>
      <c r="C15" s="664" t="s">
        <v>214</v>
      </c>
      <c r="D15" s="665"/>
      <c r="E15" s="666"/>
      <c r="F15" s="619">
        <f>R15-L15</f>
        <v>0</v>
      </c>
      <c r="G15" s="620"/>
      <c r="H15" s="620"/>
      <c r="I15" s="620"/>
      <c r="J15" s="620"/>
      <c r="K15" s="621"/>
      <c r="L15" s="619">
        <f>'j. Cost Share'!H17</f>
        <v>0</v>
      </c>
      <c r="M15" s="620"/>
      <c r="N15" s="620"/>
      <c r="O15" s="620"/>
      <c r="P15" s="620"/>
      <c r="Q15" s="621"/>
      <c r="R15" s="130">
        <f>N35</f>
        <v>0</v>
      </c>
      <c r="S15" s="288">
        <f t="shared" si="0"/>
        <v>0</v>
      </c>
      <c r="T15" s="323"/>
      <c r="V15" s="116"/>
      <c r="W15" s="116"/>
      <c r="X15" s="116"/>
      <c r="Y15" s="116"/>
      <c r="Z15" s="116"/>
      <c r="AA15" s="116"/>
    </row>
    <row r="16" spans="2:27" ht="15.5" customHeight="1" x14ac:dyDescent="0.25">
      <c r="B16" s="642"/>
      <c r="C16" s="664" t="s">
        <v>215</v>
      </c>
      <c r="D16" s="665"/>
      <c r="E16" s="666"/>
      <c r="F16" s="619">
        <f>R16-L16</f>
        <v>0</v>
      </c>
      <c r="G16" s="620"/>
      <c r="H16" s="620"/>
      <c r="I16" s="620"/>
      <c r="J16" s="620"/>
      <c r="K16" s="621"/>
      <c r="L16" s="619">
        <f>'j. Cost Share'!I17</f>
        <v>0</v>
      </c>
      <c r="M16" s="620"/>
      <c r="N16" s="620"/>
      <c r="O16" s="620"/>
      <c r="P16" s="620"/>
      <c r="Q16" s="621"/>
      <c r="R16" s="130">
        <f>Q35</f>
        <v>0</v>
      </c>
      <c r="S16" s="288">
        <f t="shared" si="0"/>
        <v>0</v>
      </c>
      <c r="T16" s="323"/>
      <c r="V16" s="116"/>
      <c r="W16" s="116"/>
      <c r="X16" s="116"/>
      <c r="Y16" s="116"/>
      <c r="Z16" s="116"/>
      <c r="AA16" s="116"/>
    </row>
    <row r="17" spans="2:27" ht="15.5" customHeight="1" thickBot="1" x14ac:dyDescent="0.3">
      <c r="B17" s="643"/>
      <c r="C17" s="667" t="s">
        <v>132</v>
      </c>
      <c r="D17" s="668"/>
      <c r="E17" s="668"/>
      <c r="F17" s="617">
        <f>SUM(F12:F16)</f>
        <v>0</v>
      </c>
      <c r="G17" s="617"/>
      <c r="H17" s="617"/>
      <c r="I17" s="617"/>
      <c r="J17" s="617"/>
      <c r="K17" s="618"/>
      <c r="L17" s="659">
        <f>SUM(L12:L16)</f>
        <v>0</v>
      </c>
      <c r="M17" s="617"/>
      <c r="N17" s="617"/>
      <c r="O17" s="617"/>
      <c r="P17" s="617"/>
      <c r="Q17" s="618"/>
      <c r="R17" s="131">
        <f>SUM(R12:R16)</f>
        <v>0</v>
      </c>
      <c r="S17" s="288">
        <f t="shared" si="0"/>
        <v>0</v>
      </c>
      <c r="T17" s="287"/>
      <c r="V17" s="116"/>
      <c r="W17" s="116"/>
      <c r="X17" s="116"/>
      <c r="Y17" s="116"/>
      <c r="Z17" s="116"/>
      <c r="AA17" s="116"/>
    </row>
    <row r="18" spans="2:27" ht="9.75" customHeight="1" thickBot="1" x14ac:dyDescent="0.3">
      <c r="B18" s="541" t="s">
        <v>26</v>
      </c>
      <c r="C18" s="649"/>
      <c r="D18" s="650"/>
      <c r="E18" s="650"/>
      <c r="F18" s="650"/>
      <c r="G18" s="650"/>
      <c r="H18" s="650"/>
      <c r="I18" s="650"/>
      <c r="J18" s="650"/>
      <c r="K18" s="650"/>
      <c r="L18" s="650"/>
      <c r="M18" s="650"/>
      <c r="N18" s="650"/>
      <c r="O18" s="650"/>
      <c r="P18" s="650"/>
      <c r="Q18" s="650"/>
      <c r="R18" s="650"/>
      <c r="S18" s="650"/>
      <c r="T18" s="651"/>
      <c r="V18" s="116"/>
      <c r="W18" s="116"/>
      <c r="X18" s="116"/>
      <c r="Y18" s="116"/>
      <c r="Z18" s="116"/>
      <c r="AA18" s="116"/>
    </row>
    <row r="19" spans="2:27" s="121" customFormat="1" ht="15.5" customHeight="1" thickBot="1" x14ac:dyDescent="0.3">
      <c r="B19" s="542" t="s">
        <v>109</v>
      </c>
      <c r="C19" s="644" t="s">
        <v>96</v>
      </c>
      <c r="D19" s="644"/>
      <c r="E19" s="644"/>
      <c r="F19" s="644" t="s">
        <v>99</v>
      </c>
      <c r="G19" s="644"/>
      <c r="H19" s="644"/>
      <c r="I19" s="644" t="s">
        <v>97</v>
      </c>
      <c r="J19" s="644"/>
      <c r="K19" s="644"/>
      <c r="L19" s="644" t="s">
        <v>214</v>
      </c>
      <c r="M19" s="644"/>
      <c r="N19" s="644"/>
      <c r="O19" s="644" t="s">
        <v>215</v>
      </c>
      <c r="P19" s="644"/>
      <c r="Q19" s="644"/>
      <c r="R19" s="133" t="s">
        <v>98</v>
      </c>
      <c r="S19" s="133" t="s">
        <v>172</v>
      </c>
      <c r="T19" s="134" t="s">
        <v>174</v>
      </c>
      <c r="V19" s="116"/>
      <c r="W19" s="116"/>
      <c r="X19" s="116"/>
      <c r="Y19" s="116"/>
      <c r="Z19" s="116"/>
      <c r="AA19" s="116"/>
    </row>
    <row r="20" spans="2:27" s="121" customFormat="1" ht="15.5" customHeight="1" thickBot="1" x14ac:dyDescent="0.3">
      <c r="B20" s="511"/>
      <c r="C20" s="133" t="s">
        <v>254</v>
      </c>
      <c r="D20" s="133" t="s">
        <v>256</v>
      </c>
      <c r="E20" s="133" t="s">
        <v>132</v>
      </c>
      <c r="F20" s="133" t="s">
        <v>254</v>
      </c>
      <c r="G20" s="133" t="s">
        <v>256</v>
      </c>
      <c r="H20" s="133" t="s">
        <v>132</v>
      </c>
      <c r="I20" s="133" t="s">
        <v>254</v>
      </c>
      <c r="J20" s="133" t="s">
        <v>256</v>
      </c>
      <c r="K20" s="133" t="s">
        <v>132</v>
      </c>
      <c r="L20" s="133" t="s">
        <v>254</v>
      </c>
      <c r="M20" s="133" t="s">
        <v>256</v>
      </c>
      <c r="N20" s="133" t="s">
        <v>132</v>
      </c>
      <c r="O20" s="133" t="s">
        <v>254</v>
      </c>
      <c r="P20" s="133" t="s">
        <v>256</v>
      </c>
      <c r="Q20" s="133" t="s">
        <v>132</v>
      </c>
      <c r="R20" s="133"/>
      <c r="S20" s="133"/>
      <c r="T20" s="134"/>
      <c r="V20" s="116"/>
      <c r="W20" s="116"/>
      <c r="X20" s="116"/>
      <c r="Y20" s="116"/>
      <c r="Z20" s="116"/>
      <c r="AA20" s="116"/>
    </row>
    <row r="21" spans="2:27" ht="15.75" customHeight="1" x14ac:dyDescent="0.25">
      <c r="B21" s="136" t="s">
        <v>88</v>
      </c>
      <c r="C21" s="130">
        <f>'a. Personnel'!G34</f>
        <v>0</v>
      </c>
      <c r="D21" s="130">
        <f>'a. Personnel'!G35</f>
        <v>0</v>
      </c>
      <c r="E21" s="130">
        <f>'a. Personnel'!G36</f>
        <v>0</v>
      </c>
      <c r="F21" s="507">
        <f>'a. Personnel'!J34</f>
        <v>0</v>
      </c>
      <c r="G21" s="507">
        <f>'a. Personnel'!J35</f>
        <v>0</v>
      </c>
      <c r="H21" s="130">
        <f>'a. Personnel'!J36</f>
        <v>0</v>
      </c>
      <c r="I21" s="130">
        <f>'a. Personnel'!M34</f>
        <v>0</v>
      </c>
      <c r="J21" s="130">
        <f>'a. Personnel'!M35</f>
        <v>0</v>
      </c>
      <c r="K21" s="130">
        <f>'a. Personnel'!M36</f>
        <v>0</v>
      </c>
      <c r="L21" s="130">
        <f>'a. Personnel'!P34</f>
        <v>0</v>
      </c>
      <c r="M21" s="130">
        <f>'a. Personnel'!P35</f>
        <v>0</v>
      </c>
      <c r="N21" s="130">
        <f>'a. Personnel'!P36</f>
        <v>0</v>
      </c>
      <c r="O21" s="130">
        <f>'a. Personnel'!S34</f>
        <v>0</v>
      </c>
      <c r="P21" s="130">
        <f>'a. Personnel'!S35</f>
        <v>0</v>
      </c>
      <c r="Q21" s="130">
        <f>'a. Personnel'!S36</f>
        <v>0</v>
      </c>
      <c r="R21" s="130">
        <f>SUM(E21+H21+K21+N21+Q21)</f>
        <v>0</v>
      </c>
      <c r="S21" s="288">
        <f>IF(R21&gt;0,R21/R17,0)</f>
        <v>0</v>
      </c>
      <c r="T21" s="104"/>
      <c r="U21" s="107"/>
      <c r="V21" s="116"/>
      <c r="W21" s="116"/>
      <c r="X21" s="116"/>
      <c r="Y21" s="116"/>
      <c r="Z21" s="116"/>
      <c r="AA21" s="116"/>
    </row>
    <row r="22" spans="2:27" ht="15.75" customHeight="1" x14ac:dyDescent="0.25">
      <c r="B22" s="137" t="s">
        <v>89</v>
      </c>
      <c r="C22" s="510" t="s">
        <v>268</v>
      </c>
      <c r="D22" s="510" t="s">
        <v>268</v>
      </c>
      <c r="E22" s="132">
        <f>'b. Fringe'!E13</f>
        <v>0</v>
      </c>
      <c r="F22" s="510" t="s">
        <v>268</v>
      </c>
      <c r="G22" s="510" t="s">
        <v>268</v>
      </c>
      <c r="H22" s="132">
        <f>'b. Fringe'!H13</f>
        <v>0</v>
      </c>
      <c r="I22" s="510" t="s">
        <v>268</v>
      </c>
      <c r="J22" s="510" t="s">
        <v>268</v>
      </c>
      <c r="K22" s="132">
        <f>'b. Fringe'!K13</f>
        <v>0</v>
      </c>
      <c r="L22" s="510" t="s">
        <v>268</v>
      </c>
      <c r="M22" s="510" t="s">
        <v>268</v>
      </c>
      <c r="N22" s="130">
        <f>'b. Fringe'!N13</f>
        <v>0</v>
      </c>
      <c r="O22" s="510" t="s">
        <v>268</v>
      </c>
      <c r="P22" s="510" t="s">
        <v>268</v>
      </c>
      <c r="Q22" s="130">
        <f>'b. Fringe'!Q13</f>
        <v>0</v>
      </c>
      <c r="R22" s="130">
        <f t="shared" ref="R22:R25" si="1">SUM(E22+H22+K22+N22+Q22)</f>
        <v>0</v>
      </c>
      <c r="S22" s="288">
        <f>IF(R22&gt;0,R22/R17,0)</f>
        <v>0</v>
      </c>
      <c r="T22" s="105"/>
      <c r="U22" s="107"/>
      <c r="V22" s="116"/>
      <c r="W22" s="116"/>
      <c r="X22" s="116"/>
      <c r="Y22" s="116"/>
      <c r="Z22" s="116"/>
      <c r="AA22" s="116"/>
    </row>
    <row r="23" spans="2:27" ht="15.75" customHeight="1" x14ac:dyDescent="0.25">
      <c r="B23" s="137" t="s">
        <v>90</v>
      </c>
      <c r="C23" s="132">
        <f>SUMIF('c. Travel'!B9:B14,"S",'c. Travel'!M9:M14)</f>
        <v>0</v>
      </c>
      <c r="D23" s="132">
        <f>SUMIF('c. Travel'!B9:B14,"CB",'c. Travel'!M9:M14)</f>
        <v>0</v>
      </c>
      <c r="E23" s="132">
        <f>'c. Travel'!M15</f>
        <v>0</v>
      </c>
      <c r="F23" s="508">
        <f>SUMIF('c. Travel'!B17:B22,"S",'c. Travel'!M17:M22)</f>
        <v>0</v>
      </c>
      <c r="G23" s="508">
        <f>SUMIF('c. Travel'!B17:B22,"CB",'c. Travel'!M17:M22)</f>
        <v>0</v>
      </c>
      <c r="H23" s="132">
        <f>'c. Travel'!M23</f>
        <v>0</v>
      </c>
      <c r="I23" s="132">
        <f>SUMIF('c. Travel'!B25:B30,"S",'c. Travel'!M25:M30)</f>
        <v>0</v>
      </c>
      <c r="J23" s="132">
        <f>SUMIF('c. Travel'!B25:B30,"CB",'c. Travel'!M25:M30)</f>
        <v>0</v>
      </c>
      <c r="K23" s="132">
        <f>'c. Travel'!M31</f>
        <v>0</v>
      </c>
      <c r="L23" s="130">
        <f>SUMIF('c. Travel'!B33:B38,"S",'c. Travel'!M33:M38)</f>
        <v>0</v>
      </c>
      <c r="M23" s="130">
        <f>SUMIF('c. Travel'!B33:B38,"CB",'c. Travel'!M33:M38)</f>
        <v>0</v>
      </c>
      <c r="N23" s="130">
        <f>'c. Travel'!M39</f>
        <v>0</v>
      </c>
      <c r="O23" s="130">
        <f>SUMIF('c. Travel'!B41:B46,"S",'c. Travel'!M41:M46)</f>
        <v>0</v>
      </c>
      <c r="P23" s="130">
        <f>SUMIF('c. Travel'!B41:B46,"CB",'c. Travel'!M41:M46)</f>
        <v>0</v>
      </c>
      <c r="Q23" s="130">
        <f>'c. Travel'!M47</f>
        <v>0</v>
      </c>
      <c r="R23" s="130">
        <f t="shared" si="1"/>
        <v>0</v>
      </c>
      <c r="S23" s="288">
        <f>IF(R23&gt;0,R23/R17,0)</f>
        <v>0</v>
      </c>
      <c r="T23" s="105"/>
      <c r="U23" s="107"/>
      <c r="V23" s="116"/>
      <c r="W23" s="116"/>
      <c r="X23" s="116"/>
      <c r="Y23" s="116"/>
      <c r="Z23" s="116"/>
      <c r="AA23" s="116"/>
    </row>
    <row r="24" spans="2:27" ht="15.75" customHeight="1" x14ac:dyDescent="0.25">
      <c r="B24" s="137" t="s">
        <v>91</v>
      </c>
      <c r="C24" s="132">
        <f>SUMIF('d. Equipment'!B9:B14,"S",'d. Equipment'!G9:G14)</f>
        <v>0</v>
      </c>
      <c r="D24" s="132">
        <f>SUMIF('d. Equipment'!B9:B14,"CB",'d. Equipment'!G9:G14)</f>
        <v>0</v>
      </c>
      <c r="E24" s="132">
        <f>'d. Equipment'!G15</f>
        <v>0</v>
      </c>
      <c r="F24" s="508">
        <f>SUMIF('d. Equipment'!B17:B22,"S",'d. Equipment'!G17:G22)</f>
        <v>0</v>
      </c>
      <c r="G24" s="508">
        <f>SUMIF('d. Equipment'!B17:B22,"CB",'d. Equipment'!G17:G22)</f>
        <v>0</v>
      </c>
      <c r="H24" s="132">
        <f>'d. Equipment'!G23</f>
        <v>0</v>
      </c>
      <c r="I24" s="132">
        <f>SUMIF('d. Equipment'!B25:B30,"S",'d. Equipment'!G25:G30)</f>
        <v>0</v>
      </c>
      <c r="J24" s="132">
        <f>SUMIF('d. Equipment'!B25:B30,"CB",'d. Equipment'!G25:G30)</f>
        <v>0</v>
      </c>
      <c r="K24" s="132">
        <f>'d. Equipment'!G31</f>
        <v>0</v>
      </c>
      <c r="L24" s="130">
        <f>SUMIF('d. Equipment'!B33:B38,"S",'d. Equipment'!G33:G38)</f>
        <v>0</v>
      </c>
      <c r="M24" s="130">
        <f>SUMIF('d. Equipment'!B33:B38,"CB",'d. Equipment'!G33:G38)</f>
        <v>0</v>
      </c>
      <c r="N24" s="130">
        <f>'d. Equipment'!G39</f>
        <v>0</v>
      </c>
      <c r="O24" s="130">
        <f>SUMIF('d. Equipment'!B41:B46,"S",'d. Equipment'!G41:G46)</f>
        <v>0</v>
      </c>
      <c r="P24" s="130">
        <f>SUMIF('d. Equipment'!B41:B46,"CB",'d. Equipment'!G41:G46)</f>
        <v>0</v>
      </c>
      <c r="Q24" s="130">
        <f>'d. Equipment'!G47</f>
        <v>0</v>
      </c>
      <c r="R24" s="130">
        <f t="shared" si="1"/>
        <v>0</v>
      </c>
      <c r="S24" s="288">
        <f>IF(R24&gt;0,R24/R17,0)</f>
        <v>0</v>
      </c>
      <c r="T24" s="105"/>
      <c r="U24" s="107"/>
      <c r="V24" s="116"/>
      <c r="W24" s="116"/>
      <c r="X24" s="116"/>
      <c r="Y24" s="116"/>
      <c r="Z24" s="116"/>
      <c r="AA24" s="116"/>
    </row>
    <row r="25" spans="2:27" ht="15.75" customHeight="1" thickBot="1" x14ac:dyDescent="0.3">
      <c r="B25" s="138" t="s">
        <v>92</v>
      </c>
      <c r="C25" s="514">
        <f>SUMIF('e. Supplies'!B9:B16,"S",'e. Supplies'!G9:G16)</f>
        <v>0</v>
      </c>
      <c r="D25" s="514">
        <f>SUMIF('e. Supplies'!B9:B16,"CB",'e. Supplies'!G9:G16)</f>
        <v>0</v>
      </c>
      <c r="E25" s="514">
        <f>'e. Supplies'!G17</f>
        <v>0</v>
      </c>
      <c r="F25" s="515">
        <f>SUMIF('e. Supplies'!B19:B26,"S",'e. Supplies'!G19:G26)</f>
        <v>0</v>
      </c>
      <c r="G25" s="515">
        <f>SUMIF('e. Supplies'!B19:B26,"CB",'e. Supplies'!G19:G26)</f>
        <v>0</v>
      </c>
      <c r="H25" s="514">
        <f>'e. Supplies'!G27</f>
        <v>0</v>
      </c>
      <c r="I25" s="514">
        <f>SUMIF('e. Supplies'!B29:B36,"S",'e. Supplies'!G29:G36)</f>
        <v>0</v>
      </c>
      <c r="J25" s="514">
        <f>SUMIF('e. Supplies'!B29:B36,"CB",'e. Supplies'!G29:G36)</f>
        <v>0</v>
      </c>
      <c r="K25" s="514">
        <f>'e. Supplies'!G37</f>
        <v>0</v>
      </c>
      <c r="L25" s="131">
        <f>SUMIF('e. Supplies'!B39:B46,"S",'e. Supplies'!G39:G46)</f>
        <v>0</v>
      </c>
      <c r="M25" s="131">
        <f>SUMIF('e. Supplies'!B39:B46,"CB",'e. Supplies'!G39:G46)</f>
        <v>0</v>
      </c>
      <c r="N25" s="131">
        <f>'e. Supplies'!G47</f>
        <v>0</v>
      </c>
      <c r="O25" s="131">
        <f>SUMIF('e. Supplies'!B49:B56,"S",'e. Supplies'!G49:G56)</f>
        <v>0</v>
      </c>
      <c r="P25" s="131">
        <f>SUMIF('e. Supplies'!B49:B56,"CB",'e. Supplies'!G49:G56)</f>
        <v>0</v>
      </c>
      <c r="Q25" s="131">
        <f>'e. Supplies'!G57</f>
        <v>0</v>
      </c>
      <c r="R25" s="130">
        <f t="shared" si="1"/>
        <v>0</v>
      </c>
      <c r="S25" s="516">
        <f>IF(R25&gt;0,R25/R17,0)</f>
        <v>0</v>
      </c>
      <c r="T25" s="517"/>
      <c r="U25" s="107"/>
      <c r="V25" s="116"/>
      <c r="W25" s="116"/>
      <c r="X25" s="116"/>
      <c r="Y25" s="116"/>
      <c r="Z25" s="116"/>
      <c r="AA25" s="116"/>
    </row>
    <row r="26" spans="2:27" ht="14" x14ac:dyDescent="0.25">
      <c r="B26" s="518" t="s">
        <v>123</v>
      </c>
      <c r="C26" s="519"/>
      <c r="D26" s="520"/>
      <c r="E26" s="521"/>
      <c r="F26" s="520"/>
      <c r="G26" s="520"/>
      <c r="H26" s="520"/>
      <c r="I26" s="520"/>
      <c r="J26" s="520"/>
      <c r="K26" s="520"/>
      <c r="L26" s="520"/>
      <c r="M26" s="520"/>
      <c r="N26" s="520"/>
      <c r="O26" s="520"/>
      <c r="P26" s="520"/>
      <c r="Q26" s="520"/>
      <c r="R26" s="520"/>
      <c r="S26" s="522"/>
      <c r="T26" s="523"/>
      <c r="U26" s="107"/>
      <c r="V26" s="116"/>
      <c r="W26" s="116"/>
      <c r="X26" s="116"/>
      <c r="Y26" s="116"/>
      <c r="Z26" s="116"/>
      <c r="AA26" s="116"/>
    </row>
    <row r="27" spans="2:27" ht="14" x14ac:dyDescent="0.25">
      <c r="B27" s="463" t="s">
        <v>149</v>
      </c>
      <c r="C27" s="132">
        <f>SUMIF('f. Contractual'!B7:B12,"S",'f. Contractual'!G7:G12)</f>
        <v>0</v>
      </c>
      <c r="D27" s="132">
        <f>SUMIF('f. Contractual'!B7:B12,"CB",'f. Contractual'!G7:G12)</f>
        <v>0</v>
      </c>
      <c r="E27" s="132">
        <f>'f. Contractual'!G13</f>
        <v>0</v>
      </c>
      <c r="F27" s="508">
        <f>SUMIF('f. Contractual'!B7:B12,"S",'f. Contractual'!H7:H12)</f>
        <v>0</v>
      </c>
      <c r="G27" s="508">
        <f>SUMIF('f. Contractual'!B7:B12,"CB",'f. Contractual'!H7:H12)</f>
        <v>0</v>
      </c>
      <c r="H27" s="132">
        <f>'f. Contractual'!H13</f>
        <v>0</v>
      </c>
      <c r="I27" s="132">
        <f>SUMIF('f. Contractual'!B7:B12,"S",'f. Contractual'!I7:I12)</f>
        <v>0</v>
      </c>
      <c r="J27" s="132">
        <f>SUMIF('f. Contractual'!B7:B12,"CB",'f. Contractual'!I7:I12)</f>
        <v>0</v>
      </c>
      <c r="K27" s="132">
        <f>'f. Contractual'!I13</f>
        <v>0</v>
      </c>
      <c r="L27" s="130">
        <f>SUMIF('f. Contractual'!B7:B12,"S",'f. Contractual'!J7:J12)</f>
        <v>0</v>
      </c>
      <c r="M27" s="130">
        <f>SUMIF('f. Contractual'!B7:B12,"CB",'f. Contractual'!J7:J12)</f>
        <v>0</v>
      </c>
      <c r="N27" s="130">
        <f>'f. Contractual'!J13</f>
        <v>0</v>
      </c>
      <c r="O27" s="130">
        <f>SUMIF('f. Contractual'!B7:B12,"S",'f. Contractual'!K7:K12)</f>
        <v>0</v>
      </c>
      <c r="P27" s="130">
        <f>SUMIF('f. Contractual'!B7:B12,"CB",'f. Contractual'!K7:K12)</f>
        <v>0</v>
      </c>
      <c r="Q27" s="130">
        <f>'f. Contractual'!K13</f>
        <v>0</v>
      </c>
      <c r="R27" s="130">
        <f>SUM(E27+H27+K27+N27+Q27)</f>
        <v>0</v>
      </c>
      <c r="S27" s="288">
        <f>IF(R27&gt;0,R27/R17,0)</f>
        <v>0</v>
      </c>
      <c r="T27" s="105"/>
      <c r="U27" s="107"/>
      <c r="V27" s="116"/>
      <c r="W27" s="116"/>
      <c r="X27" s="116"/>
      <c r="Y27" s="116"/>
      <c r="Z27" s="116"/>
      <c r="AA27" s="116"/>
    </row>
    <row r="28" spans="2:27" ht="14" x14ac:dyDescent="0.25">
      <c r="B28" s="463" t="s">
        <v>228</v>
      </c>
      <c r="C28" s="130">
        <f>SUMIF('f. Contractual'!B17:B21,"S",'f. Contractual'!G17:G21)</f>
        <v>0</v>
      </c>
      <c r="D28" s="130">
        <f>SUMIF('f. Contractual'!B17:B21,"CB",'f. Contractual'!G17:G21)</f>
        <v>0</v>
      </c>
      <c r="E28" s="130">
        <f>'f. Contractual'!G22</f>
        <v>0</v>
      </c>
      <c r="F28" s="507">
        <f>SUMIF('f. Contractual'!B17:B21,"S",'f. Contractual'!H17:H21)</f>
        <v>0</v>
      </c>
      <c r="G28" s="507">
        <f>SUMIF('f. Contractual'!B17:B21,"CB",'f. Contractual'!H17:H21)</f>
        <v>0</v>
      </c>
      <c r="H28" s="130">
        <f>'f. Contractual'!H22</f>
        <v>0</v>
      </c>
      <c r="I28" s="130">
        <f>SUMIF('f. Contractual'!B17:B21,"S",'f. Contractual'!I17:I21)</f>
        <v>0</v>
      </c>
      <c r="J28" s="130">
        <f>SUMIF('f. Contractual'!B17:B21,"CB",'f. Contractual'!I17:I21)</f>
        <v>0</v>
      </c>
      <c r="K28" s="130">
        <f>'f. Contractual'!I22</f>
        <v>0</v>
      </c>
      <c r="L28" s="130">
        <f>SUMIF('f. Contractual'!B17:B21,"S",'f. Contractual'!J17:J21)</f>
        <v>0</v>
      </c>
      <c r="M28" s="130">
        <f>SUMIF('f. Contractual'!B17:B21,"CB",'f. Contractual'!J17:J21)</f>
        <v>0</v>
      </c>
      <c r="N28" s="130">
        <f>'f. Contractual'!J22</f>
        <v>0</v>
      </c>
      <c r="O28" s="130">
        <f>SUMIF('f. Contractual'!B17:B21,"S",'f. Contractual'!K17:K21)</f>
        <v>0</v>
      </c>
      <c r="P28" s="130">
        <f>SUMIF('f. Contractual'!B17:B21,"CB",'f. Contractual'!K17:K21)</f>
        <v>0</v>
      </c>
      <c r="Q28" s="130">
        <f>'f. Contractual'!K22</f>
        <v>0</v>
      </c>
      <c r="R28" s="130">
        <f t="shared" ref="R28:R35" si="2">SUM(E28+H28+K28+N28+Q28)</f>
        <v>0</v>
      </c>
      <c r="S28" s="288">
        <f>IF(R28&gt;0,R28/R17,0)</f>
        <v>0</v>
      </c>
      <c r="T28" s="105"/>
      <c r="U28" s="107"/>
      <c r="V28" s="116"/>
      <c r="W28" s="116"/>
      <c r="X28" s="116"/>
      <c r="Y28" s="116"/>
      <c r="Z28" s="116"/>
      <c r="AA28" s="116"/>
    </row>
    <row r="29" spans="2:27" ht="14" x14ac:dyDescent="0.25">
      <c r="B29" s="463" t="s">
        <v>246</v>
      </c>
      <c r="C29" s="464">
        <f>SUMIF('f. Contractual'!B25:B26,"S",'f. Contractual'!G25:G26)</f>
        <v>0</v>
      </c>
      <c r="D29" s="464">
        <f>SUMIF('f. Contractual'!B25:B26,"CB",'f. Contractual'!G25:G26)</f>
        <v>0</v>
      </c>
      <c r="E29" s="464">
        <f>'f. Contractual'!G27</f>
        <v>0</v>
      </c>
      <c r="F29" s="509">
        <f>SUMIF('f. Contractual'!B25:B26,"S",'f. Contractual'!H25:H26)</f>
        <v>0</v>
      </c>
      <c r="G29" s="509">
        <f>SUMIF('f. Contractual'!B25:B26,"CB",'f. Contractual'!H25:H26)</f>
        <v>0</v>
      </c>
      <c r="H29" s="464">
        <f>'f. Contractual'!H27</f>
        <v>0</v>
      </c>
      <c r="I29" s="464">
        <f>SUMIF('f. Contractual'!B25:B26,"S",'f. Contractual'!I25:I26)</f>
        <v>0</v>
      </c>
      <c r="J29" s="464">
        <f>SUMIF('f. Contractual'!B25:B26,"CB",'f. Contractual'!I25:I26)</f>
        <v>0</v>
      </c>
      <c r="K29" s="464">
        <f>'f. Contractual'!I27</f>
        <v>0</v>
      </c>
      <c r="L29" s="464">
        <f>SUMIF('f. Contractual'!B25:B26,"S",'f. Contractual'!J25:J26)</f>
        <v>0</v>
      </c>
      <c r="M29" s="464">
        <f>SUMIF('f. Contractual'!B25:B26,"CB",'f. Contractual'!J25:J26)</f>
        <v>0</v>
      </c>
      <c r="N29" s="464">
        <f>'f. Contractual'!J27</f>
        <v>0</v>
      </c>
      <c r="O29" s="464">
        <f>SUMIF('f. Contractual'!B25:B26,"S",'f. Contractual'!K25:K26)</f>
        <v>0</v>
      </c>
      <c r="P29" s="464">
        <f>SUMIF('f. Contractual'!B25:B26,"CB",'f. Contractual'!K25:K26)</f>
        <v>0</v>
      </c>
      <c r="Q29" s="464">
        <f>'f. Contractual'!K27</f>
        <v>0</v>
      </c>
      <c r="R29" s="130">
        <f t="shared" si="2"/>
        <v>0</v>
      </c>
      <c r="S29" s="465">
        <f>IF(R29&gt;0,R29/R17,0)</f>
        <v>0</v>
      </c>
      <c r="T29" s="105"/>
      <c r="U29" s="107"/>
      <c r="V29" s="116"/>
      <c r="W29" s="116"/>
      <c r="X29" s="116"/>
      <c r="Y29" s="116"/>
      <c r="Z29" s="116"/>
      <c r="AA29" s="116"/>
    </row>
    <row r="30" spans="2:27" ht="14.5" thickBot="1" x14ac:dyDescent="0.3">
      <c r="B30" s="524" t="s">
        <v>150</v>
      </c>
      <c r="C30" s="525">
        <f t="shared" ref="C30:D30" si="3">SUM(C27:C29)</f>
        <v>0</v>
      </c>
      <c r="D30" s="525">
        <f t="shared" si="3"/>
        <v>0</v>
      </c>
      <c r="E30" s="525">
        <f>SUM(E27:E29)</f>
        <v>0</v>
      </c>
      <c r="F30" s="525">
        <f t="shared" ref="F30:G30" si="4">SUM(F27:F29)</f>
        <v>0</v>
      </c>
      <c r="G30" s="525">
        <f t="shared" si="4"/>
        <v>0</v>
      </c>
      <c r="H30" s="525">
        <f>SUM(H27:H29)</f>
        <v>0</v>
      </c>
      <c r="I30" s="525">
        <f t="shared" ref="I30:J30" si="5">SUM(I27:I29)</f>
        <v>0</v>
      </c>
      <c r="J30" s="525">
        <f t="shared" si="5"/>
        <v>0</v>
      </c>
      <c r="K30" s="525">
        <f>SUM(K27:K29)</f>
        <v>0</v>
      </c>
      <c r="L30" s="525">
        <f t="shared" ref="L30:M30" si="6">SUM(L27:L29)</f>
        <v>0</v>
      </c>
      <c r="M30" s="525">
        <f t="shared" si="6"/>
        <v>0</v>
      </c>
      <c r="N30" s="525">
        <f>SUM(N27:N29)</f>
        <v>0</v>
      </c>
      <c r="O30" s="525">
        <f t="shared" ref="O30:P30" si="7">SUM(O27:O29)</f>
        <v>0</v>
      </c>
      <c r="P30" s="525">
        <f t="shared" si="7"/>
        <v>0</v>
      </c>
      <c r="Q30" s="525">
        <f>SUM(Q27:Q29)</f>
        <v>0</v>
      </c>
      <c r="R30" s="525">
        <f t="shared" si="2"/>
        <v>0</v>
      </c>
      <c r="S30" s="526">
        <f>IF(R30&gt;0,R30/R17,0)</f>
        <v>0</v>
      </c>
      <c r="T30" s="106"/>
      <c r="U30" s="107"/>
      <c r="V30" s="116"/>
      <c r="W30" s="116"/>
      <c r="X30" s="116"/>
      <c r="Y30" s="116"/>
      <c r="Z30" s="116"/>
      <c r="AA30" s="116"/>
    </row>
    <row r="31" spans="2:27" ht="15.75" customHeight="1" x14ac:dyDescent="0.25">
      <c r="B31" s="136" t="s">
        <v>93</v>
      </c>
      <c r="C31" s="130">
        <f>SUMIF('g. Construction'!B11:B15,"S",'g. Construction'!E11:E15)</f>
        <v>0</v>
      </c>
      <c r="D31" s="130">
        <f>SUMIF('g. Construction'!B11:B15,"CB",'g. Construction'!E11:E15)</f>
        <v>0</v>
      </c>
      <c r="E31" s="130">
        <f>'g. Construction'!E16</f>
        <v>0</v>
      </c>
      <c r="F31" s="507">
        <f>SUMIF('g. Construction'!B18:B22,"S",'g. Construction'!E18:E22)</f>
        <v>0</v>
      </c>
      <c r="G31" s="507">
        <f>SUMIF('g. Construction'!B18:B22,"CB",'g. Construction'!E18:E22)</f>
        <v>0</v>
      </c>
      <c r="H31" s="130">
        <f>'g. Construction'!E23</f>
        <v>0</v>
      </c>
      <c r="I31" s="130">
        <f>SUMIF('g. Construction'!B25:B29,"S",'g. Construction'!E25:E29)</f>
        <v>0</v>
      </c>
      <c r="J31" s="130">
        <f>SUMIF('g. Construction'!B25:B29,"CB",'g. Construction'!E25:E29)</f>
        <v>0</v>
      </c>
      <c r="K31" s="130">
        <f>'g. Construction'!E30</f>
        <v>0</v>
      </c>
      <c r="L31" s="130">
        <f>SUMIF('g. Construction'!B32:B36,"S",'g. Construction'!E32:E36)</f>
        <v>0</v>
      </c>
      <c r="M31" s="130">
        <f>SUMIF('g. Construction'!B32:B36,"CB",'g. Construction'!E32:E36)</f>
        <v>0</v>
      </c>
      <c r="N31" s="130">
        <f>'g. Construction'!E37</f>
        <v>0</v>
      </c>
      <c r="O31" s="130">
        <f>SUMIF('g. Construction'!B39:B43,"S",'g. Construction'!E39:E43)</f>
        <v>0</v>
      </c>
      <c r="P31" s="130">
        <f>SUMIF('g. Construction'!B39:B43,"CB",'g. Construction'!E39:E43)</f>
        <v>0</v>
      </c>
      <c r="Q31" s="130">
        <f>'g. Construction'!E44</f>
        <v>0</v>
      </c>
      <c r="R31" s="130">
        <f t="shared" si="2"/>
        <v>0</v>
      </c>
      <c r="S31" s="288">
        <f>IF(R31&gt;0,R31/R17,0)</f>
        <v>0</v>
      </c>
      <c r="T31" s="104"/>
      <c r="U31" s="107"/>
      <c r="V31" s="116"/>
      <c r="W31" s="116"/>
      <c r="X31" s="116"/>
      <c r="Y31" s="116"/>
      <c r="Z31" s="116"/>
      <c r="AA31" s="116"/>
    </row>
    <row r="32" spans="2:27" ht="15.75" customHeight="1" x14ac:dyDescent="0.25">
      <c r="B32" s="137" t="s">
        <v>94</v>
      </c>
      <c r="C32" s="132">
        <f>SUMIF('h. Other'!B9:B14,"S",'h. Other'!E9:E14)</f>
        <v>0</v>
      </c>
      <c r="D32" s="132">
        <f>SUMIF('h. Other'!B9:B14,"CB",'h. Other'!E9:E14)</f>
        <v>0</v>
      </c>
      <c r="E32" s="132">
        <f>'h. Other'!E15</f>
        <v>0</v>
      </c>
      <c r="F32" s="508">
        <f>SUMIF('h. Other'!B17:B22,"S",'h. Other'!E17:E22)</f>
        <v>0</v>
      </c>
      <c r="G32" s="508">
        <f>SUMIF('h. Other'!B17:B22,"CB",'h. Other'!E17:E22)</f>
        <v>0</v>
      </c>
      <c r="H32" s="132">
        <f>'h. Other'!E23</f>
        <v>0</v>
      </c>
      <c r="I32" s="132">
        <f>SUMIF('h. Other'!B25:B30,"S",'h. Other'!E25:E30)</f>
        <v>0</v>
      </c>
      <c r="J32" s="132">
        <f>SUMIF('h. Other'!B25:B30,"CB",'h. Other'!E25:E30)</f>
        <v>0</v>
      </c>
      <c r="K32" s="132">
        <f>'h. Other'!E31</f>
        <v>0</v>
      </c>
      <c r="L32" s="130">
        <f>SUMIF('h. Other'!B33:B38,"S",'h. Other'!E33:E38)</f>
        <v>0</v>
      </c>
      <c r="M32" s="130">
        <f>SUMIF('h. Other'!B33:B38,"CB",'h. Other'!E33:E38)</f>
        <v>0</v>
      </c>
      <c r="N32" s="130">
        <f>'h. Other'!E39</f>
        <v>0</v>
      </c>
      <c r="O32" s="130">
        <f>SUMIF('h. Other'!B41:B46,"S",'h. Other'!E41:E46)</f>
        <v>0</v>
      </c>
      <c r="P32" s="130">
        <f>SUMIF('h. Other'!B41:B46,"CB",'h. Other'!E41:E46)</f>
        <v>0</v>
      </c>
      <c r="Q32" s="130">
        <f>'h. Other'!E47</f>
        <v>0</v>
      </c>
      <c r="R32" s="130">
        <f t="shared" si="2"/>
        <v>0</v>
      </c>
      <c r="S32" s="288">
        <f>IF(R32&gt;0,R32/R17,0)</f>
        <v>0</v>
      </c>
      <c r="T32" s="105"/>
      <c r="U32" s="107"/>
      <c r="V32" s="116"/>
      <c r="W32" s="116"/>
      <c r="X32" s="116"/>
      <c r="Y32" s="116"/>
      <c r="Z32" s="116"/>
      <c r="AA32" s="116"/>
    </row>
    <row r="33" spans="2:27" ht="15.75" customHeight="1" x14ac:dyDescent="0.25">
      <c r="B33" s="137" t="s">
        <v>154</v>
      </c>
      <c r="C33" s="132">
        <f>C21+C23+C24+C25+C30+C31+C32</f>
        <v>0</v>
      </c>
      <c r="D33" s="132">
        <f>D21+D23+D24+D25+D30+D31+D32</f>
        <v>0</v>
      </c>
      <c r="E33" s="132">
        <f>E21+E22+E23+E24+E25+E30+E31+E32</f>
        <v>0</v>
      </c>
      <c r="F33" s="132">
        <f>F21+F23+F24+F25+F30+F31+F32</f>
        <v>0</v>
      </c>
      <c r="G33" s="132">
        <f>G21+G23+G24+G25+G30+G31+G32</f>
        <v>0</v>
      </c>
      <c r="H33" s="132">
        <f>H21+H22+H23+H24+H25+H30+H31+H32</f>
        <v>0</v>
      </c>
      <c r="I33" s="132">
        <f>I21+I23+I24+I25+I30+I31+I32</f>
        <v>0</v>
      </c>
      <c r="J33" s="132">
        <f>J21+J23+J24+J25+J30+J31+J32</f>
        <v>0</v>
      </c>
      <c r="K33" s="132">
        <f>K21+K22+K23+K24+K25+K30+K31+K32</f>
        <v>0</v>
      </c>
      <c r="L33" s="132">
        <f>L21+L23+L24+L25+L30+L31+L32</f>
        <v>0</v>
      </c>
      <c r="M33" s="132">
        <f>M21+M23+M24+M25+M30+M31+M32</f>
        <v>0</v>
      </c>
      <c r="N33" s="132">
        <f>N21+N22+N23+N24+N25+N30+N31+N32</f>
        <v>0</v>
      </c>
      <c r="O33" s="132">
        <f>O21+O23+O24+O25+O30+O31+O32</f>
        <v>0</v>
      </c>
      <c r="P33" s="132">
        <f>P21+P23+P24+P25+P30+P31+P32</f>
        <v>0</v>
      </c>
      <c r="Q33" s="132">
        <f>Q21+Q22+Q23+Q24+Q25+Q30+Q31+Q32</f>
        <v>0</v>
      </c>
      <c r="R33" s="130">
        <f t="shared" si="2"/>
        <v>0</v>
      </c>
      <c r="S33" s="288">
        <f>IF(R33&gt;0,R33/R17,0)</f>
        <v>0</v>
      </c>
      <c r="T33" s="105"/>
      <c r="U33" s="107"/>
      <c r="V33" s="116"/>
      <c r="W33" s="116"/>
      <c r="X33" s="116"/>
      <c r="Y33" s="116"/>
      <c r="Z33" s="116"/>
      <c r="AA33" s="116"/>
    </row>
    <row r="34" spans="2:27" ht="15.75" customHeight="1" x14ac:dyDescent="0.25">
      <c r="B34" s="137" t="s">
        <v>95</v>
      </c>
      <c r="C34" s="510" t="s">
        <v>268</v>
      </c>
      <c r="D34" s="510" t="s">
        <v>268</v>
      </c>
      <c r="E34" s="132">
        <f>'i. Indirect'!C16</f>
        <v>0</v>
      </c>
      <c r="F34" s="510" t="s">
        <v>268</v>
      </c>
      <c r="G34" s="510" t="s">
        <v>268</v>
      </c>
      <c r="H34" s="132">
        <f>'i. Indirect'!D16</f>
        <v>0</v>
      </c>
      <c r="I34" s="510" t="s">
        <v>268</v>
      </c>
      <c r="J34" s="510" t="s">
        <v>268</v>
      </c>
      <c r="K34" s="132">
        <f>'i. Indirect'!E16</f>
        <v>0</v>
      </c>
      <c r="L34" s="510" t="s">
        <v>268</v>
      </c>
      <c r="M34" s="510" t="s">
        <v>268</v>
      </c>
      <c r="N34" s="130">
        <f>'i. Indirect'!F16</f>
        <v>0</v>
      </c>
      <c r="O34" s="510" t="s">
        <v>268</v>
      </c>
      <c r="P34" s="510" t="s">
        <v>268</v>
      </c>
      <c r="Q34" s="130">
        <f>'i. Indirect'!G16</f>
        <v>0</v>
      </c>
      <c r="R34" s="130">
        <f t="shared" si="2"/>
        <v>0</v>
      </c>
      <c r="S34" s="288">
        <f>IF(R34&gt;0,R34/R17,0)</f>
        <v>0</v>
      </c>
      <c r="T34" s="105"/>
      <c r="U34" s="107"/>
      <c r="V34" s="116"/>
      <c r="W34" s="116"/>
      <c r="X34" s="116"/>
      <c r="Y34" s="116"/>
      <c r="Z34" s="116"/>
      <c r="AA34" s="116"/>
    </row>
    <row r="35" spans="2:27" ht="16" customHeight="1" x14ac:dyDescent="0.25">
      <c r="B35" s="529" t="s">
        <v>173</v>
      </c>
      <c r="C35" s="132">
        <f>C33</f>
        <v>0</v>
      </c>
      <c r="D35" s="132">
        <f>D33</f>
        <v>0</v>
      </c>
      <c r="E35" s="132">
        <f>E33+E34</f>
        <v>0</v>
      </c>
      <c r="F35" s="132">
        <f>F33</f>
        <v>0</v>
      </c>
      <c r="G35" s="132">
        <f>G33</f>
        <v>0</v>
      </c>
      <c r="H35" s="132">
        <f>H33+H34</f>
        <v>0</v>
      </c>
      <c r="I35" s="132">
        <f>I33</f>
        <v>0</v>
      </c>
      <c r="J35" s="132">
        <f>J33</f>
        <v>0</v>
      </c>
      <c r="K35" s="132">
        <f>K33+K34</f>
        <v>0</v>
      </c>
      <c r="L35" s="132">
        <f>L33</f>
        <v>0</v>
      </c>
      <c r="M35" s="132">
        <f>M33</f>
        <v>0</v>
      </c>
      <c r="N35" s="132">
        <f t="shared" ref="N35:Q35" si="8">N33+N34</f>
        <v>0</v>
      </c>
      <c r="O35" s="132">
        <f>O33</f>
        <v>0</v>
      </c>
      <c r="P35" s="132">
        <f>P33</f>
        <v>0</v>
      </c>
      <c r="Q35" s="132">
        <f t="shared" si="8"/>
        <v>0</v>
      </c>
      <c r="R35" s="130">
        <f t="shared" si="2"/>
        <v>0</v>
      </c>
      <c r="S35" s="528">
        <f>S33+S34</f>
        <v>0</v>
      </c>
      <c r="T35" s="105"/>
      <c r="U35" s="107"/>
    </row>
    <row r="36" spans="2:27" ht="16" customHeight="1" x14ac:dyDescent="0.25">
      <c r="B36" s="530" t="s">
        <v>259</v>
      </c>
      <c r="C36" s="532"/>
      <c r="D36" s="532"/>
      <c r="E36" s="532"/>
      <c r="F36" s="532"/>
      <c r="G36" s="532"/>
      <c r="H36" s="532"/>
      <c r="I36" s="532"/>
      <c r="J36" s="532"/>
      <c r="K36" s="532"/>
      <c r="L36" s="532"/>
      <c r="M36" s="532"/>
      <c r="N36" s="532"/>
      <c r="O36" s="532"/>
      <c r="P36" s="532"/>
      <c r="Q36" s="532"/>
      <c r="R36" s="532">
        <f>SUM(C35+F35+I35+L35+O35)</f>
        <v>0</v>
      </c>
      <c r="S36" s="533">
        <f>IF(R36&gt;0,R36/R17,0)</f>
        <v>0</v>
      </c>
      <c r="T36" s="534"/>
      <c r="U36" s="107"/>
    </row>
    <row r="37" spans="2:27" ht="16" customHeight="1" thickBot="1" x14ac:dyDescent="0.3">
      <c r="B37" s="531" t="s">
        <v>260</v>
      </c>
      <c r="C37" s="535"/>
      <c r="D37" s="535"/>
      <c r="E37" s="535"/>
      <c r="F37" s="535"/>
      <c r="G37" s="535"/>
      <c r="H37" s="535"/>
      <c r="I37" s="535"/>
      <c r="J37" s="535"/>
      <c r="K37" s="535"/>
      <c r="L37" s="535"/>
      <c r="M37" s="535"/>
      <c r="N37" s="535"/>
      <c r="O37" s="535"/>
      <c r="P37" s="535"/>
      <c r="Q37" s="535"/>
      <c r="R37" s="535">
        <f>SUM(D35+G35+J35+M35+P35)</f>
        <v>0</v>
      </c>
      <c r="S37" s="536">
        <f>IF(R37&gt;0,R37/R17,0)</f>
        <v>0</v>
      </c>
      <c r="T37" s="537"/>
      <c r="U37" s="107"/>
    </row>
    <row r="38" spans="2:27" ht="8" customHeight="1" thickBot="1" x14ac:dyDescent="0.3"/>
    <row r="39" spans="2:27" x14ac:dyDescent="0.25">
      <c r="B39" s="627" t="s">
        <v>175</v>
      </c>
      <c r="C39" s="628"/>
      <c r="D39" s="628"/>
      <c r="E39" s="628"/>
      <c r="F39" s="628"/>
      <c r="G39" s="628"/>
      <c r="H39" s="628"/>
      <c r="I39" s="628"/>
      <c r="J39" s="628"/>
      <c r="K39" s="628"/>
      <c r="L39" s="628"/>
      <c r="M39" s="628"/>
      <c r="N39" s="628"/>
      <c r="O39" s="628"/>
      <c r="P39" s="628"/>
      <c r="Q39" s="628"/>
      <c r="R39" s="628"/>
      <c r="S39" s="628"/>
      <c r="T39" s="629"/>
    </row>
    <row r="40" spans="2:27" ht="10.5" customHeight="1" thickBot="1" x14ac:dyDescent="0.3">
      <c r="B40" s="630"/>
      <c r="C40" s="631"/>
      <c r="D40" s="631"/>
      <c r="E40" s="631"/>
      <c r="F40" s="631"/>
      <c r="G40" s="631"/>
      <c r="H40" s="631"/>
      <c r="I40" s="631"/>
      <c r="J40" s="631"/>
      <c r="K40" s="631"/>
      <c r="L40" s="631"/>
      <c r="M40" s="631"/>
      <c r="N40" s="631"/>
      <c r="O40" s="631"/>
      <c r="P40" s="631"/>
      <c r="Q40" s="631"/>
      <c r="R40" s="631"/>
      <c r="S40" s="631"/>
      <c r="T40" s="632"/>
    </row>
    <row r="44" spans="2:27" ht="13" x14ac:dyDescent="0.25">
      <c r="B44" s="122"/>
      <c r="C44" s="122"/>
      <c r="D44" s="122"/>
      <c r="E44" s="122"/>
      <c r="F44" s="122"/>
      <c r="G44" s="122"/>
      <c r="H44" s="122"/>
      <c r="I44" s="122"/>
      <c r="J44" s="122"/>
      <c r="K44" s="122"/>
      <c r="L44" s="122"/>
      <c r="M44" s="122"/>
      <c r="N44" s="122"/>
      <c r="O44" s="122"/>
      <c r="P44" s="122"/>
      <c r="Q44" s="122"/>
    </row>
  </sheetData>
  <sheetProtection sheet="1" formatCells="0" formatColumns="0" formatRows="0"/>
  <customSheetViews>
    <customSheetView guid="{D7FF18E2-A72D-4088-BD59-9D74A43C39A8}" scale="90" topLeftCell="A7">
      <selection activeCell="D14" sqref="D14"/>
      <pageMargins left="0.5" right="0.5" top="0.25" bottom="0.25" header="0.5" footer="0.5"/>
      <printOptions horizontalCentered="1"/>
      <pageSetup scale="85" fitToHeight="2" orientation="landscape" horizontalDpi="300" verticalDpi="300" r:id="rId1"/>
      <headerFooter alignWithMargins="0"/>
    </customSheetView>
    <customSheetView guid="{5BEC5FDE-32D0-42EF-8D2A-06DCBD4F05CC}" scale="90" topLeftCell="A7">
      <selection activeCell="M21" sqref="M21"/>
      <pageMargins left="0.5" right="0.5" top="0.25" bottom="0.25" header="0.5" footer="0.5"/>
      <printOptions horizontalCentered="1"/>
      <pageSetup scale="85" fitToHeight="2" orientation="landscape" horizontalDpi="300" verticalDpi="300" r:id="rId2"/>
      <headerFooter alignWithMargins="0"/>
    </customSheetView>
    <customSheetView guid="{712CE29F-EFCA-4968-A7C5-599F87319D6A}" scale="90">
      <selection activeCell="D24" sqref="D24"/>
      <pageMargins left="0.5" right="0.5" top="0.25" bottom="0.25" header="0.5" footer="0.5"/>
      <printOptions horizontalCentered="1"/>
      <pageSetup scale="85" fitToHeight="2" orientation="landscape" horizontalDpi="300" verticalDpi="300" r:id="rId3"/>
      <headerFooter alignWithMargins="0"/>
    </customSheetView>
    <customSheetView guid="{6588CF8C-0BB8-4786-9A46-0A2D10254132}" scale="90" topLeftCell="A10">
      <selection activeCell="C38" sqref="C38"/>
      <pageMargins left="0.5" right="0.5" top="0.25" bottom="0.25" header="0.5" footer="0.5"/>
      <printOptions horizontalCentered="1"/>
      <pageSetup scale="85" fitToHeight="2" orientation="landscape" horizontalDpi="300" verticalDpi="300" r:id="rId4"/>
      <headerFooter alignWithMargins="0"/>
    </customSheetView>
    <customSheetView guid="{D5CEF8EB-A9A7-4458-BF65-8F18E34CBA87}" scale="90">
      <selection activeCell="A8" sqref="A8:G8"/>
      <pageMargins left="0.5" right="0.5" top="0.25" bottom="0.25" header="0.5" footer="0.5"/>
      <printOptions horizontalCentered="1"/>
      <pageSetup scale="85" fitToHeight="2" orientation="landscape" horizontalDpi="300" verticalDpi="300" r:id="rId5"/>
      <headerFooter alignWithMargins="0"/>
    </customSheetView>
    <customSheetView guid="{BF352FCE-C1BE-4B84-9561-6030FEF6A15F}" scale="90" showPageBreaks="1" fitToPage="1">
      <selection activeCell="C1" sqref="C1:F2"/>
      <pageMargins left="0.5" right="0.5" top="0.25" bottom="0.25" header="0.5" footer="0.5"/>
      <printOptions horizontalCentered="1"/>
      <pageSetup scale="85" orientation="landscape" horizontalDpi="300" verticalDpi="300" r:id="rId6"/>
      <headerFooter alignWithMargins="0"/>
    </customSheetView>
  </customSheetViews>
  <mergeCells count="38">
    <mergeCell ref="B1:T2"/>
    <mergeCell ref="L17:Q17"/>
    <mergeCell ref="L19:N19"/>
    <mergeCell ref="O19:Q19"/>
    <mergeCell ref="C11:E11"/>
    <mergeCell ref="C12:E12"/>
    <mergeCell ref="C13:E13"/>
    <mergeCell ref="C14:E14"/>
    <mergeCell ref="C15:E15"/>
    <mergeCell ref="C16:E16"/>
    <mergeCell ref="C17:E17"/>
    <mergeCell ref="F11:K11"/>
    <mergeCell ref="F12:K12"/>
    <mergeCell ref="F13:K13"/>
    <mergeCell ref="B39:T40"/>
    <mergeCell ref="C4:H4"/>
    <mergeCell ref="K4:S4"/>
    <mergeCell ref="B6:T6"/>
    <mergeCell ref="B7:T7"/>
    <mergeCell ref="B11:B17"/>
    <mergeCell ref="F16:K16"/>
    <mergeCell ref="C19:E19"/>
    <mergeCell ref="I19:K19"/>
    <mergeCell ref="F19:H19"/>
    <mergeCell ref="C10:T10"/>
    <mergeCell ref="C18:T18"/>
    <mergeCell ref="F14:K14"/>
    <mergeCell ref="L11:Q11"/>
    <mergeCell ref="L12:Q12"/>
    <mergeCell ref="L13:Q13"/>
    <mergeCell ref="F17:K17"/>
    <mergeCell ref="L15:Q15"/>
    <mergeCell ref="C3:H3"/>
    <mergeCell ref="K3:S3"/>
    <mergeCell ref="B9:T9"/>
    <mergeCell ref="L14:Q14"/>
    <mergeCell ref="F15:K15"/>
    <mergeCell ref="L16:Q16"/>
  </mergeCells>
  <phoneticPr fontId="2" type="noConversion"/>
  <printOptions horizontalCentered="1"/>
  <pageMargins left="0.5" right="0.5" top="0.25" bottom="0.25" header="0.5" footer="0.5"/>
  <pageSetup scale="58" orientation="landscape" horizontalDpi="300" verticalDpi="300" r:id="rId7"/>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499984740745262"/>
    <pageSetUpPr fitToPage="1"/>
  </sheetPr>
  <dimension ref="B1:AA87"/>
  <sheetViews>
    <sheetView showGridLines="0" zoomScale="90" zoomScaleNormal="90" workbookViewId="0"/>
  </sheetViews>
  <sheetFormatPr defaultColWidth="9.1796875" defaultRowHeight="12.5" x14ac:dyDescent="0.25"/>
  <cols>
    <col min="1" max="1" width="3.26953125" style="445" customWidth="1"/>
    <col min="2" max="2" width="44.81640625" style="445" customWidth="1"/>
    <col min="3" max="7" width="21.26953125" style="445" customWidth="1"/>
    <col min="8" max="8" width="24.1796875" style="445" customWidth="1"/>
    <col min="9" max="9" width="31.453125" style="445" customWidth="1"/>
    <col min="10" max="10" width="7" style="445" customWidth="1"/>
    <col min="11" max="11" width="23.7265625" style="445" hidden="1" customWidth="1"/>
    <col min="12" max="12" width="9.1796875" style="445" hidden="1" customWidth="1"/>
    <col min="13" max="13" width="6.54296875" style="26" customWidth="1"/>
    <col min="14" max="27" width="9.1796875" style="26"/>
    <col min="28" max="16384" width="9.1796875" style="445"/>
  </cols>
  <sheetData>
    <row r="1" spans="2:27" s="127" customFormat="1" ht="12.75" customHeight="1" x14ac:dyDescent="0.2">
      <c r="B1" s="737" t="s">
        <v>155</v>
      </c>
      <c r="C1" s="737"/>
      <c r="D1" s="737"/>
      <c r="E1" s="737"/>
      <c r="F1" s="334"/>
      <c r="G1" s="334"/>
      <c r="I1" s="791"/>
      <c r="J1" s="792"/>
      <c r="K1" s="418"/>
    </row>
    <row r="2" spans="2:27" s="25" customFormat="1" ht="18.5" thickBot="1" x14ac:dyDescent="0.3">
      <c r="B2" s="786" t="s">
        <v>159</v>
      </c>
      <c r="C2" s="786"/>
      <c r="D2" s="786"/>
      <c r="E2" s="786"/>
      <c r="F2" s="786"/>
      <c r="G2" s="786"/>
      <c r="H2" s="786"/>
      <c r="I2" s="786"/>
      <c r="J2" s="786"/>
      <c r="K2" s="433"/>
    </row>
    <row r="3" spans="2:27" s="8" customFormat="1" ht="126" customHeight="1" thickBot="1" x14ac:dyDescent="0.3">
      <c r="B3" s="775" t="s">
        <v>281</v>
      </c>
      <c r="C3" s="776"/>
      <c r="D3" s="776"/>
      <c r="E3" s="776"/>
      <c r="F3" s="776"/>
      <c r="G3" s="776"/>
      <c r="H3" s="776"/>
      <c r="I3" s="776"/>
      <c r="J3" s="777"/>
      <c r="K3" s="434"/>
      <c r="L3" s="435"/>
      <c r="M3" s="436"/>
      <c r="N3" s="7"/>
    </row>
    <row r="4" spans="2:27" s="25" customFormat="1" ht="8" customHeight="1" thickBot="1" x14ac:dyDescent="0.35">
      <c r="B4" s="100"/>
      <c r="C4" s="100"/>
      <c r="D4" s="100"/>
      <c r="E4" s="100"/>
      <c r="F4" s="100"/>
      <c r="G4" s="100"/>
      <c r="H4" s="437"/>
      <c r="I4" s="100"/>
      <c r="J4" s="100"/>
      <c r="K4" s="100"/>
      <c r="L4" s="100"/>
    </row>
    <row r="5" spans="2:27" s="25" customFormat="1" ht="14" x14ac:dyDescent="0.3">
      <c r="B5" s="205"/>
      <c r="C5" s="335" t="s">
        <v>96</v>
      </c>
      <c r="D5" s="335" t="s">
        <v>99</v>
      </c>
      <c r="E5" s="335" t="s">
        <v>97</v>
      </c>
      <c r="F5" s="335" t="s">
        <v>214</v>
      </c>
      <c r="G5" s="335" t="s">
        <v>215</v>
      </c>
      <c r="H5" s="335" t="s">
        <v>132</v>
      </c>
      <c r="I5" s="787" t="s">
        <v>168</v>
      </c>
      <c r="J5" s="788"/>
      <c r="K5" s="437"/>
      <c r="L5" s="437"/>
    </row>
    <row r="6" spans="2:27" s="25" customFormat="1" ht="14.25" customHeight="1" x14ac:dyDescent="0.3">
      <c r="B6" s="229" t="s">
        <v>160</v>
      </c>
      <c r="C6" s="227"/>
      <c r="D6" s="227"/>
      <c r="E6" s="227"/>
      <c r="F6" s="227"/>
      <c r="G6" s="227"/>
      <c r="H6" s="336"/>
      <c r="I6" s="789"/>
      <c r="J6" s="790"/>
      <c r="K6" s="438"/>
      <c r="L6" s="439"/>
    </row>
    <row r="7" spans="2:27" s="442" customFormat="1" ht="14.5" x14ac:dyDescent="0.35">
      <c r="B7" s="230" t="s">
        <v>161</v>
      </c>
      <c r="C7" s="289">
        <v>0</v>
      </c>
      <c r="D7" s="289">
        <v>0</v>
      </c>
      <c r="E7" s="289">
        <v>0</v>
      </c>
      <c r="F7" s="289">
        <v>0</v>
      </c>
      <c r="G7" s="289">
        <v>0</v>
      </c>
      <c r="H7" s="459"/>
      <c r="I7" s="797" t="s">
        <v>226</v>
      </c>
      <c r="J7" s="810"/>
      <c r="K7" s="443"/>
      <c r="L7" s="444"/>
      <c r="M7" s="25"/>
      <c r="N7" s="25"/>
      <c r="O7" s="25"/>
      <c r="P7" s="25"/>
      <c r="Q7" s="25"/>
      <c r="R7" s="25"/>
      <c r="S7" s="25"/>
      <c r="T7" s="25"/>
      <c r="U7" s="25"/>
      <c r="V7" s="25"/>
      <c r="W7" s="25"/>
      <c r="X7" s="25"/>
      <c r="Y7" s="25"/>
      <c r="Z7" s="25"/>
      <c r="AA7" s="25"/>
    </row>
    <row r="8" spans="2:27" s="442" customFormat="1" ht="14.5" x14ac:dyDescent="0.35">
      <c r="B8" s="230" t="s">
        <v>162</v>
      </c>
      <c r="C8" s="289">
        <v>0</v>
      </c>
      <c r="D8" s="289">
        <v>0</v>
      </c>
      <c r="E8" s="289">
        <v>0</v>
      </c>
      <c r="F8" s="289">
        <v>0</v>
      </c>
      <c r="G8" s="289">
        <v>0</v>
      </c>
      <c r="H8" s="460"/>
      <c r="I8" s="797" t="s">
        <v>227</v>
      </c>
      <c r="J8" s="798"/>
      <c r="K8" s="443"/>
      <c r="L8" s="444"/>
      <c r="M8" s="25"/>
      <c r="N8" s="25"/>
      <c r="O8" s="25"/>
      <c r="P8" s="25"/>
      <c r="Q8" s="25"/>
      <c r="R8" s="25"/>
      <c r="S8" s="25"/>
      <c r="T8" s="25"/>
      <c r="U8" s="25"/>
      <c r="V8" s="25"/>
      <c r="W8" s="25"/>
      <c r="X8" s="25"/>
      <c r="Y8" s="25"/>
      <c r="Z8" s="25"/>
      <c r="AA8" s="25"/>
    </row>
    <row r="9" spans="2:27" s="442" customFormat="1" ht="14" x14ac:dyDescent="0.3">
      <c r="B9" s="230" t="s">
        <v>169</v>
      </c>
      <c r="C9" s="289">
        <v>0</v>
      </c>
      <c r="D9" s="289">
        <v>0</v>
      </c>
      <c r="E9" s="289">
        <v>0</v>
      </c>
      <c r="F9" s="289">
        <v>0</v>
      </c>
      <c r="G9" s="289">
        <v>0</v>
      </c>
      <c r="H9" s="461"/>
      <c r="I9" s="799"/>
      <c r="J9" s="800"/>
      <c r="K9" s="393"/>
      <c r="M9" s="25"/>
      <c r="N9" s="25"/>
      <c r="O9" s="25"/>
      <c r="P9" s="25"/>
      <c r="Q9" s="25"/>
      <c r="R9" s="25"/>
      <c r="S9" s="25"/>
      <c r="T9" s="25"/>
      <c r="U9" s="25"/>
      <c r="V9" s="25"/>
      <c r="W9" s="25"/>
      <c r="X9" s="25"/>
      <c r="Y9" s="25"/>
      <c r="Z9" s="25"/>
      <c r="AA9" s="25"/>
    </row>
    <row r="10" spans="2:27" s="442" customFormat="1" ht="14" x14ac:dyDescent="0.3">
      <c r="B10" s="230" t="s">
        <v>163</v>
      </c>
      <c r="C10" s="289">
        <v>0</v>
      </c>
      <c r="D10" s="289">
        <v>0</v>
      </c>
      <c r="E10" s="289">
        <v>0</v>
      </c>
      <c r="F10" s="289">
        <v>0</v>
      </c>
      <c r="G10" s="289">
        <v>0</v>
      </c>
      <c r="H10" s="462"/>
      <c r="I10" s="799"/>
      <c r="J10" s="800"/>
      <c r="K10" s="393"/>
      <c r="M10" s="25"/>
      <c r="N10" s="25"/>
      <c r="O10" s="25"/>
      <c r="P10" s="25"/>
      <c r="Q10" s="25"/>
      <c r="R10" s="25"/>
      <c r="S10" s="25"/>
      <c r="T10" s="25"/>
      <c r="U10" s="25"/>
      <c r="V10" s="25"/>
      <c r="W10" s="25"/>
      <c r="X10" s="25"/>
      <c r="Y10" s="25"/>
      <c r="Z10" s="25"/>
      <c r="AA10" s="25"/>
    </row>
    <row r="11" spans="2:27" s="25" customFormat="1" ht="15" customHeight="1" x14ac:dyDescent="0.3">
      <c r="B11" s="229" t="s">
        <v>164</v>
      </c>
      <c r="C11" s="440"/>
      <c r="D11" s="440"/>
      <c r="E11" s="440"/>
      <c r="F11" s="440"/>
      <c r="G11" s="440"/>
      <c r="H11" s="338"/>
      <c r="I11" s="802"/>
      <c r="J11" s="803"/>
      <c r="K11" s="3"/>
    </row>
    <row r="12" spans="2:27" s="442" customFormat="1" ht="15" customHeight="1" x14ac:dyDescent="0.3">
      <c r="B12" s="230" t="s">
        <v>165</v>
      </c>
      <c r="C12" s="228"/>
      <c r="D12" s="228"/>
      <c r="E12" s="228"/>
      <c r="F12" s="228"/>
      <c r="G12" s="228"/>
      <c r="H12" s="340">
        <f>SUM(C12:G12)</f>
        <v>0</v>
      </c>
      <c r="I12" s="801"/>
      <c r="J12" s="785"/>
      <c r="K12" s="393"/>
      <c r="M12" s="25"/>
      <c r="N12" s="25"/>
      <c r="O12" s="25"/>
      <c r="P12" s="25"/>
      <c r="Q12" s="25"/>
      <c r="R12" s="25"/>
      <c r="S12" s="25"/>
      <c r="T12" s="25"/>
      <c r="U12" s="25"/>
      <c r="V12" s="25"/>
      <c r="W12" s="25"/>
      <c r="X12" s="25"/>
      <c r="Y12" s="25"/>
      <c r="Z12" s="25"/>
      <c r="AA12" s="25"/>
    </row>
    <row r="13" spans="2:27" s="442" customFormat="1" ht="15" customHeight="1" x14ac:dyDescent="0.3">
      <c r="B13" s="230" t="s">
        <v>166</v>
      </c>
      <c r="C13" s="228"/>
      <c r="D13" s="228"/>
      <c r="E13" s="228"/>
      <c r="F13" s="228"/>
      <c r="G13" s="228"/>
      <c r="H13" s="340">
        <f>SUM(C13:G13)</f>
        <v>0</v>
      </c>
      <c r="I13" s="801"/>
      <c r="J13" s="785"/>
      <c r="K13" s="393"/>
      <c r="M13" s="25"/>
      <c r="N13" s="25"/>
      <c r="O13" s="25"/>
      <c r="P13" s="25"/>
      <c r="Q13" s="25"/>
      <c r="R13" s="25"/>
      <c r="S13" s="25"/>
      <c r="T13" s="25"/>
      <c r="U13" s="25"/>
      <c r="V13" s="25"/>
      <c r="W13" s="25"/>
      <c r="X13" s="25"/>
      <c r="Y13" s="25"/>
      <c r="Z13" s="25"/>
      <c r="AA13" s="25"/>
    </row>
    <row r="14" spans="2:27" s="442" customFormat="1" ht="15" customHeight="1" x14ac:dyDescent="0.3">
      <c r="B14" s="230" t="s">
        <v>170</v>
      </c>
      <c r="C14" s="228"/>
      <c r="D14" s="228"/>
      <c r="E14" s="228"/>
      <c r="F14" s="228"/>
      <c r="G14" s="228"/>
      <c r="H14" s="340">
        <f>SUM(C14:G14)</f>
        <v>0</v>
      </c>
      <c r="I14" s="784"/>
      <c r="J14" s="785"/>
      <c r="K14" s="393"/>
      <c r="M14" s="25"/>
      <c r="N14" s="25"/>
      <c r="O14" s="25"/>
      <c r="P14" s="25"/>
      <c r="Q14" s="25"/>
      <c r="R14" s="25"/>
      <c r="S14" s="25"/>
      <c r="T14" s="25"/>
      <c r="U14" s="25"/>
      <c r="V14" s="25"/>
      <c r="W14" s="25"/>
      <c r="X14" s="25"/>
      <c r="Y14" s="25"/>
      <c r="Z14" s="25"/>
      <c r="AA14" s="25"/>
    </row>
    <row r="15" spans="2:27" s="442" customFormat="1" ht="15" customHeight="1" x14ac:dyDescent="0.3">
      <c r="B15" s="230" t="s">
        <v>167</v>
      </c>
      <c r="C15" s="228"/>
      <c r="D15" s="228"/>
      <c r="E15" s="228"/>
      <c r="F15" s="228"/>
      <c r="G15" s="228"/>
      <c r="H15" s="340">
        <f>SUM(C15:G15)</f>
        <v>0</v>
      </c>
      <c r="I15" s="784"/>
      <c r="J15" s="785"/>
      <c r="K15" s="393"/>
      <c r="M15" s="25"/>
      <c r="N15" s="25"/>
      <c r="O15" s="25"/>
      <c r="P15" s="25"/>
      <c r="Q15" s="25"/>
      <c r="R15" s="25"/>
      <c r="S15" s="25"/>
      <c r="T15" s="25"/>
      <c r="U15" s="25"/>
      <c r="V15" s="25"/>
      <c r="W15" s="25"/>
      <c r="X15" s="25"/>
      <c r="Y15" s="25"/>
      <c r="Z15" s="25"/>
      <c r="AA15" s="25"/>
    </row>
    <row r="16" spans="2:27" s="25" customFormat="1" ht="15" customHeight="1" thickBot="1" x14ac:dyDescent="0.35">
      <c r="B16" s="102" t="s">
        <v>237</v>
      </c>
      <c r="C16" s="339">
        <f>SUM(C12:C15)</f>
        <v>0</v>
      </c>
      <c r="D16" s="339">
        <f>SUM(D12:D15)</f>
        <v>0</v>
      </c>
      <c r="E16" s="339">
        <f>SUM(E12:E15)</f>
        <v>0</v>
      </c>
      <c r="F16" s="339">
        <f>SUM(F12:F15)</f>
        <v>0</v>
      </c>
      <c r="G16" s="339">
        <f>SUM(G12:G15)</f>
        <v>0</v>
      </c>
      <c r="H16" s="339">
        <f>SUM(C16:G16)</f>
        <v>0</v>
      </c>
      <c r="I16" s="782"/>
      <c r="J16" s="783"/>
      <c r="K16" s="3"/>
    </row>
    <row r="17" spans="2:27" s="25" customFormat="1" ht="8" customHeight="1" thickBot="1" x14ac:dyDescent="0.35">
      <c r="B17" s="455"/>
      <c r="C17" s="456"/>
      <c r="D17" s="456"/>
      <c r="E17" s="456"/>
      <c r="F17" s="456"/>
      <c r="G17" s="456"/>
      <c r="H17" s="456"/>
      <c r="I17" s="456"/>
      <c r="J17" s="457"/>
      <c r="K17" s="3"/>
    </row>
    <row r="18" spans="2:27" s="25" customFormat="1" ht="48" customHeight="1" thickBot="1" x14ac:dyDescent="0.3">
      <c r="B18" s="807" t="s">
        <v>178</v>
      </c>
      <c r="C18" s="808"/>
      <c r="D18" s="808"/>
      <c r="E18" s="808"/>
      <c r="F18" s="808"/>
      <c r="G18" s="808"/>
      <c r="H18" s="808"/>
      <c r="I18" s="808"/>
      <c r="J18" s="809"/>
      <c r="K18" s="101"/>
      <c r="L18" s="101"/>
      <c r="M18" s="101"/>
    </row>
    <row r="19" spans="2:27" s="442" customFormat="1" ht="149.25" customHeight="1" thickBot="1" x14ac:dyDescent="0.3">
      <c r="B19" s="811" t="s">
        <v>247</v>
      </c>
      <c r="C19" s="812"/>
      <c r="D19" s="812"/>
      <c r="E19" s="812"/>
      <c r="F19" s="812"/>
      <c r="G19" s="812"/>
      <c r="H19" s="812"/>
      <c r="I19" s="812"/>
      <c r="J19" s="813"/>
      <c r="K19" s="99"/>
      <c r="L19" s="99"/>
      <c r="M19" s="441"/>
      <c r="N19" s="25"/>
      <c r="O19" s="25"/>
      <c r="P19" s="25"/>
      <c r="Q19" s="25"/>
      <c r="R19" s="25"/>
      <c r="S19" s="25"/>
      <c r="T19" s="25"/>
      <c r="U19" s="25"/>
      <c r="V19" s="25"/>
      <c r="W19" s="25"/>
      <c r="X19" s="25"/>
      <c r="Y19" s="25"/>
      <c r="Z19" s="25"/>
      <c r="AA19" s="25"/>
    </row>
    <row r="20" spans="2:27" s="25" customFormat="1" ht="8" customHeight="1" thickBot="1" x14ac:dyDescent="0.3">
      <c r="B20" s="441"/>
      <c r="C20" s="441"/>
      <c r="D20" s="441"/>
      <c r="E20" s="441"/>
      <c r="F20" s="441"/>
      <c r="G20" s="441"/>
      <c r="H20" s="441"/>
      <c r="I20" s="441"/>
      <c r="J20" s="441"/>
      <c r="K20" s="441"/>
      <c r="L20" s="441"/>
      <c r="M20" s="441"/>
    </row>
    <row r="21" spans="2:27" s="25" customFormat="1" ht="16" thickBot="1" x14ac:dyDescent="0.4">
      <c r="B21" s="804" t="s">
        <v>234</v>
      </c>
      <c r="C21" s="805"/>
      <c r="D21" s="805"/>
      <c r="E21" s="805"/>
      <c r="F21" s="805"/>
      <c r="G21" s="805"/>
      <c r="H21" s="805"/>
      <c r="I21" s="805"/>
      <c r="J21" s="806"/>
      <c r="K21" s="441"/>
      <c r="L21" s="441"/>
      <c r="M21" s="441"/>
    </row>
    <row r="22" spans="2:27" s="25" customFormat="1" ht="8" customHeight="1" thickBot="1" x14ac:dyDescent="0.3">
      <c r="B22" s="441"/>
      <c r="C22" s="441"/>
      <c r="D22" s="441"/>
      <c r="E22" s="441"/>
      <c r="F22" s="441"/>
      <c r="G22" s="441"/>
      <c r="H22" s="441"/>
      <c r="I22" s="441"/>
      <c r="J22" s="441"/>
      <c r="K22" s="441"/>
      <c r="L22" s="441"/>
      <c r="M22" s="441"/>
    </row>
    <row r="23" spans="2:27" s="442" customFormat="1" ht="57.75" customHeight="1" x14ac:dyDescent="0.25">
      <c r="B23" s="793" t="s">
        <v>179</v>
      </c>
      <c r="C23" s="628"/>
      <c r="D23" s="628"/>
      <c r="E23" s="628"/>
      <c r="F23" s="628"/>
      <c r="G23" s="628"/>
      <c r="H23" s="628"/>
      <c r="I23" s="628"/>
      <c r="J23" s="629"/>
      <c r="K23" s="20"/>
      <c r="L23" s="20"/>
      <c r="M23" s="9"/>
      <c r="N23" s="25"/>
      <c r="O23" s="25"/>
      <c r="P23" s="25"/>
      <c r="Q23" s="25"/>
      <c r="R23" s="25"/>
      <c r="S23" s="25"/>
      <c r="T23" s="25"/>
      <c r="U23" s="25"/>
      <c r="V23" s="25"/>
      <c r="W23" s="25"/>
      <c r="X23" s="25"/>
      <c r="Y23" s="25"/>
      <c r="Z23" s="25"/>
      <c r="AA23" s="25"/>
    </row>
    <row r="24" spans="2:27" s="442" customFormat="1" ht="24.75" customHeight="1" x14ac:dyDescent="0.25">
      <c r="B24" s="794"/>
      <c r="C24" s="795"/>
      <c r="D24" s="795"/>
      <c r="E24" s="795"/>
      <c r="F24" s="795"/>
      <c r="G24" s="795"/>
      <c r="H24" s="795"/>
      <c r="I24" s="795"/>
      <c r="J24" s="796"/>
      <c r="K24" s="20"/>
      <c r="L24" s="20"/>
      <c r="M24" s="9"/>
      <c r="N24" s="25"/>
      <c r="O24" s="25"/>
      <c r="P24" s="25"/>
      <c r="Q24" s="25"/>
      <c r="R24" s="25"/>
      <c r="S24" s="25"/>
      <c r="T24" s="25"/>
      <c r="U24" s="25"/>
      <c r="V24" s="25"/>
      <c r="W24" s="25"/>
      <c r="X24" s="25"/>
      <c r="Y24" s="25"/>
      <c r="Z24" s="25"/>
      <c r="AA24" s="25"/>
    </row>
    <row r="25" spans="2:27" s="442" customFormat="1" ht="13" thickBot="1" x14ac:dyDescent="0.3">
      <c r="B25" s="630"/>
      <c r="C25" s="631"/>
      <c r="D25" s="631"/>
      <c r="E25" s="631"/>
      <c r="F25" s="631"/>
      <c r="G25" s="631"/>
      <c r="H25" s="631"/>
      <c r="I25" s="631"/>
      <c r="J25" s="632"/>
      <c r="K25" s="20"/>
      <c r="L25" s="20"/>
      <c r="M25" s="9"/>
      <c r="N25" s="25"/>
      <c r="O25" s="25"/>
      <c r="P25" s="25"/>
      <c r="Q25" s="25"/>
      <c r="R25" s="25"/>
      <c r="S25" s="25"/>
      <c r="T25" s="25"/>
      <c r="U25" s="25"/>
      <c r="V25" s="25"/>
      <c r="W25" s="25"/>
      <c r="X25" s="25"/>
      <c r="Y25" s="25"/>
      <c r="Z25" s="25"/>
      <c r="AA25" s="25"/>
    </row>
    <row r="26" spans="2:27" s="25" customFormat="1" x14ac:dyDescent="0.25"/>
    <row r="27" spans="2:27" s="25" customFormat="1" x14ac:dyDescent="0.25"/>
    <row r="28" spans="2:27" s="25" customFormat="1" x14ac:dyDescent="0.25"/>
    <row r="29" spans="2:27" s="25" customFormat="1" x14ac:dyDescent="0.25"/>
    <row r="30" spans="2:27" s="25" customFormat="1" x14ac:dyDescent="0.25"/>
    <row r="31" spans="2:27" s="25" customFormat="1" x14ac:dyDescent="0.25"/>
    <row r="32" spans="2:27" s="25" customFormat="1" x14ac:dyDescent="0.25"/>
    <row r="33" s="25" customFormat="1" x14ac:dyDescent="0.25"/>
    <row r="34" s="25" customFormat="1" x14ac:dyDescent="0.25"/>
    <row r="35" s="25" customFormat="1" x14ac:dyDescent="0.25"/>
    <row r="36" s="25" customFormat="1" x14ac:dyDescent="0.25"/>
    <row r="37" s="25" customFormat="1" x14ac:dyDescent="0.25"/>
    <row r="38" s="25" customFormat="1" x14ac:dyDescent="0.25"/>
    <row r="39" s="25" customFormat="1" x14ac:dyDescent="0.25"/>
    <row r="40" s="25" customFormat="1" x14ac:dyDescent="0.25"/>
    <row r="41" s="25" customFormat="1" x14ac:dyDescent="0.25"/>
    <row r="42" s="25" customFormat="1" x14ac:dyDescent="0.25"/>
    <row r="43" s="25" customFormat="1" x14ac:dyDescent="0.25"/>
    <row r="44" s="25" customFormat="1" x14ac:dyDescent="0.25"/>
    <row r="45" s="25" customFormat="1" x14ac:dyDescent="0.25"/>
    <row r="46" s="25" customFormat="1" x14ac:dyDescent="0.25"/>
    <row r="47" s="25" customFormat="1" x14ac:dyDescent="0.25"/>
    <row r="48" s="25" customFormat="1" x14ac:dyDescent="0.25"/>
    <row r="49" spans="13:27" s="25" customFormat="1" x14ac:dyDescent="0.25"/>
    <row r="50" spans="13:27" s="25" customFormat="1" x14ac:dyDescent="0.25"/>
    <row r="51" spans="13:27" s="442" customFormat="1" x14ac:dyDescent="0.25">
      <c r="M51" s="25"/>
      <c r="N51" s="25"/>
      <c r="O51" s="25"/>
      <c r="P51" s="25"/>
      <c r="Q51" s="25"/>
      <c r="R51" s="25"/>
      <c r="S51" s="25"/>
      <c r="T51" s="25"/>
      <c r="U51" s="25"/>
      <c r="V51" s="25"/>
      <c r="W51" s="25"/>
      <c r="X51" s="25"/>
      <c r="Y51" s="25"/>
      <c r="Z51" s="25"/>
      <c r="AA51" s="25"/>
    </row>
    <row r="52" spans="13:27" s="442" customFormat="1" x14ac:dyDescent="0.25">
      <c r="M52" s="25"/>
      <c r="N52" s="25"/>
      <c r="O52" s="25"/>
      <c r="P52" s="25"/>
      <c r="Q52" s="25"/>
      <c r="R52" s="25"/>
      <c r="S52" s="25"/>
      <c r="T52" s="25"/>
      <c r="U52" s="25"/>
      <c r="V52" s="25"/>
      <c r="W52" s="25"/>
      <c r="X52" s="25"/>
      <c r="Y52" s="25"/>
      <c r="Z52" s="25"/>
      <c r="AA52" s="25"/>
    </row>
    <row r="53" spans="13:27" s="442" customFormat="1" x14ac:dyDescent="0.25">
      <c r="M53" s="25"/>
      <c r="N53" s="25"/>
      <c r="O53" s="25"/>
      <c r="P53" s="25"/>
      <c r="Q53" s="25"/>
      <c r="R53" s="25"/>
      <c r="S53" s="25"/>
      <c r="T53" s="25"/>
      <c r="U53" s="25"/>
      <c r="V53" s="25"/>
      <c r="W53" s="25"/>
      <c r="X53" s="25"/>
      <c r="Y53" s="25"/>
      <c r="Z53" s="25"/>
      <c r="AA53" s="25"/>
    </row>
    <row r="54" spans="13:27" s="442" customFormat="1" x14ac:dyDescent="0.25">
      <c r="M54" s="25"/>
      <c r="N54" s="25"/>
      <c r="O54" s="25"/>
      <c r="P54" s="25"/>
      <c r="Q54" s="25"/>
      <c r="R54" s="25"/>
      <c r="S54" s="25"/>
      <c r="T54" s="25"/>
      <c r="U54" s="25"/>
      <c r="V54" s="25"/>
      <c r="W54" s="25"/>
      <c r="X54" s="25"/>
      <c r="Y54" s="25"/>
      <c r="Z54" s="25"/>
      <c r="AA54" s="25"/>
    </row>
    <row r="55" spans="13:27" s="442" customFormat="1" x14ac:dyDescent="0.25">
      <c r="M55" s="25"/>
      <c r="N55" s="25"/>
      <c r="O55" s="25"/>
      <c r="P55" s="25"/>
      <c r="Q55" s="25"/>
      <c r="R55" s="25"/>
      <c r="S55" s="25"/>
      <c r="T55" s="25"/>
      <c r="U55" s="25"/>
      <c r="V55" s="25"/>
      <c r="W55" s="25"/>
      <c r="X55" s="25"/>
      <c r="Y55" s="25"/>
      <c r="Z55" s="25"/>
      <c r="AA55" s="25"/>
    </row>
    <row r="56" spans="13:27" s="442" customFormat="1" x14ac:dyDescent="0.25">
      <c r="M56" s="25"/>
      <c r="N56" s="25"/>
      <c r="O56" s="25"/>
      <c r="P56" s="25"/>
      <c r="Q56" s="25"/>
      <c r="R56" s="25"/>
      <c r="S56" s="25"/>
      <c r="T56" s="25"/>
      <c r="U56" s="25"/>
      <c r="V56" s="25"/>
      <c r="W56" s="25"/>
      <c r="X56" s="25"/>
      <c r="Y56" s="25"/>
      <c r="Z56" s="25"/>
      <c r="AA56" s="25"/>
    </row>
    <row r="57" spans="13:27" s="442" customFormat="1" x14ac:dyDescent="0.25">
      <c r="M57" s="25"/>
      <c r="N57" s="25"/>
      <c r="O57" s="25"/>
      <c r="P57" s="25"/>
      <c r="Q57" s="25"/>
      <c r="R57" s="25"/>
      <c r="S57" s="25"/>
      <c r="T57" s="25"/>
      <c r="U57" s="25"/>
      <c r="V57" s="25"/>
      <c r="W57" s="25"/>
      <c r="X57" s="25"/>
      <c r="Y57" s="25"/>
      <c r="Z57" s="25"/>
      <c r="AA57" s="25"/>
    </row>
    <row r="58" spans="13:27" s="442" customFormat="1" x14ac:dyDescent="0.25">
      <c r="M58" s="25"/>
      <c r="N58" s="25"/>
      <c r="O58" s="25"/>
      <c r="P58" s="25"/>
      <c r="Q58" s="25"/>
      <c r="R58" s="25"/>
      <c r="S58" s="25"/>
      <c r="T58" s="25"/>
      <c r="U58" s="25"/>
      <c r="V58" s="25"/>
      <c r="W58" s="25"/>
      <c r="X58" s="25"/>
      <c r="Y58" s="25"/>
      <c r="Z58" s="25"/>
      <c r="AA58" s="25"/>
    </row>
    <row r="59" spans="13:27" s="442" customFormat="1" x14ac:dyDescent="0.25">
      <c r="M59" s="25"/>
      <c r="N59" s="25"/>
      <c r="O59" s="25"/>
      <c r="P59" s="25"/>
      <c r="Q59" s="25"/>
      <c r="R59" s="25"/>
      <c r="S59" s="25"/>
      <c r="T59" s="25"/>
      <c r="U59" s="25"/>
      <c r="V59" s="25"/>
      <c r="W59" s="25"/>
      <c r="X59" s="25"/>
      <c r="Y59" s="25"/>
      <c r="Z59" s="25"/>
      <c r="AA59" s="25"/>
    </row>
    <row r="60" spans="13:27" s="442" customFormat="1" x14ac:dyDescent="0.25">
      <c r="M60" s="25"/>
      <c r="N60" s="25"/>
      <c r="O60" s="25"/>
      <c r="P60" s="25"/>
      <c r="Q60" s="25"/>
      <c r="R60" s="25"/>
      <c r="S60" s="25"/>
      <c r="T60" s="25"/>
      <c r="U60" s="25"/>
      <c r="V60" s="25"/>
      <c r="W60" s="25"/>
      <c r="X60" s="25"/>
      <c r="Y60" s="25"/>
      <c r="Z60" s="25"/>
      <c r="AA60" s="25"/>
    </row>
    <row r="61" spans="13:27" s="442" customFormat="1" x14ac:dyDescent="0.25">
      <c r="M61" s="25"/>
      <c r="N61" s="25"/>
      <c r="O61" s="25"/>
      <c r="P61" s="25"/>
      <c r="Q61" s="25"/>
      <c r="R61" s="25"/>
      <c r="S61" s="25"/>
      <c r="T61" s="25"/>
      <c r="U61" s="25"/>
      <c r="V61" s="25"/>
      <c r="W61" s="25"/>
      <c r="X61" s="25"/>
      <c r="Y61" s="25"/>
      <c r="Z61" s="25"/>
      <c r="AA61" s="25"/>
    </row>
    <row r="62" spans="13:27" s="442" customFormat="1" x14ac:dyDescent="0.25">
      <c r="M62" s="25"/>
      <c r="N62" s="25"/>
      <c r="O62" s="25"/>
      <c r="P62" s="25"/>
      <c r="Q62" s="25"/>
      <c r="R62" s="25"/>
      <c r="S62" s="25"/>
      <c r="T62" s="25"/>
      <c r="U62" s="25"/>
      <c r="V62" s="25"/>
      <c r="W62" s="25"/>
      <c r="X62" s="25"/>
      <c r="Y62" s="25"/>
      <c r="Z62" s="25"/>
      <c r="AA62" s="25"/>
    </row>
    <row r="63" spans="13:27" s="442" customFormat="1" x14ac:dyDescent="0.25">
      <c r="M63" s="25"/>
      <c r="N63" s="25"/>
      <c r="O63" s="25"/>
      <c r="P63" s="25"/>
      <c r="Q63" s="25"/>
      <c r="R63" s="25"/>
      <c r="S63" s="25"/>
      <c r="T63" s="25"/>
      <c r="U63" s="25"/>
      <c r="V63" s="25"/>
      <c r="W63" s="25"/>
      <c r="X63" s="25"/>
      <c r="Y63" s="25"/>
      <c r="Z63" s="25"/>
      <c r="AA63" s="25"/>
    </row>
    <row r="64" spans="13:27" s="442" customFormat="1" x14ac:dyDescent="0.25">
      <c r="M64" s="25"/>
      <c r="N64" s="25"/>
      <c r="O64" s="25"/>
      <c r="P64" s="25"/>
      <c r="Q64" s="25"/>
      <c r="R64" s="25"/>
      <c r="S64" s="25"/>
      <c r="T64" s="25"/>
      <c r="U64" s="25"/>
      <c r="V64" s="25"/>
      <c r="W64" s="25"/>
      <c r="X64" s="25"/>
      <c r="Y64" s="25"/>
      <c r="Z64" s="25"/>
      <c r="AA64" s="25"/>
    </row>
    <row r="65" spans="13:27" s="442" customFormat="1" x14ac:dyDescent="0.25">
      <c r="M65" s="25"/>
      <c r="N65" s="25"/>
      <c r="O65" s="25"/>
      <c r="P65" s="25"/>
      <c r="Q65" s="25"/>
      <c r="R65" s="25"/>
      <c r="S65" s="25"/>
      <c r="T65" s="25"/>
      <c r="U65" s="25"/>
      <c r="V65" s="25"/>
      <c r="W65" s="25"/>
      <c r="X65" s="25"/>
      <c r="Y65" s="25"/>
      <c r="Z65" s="25"/>
      <c r="AA65" s="25"/>
    </row>
    <row r="66" spans="13:27" s="442" customFormat="1" x14ac:dyDescent="0.25">
      <c r="M66" s="25"/>
      <c r="N66" s="25"/>
      <c r="O66" s="25"/>
      <c r="P66" s="25"/>
      <c r="Q66" s="25"/>
      <c r="R66" s="25"/>
      <c r="S66" s="25"/>
      <c r="T66" s="25"/>
      <c r="U66" s="25"/>
      <c r="V66" s="25"/>
      <c r="W66" s="25"/>
      <c r="X66" s="25"/>
      <c r="Y66" s="25"/>
      <c r="Z66" s="25"/>
      <c r="AA66" s="25"/>
    </row>
    <row r="67" spans="13:27" s="442" customFormat="1" x14ac:dyDescent="0.25">
      <c r="M67" s="25"/>
      <c r="N67" s="25"/>
      <c r="O67" s="25"/>
      <c r="P67" s="25"/>
      <c r="Q67" s="25"/>
      <c r="R67" s="25"/>
      <c r="S67" s="25"/>
      <c r="T67" s="25"/>
      <c r="U67" s="25"/>
      <c r="V67" s="25"/>
      <c r="W67" s="25"/>
      <c r="X67" s="25"/>
      <c r="Y67" s="25"/>
      <c r="Z67" s="25"/>
      <c r="AA67" s="25"/>
    </row>
    <row r="68" spans="13:27" s="442" customFormat="1" x14ac:dyDescent="0.25">
      <c r="M68" s="25"/>
      <c r="N68" s="25"/>
      <c r="O68" s="25"/>
      <c r="P68" s="25"/>
      <c r="Q68" s="25"/>
      <c r="R68" s="25"/>
      <c r="S68" s="25"/>
      <c r="T68" s="25"/>
      <c r="U68" s="25"/>
      <c r="V68" s="25"/>
      <c r="W68" s="25"/>
      <c r="X68" s="25"/>
      <c r="Y68" s="25"/>
      <c r="Z68" s="25"/>
      <c r="AA68" s="25"/>
    </row>
    <row r="69" spans="13:27" s="442" customFormat="1" x14ac:dyDescent="0.25">
      <c r="M69" s="25"/>
      <c r="N69" s="25"/>
      <c r="O69" s="25"/>
      <c r="P69" s="25"/>
      <c r="Q69" s="25"/>
      <c r="R69" s="25"/>
      <c r="S69" s="25"/>
      <c r="T69" s="25"/>
      <c r="U69" s="25"/>
      <c r="V69" s="25"/>
      <c r="W69" s="25"/>
      <c r="X69" s="25"/>
      <c r="Y69" s="25"/>
      <c r="Z69" s="25"/>
      <c r="AA69" s="25"/>
    </row>
    <row r="70" spans="13:27" s="442" customFormat="1" x14ac:dyDescent="0.25">
      <c r="M70" s="25"/>
      <c r="N70" s="25"/>
      <c r="O70" s="25"/>
      <c r="P70" s="25"/>
      <c r="Q70" s="25"/>
      <c r="R70" s="25"/>
      <c r="S70" s="25"/>
      <c r="T70" s="25"/>
      <c r="U70" s="25"/>
      <c r="V70" s="25"/>
      <c r="W70" s="25"/>
      <c r="X70" s="25"/>
      <c r="Y70" s="25"/>
      <c r="Z70" s="25"/>
      <c r="AA70" s="25"/>
    </row>
    <row r="71" spans="13:27" s="442" customFormat="1" x14ac:dyDescent="0.25">
      <c r="M71" s="25"/>
      <c r="N71" s="25"/>
      <c r="O71" s="25"/>
      <c r="P71" s="25"/>
      <c r="Q71" s="25"/>
      <c r="R71" s="25"/>
      <c r="S71" s="25"/>
      <c r="T71" s="25"/>
      <c r="U71" s="25"/>
      <c r="V71" s="25"/>
      <c r="W71" s="25"/>
      <c r="X71" s="25"/>
      <c r="Y71" s="25"/>
      <c r="Z71" s="25"/>
      <c r="AA71" s="25"/>
    </row>
    <row r="72" spans="13:27" s="442" customFormat="1" x14ac:dyDescent="0.25">
      <c r="M72" s="25"/>
      <c r="N72" s="25"/>
      <c r="O72" s="25"/>
      <c r="P72" s="25"/>
      <c r="Q72" s="25"/>
      <c r="R72" s="25"/>
      <c r="S72" s="25"/>
      <c r="T72" s="25"/>
      <c r="U72" s="25"/>
      <c r="V72" s="25"/>
      <c r="W72" s="25"/>
      <c r="X72" s="25"/>
      <c r="Y72" s="25"/>
      <c r="Z72" s="25"/>
      <c r="AA72" s="25"/>
    </row>
    <row r="73" spans="13:27" s="442" customFormat="1" x14ac:dyDescent="0.25">
      <c r="M73" s="25"/>
      <c r="N73" s="25"/>
      <c r="O73" s="25"/>
      <c r="P73" s="25"/>
      <c r="Q73" s="25"/>
      <c r="R73" s="25"/>
      <c r="S73" s="25"/>
      <c r="T73" s="25"/>
      <c r="U73" s="25"/>
      <c r="V73" s="25"/>
      <c r="W73" s="25"/>
      <c r="X73" s="25"/>
      <c r="Y73" s="25"/>
      <c r="Z73" s="25"/>
      <c r="AA73" s="25"/>
    </row>
    <row r="74" spans="13:27" s="442" customFormat="1" x14ac:dyDescent="0.25">
      <c r="M74" s="25"/>
      <c r="N74" s="25"/>
      <c r="O74" s="25"/>
      <c r="P74" s="25"/>
      <c r="Q74" s="25"/>
      <c r="R74" s="25"/>
      <c r="S74" s="25"/>
      <c r="T74" s="25"/>
      <c r="U74" s="25"/>
      <c r="V74" s="25"/>
      <c r="W74" s="25"/>
      <c r="X74" s="25"/>
      <c r="Y74" s="25"/>
      <c r="Z74" s="25"/>
      <c r="AA74" s="25"/>
    </row>
    <row r="75" spans="13:27" s="442" customFormat="1" x14ac:dyDescent="0.25">
      <c r="M75" s="25"/>
      <c r="N75" s="25"/>
      <c r="O75" s="25"/>
      <c r="P75" s="25"/>
      <c r="Q75" s="25"/>
      <c r="R75" s="25"/>
      <c r="S75" s="25"/>
      <c r="T75" s="25"/>
      <c r="U75" s="25"/>
      <c r="V75" s="25"/>
      <c r="W75" s="25"/>
      <c r="X75" s="25"/>
      <c r="Y75" s="25"/>
      <c r="Z75" s="25"/>
      <c r="AA75" s="25"/>
    </row>
    <row r="76" spans="13:27" s="442" customFormat="1" x14ac:dyDescent="0.25">
      <c r="M76" s="25"/>
      <c r="N76" s="25"/>
      <c r="O76" s="25"/>
      <c r="P76" s="25"/>
      <c r="Q76" s="25"/>
      <c r="R76" s="25"/>
      <c r="S76" s="25"/>
      <c r="T76" s="25"/>
      <c r="U76" s="25"/>
      <c r="V76" s="25"/>
      <c r="W76" s="25"/>
      <c r="X76" s="25"/>
      <c r="Y76" s="25"/>
      <c r="Z76" s="25"/>
      <c r="AA76" s="25"/>
    </row>
    <row r="77" spans="13:27" s="442" customFormat="1" x14ac:dyDescent="0.25">
      <c r="M77" s="25"/>
      <c r="N77" s="25"/>
      <c r="O77" s="25"/>
      <c r="P77" s="25"/>
      <c r="Q77" s="25"/>
      <c r="R77" s="25"/>
      <c r="S77" s="25"/>
      <c r="T77" s="25"/>
      <c r="U77" s="25"/>
      <c r="V77" s="25"/>
      <c r="W77" s="25"/>
      <c r="X77" s="25"/>
      <c r="Y77" s="25"/>
      <c r="Z77" s="25"/>
      <c r="AA77" s="25"/>
    </row>
    <row r="78" spans="13:27" s="442" customFormat="1" x14ac:dyDescent="0.25">
      <c r="M78" s="25"/>
      <c r="N78" s="25"/>
      <c r="O78" s="25"/>
      <c r="P78" s="25"/>
      <c r="Q78" s="25"/>
      <c r="R78" s="25"/>
      <c r="S78" s="25"/>
      <c r="T78" s="25"/>
      <c r="U78" s="25"/>
      <c r="V78" s="25"/>
      <c r="W78" s="25"/>
      <c r="X78" s="25"/>
      <c r="Y78" s="25"/>
      <c r="Z78" s="25"/>
      <c r="AA78" s="25"/>
    </row>
    <row r="79" spans="13:27" s="442" customFormat="1" x14ac:dyDescent="0.25">
      <c r="M79" s="25"/>
      <c r="N79" s="25"/>
      <c r="O79" s="25"/>
      <c r="P79" s="25"/>
      <c r="Q79" s="25"/>
      <c r="R79" s="25"/>
      <c r="S79" s="25"/>
      <c r="T79" s="25"/>
      <c r="U79" s="25"/>
      <c r="V79" s="25"/>
      <c r="W79" s="25"/>
      <c r="X79" s="25"/>
      <c r="Y79" s="25"/>
      <c r="Z79" s="25"/>
      <c r="AA79" s="25"/>
    </row>
    <row r="80" spans="13:27" s="442" customFormat="1" x14ac:dyDescent="0.25">
      <c r="M80" s="25"/>
      <c r="N80" s="25"/>
      <c r="O80" s="25"/>
      <c r="P80" s="25"/>
      <c r="Q80" s="25"/>
      <c r="R80" s="25"/>
      <c r="S80" s="25"/>
      <c r="T80" s="25"/>
      <c r="U80" s="25"/>
      <c r="V80" s="25"/>
      <c r="W80" s="25"/>
      <c r="X80" s="25"/>
      <c r="Y80" s="25"/>
      <c r="Z80" s="25"/>
      <c r="AA80" s="25"/>
    </row>
    <row r="81" spans="12:27" s="442" customFormat="1" x14ac:dyDescent="0.25">
      <c r="M81" s="25"/>
      <c r="N81" s="25"/>
      <c r="O81" s="25"/>
      <c r="P81" s="25"/>
      <c r="Q81" s="25"/>
      <c r="R81" s="25"/>
      <c r="S81" s="25"/>
      <c r="T81" s="25"/>
      <c r="U81" s="25"/>
      <c r="V81" s="25"/>
      <c r="W81" s="25"/>
      <c r="X81" s="25"/>
      <c r="Y81" s="25"/>
      <c r="Z81" s="25"/>
      <c r="AA81" s="25"/>
    </row>
    <row r="82" spans="12:27" x14ac:dyDescent="0.25">
      <c r="L82" s="442"/>
      <c r="M82" s="25"/>
    </row>
    <row r="83" spans="12:27" x14ac:dyDescent="0.25">
      <c r="L83" s="442"/>
      <c r="M83" s="25"/>
    </row>
    <row r="84" spans="12:27" x14ac:dyDescent="0.25">
      <c r="L84" s="442"/>
      <c r="M84" s="25"/>
    </row>
    <row r="85" spans="12:27" x14ac:dyDescent="0.25">
      <c r="L85" s="442"/>
      <c r="M85" s="25"/>
    </row>
    <row r="86" spans="12:27" x14ac:dyDescent="0.25">
      <c r="L86" s="442"/>
      <c r="M86" s="25"/>
    </row>
    <row r="87" spans="12:27" x14ac:dyDescent="0.25">
      <c r="L87" s="442"/>
      <c r="M87" s="25"/>
    </row>
  </sheetData>
  <sheetProtection sheet="1" formatCells="0" formatColumns="0" formatRows="0"/>
  <customSheetViews>
    <customSheetView guid="{D7FF18E2-A72D-4088-BD59-9D74A43C39A8}" scale="90" showPageBreaks="1" fitToPage="1" printArea="1" hiddenColumns="1">
      <selection activeCell="A5" sqref="A5"/>
      <pageMargins left="0.5" right="0.5" top="0.25" bottom="0.5" header="0.5" footer="0.5"/>
      <pageSetup scale="62" orientation="landscape" r:id="rId1"/>
      <headerFooter alignWithMargins="0">
        <oddFooter>&amp;Li. Indirect Costs</oddFooter>
      </headerFooter>
    </customSheetView>
    <customSheetView guid="{5BEC5FDE-32D0-42EF-8D2A-06DCBD4F05CC}" scale="90" showPageBreaks="1" fitToPage="1" printArea="1" hiddenColumns="1">
      <selection activeCell="H10" sqref="H10"/>
      <pageMargins left="0.5" right="0.5" top="0.25" bottom="0.5" header="0.5" footer="0.5"/>
      <pageSetup scale="63" orientation="landscape" r:id="rId2"/>
      <headerFooter alignWithMargins="0">
        <oddFooter>&amp;Li. Indirect Costs</oddFooter>
      </headerFooter>
    </customSheetView>
    <customSheetView guid="{712CE29F-EFCA-4968-A7C5-599F87319D6A}" scale="90" fitToPage="1" hiddenColumns="1" topLeftCell="A19">
      <selection activeCell="E12" sqref="E12"/>
      <pageMargins left="0.5" right="0.5" top="0.25" bottom="0.5" header="0.5" footer="0.5"/>
      <pageSetup scale="63" orientation="landscape" r:id="rId3"/>
      <headerFooter alignWithMargins="0">
        <oddFooter>&amp;Li. Indirect Costs</oddFooter>
      </headerFooter>
    </customSheetView>
    <customSheetView guid="{6588CF8C-0BB8-4786-9A46-0A2D10254132}" scale="90" showPageBreaks="1" fitToPage="1" printArea="1" hiddenColumns="1">
      <selection activeCell="H2" sqref="H2"/>
      <pageMargins left="0.5" right="0.5" top="0.25" bottom="0.5" header="0.5" footer="0.5"/>
      <pageSetup scale="63" orientation="landscape" r:id="rId4"/>
      <headerFooter alignWithMargins="0">
        <oddFooter>&amp;Li. Indirect Costs</oddFooter>
      </headerFooter>
    </customSheetView>
    <customSheetView guid="{D5CEF8EB-A9A7-4458-BF65-8F18E34CBA87}" scale="90" showPageBreaks="1" fitToPage="1" printArea="1" hiddenColumns="1">
      <selection activeCell="A3" sqref="A3:E3"/>
      <pageMargins left="0.5" right="0.5" top="0.25" bottom="0.5" header="0.5" footer="0.5"/>
      <pageSetup scale="66" orientation="landscape" r:id="rId5"/>
      <headerFooter alignWithMargins="0">
        <oddFooter>&amp;Li. Indirect Costs</oddFooter>
      </headerFooter>
    </customSheetView>
    <customSheetView guid="{BF352FCE-C1BE-4B84-9561-6030FEF6A15F}" scale="90" showPageBreaks="1" hiddenColumns="1">
      <selection sqref="A1:D1"/>
      <pageMargins left="0.25" right="0.25" top="0.25" bottom="0.5" header="0.5" footer="0.5"/>
      <pageSetup scale="80" fitToWidth="0" fitToHeight="0" orientation="landscape" r:id="rId6"/>
      <headerFooter alignWithMargins="0">
        <oddFooter>&amp;Li. Indirect Costs</oddFooter>
      </headerFooter>
    </customSheetView>
  </customSheetViews>
  <mergeCells count="20">
    <mergeCell ref="I1:J1"/>
    <mergeCell ref="B23:J25"/>
    <mergeCell ref="B1:E1"/>
    <mergeCell ref="I8:J8"/>
    <mergeCell ref="I9:J9"/>
    <mergeCell ref="I10:J10"/>
    <mergeCell ref="I12:J12"/>
    <mergeCell ref="I11:J11"/>
    <mergeCell ref="B21:J21"/>
    <mergeCell ref="B18:J18"/>
    <mergeCell ref="I13:J13"/>
    <mergeCell ref="I7:J7"/>
    <mergeCell ref="B19:J19"/>
    <mergeCell ref="I16:J16"/>
    <mergeCell ref="I14:J14"/>
    <mergeCell ref="I15:J15"/>
    <mergeCell ref="B2:J2"/>
    <mergeCell ref="B3:J3"/>
    <mergeCell ref="I5:J5"/>
    <mergeCell ref="I6:J6"/>
  </mergeCells>
  <phoneticPr fontId="2" type="noConversion"/>
  <printOptions horizontalCentered="1"/>
  <pageMargins left="0.5" right="0.5" top="0.25" bottom="0.25" header="0.5" footer="0.5"/>
  <pageSetup scale="78" orientation="landscape" horizontalDpi="300" verticalDpi="300" r:id="rId7"/>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1" tint="4.9989318521683403E-2"/>
    <pageSetUpPr fitToPage="1"/>
  </sheetPr>
  <dimension ref="B1:AA50"/>
  <sheetViews>
    <sheetView showGridLines="0" zoomScale="90" workbookViewId="0">
      <selection activeCell="E8" sqref="E8:I8"/>
    </sheetView>
  </sheetViews>
  <sheetFormatPr defaultColWidth="9.1796875" defaultRowHeight="12.5" x14ac:dyDescent="0.25"/>
  <cols>
    <col min="1" max="1" width="3.26953125" style="20" customWidth="1"/>
    <col min="2" max="2" width="22.26953125" style="397" customWidth="1"/>
    <col min="3" max="3" width="15.1796875" style="393" customWidth="1"/>
    <col min="4" max="4" width="61.81640625" style="394" customWidth="1"/>
    <col min="5" max="9" width="12" style="394" customWidth="1"/>
    <col min="10" max="10" width="14.7265625" style="409" customWidth="1"/>
    <col min="11" max="27" width="9.1796875" style="9"/>
    <col min="28" max="16384" width="9.1796875" style="20"/>
  </cols>
  <sheetData>
    <row r="1" spans="2:15" s="124" customFormat="1" ht="10" x14ac:dyDescent="0.25">
      <c r="B1" s="737" t="s">
        <v>156</v>
      </c>
      <c r="C1" s="737"/>
      <c r="D1" s="737"/>
      <c r="E1" s="334"/>
      <c r="F1" s="758"/>
      <c r="G1" s="758"/>
      <c r="H1" s="758"/>
      <c r="I1" s="758"/>
      <c r="J1" s="758"/>
      <c r="K1" s="334"/>
    </row>
    <row r="2" spans="2:15" s="13" customFormat="1" ht="18.5" thickBot="1" x14ac:dyDescent="0.3">
      <c r="B2" s="736" t="s">
        <v>124</v>
      </c>
      <c r="C2" s="736"/>
      <c r="D2" s="736"/>
      <c r="E2" s="736"/>
      <c r="F2" s="736"/>
      <c r="G2" s="736"/>
      <c r="H2" s="736"/>
      <c r="I2" s="736"/>
      <c r="J2" s="736"/>
      <c r="K2" s="12"/>
      <c r="L2" s="12"/>
      <c r="M2" s="12"/>
      <c r="N2" s="12"/>
      <c r="O2" s="12"/>
    </row>
    <row r="3" spans="2:15" s="107" customFormat="1" ht="253" customHeight="1" thickBot="1" x14ac:dyDescent="0.3">
      <c r="B3" s="814" t="s">
        <v>232</v>
      </c>
      <c r="C3" s="815"/>
      <c r="D3" s="815"/>
      <c r="E3" s="815"/>
      <c r="F3" s="815"/>
      <c r="G3" s="815"/>
      <c r="H3" s="815"/>
      <c r="I3" s="815"/>
      <c r="J3" s="816"/>
    </row>
    <row r="4" spans="2:15" s="9" customFormat="1" ht="8" customHeight="1" thickBot="1" x14ac:dyDescent="0.3">
      <c r="B4" s="1"/>
      <c r="C4" s="3"/>
      <c r="D4" s="4"/>
      <c r="E4" s="4"/>
      <c r="F4" s="4"/>
      <c r="G4" s="4"/>
      <c r="H4" s="4"/>
      <c r="I4" s="4"/>
      <c r="J4" s="5"/>
    </row>
    <row r="5" spans="2:15" s="6" customFormat="1" ht="28.5" thickBot="1" x14ac:dyDescent="0.3">
      <c r="B5" s="208" t="s">
        <v>120</v>
      </c>
      <c r="C5" s="209" t="s">
        <v>208</v>
      </c>
      <c r="D5" s="209" t="s">
        <v>87</v>
      </c>
      <c r="E5" s="198" t="s">
        <v>96</v>
      </c>
      <c r="F5" s="198" t="s">
        <v>99</v>
      </c>
      <c r="G5" s="198" t="s">
        <v>97</v>
      </c>
      <c r="H5" s="198" t="s">
        <v>214</v>
      </c>
      <c r="I5" s="198" t="s">
        <v>215</v>
      </c>
      <c r="J5" s="210" t="s">
        <v>121</v>
      </c>
    </row>
    <row r="6" spans="2:15" s="9" customFormat="1" ht="26" thickBot="1" x14ac:dyDescent="0.3">
      <c r="B6" s="211" t="s">
        <v>204</v>
      </c>
      <c r="C6" s="171" t="s">
        <v>145</v>
      </c>
      <c r="D6" s="204" t="s">
        <v>185</v>
      </c>
      <c r="E6" s="199">
        <v>13600</v>
      </c>
      <c r="F6" s="199"/>
      <c r="G6" s="199"/>
      <c r="H6" s="199"/>
      <c r="I6" s="199"/>
      <c r="J6" s="200">
        <f t="shared" ref="J6" si="0">SUM(E6:G6)</f>
        <v>13600</v>
      </c>
    </row>
    <row r="7" spans="2:15" ht="13" x14ac:dyDescent="0.25">
      <c r="B7" s="75"/>
      <c r="C7" s="76"/>
      <c r="D7" s="77"/>
      <c r="E7" s="206"/>
      <c r="F7" s="206"/>
      <c r="G7" s="206"/>
      <c r="H7" s="206"/>
      <c r="I7" s="206"/>
      <c r="J7" s="426">
        <f t="shared" ref="J7:J16" si="1">SUM(E7:I7)</f>
        <v>0</v>
      </c>
    </row>
    <row r="8" spans="2:15" ht="13" x14ac:dyDescent="0.25">
      <c r="B8" s="75"/>
      <c r="C8" s="76"/>
      <c r="D8" s="77"/>
      <c r="E8" s="206"/>
      <c r="F8" s="206"/>
      <c r="G8" s="206"/>
      <c r="H8" s="206"/>
      <c r="I8" s="206"/>
      <c r="J8" s="426">
        <f t="shared" si="1"/>
        <v>0</v>
      </c>
    </row>
    <row r="9" spans="2:15" ht="13" x14ac:dyDescent="0.25">
      <c r="B9" s="75"/>
      <c r="C9" s="76"/>
      <c r="D9" s="77"/>
      <c r="E9" s="206"/>
      <c r="F9" s="206"/>
      <c r="G9" s="206"/>
      <c r="H9" s="206"/>
      <c r="I9" s="206"/>
      <c r="J9" s="426">
        <f t="shared" si="1"/>
        <v>0</v>
      </c>
    </row>
    <row r="10" spans="2:15" ht="13" x14ac:dyDescent="0.25">
      <c r="B10" s="75"/>
      <c r="C10" s="76"/>
      <c r="D10" s="77"/>
      <c r="E10" s="206"/>
      <c r="F10" s="206"/>
      <c r="G10" s="206"/>
      <c r="H10" s="206"/>
      <c r="I10" s="206"/>
      <c r="J10" s="426">
        <f t="shared" si="1"/>
        <v>0</v>
      </c>
    </row>
    <row r="11" spans="2:15" ht="13" x14ac:dyDescent="0.25">
      <c r="B11" s="75"/>
      <c r="C11" s="76"/>
      <c r="D11" s="77"/>
      <c r="E11" s="206"/>
      <c r="F11" s="206"/>
      <c r="G11" s="206"/>
      <c r="H11" s="206"/>
      <c r="I11" s="206"/>
      <c r="J11" s="426">
        <f t="shared" si="1"/>
        <v>0</v>
      </c>
    </row>
    <row r="12" spans="2:15" ht="13" x14ac:dyDescent="0.25">
      <c r="B12" s="75"/>
      <c r="C12" s="76"/>
      <c r="D12" s="77"/>
      <c r="E12" s="206"/>
      <c r="F12" s="206"/>
      <c r="G12" s="206"/>
      <c r="H12" s="206"/>
      <c r="I12" s="206"/>
      <c r="J12" s="426">
        <f t="shared" si="1"/>
        <v>0</v>
      </c>
    </row>
    <row r="13" spans="2:15" ht="13" x14ac:dyDescent="0.25">
      <c r="B13" s="14"/>
      <c r="C13" s="10"/>
      <c r="D13" s="18"/>
      <c r="E13" s="206"/>
      <c r="F13" s="206"/>
      <c r="G13" s="206"/>
      <c r="H13" s="206"/>
      <c r="I13" s="206"/>
      <c r="J13" s="426">
        <f t="shared" si="1"/>
        <v>0</v>
      </c>
    </row>
    <row r="14" spans="2:15" ht="13" x14ac:dyDescent="0.25">
      <c r="B14" s="14"/>
      <c r="C14" s="10"/>
      <c r="D14" s="18"/>
      <c r="E14" s="207"/>
      <c r="F14" s="207"/>
      <c r="G14" s="207"/>
      <c r="H14" s="207"/>
      <c r="I14" s="207"/>
      <c r="J14" s="426">
        <f t="shared" si="1"/>
        <v>0</v>
      </c>
    </row>
    <row r="15" spans="2:15" ht="13" x14ac:dyDescent="0.25">
      <c r="B15" s="14"/>
      <c r="C15" s="10"/>
      <c r="D15" s="18"/>
      <c r="E15" s="207"/>
      <c r="F15" s="207"/>
      <c r="G15" s="207"/>
      <c r="H15" s="207"/>
      <c r="I15" s="207"/>
      <c r="J15" s="426">
        <f t="shared" si="1"/>
        <v>0</v>
      </c>
    </row>
    <row r="16" spans="2:15" ht="13.5" thickBot="1" x14ac:dyDescent="0.3">
      <c r="B16" s="14"/>
      <c r="C16" s="10"/>
      <c r="D16" s="18"/>
      <c r="E16" s="207"/>
      <c r="F16" s="207"/>
      <c r="G16" s="207"/>
      <c r="H16" s="290"/>
      <c r="I16" s="290"/>
      <c r="J16" s="426">
        <f t="shared" si="1"/>
        <v>0</v>
      </c>
    </row>
    <row r="17" spans="2:10" s="6" customFormat="1" ht="13.5" thickBot="1" x14ac:dyDescent="0.3">
      <c r="B17" s="820" t="s">
        <v>236</v>
      </c>
      <c r="C17" s="821"/>
      <c r="D17" s="822"/>
      <c r="E17" s="446">
        <f t="shared" ref="E17:J17" si="2">SUM(E7:E16)</f>
        <v>0</v>
      </c>
      <c r="F17" s="446">
        <f t="shared" si="2"/>
        <v>0</v>
      </c>
      <c r="G17" s="446">
        <f t="shared" si="2"/>
        <v>0</v>
      </c>
      <c r="H17" s="446">
        <f t="shared" si="2"/>
        <v>0</v>
      </c>
      <c r="I17" s="446">
        <f t="shared" si="2"/>
        <v>0</v>
      </c>
      <c r="J17" s="447">
        <f t="shared" si="2"/>
        <v>0</v>
      </c>
    </row>
    <row r="18" spans="2:10" s="6" customFormat="1" ht="15.75" customHeight="1" x14ac:dyDescent="0.25">
      <c r="B18" s="448"/>
      <c r="C18" s="449"/>
      <c r="D18" s="450"/>
      <c r="E18" s="451"/>
      <c r="F18" s="451"/>
      <c r="G18" s="451"/>
      <c r="H18" s="451"/>
      <c r="I18" s="451"/>
      <c r="J18" s="324"/>
    </row>
    <row r="19" spans="2:10" s="6" customFormat="1" ht="12.75" customHeight="1" x14ac:dyDescent="0.25">
      <c r="B19" s="448"/>
      <c r="C19" s="449"/>
      <c r="D19" s="452" t="s">
        <v>224</v>
      </c>
      <c r="E19" s="453">
        <f>IF(E17&gt;0,E17/'Instructions and Summary'!E35,0)</f>
        <v>0</v>
      </c>
      <c r="F19" s="453">
        <f>IF(F17&gt;0,F17/'Instructions and Summary'!H35,0)</f>
        <v>0</v>
      </c>
      <c r="G19" s="453">
        <f>IF(G17&gt;0,G17/'Instructions and Summary'!K35,0)</f>
        <v>0</v>
      </c>
      <c r="H19" s="453">
        <f>IF(H17&gt;0,H17/'Instructions and Summary'!N35,0)</f>
        <v>0</v>
      </c>
      <c r="I19" s="453">
        <f>IF(I17&gt;0,I17/'Instructions and Summary'!Q35,0)</f>
        <v>0</v>
      </c>
      <c r="J19" s="451"/>
    </row>
    <row r="20" spans="2:10" s="11" customFormat="1" ht="15.75" customHeight="1" x14ac:dyDescent="0.25">
      <c r="B20" s="324"/>
      <c r="C20" s="324"/>
      <c r="D20" s="325"/>
      <c r="E20" s="326"/>
      <c r="F20" s="817"/>
      <c r="G20" s="817"/>
      <c r="H20" s="341"/>
      <c r="I20" s="341"/>
      <c r="J20" s="326"/>
    </row>
    <row r="21" spans="2:10" s="11" customFormat="1" ht="15.5" x14ac:dyDescent="0.25">
      <c r="B21" s="819" t="s">
        <v>148</v>
      </c>
      <c r="C21" s="819"/>
      <c r="D21" s="19">
        <f>'Instructions and Summary'!R35</f>
        <v>0</v>
      </c>
      <c r="E21" s="818" t="s">
        <v>147</v>
      </c>
      <c r="F21" s="818"/>
      <c r="G21" s="818"/>
      <c r="H21" s="16"/>
      <c r="I21" s="16"/>
      <c r="J21" s="78">
        <f>IF(D21&gt;0,J17/D21,0)</f>
        <v>0</v>
      </c>
    </row>
    <row r="22" spans="2:10" s="11" customFormat="1" ht="4.5" customHeight="1" thickBot="1" x14ac:dyDescent="0.3">
      <c r="B22" s="342"/>
      <c r="C22" s="17"/>
      <c r="F22" s="16"/>
      <c r="G22" s="16"/>
      <c r="H22" s="16"/>
      <c r="I22" s="16"/>
      <c r="J22" s="17"/>
    </row>
    <row r="23" spans="2:10" x14ac:dyDescent="0.25">
      <c r="B23" s="721" t="s">
        <v>175</v>
      </c>
      <c r="C23" s="722"/>
      <c r="D23" s="722"/>
      <c r="E23" s="722"/>
      <c r="F23" s="722"/>
      <c r="G23" s="722"/>
      <c r="H23" s="722"/>
      <c r="I23" s="722"/>
      <c r="J23" s="723"/>
    </row>
    <row r="24" spans="2:10" ht="13" thickBot="1" x14ac:dyDescent="0.3">
      <c r="B24" s="724"/>
      <c r="C24" s="725"/>
      <c r="D24" s="725"/>
      <c r="E24" s="725"/>
      <c r="F24" s="725"/>
      <c r="G24" s="725"/>
      <c r="H24" s="725"/>
      <c r="I24" s="725"/>
      <c r="J24" s="726"/>
    </row>
    <row r="25" spans="2:10" s="9" customFormat="1" x14ac:dyDescent="0.25">
      <c r="B25" s="15"/>
      <c r="C25" s="3"/>
      <c r="D25" s="4"/>
      <c r="E25" s="4"/>
      <c r="F25" s="4"/>
      <c r="G25" s="4"/>
      <c r="H25" s="4"/>
      <c r="I25" s="4"/>
      <c r="J25" s="5"/>
    </row>
    <row r="26" spans="2:10" s="9" customFormat="1" x14ac:dyDescent="0.25">
      <c r="B26" s="15"/>
      <c r="C26" s="3"/>
      <c r="D26" s="4"/>
      <c r="E26" s="4"/>
      <c r="F26" s="4"/>
      <c r="G26" s="4"/>
      <c r="H26" s="4"/>
      <c r="I26" s="4"/>
      <c r="J26" s="5"/>
    </row>
    <row r="27" spans="2:10" s="9" customFormat="1" x14ac:dyDescent="0.25">
      <c r="B27" s="15"/>
      <c r="C27" s="3"/>
      <c r="D27" s="4"/>
      <c r="E27" s="4"/>
      <c r="F27" s="4"/>
      <c r="G27" s="4"/>
      <c r="H27" s="4"/>
      <c r="I27" s="4"/>
      <c r="J27" s="5"/>
    </row>
    <row r="28" spans="2:10" s="9" customFormat="1" x14ac:dyDescent="0.25">
      <c r="B28" s="15"/>
      <c r="C28" s="3"/>
      <c r="D28" s="4"/>
      <c r="E28" s="4"/>
      <c r="F28" s="4"/>
      <c r="G28" s="4"/>
      <c r="H28" s="4"/>
      <c r="I28" s="4"/>
      <c r="J28" s="5"/>
    </row>
    <row r="29" spans="2:10" s="9" customFormat="1" x14ac:dyDescent="0.25">
      <c r="B29" s="15"/>
      <c r="C29" s="3"/>
      <c r="D29" s="4"/>
      <c r="E29" s="4"/>
      <c r="F29" s="4"/>
      <c r="G29" s="4"/>
      <c r="H29" s="4"/>
      <c r="I29" s="4"/>
      <c r="J29" s="5"/>
    </row>
    <row r="30" spans="2:10" s="9" customFormat="1" x14ac:dyDescent="0.25">
      <c r="B30" s="15"/>
      <c r="C30" s="3"/>
      <c r="D30" s="4"/>
      <c r="E30" s="4"/>
      <c r="F30" s="4"/>
      <c r="G30" s="4"/>
      <c r="H30" s="4"/>
      <c r="I30" s="4"/>
      <c r="J30" s="5"/>
    </row>
    <row r="31" spans="2:10" s="9" customFormat="1" x14ac:dyDescent="0.25">
      <c r="B31" s="15"/>
      <c r="C31" s="3"/>
      <c r="D31" s="4"/>
      <c r="E31" s="4"/>
      <c r="F31" s="4"/>
      <c r="G31" s="4"/>
      <c r="H31" s="4"/>
      <c r="I31" s="4"/>
      <c r="J31" s="5"/>
    </row>
    <row r="32" spans="2:10" s="9" customFormat="1" x14ac:dyDescent="0.25">
      <c r="B32" s="15"/>
      <c r="C32" s="3"/>
      <c r="D32" s="4"/>
      <c r="E32" s="4"/>
      <c r="F32" s="4"/>
      <c r="G32" s="4"/>
      <c r="H32" s="4"/>
      <c r="I32" s="4"/>
      <c r="J32" s="5"/>
    </row>
    <row r="33" spans="2:10" s="9" customFormat="1" x14ac:dyDescent="0.25">
      <c r="B33" s="15"/>
      <c r="C33" s="3"/>
      <c r="D33" s="4"/>
      <c r="E33" s="4"/>
      <c r="F33" s="4"/>
      <c r="G33" s="4"/>
      <c r="H33" s="4"/>
      <c r="I33" s="4"/>
      <c r="J33" s="5"/>
    </row>
    <row r="34" spans="2:10" s="9" customFormat="1" x14ac:dyDescent="0.25">
      <c r="B34" s="15"/>
      <c r="C34" s="3"/>
      <c r="D34" s="4"/>
      <c r="E34" s="4"/>
      <c r="F34" s="4"/>
      <c r="G34" s="4"/>
      <c r="H34" s="4"/>
      <c r="I34" s="4"/>
      <c r="J34" s="5"/>
    </row>
    <row r="35" spans="2:10" s="9" customFormat="1" x14ac:dyDescent="0.25">
      <c r="B35" s="15"/>
      <c r="C35" s="3"/>
      <c r="D35" s="4"/>
      <c r="E35" s="4"/>
      <c r="F35" s="4"/>
      <c r="G35" s="4"/>
      <c r="H35" s="4"/>
      <c r="I35" s="4"/>
      <c r="J35" s="5"/>
    </row>
    <row r="36" spans="2:10" s="9" customFormat="1" x14ac:dyDescent="0.25">
      <c r="B36" s="15"/>
      <c r="C36" s="3"/>
      <c r="D36" s="4"/>
      <c r="E36" s="4"/>
      <c r="F36" s="4"/>
      <c r="G36" s="4"/>
      <c r="H36" s="4"/>
      <c r="I36" s="4"/>
      <c r="J36" s="5"/>
    </row>
    <row r="37" spans="2:10" s="9" customFormat="1" x14ac:dyDescent="0.25">
      <c r="B37" s="15"/>
      <c r="C37" s="3"/>
      <c r="D37" s="4"/>
      <c r="E37" s="4"/>
      <c r="F37" s="4"/>
      <c r="G37" s="4"/>
      <c r="H37" s="4"/>
      <c r="I37" s="4"/>
      <c r="J37" s="5"/>
    </row>
    <row r="38" spans="2:10" s="9" customFormat="1" x14ac:dyDescent="0.25">
      <c r="B38" s="15"/>
      <c r="C38" s="3"/>
      <c r="D38" s="4"/>
      <c r="E38" s="4"/>
      <c r="F38" s="4"/>
      <c r="G38" s="4"/>
      <c r="H38" s="4"/>
      <c r="I38" s="4"/>
      <c r="J38" s="5"/>
    </row>
    <row r="39" spans="2:10" s="9" customFormat="1" x14ac:dyDescent="0.25">
      <c r="B39" s="15"/>
      <c r="C39" s="3"/>
      <c r="D39" s="4"/>
      <c r="E39" s="4"/>
      <c r="F39" s="4"/>
      <c r="G39" s="4"/>
      <c r="H39" s="4"/>
      <c r="I39" s="4"/>
      <c r="J39" s="5"/>
    </row>
    <row r="40" spans="2:10" s="9" customFormat="1" x14ac:dyDescent="0.25">
      <c r="B40" s="15"/>
      <c r="C40" s="3"/>
      <c r="D40" s="4"/>
      <c r="E40" s="4"/>
      <c r="F40" s="4"/>
      <c r="G40" s="4"/>
      <c r="H40" s="4"/>
      <c r="I40" s="4"/>
      <c r="J40" s="5"/>
    </row>
    <row r="41" spans="2:10" s="9" customFormat="1" x14ac:dyDescent="0.25">
      <c r="B41" s="15"/>
      <c r="C41" s="3"/>
      <c r="D41" s="4"/>
      <c r="E41" s="4"/>
      <c r="F41" s="4"/>
      <c r="G41" s="4"/>
      <c r="H41" s="4"/>
      <c r="I41" s="4"/>
      <c r="J41" s="5"/>
    </row>
    <row r="42" spans="2:10" s="9" customFormat="1" x14ac:dyDescent="0.25">
      <c r="B42" s="15"/>
      <c r="C42" s="3"/>
      <c r="D42" s="4"/>
      <c r="E42" s="4"/>
      <c r="F42" s="4"/>
      <c r="G42" s="4"/>
      <c r="H42" s="4"/>
      <c r="I42" s="4"/>
      <c r="J42" s="5"/>
    </row>
    <row r="43" spans="2:10" s="9" customFormat="1" x14ac:dyDescent="0.25">
      <c r="B43" s="15"/>
      <c r="C43" s="3"/>
      <c r="D43" s="4"/>
      <c r="E43" s="4"/>
      <c r="F43" s="4"/>
      <c r="G43" s="4"/>
      <c r="H43" s="4"/>
      <c r="I43" s="4"/>
      <c r="J43" s="5"/>
    </row>
    <row r="44" spans="2:10" s="9" customFormat="1" x14ac:dyDescent="0.25">
      <c r="B44" s="15"/>
      <c r="C44" s="3"/>
      <c r="D44" s="4"/>
      <c r="E44" s="4"/>
      <c r="F44" s="4"/>
      <c r="G44" s="4"/>
      <c r="H44" s="4"/>
      <c r="I44" s="4"/>
      <c r="J44" s="5"/>
    </row>
    <row r="45" spans="2:10" s="9" customFormat="1" x14ac:dyDescent="0.25">
      <c r="B45" s="15"/>
      <c r="C45" s="3"/>
      <c r="D45" s="4"/>
      <c r="E45" s="4"/>
      <c r="F45" s="4"/>
      <c r="G45" s="4"/>
      <c r="H45" s="4"/>
      <c r="I45" s="4"/>
      <c r="J45" s="5"/>
    </row>
    <row r="46" spans="2:10" s="9" customFormat="1" x14ac:dyDescent="0.25">
      <c r="B46" s="15"/>
      <c r="C46" s="3"/>
      <c r="D46" s="4"/>
      <c r="E46" s="4"/>
      <c r="F46" s="4"/>
      <c r="G46" s="4"/>
      <c r="H46" s="4"/>
      <c r="I46" s="4"/>
      <c r="J46" s="5"/>
    </row>
    <row r="47" spans="2:10" s="9" customFormat="1" x14ac:dyDescent="0.25">
      <c r="B47" s="15"/>
      <c r="C47" s="3"/>
      <c r="D47" s="4"/>
      <c r="E47" s="4"/>
      <c r="F47" s="4"/>
      <c r="G47" s="4"/>
      <c r="H47" s="4"/>
      <c r="I47" s="4"/>
      <c r="J47" s="5"/>
    </row>
    <row r="48" spans="2:10" s="9" customFormat="1" x14ac:dyDescent="0.25">
      <c r="B48" s="15"/>
      <c r="C48" s="3"/>
      <c r="D48" s="4"/>
      <c r="E48" s="4"/>
      <c r="F48" s="4"/>
      <c r="G48" s="4"/>
      <c r="H48" s="4"/>
      <c r="I48" s="4"/>
      <c r="J48" s="5"/>
    </row>
    <row r="49" spans="2:10" s="9" customFormat="1" x14ac:dyDescent="0.25">
      <c r="B49" s="15"/>
      <c r="C49" s="3"/>
      <c r="D49" s="4"/>
      <c r="E49" s="4"/>
      <c r="F49" s="4"/>
      <c r="G49" s="4"/>
      <c r="H49" s="4"/>
      <c r="I49" s="4"/>
      <c r="J49" s="5"/>
    </row>
    <row r="50" spans="2:10" s="9" customFormat="1" x14ac:dyDescent="0.25">
      <c r="B50" s="15"/>
      <c r="C50" s="3"/>
      <c r="D50" s="4"/>
      <c r="E50" s="4"/>
      <c r="F50" s="4"/>
      <c r="G50" s="4"/>
      <c r="H50" s="4"/>
      <c r="I50" s="4"/>
      <c r="J50" s="5"/>
    </row>
  </sheetData>
  <sheetProtection sheet="1" formatCells="0" formatColumns="0" formatRows="0" insertRows="0" deleteRows="0"/>
  <customSheetViews>
    <customSheetView guid="{D7FF18E2-A72D-4088-BD59-9D74A43C39A8}" scale="90" showPageBreaks="1" printArea="1">
      <selection activeCell="I15" sqref="I15"/>
      <pageMargins left="0.5" right="0.5" top="0.25" bottom="0.35" header="0.5" footer="0.25"/>
      <printOptions horizontalCentered="1"/>
      <pageSetup scale="85" orientation="landscape" r:id="rId1"/>
      <headerFooter alignWithMargins="0">
        <oddFooter>&amp;LCost Share&amp;RPage &amp;P of &amp;N</oddFooter>
      </headerFooter>
    </customSheetView>
    <customSheetView guid="{5BEC5FDE-32D0-42EF-8D2A-06DCBD4F05CC}" scale="90" showPageBreaks="1" printArea="1">
      <selection activeCell="I15" sqref="I15"/>
      <pageMargins left="0.5" right="0.5" top="0.25" bottom="0.35" header="0.5" footer="0.25"/>
      <printOptions horizontalCentered="1"/>
      <pageSetup scale="85" orientation="landscape" r:id="rId2"/>
      <headerFooter alignWithMargins="0">
        <oddFooter>&amp;LCost Share&amp;RPage &amp;P of &amp;N</oddFooter>
      </headerFooter>
    </customSheetView>
    <customSheetView guid="{712CE29F-EFCA-4968-A7C5-599F87319D6A}" scale="90">
      <selection activeCell="C20" sqref="C20"/>
      <pageMargins left="0.5" right="0.5" top="0.25" bottom="0.35" header="0.5" footer="0.25"/>
      <printOptions horizontalCentered="1"/>
      <pageSetup scale="85" orientation="landscape" r:id="rId3"/>
      <headerFooter alignWithMargins="0">
        <oddFooter>&amp;LCost Share&amp;RPage &amp;P of &amp;N</oddFooter>
      </headerFooter>
    </customSheetView>
    <customSheetView guid="{6588CF8C-0BB8-4786-9A46-0A2D10254132}" scale="90" showPageBreaks="1" printArea="1">
      <selection activeCell="I4" sqref="I4"/>
      <pageMargins left="0.5" right="0.5" top="0.25" bottom="0.35" header="0.5" footer="0.25"/>
      <printOptions horizontalCentered="1"/>
      <pageSetup scale="85" orientation="landscape" r:id="rId4"/>
      <headerFooter alignWithMargins="0">
        <oddFooter>&amp;LCost Share&amp;RPage &amp;P of &amp;N</oddFooter>
      </headerFooter>
    </customSheetView>
    <customSheetView guid="{D5CEF8EB-A9A7-4458-BF65-8F18E34CBA87}" scale="90" showPageBreaks="1" printArea="1">
      <selection activeCell="I3" sqref="I3"/>
      <pageMargins left="0.5" right="0.5" top="0.25" bottom="0.35" header="0.5" footer="0.25"/>
      <printOptions horizontalCentered="1"/>
      <pageSetup scale="85" orientation="landscape" r:id="rId5"/>
      <headerFooter alignWithMargins="0">
        <oddFooter>&amp;LCost Share&amp;RPage &amp;P of &amp;N</oddFooter>
      </headerFooter>
    </customSheetView>
    <customSheetView guid="{BF352FCE-C1BE-4B84-9561-6030FEF6A15F}" scale="90" showPageBreaks="1" fitToPage="1">
      <selection activeCell="E1" sqref="E1:G1"/>
      <pageMargins left="0.5" right="0.5" top="0.25" bottom="0.35" header="0.5" footer="0.25"/>
      <printOptions horizontalCentered="1"/>
      <pageSetup scale="86" orientation="landscape" r:id="rId6"/>
      <headerFooter alignWithMargins="0">
        <oddFooter>&amp;LCost Share&amp;RPage &amp;P of &amp;N</oddFooter>
      </headerFooter>
    </customSheetView>
  </customSheetViews>
  <mergeCells count="9">
    <mergeCell ref="B23:J24"/>
    <mergeCell ref="B2:J2"/>
    <mergeCell ref="B1:D1"/>
    <mergeCell ref="B3:J3"/>
    <mergeCell ref="F20:G20"/>
    <mergeCell ref="E21:G21"/>
    <mergeCell ref="B21:C21"/>
    <mergeCell ref="F1:J1"/>
    <mergeCell ref="B17:D17"/>
  </mergeCells>
  <phoneticPr fontId="2" type="noConversion"/>
  <printOptions horizontalCentered="1"/>
  <pageMargins left="0.5" right="0.5" top="0.25" bottom="0.25" header="0.5" footer="0.5"/>
  <pageSetup scale="85" orientation="landscape" horizontalDpi="300" verticalDpi="300" r:id="rId7"/>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M145"/>
  <sheetViews>
    <sheetView workbookViewId="0">
      <selection activeCell="C9" sqref="C9"/>
    </sheetView>
  </sheetViews>
  <sheetFormatPr defaultColWidth="9.1796875" defaultRowHeight="11.5" x14ac:dyDescent="0.25"/>
  <cols>
    <col min="1" max="1" width="2.453125" style="31" customWidth="1"/>
    <col min="2" max="2" width="17.81640625" style="31" customWidth="1"/>
    <col min="3" max="3" width="17.26953125" style="31" customWidth="1"/>
    <col min="4" max="4" width="17.81640625" style="31" customWidth="1"/>
    <col min="5" max="5" width="16.1796875" style="31" customWidth="1"/>
    <col min="6" max="6" width="17.1796875" style="31" customWidth="1"/>
    <col min="7" max="7" width="21" style="31" customWidth="1"/>
    <col min="8" max="8" width="19.1796875" style="31" customWidth="1"/>
    <col min="9" max="16384" width="9.1796875" style="31"/>
  </cols>
  <sheetData>
    <row r="1" spans="1:13" ht="17.25" customHeight="1" x14ac:dyDescent="0.25">
      <c r="A1" s="825" t="s">
        <v>2</v>
      </c>
      <c r="B1" s="826"/>
      <c r="C1" s="889"/>
      <c r="D1" s="889"/>
      <c r="E1" s="30" t="s">
        <v>137</v>
      </c>
      <c r="F1" s="890"/>
      <c r="G1" s="890"/>
      <c r="H1" s="29"/>
      <c r="I1" s="29"/>
      <c r="J1" s="29"/>
      <c r="K1" s="29"/>
    </row>
    <row r="2" spans="1:13" ht="27.75" customHeight="1" x14ac:dyDescent="0.25">
      <c r="A2" s="827" t="s">
        <v>3</v>
      </c>
      <c r="B2" s="828"/>
      <c r="C2" s="828"/>
      <c r="D2" s="828"/>
      <c r="E2" s="828"/>
      <c r="F2" s="828"/>
      <c r="G2" s="828"/>
      <c r="H2" s="828"/>
      <c r="I2" s="32"/>
      <c r="J2" s="32"/>
      <c r="K2" s="32"/>
      <c r="L2" s="32"/>
      <c r="M2" s="29"/>
    </row>
    <row r="3" spans="1:13" ht="7.5" customHeight="1" thickBot="1" x14ac:dyDescent="0.3">
      <c r="A3" s="829" t="s">
        <v>4</v>
      </c>
      <c r="B3" s="830"/>
      <c r="C3" s="830"/>
      <c r="D3" s="830"/>
      <c r="E3" s="830"/>
      <c r="F3" s="830"/>
      <c r="G3" s="830"/>
      <c r="H3" s="830"/>
      <c r="I3" s="33"/>
      <c r="J3" s="33"/>
      <c r="K3" s="33"/>
      <c r="L3" s="33"/>
      <c r="M3" s="29"/>
    </row>
    <row r="4" spans="1:13" ht="10.5" customHeight="1" x14ac:dyDescent="0.25">
      <c r="A4" s="831" t="s">
        <v>5</v>
      </c>
      <c r="B4" s="832"/>
      <c r="C4" s="833"/>
      <c r="D4" s="833"/>
      <c r="E4" s="833"/>
      <c r="F4" s="834"/>
      <c r="G4" s="834"/>
      <c r="H4" s="835"/>
    </row>
    <row r="5" spans="1:13" ht="12" customHeight="1" x14ac:dyDescent="0.25">
      <c r="A5" s="839"/>
      <c r="B5" s="841" t="s">
        <v>6</v>
      </c>
      <c r="C5" s="843" t="s">
        <v>7</v>
      </c>
      <c r="D5" s="823" t="s">
        <v>8</v>
      </c>
      <c r="E5" s="824"/>
      <c r="F5" s="836" t="s">
        <v>9</v>
      </c>
      <c r="G5" s="837"/>
      <c r="H5" s="838"/>
    </row>
    <row r="6" spans="1:13" s="37" customFormat="1" ht="25.5" customHeight="1" x14ac:dyDescent="0.25">
      <c r="A6" s="840"/>
      <c r="B6" s="842"/>
      <c r="C6" s="844"/>
      <c r="D6" s="35" t="s">
        <v>10</v>
      </c>
      <c r="E6" s="35" t="s">
        <v>11</v>
      </c>
      <c r="F6" s="36" t="s">
        <v>12</v>
      </c>
      <c r="G6" s="36" t="s">
        <v>13</v>
      </c>
      <c r="H6" s="85" t="s">
        <v>132</v>
      </c>
    </row>
    <row r="7" spans="1:13" s="37" customFormat="1" ht="12" customHeight="1" x14ac:dyDescent="0.25">
      <c r="A7" s="86"/>
      <c r="B7" s="38" t="s">
        <v>14</v>
      </c>
      <c r="C7" s="39" t="s">
        <v>15</v>
      </c>
      <c r="D7" s="40" t="s">
        <v>16</v>
      </c>
      <c r="E7" s="40" t="s">
        <v>17</v>
      </c>
      <c r="F7" s="39" t="s">
        <v>18</v>
      </c>
      <c r="G7" s="39" t="s">
        <v>19</v>
      </c>
      <c r="H7" s="87" t="s">
        <v>20</v>
      </c>
    </row>
    <row r="8" spans="1:13" s="45" customFormat="1" ht="18" customHeight="1" x14ac:dyDescent="0.25">
      <c r="A8" s="88" t="s">
        <v>21</v>
      </c>
      <c r="B8" s="41" t="s">
        <v>84</v>
      </c>
      <c r="C8" s="42"/>
      <c r="D8" s="43"/>
      <c r="E8" s="43"/>
      <c r="F8" s="44" t="e">
        <f>D26-G8</f>
        <v>#REF!</v>
      </c>
      <c r="G8" s="44">
        <f>'j. Cost Share'!E17</f>
        <v>0</v>
      </c>
      <c r="H8" s="89" t="e">
        <f>SUM(D8:G8)</f>
        <v>#REF!</v>
      </c>
    </row>
    <row r="9" spans="1:13" s="45" customFormat="1" ht="18.75" customHeight="1" x14ac:dyDescent="0.25">
      <c r="A9" s="88" t="s">
        <v>22</v>
      </c>
      <c r="B9" s="41" t="s">
        <v>85</v>
      </c>
      <c r="C9" s="42"/>
      <c r="D9" s="43"/>
      <c r="E9" s="43"/>
      <c r="F9" s="44" t="e">
        <f>E26-G9</f>
        <v>#REF!</v>
      </c>
      <c r="G9" s="44">
        <f>'j. Cost Share'!F17</f>
        <v>0</v>
      </c>
      <c r="H9" s="89" t="e">
        <f>SUM(D9:G9)</f>
        <v>#REF!</v>
      </c>
    </row>
    <row r="10" spans="1:13" s="45" customFormat="1" ht="18.75" customHeight="1" x14ac:dyDescent="0.25">
      <c r="A10" s="88" t="s">
        <v>23</v>
      </c>
      <c r="B10" s="41" t="s">
        <v>86</v>
      </c>
      <c r="C10" s="42"/>
      <c r="D10" s="43"/>
      <c r="E10" s="43"/>
      <c r="F10" s="44" t="e">
        <f>F26-'j. Cost Share'!G17</f>
        <v>#REF!</v>
      </c>
      <c r="G10" s="44">
        <f>'j. Cost Share'!G17</f>
        <v>0</v>
      </c>
      <c r="H10" s="89" t="e">
        <f>SUM(D10:G10)</f>
        <v>#REF!</v>
      </c>
    </row>
    <row r="11" spans="1:13" s="45" customFormat="1" ht="19.5" customHeight="1" x14ac:dyDescent="0.25">
      <c r="A11" s="90" t="s">
        <v>24</v>
      </c>
      <c r="B11" s="46"/>
      <c r="C11" s="47"/>
      <c r="D11" s="48"/>
      <c r="E11" s="48"/>
      <c r="F11" s="49"/>
      <c r="G11" s="49"/>
      <c r="H11" s="91">
        <f>SUM(D11:G11)</f>
        <v>0</v>
      </c>
    </row>
    <row r="12" spans="1:13" s="45" customFormat="1" ht="19.5" customHeight="1" x14ac:dyDescent="0.25">
      <c r="A12" s="90" t="s">
        <v>25</v>
      </c>
      <c r="B12" s="50" t="s">
        <v>144</v>
      </c>
      <c r="C12" s="47"/>
      <c r="D12" s="48">
        <f>SUM(D8:D11)</f>
        <v>0</v>
      </c>
      <c r="E12" s="48">
        <f>SUM(E8:E11)</f>
        <v>0</v>
      </c>
      <c r="F12" s="49" t="e">
        <f>SUM(F8:F11)</f>
        <v>#REF!</v>
      </c>
      <c r="G12" s="49">
        <f>SUM(G8:G11)</f>
        <v>0</v>
      </c>
      <c r="H12" s="91" t="e">
        <f>SUM(H8:H11)</f>
        <v>#REF!</v>
      </c>
    </row>
    <row r="13" spans="1:13" ht="9.75" customHeight="1" x14ac:dyDescent="0.25">
      <c r="A13" s="847" t="s">
        <v>26</v>
      </c>
      <c r="B13" s="848"/>
      <c r="C13" s="849"/>
      <c r="D13" s="849"/>
      <c r="E13" s="849"/>
      <c r="F13" s="849"/>
      <c r="G13" s="849"/>
      <c r="H13" s="850"/>
    </row>
    <row r="14" spans="1:13" x14ac:dyDescent="0.25">
      <c r="A14" s="851" t="s">
        <v>27</v>
      </c>
      <c r="B14" s="853" t="s">
        <v>28</v>
      </c>
      <c r="C14" s="854"/>
      <c r="D14" s="857" t="s">
        <v>29</v>
      </c>
      <c r="E14" s="858"/>
      <c r="F14" s="858"/>
      <c r="G14" s="858"/>
      <c r="H14" s="859" t="s">
        <v>30</v>
      </c>
    </row>
    <row r="15" spans="1:13" ht="18" customHeight="1" x14ac:dyDescent="0.25">
      <c r="A15" s="852"/>
      <c r="B15" s="855"/>
      <c r="C15" s="856"/>
      <c r="D15" s="51" t="s">
        <v>84</v>
      </c>
      <c r="E15" s="51" t="s">
        <v>85</v>
      </c>
      <c r="F15" s="51" t="s">
        <v>86</v>
      </c>
      <c r="G15" s="52" t="s">
        <v>31</v>
      </c>
      <c r="H15" s="860"/>
    </row>
    <row r="16" spans="1:13" s="45" customFormat="1" ht="19.5" customHeight="1" x14ac:dyDescent="0.25">
      <c r="A16" s="84"/>
      <c r="B16" s="845" t="s">
        <v>32</v>
      </c>
      <c r="C16" s="845"/>
      <c r="D16" s="44">
        <f>'Instructions and Summary'!E21</f>
        <v>0</v>
      </c>
      <c r="E16" s="44">
        <f>'Instructions and Summary'!H21</f>
        <v>0</v>
      </c>
      <c r="F16" s="44">
        <f>'Instructions and Summary'!K21</f>
        <v>0</v>
      </c>
      <c r="G16" s="53"/>
      <c r="H16" s="92">
        <f t="shared" ref="H16:H25" si="0">SUM(D16:G16)</f>
        <v>0</v>
      </c>
    </row>
    <row r="17" spans="1:8" s="45" customFormat="1" ht="19.5" customHeight="1" x14ac:dyDescent="0.25">
      <c r="A17" s="93"/>
      <c r="B17" s="846" t="s">
        <v>33</v>
      </c>
      <c r="C17" s="846"/>
      <c r="D17" s="44">
        <f>'Instructions and Summary'!E22</f>
        <v>0</v>
      </c>
      <c r="E17" s="44">
        <f>'Instructions and Summary'!H22</f>
        <v>0</v>
      </c>
      <c r="F17" s="44">
        <f>'Instructions and Summary'!K22</f>
        <v>0</v>
      </c>
      <c r="G17" s="54"/>
      <c r="H17" s="94">
        <f t="shared" si="0"/>
        <v>0</v>
      </c>
    </row>
    <row r="18" spans="1:8" s="45" customFormat="1" ht="21" customHeight="1" x14ac:dyDescent="0.25">
      <c r="A18" s="84"/>
      <c r="B18" s="845" t="s">
        <v>34</v>
      </c>
      <c r="C18" s="845"/>
      <c r="D18" s="44">
        <f>'Instructions and Summary'!E23</f>
        <v>0</v>
      </c>
      <c r="E18" s="44">
        <f>'Instructions and Summary'!H23</f>
        <v>0</v>
      </c>
      <c r="F18" s="44">
        <f>'Instructions and Summary'!K23</f>
        <v>0</v>
      </c>
      <c r="G18" s="53"/>
      <c r="H18" s="94">
        <f t="shared" si="0"/>
        <v>0</v>
      </c>
    </row>
    <row r="19" spans="1:8" s="45" customFormat="1" ht="21" customHeight="1" x14ac:dyDescent="0.25">
      <c r="A19" s="93"/>
      <c r="B19" s="846" t="s">
        <v>35</v>
      </c>
      <c r="C19" s="846"/>
      <c r="D19" s="44">
        <f>'Instructions and Summary'!E24</f>
        <v>0</v>
      </c>
      <c r="E19" s="44">
        <f>'Instructions and Summary'!H24</f>
        <v>0</v>
      </c>
      <c r="F19" s="44">
        <f>'Instructions and Summary'!K24</f>
        <v>0</v>
      </c>
      <c r="G19" s="54"/>
      <c r="H19" s="94">
        <f t="shared" si="0"/>
        <v>0</v>
      </c>
    </row>
    <row r="20" spans="1:8" s="45" customFormat="1" ht="21" customHeight="1" x14ac:dyDescent="0.25">
      <c r="A20" s="84"/>
      <c r="B20" s="845" t="s">
        <v>36</v>
      </c>
      <c r="C20" s="845"/>
      <c r="D20" s="44">
        <f>'Instructions and Summary'!E25</f>
        <v>0</v>
      </c>
      <c r="E20" s="44">
        <f>'Instructions and Summary'!H25</f>
        <v>0</v>
      </c>
      <c r="F20" s="44">
        <f>'Instructions and Summary'!K25</f>
        <v>0</v>
      </c>
      <c r="G20" s="53"/>
      <c r="H20" s="94">
        <f t="shared" si="0"/>
        <v>0</v>
      </c>
    </row>
    <row r="21" spans="1:8" s="45" customFormat="1" ht="21" customHeight="1" x14ac:dyDescent="0.25">
      <c r="A21" s="93"/>
      <c r="B21" s="846" t="s">
        <v>37</v>
      </c>
      <c r="C21" s="846"/>
      <c r="D21" s="54" t="e">
        <f>'Instructions and Summary'!#REF!</f>
        <v>#REF!</v>
      </c>
      <c r="E21" s="54" t="e">
        <f>'Instructions and Summary'!#REF!</f>
        <v>#REF!</v>
      </c>
      <c r="F21" s="54" t="e">
        <f>'Instructions and Summary'!#REF!</f>
        <v>#REF!</v>
      </c>
      <c r="G21" s="54"/>
      <c r="H21" s="94" t="e">
        <f t="shared" si="0"/>
        <v>#REF!</v>
      </c>
    </row>
    <row r="22" spans="1:8" s="45" customFormat="1" ht="21" customHeight="1" x14ac:dyDescent="0.25">
      <c r="A22" s="84"/>
      <c r="B22" s="845" t="s">
        <v>38</v>
      </c>
      <c r="C22" s="845"/>
      <c r="D22" s="54">
        <f>'Instructions and Summary'!E31</f>
        <v>0</v>
      </c>
      <c r="E22" s="54">
        <f>'Instructions and Summary'!H31</f>
        <v>0</v>
      </c>
      <c r="F22" s="54">
        <f>'Instructions and Summary'!K31</f>
        <v>0</v>
      </c>
      <c r="G22" s="53"/>
      <c r="H22" s="94">
        <f t="shared" si="0"/>
        <v>0</v>
      </c>
    </row>
    <row r="23" spans="1:8" s="45" customFormat="1" ht="19.5" customHeight="1" x14ac:dyDescent="0.25">
      <c r="A23" s="93"/>
      <c r="B23" s="846" t="s">
        <v>39</v>
      </c>
      <c r="C23" s="846"/>
      <c r="D23" s="54">
        <f>'Instructions and Summary'!E32</f>
        <v>0</v>
      </c>
      <c r="E23" s="54">
        <f>'Instructions and Summary'!H32</f>
        <v>0</v>
      </c>
      <c r="F23" s="54">
        <f>'Instructions and Summary'!K32</f>
        <v>0</v>
      </c>
      <c r="G23" s="54"/>
      <c r="H23" s="94">
        <f t="shared" si="0"/>
        <v>0</v>
      </c>
    </row>
    <row r="24" spans="1:8" s="45" customFormat="1" ht="21" customHeight="1" x14ac:dyDescent="0.25">
      <c r="A24" s="84"/>
      <c r="B24" s="846" t="s">
        <v>40</v>
      </c>
      <c r="C24" s="861"/>
      <c r="D24" s="53" t="e">
        <f>SUM(D16:D23)</f>
        <v>#REF!</v>
      </c>
      <c r="E24" s="53" t="e">
        <f>SUM(E16:E23)</f>
        <v>#REF!</v>
      </c>
      <c r="F24" s="53" t="e">
        <f>SUM(F16:F23)</f>
        <v>#REF!</v>
      </c>
      <c r="G24" s="53">
        <f>SUM(G16:G23)</f>
        <v>0</v>
      </c>
      <c r="H24" s="95" t="e">
        <f t="shared" si="0"/>
        <v>#REF!</v>
      </c>
    </row>
    <row r="25" spans="1:8" s="45" customFormat="1" ht="19.5" customHeight="1" x14ac:dyDescent="0.25">
      <c r="A25" s="93"/>
      <c r="B25" s="846" t="s">
        <v>41</v>
      </c>
      <c r="C25" s="846"/>
      <c r="D25" s="54">
        <f>'Instructions and Summary'!E34</f>
        <v>0</v>
      </c>
      <c r="E25" s="54">
        <f>'Instructions and Summary'!H34</f>
        <v>0</v>
      </c>
      <c r="F25" s="54">
        <f>'Instructions and Summary'!K34</f>
        <v>0</v>
      </c>
      <c r="G25" s="54"/>
      <c r="H25" s="94">
        <f t="shared" si="0"/>
        <v>0</v>
      </c>
    </row>
    <row r="26" spans="1:8" s="45" customFormat="1" ht="20.25" customHeight="1" x14ac:dyDescent="0.25">
      <c r="A26" s="84"/>
      <c r="B26" s="845" t="s">
        <v>42</v>
      </c>
      <c r="C26" s="845"/>
      <c r="D26" s="53" t="e">
        <f>SUM(D24:D25)</f>
        <v>#REF!</v>
      </c>
      <c r="E26" s="53" t="e">
        <f>SUM(E24:E25)</f>
        <v>#REF!</v>
      </c>
      <c r="F26" s="53" t="e">
        <f>SUM(F24:F25)</f>
        <v>#REF!</v>
      </c>
      <c r="G26" s="53">
        <f>SUM(G24:G25)</f>
        <v>0</v>
      </c>
      <c r="H26" s="95" t="e">
        <f>SUM(H24:H25)</f>
        <v>#REF!</v>
      </c>
    </row>
    <row r="27" spans="1:8" ht="7.5" customHeight="1" x14ac:dyDescent="0.25">
      <c r="A27" s="862"/>
      <c r="B27" s="863"/>
      <c r="C27" s="863"/>
      <c r="D27" s="863"/>
      <c r="E27" s="863"/>
      <c r="F27" s="863"/>
      <c r="G27" s="863"/>
      <c r="H27" s="864"/>
    </row>
    <row r="28" spans="1:8" s="45" customFormat="1" ht="16.5" customHeight="1" thickBot="1" x14ac:dyDescent="0.3">
      <c r="A28" s="96" t="s">
        <v>43</v>
      </c>
      <c r="B28" s="871" t="s">
        <v>44</v>
      </c>
      <c r="C28" s="871"/>
      <c r="D28" s="97"/>
      <c r="E28" s="97"/>
      <c r="F28" s="97"/>
      <c r="G28" s="97"/>
      <c r="H28" s="98">
        <f>SUM(D28:G28)</f>
        <v>0</v>
      </c>
    </row>
    <row r="29" spans="1:8" s="45" customFormat="1" ht="11.25" customHeight="1" x14ac:dyDescent="0.25">
      <c r="A29" s="56"/>
      <c r="B29" s="31"/>
      <c r="C29" s="31"/>
      <c r="D29" s="57"/>
      <c r="E29" s="57"/>
      <c r="F29" s="57"/>
      <c r="G29" s="57"/>
      <c r="H29" s="57"/>
    </row>
    <row r="30" spans="1:8" ht="10.5" customHeight="1" x14ac:dyDescent="0.25">
      <c r="H30" s="58" t="s">
        <v>45</v>
      </c>
    </row>
    <row r="31" spans="1:8" ht="9.75" customHeight="1" x14ac:dyDescent="0.25">
      <c r="A31" s="870" t="s">
        <v>46</v>
      </c>
      <c r="B31" s="870"/>
      <c r="C31" s="865"/>
      <c r="D31" s="872"/>
      <c r="E31" s="872"/>
      <c r="F31" s="872"/>
      <c r="G31" s="873" t="s">
        <v>47</v>
      </c>
      <c r="H31" s="830"/>
    </row>
    <row r="32" spans="1:8" ht="13.5" customHeight="1" x14ac:dyDescent="0.25">
      <c r="A32" s="865" t="s">
        <v>48</v>
      </c>
      <c r="B32" s="866"/>
      <c r="C32" s="866"/>
      <c r="D32" s="866"/>
      <c r="E32" s="866"/>
      <c r="F32" s="866"/>
      <c r="G32" s="866"/>
      <c r="H32" s="867"/>
    </row>
    <row r="33" spans="1:8" ht="43.5" customHeight="1" x14ac:dyDescent="0.25">
      <c r="C33" s="61"/>
      <c r="D33"/>
      <c r="E33"/>
      <c r="F33"/>
      <c r="G33"/>
      <c r="H33" s="60"/>
    </row>
    <row r="34" spans="1:8" ht="11.25" customHeight="1" x14ac:dyDescent="0.25">
      <c r="A34" s="868" t="s">
        <v>49</v>
      </c>
      <c r="B34" s="869"/>
      <c r="C34" s="869"/>
      <c r="D34" s="863"/>
      <c r="E34" s="863"/>
      <c r="F34" s="863"/>
      <c r="G34" s="863"/>
      <c r="H34" s="863"/>
    </row>
    <row r="35" spans="1:8" ht="17.149999999999999" customHeight="1" x14ac:dyDescent="0.25">
      <c r="B35" s="870" t="s">
        <v>50</v>
      </c>
      <c r="C35" s="870"/>
      <c r="D35" s="870"/>
      <c r="E35" s="36" t="s">
        <v>51</v>
      </c>
      <c r="F35" s="36" t="s">
        <v>52</v>
      </c>
      <c r="G35" s="36" t="s">
        <v>53</v>
      </c>
      <c r="H35" s="62" t="s">
        <v>54</v>
      </c>
    </row>
    <row r="36" spans="1:8" ht="21" customHeight="1" x14ac:dyDescent="0.25">
      <c r="A36" s="55" t="s">
        <v>55</v>
      </c>
      <c r="B36" s="878" t="s">
        <v>84</v>
      </c>
      <c r="C36" s="878"/>
      <c r="D36" s="879"/>
      <c r="E36" s="27"/>
      <c r="F36" s="27"/>
      <c r="G36" s="27"/>
      <c r="H36" s="64">
        <f>SUM(E36:G36)</f>
        <v>0</v>
      </c>
    </row>
    <row r="37" spans="1:8" ht="21" customHeight="1" x14ac:dyDescent="0.25">
      <c r="A37" s="55" t="s">
        <v>56</v>
      </c>
      <c r="B37" s="878" t="s">
        <v>85</v>
      </c>
      <c r="C37" s="878"/>
      <c r="D37" s="879"/>
      <c r="E37" s="27"/>
      <c r="F37" s="27"/>
      <c r="G37" s="27"/>
      <c r="H37" s="64">
        <f>SUM(E37:G37)</f>
        <v>0</v>
      </c>
    </row>
    <row r="38" spans="1:8" ht="21" customHeight="1" x14ac:dyDescent="0.25">
      <c r="A38" s="55" t="s">
        <v>57</v>
      </c>
      <c r="B38" s="878" t="s">
        <v>86</v>
      </c>
      <c r="C38" s="878"/>
      <c r="D38" s="879"/>
      <c r="E38" s="27"/>
      <c r="F38" s="27"/>
      <c r="G38" s="27"/>
      <c r="H38" s="64">
        <f>SUM(E38:G38)</f>
        <v>0</v>
      </c>
    </row>
    <row r="39" spans="1:8" ht="21" customHeight="1" x14ac:dyDescent="0.25">
      <c r="A39" s="55" t="s">
        <v>58</v>
      </c>
      <c r="B39" s="880"/>
      <c r="C39" s="880"/>
      <c r="D39" s="880"/>
      <c r="E39" s="27"/>
      <c r="F39" s="27"/>
      <c r="G39" s="27"/>
      <c r="H39" s="64">
        <f>SUM(E39:G39)</f>
        <v>0</v>
      </c>
    </row>
    <row r="40" spans="1:8" ht="21" customHeight="1" x14ac:dyDescent="0.25">
      <c r="A40" s="65" t="s">
        <v>59</v>
      </c>
      <c r="B40" s="874" t="s">
        <v>60</v>
      </c>
      <c r="C40" s="875"/>
      <c r="D40" s="875"/>
      <c r="E40" s="66">
        <f>SUM(E36:E39)</f>
        <v>0</v>
      </c>
      <c r="F40" s="66">
        <f>SUM(F36:F39)</f>
        <v>0</v>
      </c>
      <c r="G40" s="66">
        <f>SUM(G36:G39)</f>
        <v>0</v>
      </c>
      <c r="H40" s="67">
        <f>SUM(H36:H39)</f>
        <v>0</v>
      </c>
    </row>
    <row r="41" spans="1:8" ht="10.5" customHeight="1" x14ac:dyDescent="0.25">
      <c r="A41" s="868" t="s">
        <v>61</v>
      </c>
      <c r="B41" s="869"/>
      <c r="C41" s="869"/>
      <c r="D41" s="863"/>
      <c r="E41" s="876"/>
      <c r="F41" s="876"/>
      <c r="G41" s="876"/>
      <c r="H41" s="876"/>
    </row>
    <row r="42" spans="1:8" ht="12" customHeight="1" x14ac:dyDescent="0.25">
      <c r="A42" s="875"/>
      <c r="B42" s="875"/>
      <c r="C42" s="877"/>
      <c r="D42" s="36" t="s">
        <v>62</v>
      </c>
      <c r="E42" s="36" t="s">
        <v>63</v>
      </c>
      <c r="F42" s="36" t="s">
        <v>64</v>
      </c>
      <c r="G42" s="36" t="s">
        <v>65</v>
      </c>
      <c r="H42" s="62" t="s">
        <v>66</v>
      </c>
    </row>
    <row r="43" spans="1:8" ht="21" customHeight="1" x14ac:dyDescent="0.25">
      <c r="A43" s="55" t="s">
        <v>67</v>
      </c>
      <c r="B43" s="846" t="s">
        <v>12</v>
      </c>
      <c r="C43" s="846"/>
      <c r="D43" s="27">
        <f>SUM(E43:H43)</f>
        <v>0</v>
      </c>
      <c r="E43" s="27"/>
      <c r="F43" s="27"/>
      <c r="G43" s="27"/>
      <c r="H43" s="28"/>
    </row>
    <row r="44" spans="1:8" ht="21" customHeight="1" x14ac:dyDescent="0.25">
      <c r="A44" s="55" t="s">
        <v>68</v>
      </c>
      <c r="B44" s="846" t="s">
        <v>13</v>
      </c>
      <c r="C44" s="846"/>
      <c r="D44" s="27">
        <f>SUM(E44:H44)</f>
        <v>0</v>
      </c>
      <c r="E44" s="27"/>
      <c r="F44" s="27"/>
      <c r="G44" s="27"/>
      <c r="H44" s="28"/>
    </row>
    <row r="45" spans="1:8" ht="21" customHeight="1" x14ac:dyDescent="0.25">
      <c r="A45" s="55" t="s">
        <v>69</v>
      </c>
      <c r="B45" s="868" t="s">
        <v>70</v>
      </c>
      <c r="C45" s="846"/>
      <c r="D45" s="63">
        <f>SUM(D43:D44)</f>
        <v>0</v>
      </c>
      <c r="E45" s="63">
        <f>SUM(E43:E44)</f>
        <v>0</v>
      </c>
      <c r="F45" s="63">
        <f>SUM(F43:F44)</f>
        <v>0</v>
      </c>
      <c r="G45" s="63">
        <f>SUM(G43:G44)</f>
        <v>0</v>
      </c>
      <c r="H45" s="64">
        <f>SUM(H43:H44)</f>
        <v>0</v>
      </c>
    </row>
    <row r="46" spans="1:8" ht="12.5" x14ac:dyDescent="0.25">
      <c r="A46" s="868" t="s">
        <v>71</v>
      </c>
      <c r="B46" s="869"/>
      <c r="C46" s="869"/>
      <c r="D46" s="869"/>
      <c r="E46" s="863"/>
      <c r="F46" s="863"/>
      <c r="G46" s="863"/>
      <c r="H46" s="863"/>
    </row>
    <row r="47" spans="1:8" x14ac:dyDescent="0.25">
      <c r="A47" s="881" t="s">
        <v>50</v>
      </c>
      <c r="B47" s="882"/>
      <c r="C47" s="882"/>
      <c r="D47" s="882"/>
      <c r="E47" s="857" t="s">
        <v>72</v>
      </c>
      <c r="F47" s="837"/>
      <c r="G47" s="837"/>
      <c r="H47" s="837"/>
    </row>
    <row r="48" spans="1:8" ht="14" x14ac:dyDescent="0.25">
      <c r="A48" s="883"/>
      <c r="B48" s="883"/>
      <c r="C48" s="883"/>
      <c r="D48" s="883"/>
      <c r="E48" s="51" t="s">
        <v>84</v>
      </c>
      <c r="F48" s="51" t="s">
        <v>85</v>
      </c>
      <c r="G48" s="51" t="s">
        <v>86</v>
      </c>
      <c r="H48" s="34"/>
    </row>
    <row r="49" spans="1:8" ht="21" customHeight="1" x14ac:dyDescent="0.25">
      <c r="A49" s="55" t="s">
        <v>73</v>
      </c>
      <c r="B49" s="884"/>
      <c r="C49" s="884"/>
      <c r="D49" s="885"/>
      <c r="E49" s="28"/>
      <c r="F49" s="28"/>
      <c r="G49" s="28"/>
      <c r="H49" s="28"/>
    </row>
    <row r="50" spans="1:8" ht="21" customHeight="1" x14ac:dyDescent="0.25">
      <c r="A50" s="55" t="s">
        <v>74</v>
      </c>
      <c r="B50" s="884"/>
      <c r="C50" s="884"/>
      <c r="D50" s="885"/>
      <c r="E50" s="28"/>
      <c r="F50" s="28"/>
      <c r="G50" s="28"/>
      <c r="H50" s="28"/>
    </row>
    <row r="51" spans="1:8" ht="21" customHeight="1" x14ac:dyDescent="0.25">
      <c r="A51" s="55" t="s">
        <v>75</v>
      </c>
      <c r="B51" s="884"/>
      <c r="C51" s="884"/>
      <c r="D51" s="885"/>
      <c r="E51" s="28"/>
      <c r="F51" s="28"/>
      <c r="G51" s="28"/>
      <c r="H51" s="28"/>
    </row>
    <row r="52" spans="1:8" ht="21" customHeight="1" x14ac:dyDescent="0.25">
      <c r="A52" s="55" t="s">
        <v>76</v>
      </c>
      <c r="B52" s="884"/>
      <c r="C52" s="884"/>
      <c r="D52" s="885"/>
      <c r="E52" s="28"/>
      <c r="F52" s="28"/>
      <c r="G52" s="28"/>
      <c r="H52" s="28"/>
    </row>
    <row r="53" spans="1:8" ht="21" customHeight="1" x14ac:dyDescent="0.25">
      <c r="A53" s="55" t="s">
        <v>77</v>
      </c>
      <c r="B53" s="868" t="s">
        <v>78</v>
      </c>
      <c r="C53" s="846"/>
      <c r="D53" s="846"/>
      <c r="E53" s="64">
        <f>SUM(E49:E52)</f>
        <v>0</v>
      </c>
      <c r="F53" s="64">
        <f>SUM(F49:F52)</f>
        <v>0</v>
      </c>
      <c r="G53" s="64">
        <f>SUM(G49:G52)</f>
        <v>0</v>
      </c>
      <c r="H53" s="64">
        <f>SUM(H49:H52)</f>
        <v>0</v>
      </c>
    </row>
    <row r="54" spans="1:8" ht="12.5" x14ac:dyDescent="0.25">
      <c r="A54" s="898" t="s">
        <v>79</v>
      </c>
      <c r="B54" s="898"/>
      <c r="C54" s="826"/>
      <c r="D54" s="899"/>
      <c r="E54" s="899"/>
      <c r="F54" s="899"/>
      <c r="G54" s="899"/>
      <c r="H54" s="899"/>
    </row>
    <row r="55" spans="1:8" x14ac:dyDescent="0.25">
      <c r="A55" s="68" t="s">
        <v>80</v>
      </c>
      <c r="B55" s="68"/>
      <c r="C55" s="886"/>
      <c r="D55" s="900"/>
      <c r="E55" s="69" t="s">
        <v>81</v>
      </c>
      <c r="F55" s="886"/>
      <c r="G55" s="886"/>
      <c r="H55" s="886"/>
    </row>
    <row r="56" spans="1:8" ht="12.5" x14ac:dyDescent="0.25">
      <c r="A56" s="894"/>
      <c r="B56" s="894"/>
      <c r="C56" s="894"/>
      <c r="D56" s="895"/>
      <c r="E56" s="896"/>
      <c r="F56" s="894"/>
      <c r="G56" s="894"/>
      <c r="H56" s="894"/>
    </row>
    <row r="57" spans="1:8" x14ac:dyDescent="0.25">
      <c r="A57" s="68" t="s">
        <v>82</v>
      </c>
      <c r="B57" s="68"/>
      <c r="C57" s="897"/>
      <c r="D57" s="897"/>
      <c r="E57" s="897"/>
      <c r="F57" s="897"/>
      <c r="G57" s="897"/>
      <c r="H57" s="897"/>
    </row>
    <row r="58" spans="1:8" x14ac:dyDescent="0.25">
      <c r="A58" s="888"/>
      <c r="B58" s="888"/>
      <c r="C58" s="888"/>
      <c r="D58" s="888"/>
      <c r="E58" s="888"/>
      <c r="F58" s="888"/>
      <c r="G58" s="888"/>
      <c r="H58" s="888"/>
    </row>
    <row r="59" spans="1:8" ht="12.5" x14ac:dyDescent="0.25">
      <c r="A59" s="888"/>
      <c r="B59" s="888"/>
      <c r="C59" s="888"/>
      <c r="D59" s="888"/>
      <c r="E59" s="888"/>
      <c r="F59" s="888"/>
      <c r="G59" s="888"/>
      <c r="H59" s="891"/>
    </row>
    <row r="60" spans="1:8" ht="13.5" customHeight="1" x14ac:dyDescent="0.25">
      <c r="A60" s="892"/>
      <c r="B60" s="892"/>
      <c r="C60" s="892"/>
      <c r="D60" s="892"/>
      <c r="E60" s="892"/>
      <c r="F60" s="892"/>
      <c r="G60" s="892"/>
      <c r="H60" s="893"/>
    </row>
    <row r="61" spans="1:8" x14ac:dyDescent="0.25">
      <c r="C61" s="865"/>
      <c r="D61" s="887"/>
      <c r="E61" s="887"/>
      <c r="F61" s="887"/>
      <c r="G61" s="887"/>
      <c r="H61" s="58" t="s">
        <v>45</v>
      </c>
    </row>
    <row r="62" spans="1:8" ht="12.5" x14ac:dyDescent="0.25">
      <c r="A62" s="845" t="s">
        <v>46</v>
      </c>
      <c r="B62" s="845"/>
      <c r="C62" s="61" t="s">
        <v>83</v>
      </c>
      <c r="D62"/>
      <c r="E62"/>
      <c r="F62"/>
      <c r="G62"/>
      <c r="H62" s="60" t="s">
        <v>47</v>
      </c>
    </row>
    <row r="63" spans="1:8" ht="14.25" customHeight="1" x14ac:dyDescent="0.25">
      <c r="C63" s="865" t="s">
        <v>48</v>
      </c>
      <c r="D63" s="887"/>
      <c r="E63" s="887"/>
      <c r="F63" s="887"/>
      <c r="G63" s="887"/>
    </row>
    <row r="64" spans="1:8" ht="14.25" customHeight="1" x14ac:dyDescent="0.25">
      <c r="C64" s="59"/>
      <c r="D64" s="70"/>
      <c r="E64" s="70"/>
      <c r="F64" s="70"/>
      <c r="G64" s="70"/>
    </row>
    <row r="65" spans="1:8" x14ac:dyDescent="0.25">
      <c r="A65" s="888"/>
      <c r="B65" s="888"/>
      <c r="C65" s="888"/>
      <c r="D65" s="888"/>
      <c r="E65" s="888"/>
      <c r="F65" s="888"/>
      <c r="G65" s="888"/>
      <c r="H65" s="888"/>
    </row>
    <row r="66" spans="1:8" x14ac:dyDescent="0.25">
      <c r="A66" s="888"/>
      <c r="B66" s="888"/>
      <c r="C66" s="888"/>
      <c r="D66" s="888"/>
      <c r="E66" s="888"/>
      <c r="F66" s="888"/>
      <c r="G66" s="888"/>
      <c r="H66" s="888"/>
    </row>
    <row r="67" spans="1:8" x14ac:dyDescent="0.25">
      <c r="A67" s="888"/>
      <c r="B67" s="888"/>
      <c r="C67" s="888"/>
      <c r="D67" s="888"/>
      <c r="E67" s="888"/>
      <c r="F67" s="888"/>
      <c r="G67" s="888"/>
      <c r="H67" s="888"/>
    </row>
    <row r="68" spans="1:8" x14ac:dyDescent="0.25">
      <c r="A68" s="888"/>
      <c r="B68" s="888"/>
      <c r="C68" s="888"/>
      <c r="D68" s="888"/>
      <c r="E68" s="888"/>
      <c r="F68" s="888"/>
      <c r="G68" s="888"/>
      <c r="H68" s="888"/>
    </row>
    <row r="69" spans="1:8" x14ac:dyDescent="0.25">
      <c r="A69" s="888"/>
      <c r="B69" s="888"/>
      <c r="C69" s="888"/>
      <c r="D69" s="888"/>
      <c r="E69" s="888"/>
      <c r="F69" s="888"/>
      <c r="G69" s="888"/>
      <c r="H69" s="888"/>
    </row>
    <row r="70" spans="1:8" x14ac:dyDescent="0.25">
      <c r="A70" s="888"/>
      <c r="B70" s="888"/>
      <c r="C70" s="888"/>
      <c r="D70" s="888"/>
      <c r="E70" s="888"/>
      <c r="F70" s="888"/>
      <c r="G70" s="888"/>
      <c r="H70" s="888"/>
    </row>
    <row r="71" spans="1:8" x14ac:dyDescent="0.25">
      <c r="A71" s="888"/>
      <c r="B71" s="888"/>
      <c r="C71" s="888"/>
      <c r="D71" s="888"/>
      <c r="E71" s="888"/>
      <c r="F71" s="888"/>
      <c r="G71" s="888"/>
      <c r="H71" s="888"/>
    </row>
    <row r="72" spans="1:8" x14ac:dyDescent="0.25">
      <c r="A72" s="888"/>
      <c r="B72" s="888"/>
      <c r="C72" s="888"/>
      <c r="D72" s="888"/>
      <c r="E72" s="888"/>
      <c r="F72" s="888"/>
      <c r="G72" s="888"/>
      <c r="H72" s="888"/>
    </row>
    <row r="73" spans="1:8" x14ac:dyDescent="0.25">
      <c r="A73" s="888"/>
      <c r="B73" s="888"/>
      <c r="C73" s="888"/>
      <c r="D73" s="888"/>
      <c r="E73" s="888"/>
      <c r="F73" s="888"/>
      <c r="G73" s="888"/>
      <c r="H73" s="888"/>
    </row>
    <row r="74" spans="1:8" x14ac:dyDescent="0.25">
      <c r="A74" s="888"/>
      <c r="B74" s="888"/>
      <c r="C74" s="888"/>
      <c r="D74" s="888"/>
      <c r="E74" s="888"/>
      <c r="F74" s="888"/>
      <c r="G74" s="888"/>
      <c r="H74" s="888"/>
    </row>
    <row r="75" spans="1:8" x14ac:dyDescent="0.25">
      <c r="A75" s="888"/>
      <c r="B75" s="888"/>
      <c r="C75" s="888"/>
      <c r="D75" s="888"/>
      <c r="E75" s="888"/>
      <c r="F75" s="888"/>
      <c r="G75" s="888"/>
      <c r="H75" s="888"/>
    </row>
    <row r="76" spans="1:8" x14ac:dyDescent="0.25">
      <c r="A76" s="888"/>
      <c r="B76" s="888"/>
      <c r="C76" s="888"/>
      <c r="D76" s="888"/>
      <c r="E76" s="888"/>
      <c r="F76" s="888"/>
      <c r="G76" s="888"/>
      <c r="H76" s="888"/>
    </row>
    <row r="77" spans="1:8" x14ac:dyDescent="0.25">
      <c r="A77" s="888"/>
      <c r="B77" s="888"/>
      <c r="C77" s="888"/>
      <c r="D77" s="888"/>
      <c r="E77" s="888"/>
      <c r="F77" s="888"/>
      <c r="G77" s="888"/>
      <c r="H77" s="888"/>
    </row>
    <row r="78" spans="1:8" x14ac:dyDescent="0.25">
      <c r="A78" s="888"/>
      <c r="B78" s="888"/>
      <c r="C78" s="888"/>
      <c r="D78" s="888"/>
      <c r="E78" s="888"/>
      <c r="F78" s="888"/>
      <c r="G78" s="888"/>
      <c r="H78" s="888"/>
    </row>
    <row r="79" spans="1:8" x14ac:dyDescent="0.25">
      <c r="A79" s="888"/>
      <c r="B79" s="888"/>
      <c r="C79" s="888"/>
      <c r="D79" s="888"/>
      <c r="E79" s="888"/>
      <c r="F79" s="888"/>
      <c r="G79" s="888"/>
      <c r="H79" s="888"/>
    </row>
    <row r="80" spans="1:8" x14ac:dyDescent="0.25">
      <c r="A80" s="888"/>
      <c r="B80" s="888"/>
      <c r="C80" s="888"/>
      <c r="D80" s="888"/>
      <c r="E80" s="888"/>
      <c r="F80" s="888"/>
      <c r="G80" s="888"/>
      <c r="H80" s="888"/>
    </row>
    <row r="81" spans="1:8" x14ac:dyDescent="0.25">
      <c r="A81" s="888"/>
      <c r="B81" s="888"/>
      <c r="C81" s="888"/>
      <c r="D81" s="888"/>
      <c r="E81" s="888"/>
      <c r="F81" s="888"/>
      <c r="G81" s="888"/>
      <c r="H81" s="888"/>
    </row>
    <row r="82" spans="1:8" x14ac:dyDescent="0.25">
      <c r="A82" s="888"/>
      <c r="B82" s="888"/>
      <c r="C82" s="888"/>
      <c r="D82" s="888"/>
      <c r="E82" s="888"/>
      <c r="F82" s="888"/>
      <c r="G82" s="888"/>
      <c r="H82" s="888"/>
    </row>
    <row r="83" spans="1:8" x14ac:dyDescent="0.25">
      <c r="A83" s="888"/>
      <c r="B83" s="888"/>
      <c r="C83" s="888"/>
      <c r="D83" s="888"/>
      <c r="E83" s="888"/>
      <c r="F83" s="888"/>
      <c r="G83" s="888"/>
      <c r="H83" s="888"/>
    </row>
    <row r="84" spans="1:8" x14ac:dyDescent="0.25">
      <c r="A84" s="888"/>
      <c r="B84" s="888"/>
      <c r="C84" s="888"/>
      <c r="D84" s="888"/>
      <c r="E84" s="888"/>
      <c r="F84" s="888"/>
      <c r="G84" s="888"/>
      <c r="H84" s="888"/>
    </row>
    <row r="85" spans="1:8" x14ac:dyDescent="0.25">
      <c r="A85" s="888"/>
      <c r="B85" s="888"/>
      <c r="C85" s="888"/>
      <c r="D85" s="888"/>
      <c r="E85" s="888"/>
      <c r="F85" s="888"/>
      <c r="G85" s="888"/>
      <c r="H85" s="888"/>
    </row>
    <row r="86" spans="1:8" x14ac:dyDescent="0.25">
      <c r="A86" s="888"/>
      <c r="B86" s="888"/>
      <c r="C86" s="888"/>
      <c r="D86" s="888"/>
      <c r="E86" s="888"/>
      <c r="F86" s="888"/>
      <c r="G86" s="888"/>
      <c r="H86" s="888"/>
    </row>
    <row r="87" spans="1:8" x14ac:dyDescent="0.25">
      <c r="A87" s="888"/>
      <c r="B87" s="888"/>
      <c r="C87" s="888"/>
      <c r="D87" s="888"/>
      <c r="E87" s="888"/>
      <c r="F87" s="888"/>
      <c r="G87" s="888"/>
      <c r="H87" s="888"/>
    </row>
    <row r="88" spans="1:8" x14ac:dyDescent="0.25">
      <c r="A88" s="888"/>
      <c r="B88" s="888"/>
      <c r="C88" s="888"/>
      <c r="D88" s="888"/>
      <c r="E88" s="888"/>
      <c r="F88" s="888"/>
      <c r="G88" s="888"/>
      <c r="H88" s="888"/>
    </row>
    <row r="89" spans="1:8" x14ac:dyDescent="0.25">
      <c r="A89" s="888"/>
      <c r="B89" s="888"/>
      <c r="C89" s="888"/>
      <c r="D89" s="888"/>
      <c r="E89" s="888"/>
      <c r="F89" s="888"/>
      <c r="G89" s="888"/>
      <c r="H89" s="888"/>
    </row>
    <row r="90" spans="1:8" x14ac:dyDescent="0.25">
      <c r="A90" s="888"/>
      <c r="B90" s="888"/>
      <c r="C90" s="888"/>
      <c r="D90" s="888"/>
      <c r="E90" s="888"/>
      <c r="F90" s="888"/>
      <c r="G90" s="888"/>
      <c r="H90" s="888"/>
    </row>
    <row r="91" spans="1:8" x14ac:dyDescent="0.25">
      <c r="A91" s="888"/>
      <c r="B91" s="888"/>
      <c r="C91" s="888"/>
      <c r="D91" s="888"/>
      <c r="E91" s="888"/>
      <c r="F91" s="888"/>
      <c r="G91" s="888"/>
      <c r="H91" s="888"/>
    </row>
    <row r="92" spans="1:8" x14ac:dyDescent="0.25">
      <c r="A92" s="888"/>
      <c r="B92" s="888"/>
      <c r="C92" s="888"/>
      <c r="D92" s="888"/>
      <c r="E92" s="888"/>
      <c r="F92" s="888"/>
      <c r="G92" s="888"/>
      <c r="H92" s="888"/>
    </row>
    <row r="93" spans="1:8" x14ac:dyDescent="0.25">
      <c r="A93" s="888"/>
      <c r="B93" s="888"/>
      <c r="C93" s="888"/>
      <c r="D93" s="888"/>
      <c r="E93" s="888"/>
      <c r="F93" s="888"/>
      <c r="G93" s="888"/>
      <c r="H93" s="888"/>
    </row>
    <row r="94" spans="1:8" x14ac:dyDescent="0.25">
      <c r="A94" s="888"/>
      <c r="B94" s="888"/>
      <c r="C94" s="888"/>
      <c r="D94" s="888"/>
      <c r="E94" s="888"/>
      <c r="F94" s="888"/>
      <c r="G94" s="888"/>
      <c r="H94" s="888"/>
    </row>
    <row r="95" spans="1:8" x14ac:dyDescent="0.25">
      <c r="A95" s="888"/>
      <c r="B95" s="888"/>
      <c r="C95" s="888"/>
      <c r="D95" s="888"/>
      <c r="E95" s="888"/>
      <c r="F95" s="888"/>
      <c r="G95" s="888"/>
      <c r="H95" s="888"/>
    </row>
    <row r="96" spans="1:8" x14ac:dyDescent="0.25">
      <c r="A96" s="888"/>
      <c r="B96" s="888"/>
      <c r="C96" s="888"/>
      <c r="D96" s="888"/>
      <c r="E96" s="888"/>
      <c r="F96" s="888"/>
      <c r="G96" s="888"/>
      <c r="H96" s="888"/>
    </row>
    <row r="97" spans="1:8" x14ac:dyDescent="0.25">
      <c r="A97" s="888"/>
      <c r="B97" s="888"/>
      <c r="C97" s="888"/>
      <c r="D97" s="888"/>
      <c r="E97" s="888"/>
      <c r="F97" s="888"/>
      <c r="G97" s="888"/>
      <c r="H97" s="888"/>
    </row>
    <row r="98" spans="1:8" x14ac:dyDescent="0.25">
      <c r="A98" s="888"/>
      <c r="B98" s="888"/>
      <c r="C98" s="888"/>
      <c r="D98" s="888"/>
      <c r="E98" s="888"/>
      <c r="F98" s="888"/>
      <c r="G98" s="888"/>
      <c r="H98" s="888"/>
    </row>
    <row r="99" spans="1:8" x14ac:dyDescent="0.25">
      <c r="A99" s="888"/>
      <c r="B99" s="888"/>
      <c r="C99" s="888"/>
      <c r="D99" s="888"/>
      <c r="E99" s="888"/>
      <c r="F99" s="888"/>
      <c r="G99" s="888"/>
      <c r="H99" s="888"/>
    </row>
    <row r="100" spans="1:8" x14ac:dyDescent="0.25">
      <c r="A100" s="888"/>
      <c r="B100" s="888"/>
      <c r="C100" s="888"/>
      <c r="D100" s="888"/>
      <c r="E100" s="888"/>
      <c r="F100" s="888"/>
      <c r="G100" s="888"/>
      <c r="H100" s="888"/>
    </row>
    <row r="101" spans="1:8" x14ac:dyDescent="0.25">
      <c r="A101" s="888"/>
      <c r="B101" s="888"/>
      <c r="C101" s="888"/>
      <c r="D101" s="888"/>
      <c r="E101" s="888"/>
      <c r="F101" s="888"/>
      <c r="G101" s="888"/>
      <c r="H101" s="888"/>
    </row>
    <row r="102" spans="1:8" x14ac:dyDescent="0.25">
      <c r="A102" s="888"/>
      <c r="B102" s="888"/>
      <c r="C102" s="888"/>
      <c r="D102" s="888"/>
      <c r="E102" s="888"/>
      <c r="F102" s="888"/>
      <c r="G102" s="888"/>
      <c r="H102" s="888"/>
    </row>
    <row r="104" spans="1:8" x14ac:dyDescent="0.25">
      <c r="A104" s="888"/>
      <c r="B104" s="888"/>
      <c r="C104" s="888"/>
      <c r="D104" s="888"/>
      <c r="E104" s="888"/>
      <c r="F104" s="888"/>
      <c r="G104" s="888"/>
      <c r="H104" s="888"/>
    </row>
    <row r="105" spans="1:8" x14ac:dyDescent="0.25">
      <c r="A105" s="888"/>
      <c r="B105" s="888"/>
      <c r="C105" s="888"/>
      <c r="D105" s="888"/>
      <c r="E105" s="888"/>
      <c r="F105" s="888"/>
      <c r="G105" s="888"/>
      <c r="H105" s="888"/>
    </row>
    <row r="106" spans="1:8" x14ac:dyDescent="0.25">
      <c r="A106" s="888"/>
      <c r="B106" s="888"/>
      <c r="C106" s="888"/>
      <c r="D106" s="888"/>
      <c r="E106" s="888"/>
      <c r="F106" s="888"/>
      <c r="G106" s="888"/>
      <c r="H106" s="888"/>
    </row>
    <row r="107" spans="1:8" x14ac:dyDescent="0.25">
      <c r="A107" s="888"/>
      <c r="B107" s="888"/>
      <c r="C107" s="888"/>
      <c r="D107" s="888"/>
      <c r="E107" s="888"/>
      <c r="F107" s="888"/>
      <c r="G107" s="888"/>
      <c r="H107" s="888"/>
    </row>
    <row r="108" spans="1:8" x14ac:dyDescent="0.25">
      <c r="A108" s="888"/>
      <c r="B108" s="888"/>
      <c r="C108" s="888"/>
      <c r="D108" s="888"/>
      <c r="E108" s="888"/>
      <c r="F108" s="888"/>
      <c r="G108" s="888"/>
      <c r="H108" s="888"/>
    </row>
    <row r="109" spans="1:8" x14ac:dyDescent="0.25">
      <c r="A109" s="888"/>
      <c r="B109" s="888"/>
      <c r="C109" s="888"/>
      <c r="D109" s="888"/>
      <c r="E109" s="888"/>
      <c r="F109" s="888"/>
      <c r="G109" s="888"/>
      <c r="H109" s="888"/>
    </row>
    <row r="110" spans="1:8" x14ac:dyDescent="0.25">
      <c r="A110" s="888"/>
      <c r="B110" s="888"/>
      <c r="C110" s="888"/>
      <c r="D110" s="888"/>
      <c r="E110" s="888"/>
      <c r="F110" s="888"/>
      <c r="G110" s="888"/>
      <c r="H110" s="888"/>
    </row>
    <row r="111" spans="1:8" x14ac:dyDescent="0.25">
      <c r="A111" s="888"/>
      <c r="B111" s="888"/>
      <c r="C111" s="888"/>
      <c r="D111" s="888"/>
      <c r="E111" s="888"/>
      <c r="F111" s="888"/>
      <c r="G111" s="888"/>
      <c r="H111" s="888"/>
    </row>
    <row r="112" spans="1:8" x14ac:dyDescent="0.25">
      <c r="A112" s="888"/>
      <c r="B112" s="888"/>
      <c r="C112" s="888"/>
      <c r="D112" s="888"/>
      <c r="E112" s="888"/>
      <c r="F112" s="888"/>
      <c r="G112" s="888"/>
      <c r="H112" s="888"/>
    </row>
    <row r="113" spans="1:8" x14ac:dyDescent="0.25">
      <c r="A113" s="888"/>
      <c r="B113" s="888"/>
      <c r="C113" s="888"/>
      <c r="D113" s="888"/>
      <c r="E113" s="888"/>
      <c r="F113" s="888"/>
      <c r="G113" s="888"/>
      <c r="H113" s="888"/>
    </row>
    <row r="114" spans="1:8" x14ac:dyDescent="0.25">
      <c r="A114" s="888"/>
      <c r="B114" s="888"/>
      <c r="C114" s="888"/>
      <c r="D114" s="888"/>
      <c r="E114" s="888"/>
      <c r="F114" s="888"/>
      <c r="G114" s="888"/>
      <c r="H114" s="888"/>
    </row>
    <row r="115" spans="1:8" x14ac:dyDescent="0.25">
      <c r="A115" s="888"/>
      <c r="B115" s="888"/>
      <c r="C115" s="888"/>
      <c r="D115" s="888"/>
      <c r="E115" s="888"/>
      <c r="F115" s="888"/>
      <c r="G115" s="888"/>
      <c r="H115" s="888"/>
    </row>
    <row r="116" spans="1:8" x14ac:dyDescent="0.25">
      <c r="A116" s="888"/>
      <c r="B116" s="888"/>
      <c r="C116" s="888"/>
      <c r="D116" s="888"/>
      <c r="E116" s="888"/>
      <c r="F116" s="888"/>
      <c r="G116" s="888"/>
      <c r="H116" s="888"/>
    </row>
    <row r="117" spans="1:8" x14ac:dyDescent="0.25">
      <c r="A117" s="888"/>
      <c r="B117" s="888"/>
      <c r="C117" s="888"/>
      <c r="D117" s="888"/>
      <c r="E117" s="888"/>
      <c r="F117" s="888"/>
      <c r="G117" s="888"/>
      <c r="H117" s="888"/>
    </row>
    <row r="118" spans="1:8" x14ac:dyDescent="0.25">
      <c r="A118" s="888"/>
      <c r="B118" s="888"/>
      <c r="C118" s="888"/>
      <c r="D118" s="888"/>
      <c r="E118" s="888"/>
      <c r="F118" s="888"/>
      <c r="G118" s="888"/>
      <c r="H118" s="888"/>
    </row>
    <row r="119" spans="1:8" x14ac:dyDescent="0.25">
      <c r="A119" s="888"/>
      <c r="B119" s="888"/>
      <c r="C119" s="888"/>
      <c r="D119" s="888"/>
      <c r="E119" s="888"/>
      <c r="F119" s="888"/>
      <c r="G119" s="888"/>
      <c r="H119" s="888"/>
    </row>
    <row r="120" spans="1:8" x14ac:dyDescent="0.25">
      <c r="A120" s="888"/>
      <c r="B120" s="888"/>
      <c r="C120" s="888"/>
      <c r="D120" s="888"/>
      <c r="E120" s="888"/>
      <c r="F120" s="888"/>
      <c r="G120" s="888"/>
      <c r="H120" s="888"/>
    </row>
    <row r="121" spans="1:8" x14ac:dyDescent="0.25">
      <c r="A121" s="888"/>
      <c r="B121" s="888"/>
      <c r="C121" s="888"/>
      <c r="D121" s="888"/>
      <c r="E121" s="888"/>
      <c r="F121" s="888"/>
      <c r="G121" s="888"/>
      <c r="H121" s="888"/>
    </row>
    <row r="122" spans="1:8" x14ac:dyDescent="0.25">
      <c r="A122" s="888"/>
      <c r="B122" s="888"/>
      <c r="C122" s="888"/>
      <c r="D122" s="888"/>
      <c r="E122" s="888"/>
      <c r="F122" s="888"/>
      <c r="G122" s="888"/>
      <c r="H122" s="888"/>
    </row>
    <row r="123" spans="1:8" x14ac:dyDescent="0.25">
      <c r="A123" s="888"/>
      <c r="B123" s="888"/>
      <c r="C123" s="888"/>
      <c r="D123" s="888"/>
      <c r="E123" s="888"/>
      <c r="F123" s="888"/>
      <c r="G123" s="888"/>
      <c r="H123" s="888"/>
    </row>
    <row r="124" spans="1:8" x14ac:dyDescent="0.25">
      <c r="A124" s="888"/>
      <c r="B124" s="888"/>
      <c r="C124" s="888"/>
      <c r="D124" s="888"/>
      <c r="E124" s="888"/>
      <c r="F124" s="888"/>
      <c r="G124" s="888"/>
      <c r="H124" s="888"/>
    </row>
    <row r="125" spans="1:8" x14ac:dyDescent="0.25">
      <c r="A125" s="888"/>
      <c r="B125" s="888"/>
      <c r="C125" s="888"/>
      <c r="D125" s="888"/>
      <c r="E125" s="888"/>
      <c r="F125" s="888"/>
      <c r="G125" s="888"/>
      <c r="H125" s="888"/>
    </row>
    <row r="126" spans="1:8" x14ac:dyDescent="0.25">
      <c r="A126" s="888"/>
      <c r="B126" s="888"/>
      <c r="C126" s="888"/>
      <c r="D126" s="888"/>
      <c r="E126" s="888"/>
      <c r="F126" s="888"/>
      <c r="G126" s="888"/>
      <c r="H126" s="888"/>
    </row>
    <row r="127" spans="1:8" x14ac:dyDescent="0.25">
      <c r="A127" s="888"/>
      <c r="B127" s="888"/>
      <c r="C127" s="888"/>
      <c r="D127" s="888"/>
      <c r="E127" s="888"/>
      <c r="F127" s="888"/>
      <c r="G127" s="888"/>
      <c r="H127" s="888"/>
    </row>
    <row r="128" spans="1:8" x14ac:dyDescent="0.25">
      <c r="A128" s="888"/>
      <c r="B128" s="888"/>
      <c r="C128" s="888"/>
      <c r="D128" s="888"/>
      <c r="E128" s="888"/>
      <c r="F128" s="888"/>
      <c r="G128" s="888"/>
      <c r="H128" s="888"/>
    </row>
    <row r="129" spans="1:8" x14ac:dyDescent="0.25">
      <c r="A129" s="888"/>
      <c r="B129" s="888"/>
      <c r="C129" s="888"/>
      <c r="D129" s="888"/>
      <c r="E129" s="888"/>
      <c r="F129" s="888"/>
      <c r="G129" s="888"/>
      <c r="H129" s="888"/>
    </row>
    <row r="130" spans="1:8" x14ac:dyDescent="0.25">
      <c r="A130" s="888"/>
      <c r="B130" s="888"/>
      <c r="C130" s="888"/>
      <c r="D130" s="888"/>
      <c r="E130" s="888"/>
      <c r="F130" s="888"/>
      <c r="G130" s="888"/>
      <c r="H130" s="888"/>
    </row>
    <row r="131" spans="1:8" x14ac:dyDescent="0.25">
      <c r="A131" s="888"/>
      <c r="B131" s="888"/>
      <c r="C131" s="888"/>
      <c r="D131" s="888"/>
      <c r="E131" s="888"/>
      <c r="F131" s="888"/>
      <c r="G131" s="888"/>
      <c r="H131" s="888"/>
    </row>
    <row r="132" spans="1:8" x14ac:dyDescent="0.25">
      <c r="A132" s="888"/>
      <c r="B132" s="888"/>
      <c r="C132" s="888"/>
      <c r="D132" s="888"/>
      <c r="E132" s="888"/>
      <c r="F132" s="888"/>
      <c r="G132" s="888"/>
      <c r="H132" s="888"/>
    </row>
    <row r="133" spans="1:8" x14ac:dyDescent="0.25">
      <c r="A133" s="888"/>
      <c r="B133" s="888"/>
      <c r="C133" s="888"/>
      <c r="D133" s="888"/>
      <c r="E133" s="888"/>
      <c r="F133" s="888"/>
      <c r="G133" s="888"/>
      <c r="H133" s="888"/>
    </row>
    <row r="134" spans="1:8" x14ac:dyDescent="0.25">
      <c r="A134" s="888"/>
      <c r="B134" s="888"/>
      <c r="C134" s="888"/>
      <c r="D134" s="888"/>
      <c r="E134" s="888"/>
      <c r="F134" s="888"/>
      <c r="G134" s="888"/>
      <c r="H134" s="888"/>
    </row>
    <row r="135" spans="1:8" x14ac:dyDescent="0.25">
      <c r="A135" s="888"/>
      <c r="B135" s="888"/>
      <c r="C135" s="888"/>
      <c r="D135" s="888"/>
      <c r="E135" s="888"/>
      <c r="F135" s="888"/>
      <c r="G135" s="888"/>
      <c r="H135" s="888"/>
    </row>
    <row r="136" spans="1:8" x14ac:dyDescent="0.25">
      <c r="A136" s="888"/>
      <c r="B136" s="888"/>
      <c r="C136" s="888"/>
      <c r="D136" s="888"/>
      <c r="E136" s="888"/>
      <c r="F136" s="888"/>
      <c r="G136" s="888"/>
      <c r="H136" s="888"/>
    </row>
    <row r="137" spans="1:8" x14ac:dyDescent="0.25">
      <c r="A137" s="888"/>
      <c r="B137" s="888"/>
      <c r="C137" s="888"/>
      <c r="D137" s="888"/>
      <c r="E137" s="888"/>
      <c r="F137" s="888"/>
      <c r="G137" s="888"/>
      <c r="H137" s="888"/>
    </row>
    <row r="138" spans="1:8" x14ac:dyDescent="0.25">
      <c r="A138" s="888"/>
      <c r="B138" s="888"/>
      <c r="C138" s="888"/>
      <c r="D138" s="888"/>
      <c r="E138" s="888"/>
      <c r="F138" s="888"/>
      <c r="G138" s="888"/>
      <c r="H138" s="888"/>
    </row>
    <row r="139" spans="1:8" x14ac:dyDescent="0.25">
      <c r="A139" s="888"/>
      <c r="B139" s="888"/>
      <c r="C139" s="888"/>
      <c r="D139" s="888"/>
      <c r="E139" s="888"/>
      <c r="F139" s="888"/>
      <c r="G139" s="888"/>
      <c r="H139" s="888"/>
    </row>
    <row r="140" spans="1:8" x14ac:dyDescent="0.25">
      <c r="A140" s="888"/>
      <c r="B140" s="888"/>
      <c r="C140" s="888"/>
      <c r="D140" s="888"/>
      <c r="E140" s="888"/>
      <c r="F140" s="888"/>
      <c r="G140" s="888"/>
      <c r="H140" s="888"/>
    </row>
    <row r="141" spans="1:8" x14ac:dyDescent="0.25">
      <c r="A141" s="888"/>
      <c r="B141" s="888"/>
      <c r="C141" s="888"/>
      <c r="D141" s="888"/>
      <c r="E141" s="888"/>
      <c r="F141" s="888"/>
      <c r="G141" s="888"/>
      <c r="H141" s="888"/>
    </row>
    <row r="142" spans="1:8" x14ac:dyDescent="0.25">
      <c r="A142" s="888"/>
      <c r="B142" s="888"/>
      <c r="C142" s="888"/>
      <c r="D142" s="888"/>
      <c r="E142" s="888"/>
      <c r="F142" s="888"/>
      <c r="G142" s="888"/>
      <c r="H142" s="888"/>
    </row>
    <row r="143" spans="1:8" x14ac:dyDescent="0.25">
      <c r="A143" s="888"/>
      <c r="B143" s="888"/>
      <c r="C143" s="888"/>
      <c r="D143" s="888"/>
      <c r="E143" s="888"/>
      <c r="F143" s="888"/>
      <c r="G143" s="888"/>
      <c r="H143" s="888"/>
    </row>
    <row r="144" spans="1:8" x14ac:dyDescent="0.25">
      <c r="A144" s="888"/>
      <c r="B144" s="888"/>
      <c r="C144" s="888"/>
      <c r="D144" s="888"/>
      <c r="E144" s="888"/>
      <c r="F144" s="888"/>
      <c r="G144" s="888"/>
      <c r="H144" s="888"/>
    </row>
    <row r="145" spans="1:8" x14ac:dyDescent="0.25">
      <c r="A145" s="888"/>
      <c r="B145" s="888"/>
      <c r="C145" s="888"/>
      <c r="D145" s="888"/>
      <c r="E145" s="888"/>
      <c r="F145" s="888"/>
      <c r="G145" s="888"/>
      <c r="H145" s="888"/>
    </row>
  </sheetData>
  <sheetProtection formatCells="0" formatColumns="0" formatRows="0" selectLockedCells="1"/>
  <customSheetViews>
    <customSheetView guid="{D7FF18E2-A72D-4088-BD59-9D74A43C39A8}" fitToPage="1" state="hidden">
      <selection activeCell="C9" sqref="C9"/>
      <pageMargins left="0.5" right="0.5" top="0.5" bottom="0.5" header="0.5" footer="0.5"/>
      <pageSetup fitToHeight="5" orientation="landscape" horizontalDpi="300" verticalDpi="300" r:id="rId1"/>
      <headerFooter alignWithMargins="0"/>
    </customSheetView>
    <customSheetView guid="{5BEC5FDE-32D0-42EF-8D2A-06DCBD4F05CC}" fitToPage="1" state="hidden">
      <selection activeCell="C9" sqref="C9"/>
      <pageMargins left="0.5" right="0.5" top="0.5" bottom="0.5" header="0.5" footer="0.5"/>
      <pageSetup fitToHeight="5" orientation="landscape" horizontalDpi="300" verticalDpi="300" r:id="rId2"/>
      <headerFooter alignWithMargins="0"/>
    </customSheetView>
    <customSheetView guid="{712CE29F-EFCA-4968-A7C5-599F87319D6A}" fitToPage="1" state="hidden">
      <selection activeCell="C9" sqref="C9"/>
      <pageMargins left="0.5" right="0.5" top="0.5" bottom="0.5" header="0.5" footer="0.5"/>
      <pageSetup fitToHeight="5" orientation="landscape" horizontalDpi="300" verticalDpi="300" r:id="rId3"/>
      <headerFooter alignWithMargins="0"/>
    </customSheetView>
    <customSheetView guid="{6588CF8C-0BB8-4786-9A46-0A2D10254132}" fitToPage="1" state="hidden">
      <selection activeCell="C9" sqref="C9"/>
      <pageMargins left="0.5" right="0.5" top="0.5" bottom="0.5" header="0.5" footer="0.5"/>
      <pageSetup fitToHeight="5" orientation="landscape" horizontalDpi="300" verticalDpi="300" r:id="rId4"/>
      <headerFooter alignWithMargins="0"/>
    </customSheetView>
    <customSheetView guid="{D5CEF8EB-A9A7-4458-BF65-8F18E34CBA87}" fitToPage="1" state="hidden">
      <selection activeCell="C9" sqref="C9"/>
      <pageMargins left="0.5" right="0.5" top="0.5" bottom="0.5" header="0.5" footer="0.5"/>
      <pageSetup fitToHeight="5" orientation="landscape" horizontalDpi="300" verticalDpi="300" r:id="rId5"/>
      <headerFooter alignWithMargins="0"/>
    </customSheetView>
    <customSheetView guid="{BF352FCE-C1BE-4B84-9561-6030FEF6A15F}" fitToPage="1" state="hidden">
      <selection activeCell="C9" sqref="C9"/>
      <pageMargins left="0.5" right="0.5" top="0.5" bottom="0.5" header="0.5" footer="0.5"/>
      <pageSetup fitToHeight="5" orientation="landscape" horizontalDpi="300" verticalDpi="300" r:id="rId6"/>
      <headerFooter alignWithMargins="0"/>
    </customSheetView>
  </customSheetViews>
  <mergeCells count="73">
    <mergeCell ref="C63:G63"/>
    <mergeCell ref="A65:H102"/>
    <mergeCell ref="A104:H145"/>
    <mergeCell ref="C1:D1"/>
    <mergeCell ref="F1:G1"/>
    <mergeCell ref="A59:H59"/>
    <mergeCell ref="A60:H60"/>
    <mergeCell ref="C61:G61"/>
    <mergeCell ref="A62:B62"/>
    <mergeCell ref="A56:D56"/>
    <mergeCell ref="E56:H56"/>
    <mergeCell ref="C57:H57"/>
    <mergeCell ref="A58:H58"/>
    <mergeCell ref="A54:C54"/>
    <mergeCell ref="D54:H54"/>
    <mergeCell ref="C55:D55"/>
    <mergeCell ref="F55:H55"/>
    <mergeCell ref="B50:D50"/>
    <mergeCell ref="B51:D51"/>
    <mergeCell ref="B52:D52"/>
    <mergeCell ref="B53:D53"/>
    <mergeCell ref="E46:H46"/>
    <mergeCell ref="A47:D48"/>
    <mergeCell ref="E47:H47"/>
    <mergeCell ref="B49:D49"/>
    <mergeCell ref="B43:C43"/>
    <mergeCell ref="B44:C44"/>
    <mergeCell ref="B45:C45"/>
    <mergeCell ref="A46:D46"/>
    <mergeCell ref="B40:D40"/>
    <mergeCell ref="A41:C41"/>
    <mergeCell ref="D41:H41"/>
    <mergeCell ref="A42:C42"/>
    <mergeCell ref="B36:D36"/>
    <mergeCell ref="B37:D37"/>
    <mergeCell ref="B38:D38"/>
    <mergeCell ref="B39:D39"/>
    <mergeCell ref="A32:H32"/>
    <mergeCell ref="A34:C34"/>
    <mergeCell ref="D34:H34"/>
    <mergeCell ref="B35:D35"/>
    <mergeCell ref="B28:C28"/>
    <mergeCell ref="A31:B31"/>
    <mergeCell ref="C31:F31"/>
    <mergeCell ref="G31:H31"/>
    <mergeCell ref="B24:C24"/>
    <mergeCell ref="B25:C25"/>
    <mergeCell ref="B26:C26"/>
    <mergeCell ref="A27:H27"/>
    <mergeCell ref="B20:C20"/>
    <mergeCell ref="B21:C21"/>
    <mergeCell ref="B22:C22"/>
    <mergeCell ref="B23:C23"/>
    <mergeCell ref="B16:C16"/>
    <mergeCell ref="B17:C17"/>
    <mergeCell ref="B18:C18"/>
    <mergeCell ref="B19:C19"/>
    <mergeCell ref="A13:B13"/>
    <mergeCell ref="C13:H13"/>
    <mergeCell ref="A14:A15"/>
    <mergeCell ref="B14:C15"/>
    <mergeCell ref="D14:G14"/>
    <mergeCell ref="H14:H15"/>
    <mergeCell ref="D5:E5"/>
    <mergeCell ref="A1:B1"/>
    <mergeCell ref="A2:H2"/>
    <mergeCell ref="A3:H3"/>
    <mergeCell ref="A4:B4"/>
    <mergeCell ref="C4:H4"/>
    <mergeCell ref="F5:H5"/>
    <mergeCell ref="A5:A6"/>
    <mergeCell ref="B5:B6"/>
    <mergeCell ref="C5:C6"/>
  </mergeCells>
  <phoneticPr fontId="2" type="noConversion"/>
  <pageMargins left="0.5" right="0.5" top="0.5" bottom="0.5" header="0.5" footer="0.5"/>
  <pageSetup fitToHeight="5" orientation="landscape" horizontalDpi="300" verticalDpi="300" r:id="rId7"/>
  <headerFooter alignWithMargins="0"/>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B2:J34"/>
  <sheetViews>
    <sheetView showGridLines="0" workbookViewId="0"/>
  </sheetViews>
  <sheetFormatPr defaultRowHeight="12.5" x14ac:dyDescent="0.25"/>
  <cols>
    <col min="1" max="1" width="3.26953125" customWidth="1"/>
    <col min="2" max="2" width="2.453125" customWidth="1"/>
    <col min="3" max="3" width="33.54296875" bestFit="1" customWidth="1"/>
    <col min="4" max="4" width="17.26953125" customWidth="1"/>
    <col min="5" max="5" width="17.81640625" customWidth="1"/>
    <col min="6" max="6" width="16.1796875" customWidth="1"/>
    <col min="7" max="7" width="17.1796875" customWidth="1"/>
    <col min="8" max="9" width="21" customWidth="1"/>
    <col min="10" max="10" width="19.1796875" customWidth="1"/>
    <col min="259" max="259" width="2.453125" customWidth="1"/>
    <col min="260" max="260" width="17.81640625" customWidth="1"/>
    <col min="261" max="261" width="17.26953125" customWidth="1"/>
    <col min="262" max="262" width="17.81640625" customWidth="1"/>
    <col min="263" max="263" width="16.1796875" customWidth="1"/>
    <col min="264" max="264" width="17.1796875" customWidth="1"/>
    <col min="265" max="265" width="21" customWidth="1"/>
    <col min="266" max="266" width="19.1796875" customWidth="1"/>
    <col min="515" max="515" width="2.453125" customWidth="1"/>
    <col min="516" max="516" width="17.81640625" customWidth="1"/>
    <col min="517" max="517" width="17.26953125" customWidth="1"/>
    <col min="518" max="518" width="17.81640625" customWidth="1"/>
    <col min="519" max="519" width="16.1796875" customWidth="1"/>
    <col min="520" max="520" width="17.1796875" customWidth="1"/>
    <col min="521" max="521" width="21" customWidth="1"/>
    <col min="522" max="522" width="19.1796875" customWidth="1"/>
    <col min="771" max="771" width="2.453125" customWidth="1"/>
    <col min="772" max="772" width="17.81640625" customWidth="1"/>
    <col min="773" max="773" width="17.26953125" customWidth="1"/>
    <col min="774" max="774" width="17.81640625" customWidth="1"/>
    <col min="775" max="775" width="16.1796875" customWidth="1"/>
    <col min="776" max="776" width="17.1796875" customWidth="1"/>
    <col min="777" max="777" width="21" customWidth="1"/>
    <col min="778" max="778" width="19.1796875" customWidth="1"/>
    <col min="1027" max="1027" width="2.453125" customWidth="1"/>
    <col min="1028" max="1028" width="17.81640625" customWidth="1"/>
    <col min="1029" max="1029" width="17.26953125" customWidth="1"/>
    <col min="1030" max="1030" width="17.81640625" customWidth="1"/>
    <col min="1031" max="1031" width="16.1796875" customWidth="1"/>
    <col min="1032" max="1032" width="17.1796875" customWidth="1"/>
    <col min="1033" max="1033" width="21" customWidth="1"/>
    <col min="1034" max="1034" width="19.1796875" customWidth="1"/>
    <col min="1283" max="1283" width="2.453125" customWidth="1"/>
    <col min="1284" max="1284" width="17.81640625" customWidth="1"/>
    <col min="1285" max="1285" width="17.26953125" customWidth="1"/>
    <col min="1286" max="1286" width="17.81640625" customWidth="1"/>
    <col min="1287" max="1287" width="16.1796875" customWidth="1"/>
    <col min="1288" max="1288" width="17.1796875" customWidth="1"/>
    <col min="1289" max="1289" width="21" customWidth="1"/>
    <col min="1290" max="1290" width="19.1796875" customWidth="1"/>
    <col min="1539" max="1539" width="2.453125" customWidth="1"/>
    <col min="1540" max="1540" width="17.81640625" customWidth="1"/>
    <col min="1541" max="1541" width="17.26953125" customWidth="1"/>
    <col min="1542" max="1542" width="17.81640625" customWidth="1"/>
    <col min="1543" max="1543" width="16.1796875" customWidth="1"/>
    <col min="1544" max="1544" width="17.1796875" customWidth="1"/>
    <col min="1545" max="1545" width="21" customWidth="1"/>
    <col min="1546" max="1546" width="19.1796875" customWidth="1"/>
    <col min="1795" max="1795" width="2.453125" customWidth="1"/>
    <col min="1796" max="1796" width="17.81640625" customWidth="1"/>
    <col min="1797" max="1797" width="17.26953125" customWidth="1"/>
    <col min="1798" max="1798" width="17.81640625" customWidth="1"/>
    <col min="1799" max="1799" width="16.1796875" customWidth="1"/>
    <col min="1800" max="1800" width="17.1796875" customWidth="1"/>
    <col min="1801" max="1801" width="21" customWidth="1"/>
    <col min="1802" max="1802" width="19.1796875" customWidth="1"/>
    <col min="2051" max="2051" width="2.453125" customWidth="1"/>
    <col min="2052" max="2052" width="17.81640625" customWidth="1"/>
    <col min="2053" max="2053" width="17.26953125" customWidth="1"/>
    <col min="2054" max="2054" width="17.81640625" customWidth="1"/>
    <col min="2055" max="2055" width="16.1796875" customWidth="1"/>
    <col min="2056" max="2056" width="17.1796875" customWidth="1"/>
    <col min="2057" max="2057" width="21" customWidth="1"/>
    <col min="2058" max="2058" width="19.1796875" customWidth="1"/>
    <col min="2307" max="2307" width="2.453125" customWidth="1"/>
    <col min="2308" max="2308" width="17.81640625" customWidth="1"/>
    <col min="2309" max="2309" width="17.26953125" customWidth="1"/>
    <col min="2310" max="2310" width="17.81640625" customWidth="1"/>
    <col min="2311" max="2311" width="16.1796875" customWidth="1"/>
    <col min="2312" max="2312" width="17.1796875" customWidth="1"/>
    <col min="2313" max="2313" width="21" customWidth="1"/>
    <col min="2314" max="2314" width="19.1796875" customWidth="1"/>
    <col min="2563" max="2563" width="2.453125" customWidth="1"/>
    <col min="2564" max="2564" width="17.81640625" customWidth="1"/>
    <col min="2565" max="2565" width="17.26953125" customWidth="1"/>
    <col min="2566" max="2566" width="17.81640625" customWidth="1"/>
    <col min="2567" max="2567" width="16.1796875" customWidth="1"/>
    <col min="2568" max="2568" width="17.1796875" customWidth="1"/>
    <col min="2569" max="2569" width="21" customWidth="1"/>
    <col min="2570" max="2570" width="19.1796875" customWidth="1"/>
    <col min="2819" max="2819" width="2.453125" customWidth="1"/>
    <col min="2820" max="2820" width="17.81640625" customWidth="1"/>
    <col min="2821" max="2821" width="17.26953125" customWidth="1"/>
    <col min="2822" max="2822" width="17.81640625" customWidth="1"/>
    <col min="2823" max="2823" width="16.1796875" customWidth="1"/>
    <col min="2824" max="2824" width="17.1796875" customWidth="1"/>
    <col min="2825" max="2825" width="21" customWidth="1"/>
    <col min="2826" max="2826" width="19.1796875" customWidth="1"/>
    <col min="3075" max="3075" width="2.453125" customWidth="1"/>
    <col min="3076" max="3076" width="17.81640625" customWidth="1"/>
    <col min="3077" max="3077" width="17.26953125" customWidth="1"/>
    <col min="3078" max="3078" width="17.81640625" customWidth="1"/>
    <col min="3079" max="3079" width="16.1796875" customWidth="1"/>
    <col min="3080" max="3080" width="17.1796875" customWidth="1"/>
    <col min="3081" max="3081" width="21" customWidth="1"/>
    <col min="3082" max="3082" width="19.1796875" customWidth="1"/>
    <col min="3331" max="3331" width="2.453125" customWidth="1"/>
    <col min="3332" max="3332" width="17.81640625" customWidth="1"/>
    <col min="3333" max="3333" width="17.26953125" customWidth="1"/>
    <col min="3334" max="3334" width="17.81640625" customWidth="1"/>
    <col min="3335" max="3335" width="16.1796875" customWidth="1"/>
    <col min="3336" max="3336" width="17.1796875" customWidth="1"/>
    <col min="3337" max="3337" width="21" customWidth="1"/>
    <col min="3338" max="3338" width="19.1796875" customWidth="1"/>
    <col min="3587" max="3587" width="2.453125" customWidth="1"/>
    <col min="3588" max="3588" width="17.81640625" customWidth="1"/>
    <col min="3589" max="3589" width="17.26953125" customWidth="1"/>
    <col min="3590" max="3590" width="17.81640625" customWidth="1"/>
    <col min="3591" max="3591" width="16.1796875" customWidth="1"/>
    <col min="3592" max="3592" width="17.1796875" customWidth="1"/>
    <col min="3593" max="3593" width="21" customWidth="1"/>
    <col min="3594" max="3594" width="19.1796875" customWidth="1"/>
    <col min="3843" max="3843" width="2.453125" customWidth="1"/>
    <col min="3844" max="3844" width="17.81640625" customWidth="1"/>
    <col min="3845" max="3845" width="17.26953125" customWidth="1"/>
    <col min="3846" max="3846" width="17.81640625" customWidth="1"/>
    <col min="3847" max="3847" width="16.1796875" customWidth="1"/>
    <col min="3848" max="3848" width="17.1796875" customWidth="1"/>
    <col min="3849" max="3849" width="21" customWidth="1"/>
    <col min="3850" max="3850" width="19.1796875" customWidth="1"/>
    <col min="4099" max="4099" width="2.453125" customWidth="1"/>
    <col min="4100" max="4100" width="17.81640625" customWidth="1"/>
    <col min="4101" max="4101" width="17.26953125" customWidth="1"/>
    <col min="4102" max="4102" width="17.81640625" customWidth="1"/>
    <col min="4103" max="4103" width="16.1796875" customWidth="1"/>
    <col min="4104" max="4104" width="17.1796875" customWidth="1"/>
    <col min="4105" max="4105" width="21" customWidth="1"/>
    <col min="4106" max="4106" width="19.1796875" customWidth="1"/>
    <col min="4355" max="4355" width="2.453125" customWidth="1"/>
    <col min="4356" max="4356" width="17.81640625" customWidth="1"/>
    <col min="4357" max="4357" width="17.26953125" customWidth="1"/>
    <col min="4358" max="4358" width="17.81640625" customWidth="1"/>
    <col min="4359" max="4359" width="16.1796875" customWidth="1"/>
    <col min="4360" max="4360" width="17.1796875" customWidth="1"/>
    <col min="4361" max="4361" width="21" customWidth="1"/>
    <col min="4362" max="4362" width="19.1796875" customWidth="1"/>
    <col min="4611" max="4611" width="2.453125" customWidth="1"/>
    <col min="4612" max="4612" width="17.81640625" customWidth="1"/>
    <col min="4613" max="4613" width="17.26953125" customWidth="1"/>
    <col min="4614" max="4614" width="17.81640625" customWidth="1"/>
    <col min="4615" max="4615" width="16.1796875" customWidth="1"/>
    <col min="4616" max="4616" width="17.1796875" customWidth="1"/>
    <col min="4617" max="4617" width="21" customWidth="1"/>
    <col min="4618" max="4618" width="19.1796875" customWidth="1"/>
    <col min="4867" max="4867" width="2.453125" customWidth="1"/>
    <col min="4868" max="4868" width="17.81640625" customWidth="1"/>
    <col min="4869" max="4869" width="17.26953125" customWidth="1"/>
    <col min="4870" max="4870" width="17.81640625" customWidth="1"/>
    <col min="4871" max="4871" width="16.1796875" customWidth="1"/>
    <col min="4872" max="4872" width="17.1796875" customWidth="1"/>
    <col min="4873" max="4873" width="21" customWidth="1"/>
    <col min="4874" max="4874" width="19.1796875" customWidth="1"/>
    <col min="5123" max="5123" width="2.453125" customWidth="1"/>
    <col min="5124" max="5124" width="17.81640625" customWidth="1"/>
    <col min="5125" max="5125" width="17.26953125" customWidth="1"/>
    <col min="5126" max="5126" width="17.81640625" customWidth="1"/>
    <col min="5127" max="5127" width="16.1796875" customWidth="1"/>
    <col min="5128" max="5128" width="17.1796875" customWidth="1"/>
    <col min="5129" max="5129" width="21" customWidth="1"/>
    <col min="5130" max="5130" width="19.1796875" customWidth="1"/>
    <col min="5379" max="5379" width="2.453125" customWidth="1"/>
    <col min="5380" max="5380" width="17.81640625" customWidth="1"/>
    <col min="5381" max="5381" width="17.26953125" customWidth="1"/>
    <col min="5382" max="5382" width="17.81640625" customWidth="1"/>
    <col min="5383" max="5383" width="16.1796875" customWidth="1"/>
    <col min="5384" max="5384" width="17.1796875" customWidth="1"/>
    <col min="5385" max="5385" width="21" customWidth="1"/>
    <col min="5386" max="5386" width="19.1796875" customWidth="1"/>
    <col min="5635" max="5635" width="2.453125" customWidth="1"/>
    <col min="5636" max="5636" width="17.81640625" customWidth="1"/>
    <col min="5637" max="5637" width="17.26953125" customWidth="1"/>
    <col min="5638" max="5638" width="17.81640625" customWidth="1"/>
    <col min="5639" max="5639" width="16.1796875" customWidth="1"/>
    <col min="5640" max="5640" width="17.1796875" customWidth="1"/>
    <col min="5641" max="5641" width="21" customWidth="1"/>
    <col min="5642" max="5642" width="19.1796875" customWidth="1"/>
    <col min="5891" max="5891" width="2.453125" customWidth="1"/>
    <col min="5892" max="5892" width="17.81640625" customWidth="1"/>
    <col min="5893" max="5893" width="17.26953125" customWidth="1"/>
    <col min="5894" max="5894" width="17.81640625" customWidth="1"/>
    <col min="5895" max="5895" width="16.1796875" customWidth="1"/>
    <col min="5896" max="5896" width="17.1796875" customWidth="1"/>
    <col min="5897" max="5897" width="21" customWidth="1"/>
    <col min="5898" max="5898" width="19.1796875" customWidth="1"/>
    <col min="6147" max="6147" width="2.453125" customWidth="1"/>
    <col min="6148" max="6148" width="17.81640625" customWidth="1"/>
    <col min="6149" max="6149" width="17.26953125" customWidth="1"/>
    <col min="6150" max="6150" width="17.81640625" customWidth="1"/>
    <col min="6151" max="6151" width="16.1796875" customWidth="1"/>
    <col min="6152" max="6152" width="17.1796875" customWidth="1"/>
    <col min="6153" max="6153" width="21" customWidth="1"/>
    <col min="6154" max="6154" width="19.1796875" customWidth="1"/>
    <col min="6403" max="6403" width="2.453125" customWidth="1"/>
    <col min="6404" max="6404" width="17.81640625" customWidth="1"/>
    <col min="6405" max="6405" width="17.26953125" customWidth="1"/>
    <col min="6406" max="6406" width="17.81640625" customWidth="1"/>
    <col min="6407" max="6407" width="16.1796875" customWidth="1"/>
    <col min="6408" max="6408" width="17.1796875" customWidth="1"/>
    <col min="6409" max="6409" width="21" customWidth="1"/>
    <col min="6410" max="6410" width="19.1796875" customWidth="1"/>
    <col min="6659" max="6659" width="2.453125" customWidth="1"/>
    <col min="6660" max="6660" width="17.81640625" customWidth="1"/>
    <col min="6661" max="6661" width="17.26953125" customWidth="1"/>
    <col min="6662" max="6662" width="17.81640625" customWidth="1"/>
    <col min="6663" max="6663" width="16.1796875" customWidth="1"/>
    <col min="6664" max="6664" width="17.1796875" customWidth="1"/>
    <col min="6665" max="6665" width="21" customWidth="1"/>
    <col min="6666" max="6666" width="19.1796875" customWidth="1"/>
    <col min="6915" max="6915" width="2.453125" customWidth="1"/>
    <col min="6916" max="6916" width="17.81640625" customWidth="1"/>
    <col min="6917" max="6917" width="17.26953125" customWidth="1"/>
    <col min="6918" max="6918" width="17.81640625" customWidth="1"/>
    <col min="6919" max="6919" width="16.1796875" customWidth="1"/>
    <col min="6920" max="6920" width="17.1796875" customWidth="1"/>
    <col min="6921" max="6921" width="21" customWidth="1"/>
    <col min="6922" max="6922" width="19.1796875" customWidth="1"/>
    <col min="7171" max="7171" width="2.453125" customWidth="1"/>
    <col min="7172" max="7172" width="17.81640625" customWidth="1"/>
    <col min="7173" max="7173" width="17.26953125" customWidth="1"/>
    <col min="7174" max="7174" width="17.81640625" customWidth="1"/>
    <col min="7175" max="7175" width="16.1796875" customWidth="1"/>
    <col min="7176" max="7176" width="17.1796875" customWidth="1"/>
    <col min="7177" max="7177" width="21" customWidth="1"/>
    <col min="7178" max="7178" width="19.1796875" customWidth="1"/>
    <col min="7427" max="7427" width="2.453125" customWidth="1"/>
    <col min="7428" max="7428" width="17.81640625" customWidth="1"/>
    <col min="7429" max="7429" width="17.26953125" customWidth="1"/>
    <col min="7430" max="7430" width="17.81640625" customWidth="1"/>
    <col min="7431" max="7431" width="16.1796875" customWidth="1"/>
    <col min="7432" max="7432" width="17.1796875" customWidth="1"/>
    <col min="7433" max="7433" width="21" customWidth="1"/>
    <col min="7434" max="7434" width="19.1796875" customWidth="1"/>
    <col min="7683" max="7683" width="2.453125" customWidth="1"/>
    <col min="7684" max="7684" width="17.81640625" customWidth="1"/>
    <col min="7685" max="7685" width="17.26953125" customWidth="1"/>
    <col min="7686" max="7686" width="17.81640625" customWidth="1"/>
    <col min="7687" max="7687" width="16.1796875" customWidth="1"/>
    <col min="7688" max="7688" width="17.1796875" customWidth="1"/>
    <col min="7689" max="7689" width="21" customWidth="1"/>
    <col min="7690" max="7690" width="19.1796875" customWidth="1"/>
    <col min="7939" max="7939" width="2.453125" customWidth="1"/>
    <col min="7940" max="7940" width="17.81640625" customWidth="1"/>
    <col min="7941" max="7941" width="17.26953125" customWidth="1"/>
    <col min="7942" max="7942" width="17.81640625" customWidth="1"/>
    <col min="7943" max="7943" width="16.1796875" customWidth="1"/>
    <col min="7944" max="7944" width="17.1796875" customWidth="1"/>
    <col min="7945" max="7945" width="21" customWidth="1"/>
    <col min="7946" max="7946" width="19.1796875" customWidth="1"/>
    <col min="8195" max="8195" width="2.453125" customWidth="1"/>
    <col min="8196" max="8196" width="17.81640625" customWidth="1"/>
    <col min="8197" max="8197" width="17.26953125" customWidth="1"/>
    <col min="8198" max="8198" width="17.81640625" customWidth="1"/>
    <col min="8199" max="8199" width="16.1796875" customWidth="1"/>
    <col min="8200" max="8200" width="17.1796875" customWidth="1"/>
    <col min="8201" max="8201" width="21" customWidth="1"/>
    <col min="8202" max="8202" width="19.1796875" customWidth="1"/>
    <col min="8451" max="8451" width="2.453125" customWidth="1"/>
    <col min="8452" max="8452" width="17.81640625" customWidth="1"/>
    <col min="8453" max="8453" width="17.26953125" customWidth="1"/>
    <col min="8454" max="8454" width="17.81640625" customWidth="1"/>
    <col min="8455" max="8455" width="16.1796875" customWidth="1"/>
    <col min="8456" max="8456" width="17.1796875" customWidth="1"/>
    <col min="8457" max="8457" width="21" customWidth="1"/>
    <col min="8458" max="8458" width="19.1796875" customWidth="1"/>
    <col min="8707" max="8707" width="2.453125" customWidth="1"/>
    <col min="8708" max="8708" width="17.81640625" customWidth="1"/>
    <col min="8709" max="8709" width="17.26953125" customWidth="1"/>
    <col min="8710" max="8710" width="17.81640625" customWidth="1"/>
    <col min="8711" max="8711" width="16.1796875" customWidth="1"/>
    <col min="8712" max="8712" width="17.1796875" customWidth="1"/>
    <col min="8713" max="8713" width="21" customWidth="1"/>
    <col min="8714" max="8714" width="19.1796875" customWidth="1"/>
    <col min="8963" max="8963" width="2.453125" customWidth="1"/>
    <col min="8964" max="8964" width="17.81640625" customWidth="1"/>
    <col min="8965" max="8965" width="17.26953125" customWidth="1"/>
    <col min="8966" max="8966" width="17.81640625" customWidth="1"/>
    <col min="8967" max="8967" width="16.1796875" customWidth="1"/>
    <col min="8968" max="8968" width="17.1796875" customWidth="1"/>
    <col min="8969" max="8969" width="21" customWidth="1"/>
    <col min="8970" max="8970" width="19.1796875" customWidth="1"/>
    <col min="9219" max="9219" width="2.453125" customWidth="1"/>
    <col min="9220" max="9220" width="17.81640625" customWidth="1"/>
    <col min="9221" max="9221" width="17.26953125" customWidth="1"/>
    <col min="9222" max="9222" width="17.81640625" customWidth="1"/>
    <col min="9223" max="9223" width="16.1796875" customWidth="1"/>
    <col min="9224" max="9224" width="17.1796875" customWidth="1"/>
    <col min="9225" max="9225" width="21" customWidth="1"/>
    <col min="9226" max="9226" width="19.1796875" customWidth="1"/>
    <col min="9475" max="9475" width="2.453125" customWidth="1"/>
    <col min="9476" max="9476" width="17.81640625" customWidth="1"/>
    <col min="9477" max="9477" width="17.26953125" customWidth="1"/>
    <col min="9478" max="9478" width="17.81640625" customWidth="1"/>
    <col min="9479" max="9479" width="16.1796875" customWidth="1"/>
    <col min="9480" max="9480" width="17.1796875" customWidth="1"/>
    <col min="9481" max="9481" width="21" customWidth="1"/>
    <col min="9482" max="9482" width="19.1796875" customWidth="1"/>
    <col min="9731" max="9731" width="2.453125" customWidth="1"/>
    <col min="9732" max="9732" width="17.81640625" customWidth="1"/>
    <col min="9733" max="9733" width="17.26953125" customWidth="1"/>
    <col min="9734" max="9734" width="17.81640625" customWidth="1"/>
    <col min="9735" max="9735" width="16.1796875" customWidth="1"/>
    <col min="9736" max="9736" width="17.1796875" customWidth="1"/>
    <col min="9737" max="9737" width="21" customWidth="1"/>
    <col min="9738" max="9738" width="19.1796875" customWidth="1"/>
    <col min="9987" max="9987" width="2.453125" customWidth="1"/>
    <col min="9988" max="9988" width="17.81640625" customWidth="1"/>
    <col min="9989" max="9989" width="17.26953125" customWidth="1"/>
    <col min="9990" max="9990" width="17.81640625" customWidth="1"/>
    <col min="9991" max="9991" width="16.1796875" customWidth="1"/>
    <col min="9992" max="9992" width="17.1796875" customWidth="1"/>
    <col min="9993" max="9993" width="21" customWidth="1"/>
    <col min="9994" max="9994" width="19.1796875" customWidth="1"/>
    <col min="10243" max="10243" width="2.453125" customWidth="1"/>
    <col min="10244" max="10244" width="17.81640625" customWidth="1"/>
    <col min="10245" max="10245" width="17.26953125" customWidth="1"/>
    <col min="10246" max="10246" width="17.81640625" customWidth="1"/>
    <col min="10247" max="10247" width="16.1796875" customWidth="1"/>
    <col min="10248" max="10248" width="17.1796875" customWidth="1"/>
    <col min="10249" max="10249" width="21" customWidth="1"/>
    <col min="10250" max="10250" width="19.1796875" customWidth="1"/>
    <col min="10499" max="10499" width="2.453125" customWidth="1"/>
    <col min="10500" max="10500" width="17.81640625" customWidth="1"/>
    <col min="10501" max="10501" width="17.26953125" customWidth="1"/>
    <col min="10502" max="10502" width="17.81640625" customWidth="1"/>
    <col min="10503" max="10503" width="16.1796875" customWidth="1"/>
    <col min="10504" max="10504" width="17.1796875" customWidth="1"/>
    <col min="10505" max="10505" width="21" customWidth="1"/>
    <col min="10506" max="10506" width="19.1796875" customWidth="1"/>
    <col min="10755" max="10755" width="2.453125" customWidth="1"/>
    <col min="10756" max="10756" width="17.81640625" customWidth="1"/>
    <col min="10757" max="10757" width="17.26953125" customWidth="1"/>
    <col min="10758" max="10758" width="17.81640625" customWidth="1"/>
    <col min="10759" max="10759" width="16.1796875" customWidth="1"/>
    <col min="10760" max="10760" width="17.1796875" customWidth="1"/>
    <col min="10761" max="10761" width="21" customWidth="1"/>
    <col min="10762" max="10762" width="19.1796875" customWidth="1"/>
    <col min="11011" max="11011" width="2.453125" customWidth="1"/>
    <col min="11012" max="11012" width="17.81640625" customWidth="1"/>
    <col min="11013" max="11013" width="17.26953125" customWidth="1"/>
    <col min="11014" max="11014" width="17.81640625" customWidth="1"/>
    <col min="11015" max="11015" width="16.1796875" customWidth="1"/>
    <col min="11016" max="11016" width="17.1796875" customWidth="1"/>
    <col min="11017" max="11017" width="21" customWidth="1"/>
    <col min="11018" max="11018" width="19.1796875" customWidth="1"/>
    <col min="11267" max="11267" width="2.453125" customWidth="1"/>
    <col min="11268" max="11268" width="17.81640625" customWidth="1"/>
    <col min="11269" max="11269" width="17.26953125" customWidth="1"/>
    <col min="11270" max="11270" width="17.81640625" customWidth="1"/>
    <col min="11271" max="11271" width="16.1796875" customWidth="1"/>
    <col min="11272" max="11272" width="17.1796875" customWidth="1"/>
    <col min="11273" max="11273" width="21" customWidth="1"/>
    <col min="11274" max="11274" width="19.1796875" customWidth="1"/>
    <col min="11523" max="11523" width="2.453125" customWidth="1"/>
    <col min="11524" max="11524" width="17.81640625" customWidth="1"/>
    <col min="11525" max="11525" width="17.26953125" customWidth="1"/>
    <col min="11526" max="11526" width="17.81640625" customWidth="1"/>
    <col min="11527" max="11527" width="16.1796875" customWidth="1"/>
    <col min="11528" max="11528" width="17.1796875" customWidth="1"/>
    <col min="11529" max="11529" width="21" customWidth="1"/>
    <col min="11530" max="11530" width="19.1796875" customWidth="1"/>
    <col min="11779" max="11779" width="2.453125" customWidth="1"/>
    <col min="11780" max="11780" width="17.81640625" customWidth="1"/>
    <col min="11781" max="11781" width="17.26953125" customWidth="1"/>
    <col min="11782" max="11782" width="17.81640625" customWidth="1"/>
    <col min="11783" max="11783" width="16.1796875" customWidth="1"/>
    <col min="11784" max="11784" width="17.1796875" customWidth="1"/>
    <col min="11785" max="11785" width="21" customWidth="1"/>
    <col min="11786" max="11786" width="19.1796875" customWidth="1"/>
    <col min="12035" max="12035" width="2.453125" customWidth="1"/>
    <col min="12036" max="12036" width="17.81640625" customWidth="1"/>
    <col min="12037" max="12037" width="17.26953125" customWidth="1"/>
    <col min="12038" max="12038" width="17.81640625" customWidth="1"/>
    <col min="12039" max="12039" width="16.1796875" customWidth="1"/>
    <col min="12040" max="12040" width="17.1796875" customWidth="1"/>
    <col min="12041" max="12041" width="21" customWidth="1"/>
    <col min="12042" max="12042" width="19.1796875" customWidth="1"/>
    <col min="12291" max="12291" width="2.453125" customWidth="1"/>
    <col min="12292" max="12292" width="17.81640625" customWidth="1"/>
    <col min="12293" max="12293" width="17.26953125" customWidth="1"/>
    <col min="12294" max="12294" width="17.81640625" customWidth="1"/>
    <col min="12295" max="12295" width="16.1796875" customWidth="1"/>
    <col min="12296" max="12296" width="17.1796875" customWidth="1"/>
    <col min="12297" max="12297" width="21" customWidth="1"/>
    <col min="12298" max="12298" width="19.1796875" customWidth="1"/>
    <col min="12547" max="12547" width="2.453125" customWidth="1"/>
    <col min="12548" max="12548" width="17.81640625" customWidth="1"/>
    <col min="12549" max="12549" width="17.26953125" customWidth="1"/>
    <col min="12550" max="12550" width="17.81640625" customWidth="1"/>
    <col min="12551" max="12551" width="16.1796875" customWidth="1"/>
    <col min="12552" max="12552" width="17.1796875" customWidth="1"/>
    <col min="12553" max="12553" width="21" customWidth="1"/>
    <col min="12554" max="12554" width="19.1796875" customWidth="1"/>
    <col min="12803" max="12803" width="2.453125" customWidth="1"/>
    <col min="12804" max="12804" width="17.81640625" customWidth="1"/>
    <col min="12805" max="12805" width="17.26953125" customWidth="1"/>
    <col min="12806" max="12806" width="17.81640625" customWidth="1"/>
    <col min="12807" max="12807" width="16.1796875" customWidth="1"/>
    <col min="12808" max="12808" width="17.1796875" customWidth="1"/>
    <col min="12809" max="12809" width="21" customWidth="1"/>
    <col min="12810" max="12810" width="19.1796875" customWidth="1"/>
    <col min="13059" max="13059" width="2.453125" customWidth="1"/>
    <col min="13060" max="13060" width="17.81640625" customWidth="1"/>
    <col min="13061" max="13061" width="17.26953125" customWidth="1"/>
    <col min="13062" max="13062" width="17.81640625" customWidth="1"/>
    <col min="13063" max="13063" width="16.1796875" customWidth="1"/>
    <col min="13064" max="13064" width="17.1796875" customWidth="1"/>
    <col min="13065" max="13065" width="21" customWidth="1"/>
    <col min="13066" max="13066" width="19.1796875" customWidth="1"/>
    <col min="13315" max="13315" width="2.453125" customWidth="1"/>
    <col min="13316" max="13316" width="17.81640625" customWidth="1"/>
    <col min="13317" max="13317" width="17.26953125" customWidth="1"/>
    <col min="13318" max="13318" width="17.81640625" customWidth="1"/>
    <col min="13319" max="13319" width="16.1796875" customWidth="1"/>
    <col min="13320" max="13320" width="17.1796875" customWidth="1"/>
    <col min="13321" max="13321" width="21" customWidth="1"/>
    <col min="13322" max="13322" width="19.1796875" customWidth="1"/>
    <col min="13571" max="13571" width="2.453125" customWidth="1"/>
    <col min="13572" max="13572" width="17.81640625" customWidth="1"/>
    <col min="13573" max="13573" width="17.26953125" customWidth="1"/>
    <col min="13574" max="13574" width="17.81640625" customWidth="1"/>
    <col min="13575" max="13575" width="16.1796875" customWidth="1"/>
    <col min="13576" max="13576" width="17.1796875" customWidth="1"/>
    <col min="13577" max="13577" width="21" customWidth="1"/>
    <col min="13578" max="13578" width="19.1796875" customWidth="1"/>
    <col min="13827" max="13827" width="2.453125" customWidth="1"/>
    <col min="13828" max="13828" width="17.81640625" customWidth="1"/>
    <col min="13829" max="13829" width="17.26953125" customWidth="1"/>
    <col min="13830" max="13830" width="17.81640625" customWidth="1"/>
    <col min="13831" max="13831" width="16.1796875" customWidth="1"/>
    <col min="13832" max="13832" width="17.1796875" customWidth="1"/>
    <col min="13833" max="13833" width="21" customWidth="1"/>
    <col min="13834" max="13834" width="19.1796875" customWidth="1"/>
    <col min="14083" max="14083" width="2.453125" customWidth="1"/>
    <col min="14084" max="14084" width="17.81640625" customWidth="1"/>
    <col min="14085" max="14085" width="17.26953125" customWidth="1"/>
    <col min="14086" max="14086" width="17.81640625" customWidth="1"/>
    <col min="14087" max="14087" width="16.1796875" customWidth="1"/>
    <col min="14088" max="14088" width="17.1796875" customWidth="1"/>
    <col min="14089" max="14089" width="21" customWidth="1"/>
    <col min="14090" max="14090" width="19.1796875" customWidth="1"/>
    <col min="14339" max="14339" width="2.453125" customWidth="1"/>
    <col min="14340" max="14340" width="17.81640625" customWidth="1"/>
    <col min="14341" max="14341" width="17.26953125" customWidth="1"/>
    <col min="14342" max="14342" width="17.81640625" customWidth="1"/>
    <col min="14343" max="14343" width="16.1796875" customWidth="1"/>
    <col min="14344" max="14344" width="17.1796875" customWidth="1"/>
    <col min="14345" max="14345" width="21" customWidth="1"/>
    <col min="14346" max="14346" width="19.1796875" customWidth="1"/>
    <col min="14595" max="14595" width="2.453125" customWidth="1"/>
    <col min="14596" max="14596" width="17.81640625" customWidth="1"/>
    <col min="14597" max="14597" width="17.26953125" customWidth="1"/>
    <col min="14598" max="14598" width="17.81640625" customWidth="1"/>
    <col min="14599" max="14599" width="16.1796875" customWidth="1"/>
    <col min="14600" max="14600" width="17.1796875" customWidth="1"/>
    <col min="14601" max="14601" width="21" customWidth="1"/>
    <col min="14602" max="14602" width="19.1796875" customWidth="1"/>
    <col min="14851" max="14851" width="2.453125" customWidth="1"/>
    <col min="14852" max="14852" width="17.81640625" customWidth="1"/>
    <col min="14853" max="14853" width="17.26953125" customWidth="1"/>
    <col min="14854" max="14854" width="17.81640625" customWidth="1"/>
    <col min="14855" max="14855" width="16.1796875" customWidth="1"/>
    <col min="14856" max="14856" width="17.1796875" customWidth="1"/>
    <col min="14857" max="14857" width="21" customWidth="1"/>
    <col min="14858" max="14858" width="19.1796875" customWidth="1"/>
    <col min="15107" max="15107" width="2.453125" customWidth="1"/>
    <col min="15108" max="15108" width="17.81640625" customWidth="1"/>
    <col min="15109" max="15109" width="17.26953125" customWidth="1"/>
    <col min="15110" max="15110" width="17.81640625" customWidth="1"/>
    <col min="15111" max="15111" width="16.1796875" customWidth="1"/>
    <col min="15112" max="15112" width="17.1796875" customWidth="1"/>
    <col min="15113" max="15113" width="21" customWidth="1"/>
    <col min="15114" max="15114" width="19.1796875" customWidth="1"/>
    <col min="15363" max="15363" width="2.453125" customWidth="1"/>
    <col min="15364" max="15364" width="17.81640625" customWidth="1"/>
    <col min="15365" max="15365" width="17.26953125" customWidth="1"/>
    <col min="15366" max="15366" width="17.81640625" customWidth="1"/>
    <col min="15367" max="15367" width="16.1796875" customWidth="1"/>
    <col min="15368" max="15368" width="17.1796875" customWidth="1"/>
    <col min="15369" max="15369" width="21" customWidth="1"/>
    <col min="15370" max="15370" width="19.1796875" customWidth="1"/>
    <col min="15619" max="15619" width="2.453125" customWidth="1"/>
    <col min="15620" max="15620" width="17.81640625" customWidth="1"/>
    <col min="15621" max="15621" width="17.26953125" customWidth="1"/>
    <col min="15622" max="15622" width="17.81640625" customWidth="1"/>
    <col min="15623" max="15623" width="16.1796875" customWidth="1"/>
    <col min="15624" max="15624" width="17.1796875" customWidth="1"/>
    <col min="15625" max="15625" width="21" customWidth="1"/>
    <col min="15626" max="15626" width="19.1796875" customWidth="1"/>
    <col min="15875" max="15875" width="2.453125" customWidth="1"/>
    <col min="15876" max="15876" width="17.81640625" customWidth="1"/>
    <col min="15877" max="15877" width="17.26953125" customWidth="1"/>
    <col min="15878" max="15878" width="17.81640625" customWidth="1"/>
    <col min="15879" max="15879" width="16.1796875" customWidth="1"/>
    <col min="15880" max="15880" width="17.1796875" customWidth="1"/>
    <col min="15881" max="15881" width="21" customWidth="1"/>
    <col min="15882" max="15882" width="19.1796875" customWidth="1"/>
    <col min="16131" max="16131" width="2.453125" customWidth="1"/>
    <col min="16132" max="16132" width="17.81640625" customWidth="1"/>
    <col min="16133" max="16133" width="17.26953125" customWidth="1"/>
    <col min="16134" max="16134" width="17.81640625" customWidth="1"/>
    <col min="16135" max="16135" width="16.1796875" customWidth="1"/>
    <col min="16136" max="16136" width="17.1796875" customWidth="1"/>
    <col min="16137" max="16137" width="21" customWidth="1"/>
    <col min="16138" max="16138" width="19.1796875" customWidth="1"/>
  </cols>
  <sheetData>
    <row r="2" spans="2:10" ht="14" x14ac:dyDescent="0.3">
      <c r="B2" s="904" t="s">
        <v>2</v>
      </c>
      <c r="C2" s="905"/>
      <c r="D2" s="906">
        <f>'Instructions and Summary'!C4</f>
        <v>0</v>
      </c>
      <c r="E2" s="906"/>
      <c r="F2" s="307" t="s">
        <v>137</v>
      </c>
      <c r="G2" s="906">
        <f>'Instructions and Summary'!C3</f>
        <v>0</v>
      </c>
      <c r="H2" s="906"/>
      <c r="I2" s="291"/>
      <c r="J2" s="308"/>
    </row>
    <row r="3" spans="2:10" ht="18" x14ac:dyDescent="0.25">
      <c r="B3" s="907" t="s">
        <v>3</v>
      </c>
      <c r="C3" s="908"/>
      <c r="D3" s="908"/>
      <c r="E3" s="908"/>
      <c r="F3" s="908"/>
      <c r="G3" s="908"/>
      <c r="H3" s="908"/>
      <c r="I3" s="908"/>
      <c r="J3" s="908"/>
    </row>
    <row r="4" spans="2:10" x14ac:dyDescent="0.25">
      <c r="B4" s="909" t="s">
        <v>4</v>
      </c>
      <c r="C4" s="910"/>
      <c r="D4" s="910"/>
      <c r="E4" s="910"/>
      <c r="F4" s="910"/>
      <c r="G4" s="910"/>
      <c r="H4" s="910"/>
      <c r="I4" s="910"/>
      <c r="J4" s="910"/>
    </row>
    <row r="5" spans="2:10" ht="14" x14ac:dyDescent="0.25">
      <c r="B5" s="911" t="s">
        <v>5</v>
      </c>
      <c r="C5" s="912"/>
      <c r="D5" s="913"/>
      <c r="E5" s="913"/>
      <c r="F5" s="913"/>
      <c r="G5" s="903"/>
      <c r="H5" s="903"/>
      <c r="I5" s="903"/>
      <c r="J5" s="903"/>
    </row>
    <row r="6" spans="2:10" ht="14" x14ac:dyDescent="0.25">
      <c r="B6" s="914"/>
      <c r="C6" s="915" t="s">
        <v>6</v>
      </c>
      <c r="D6" s="917" t="s">
        <v>7</v>
      </c>
      <c r="E6" s="919" t="s">
        <v>8</v>
      </c>
      <c r="F6" s="920"/>
      <c r="G6" s="921" t="s">
        <v>9</v>
      </c>
      <c r="H6" s="922"/>
      <c r="I6" s="922"/>
      <c r="J6" s="923"/>
    </row>
    <row r="7" spans="2:10" ht="43.5" customHeight="1" x14ac:dyDescent="0.25">
      <c r="B7" s="914"/>
      <c r="C7" s="916"/>
      <c r="D7" s="918"/>
      <c r="E7" s="309" t="s">
        <v>12</v>
      </c>
      <c r="F7" s="309" t="s">
        <v>11</v>
      </c>
      <c r="G7" s="309" t="s">
        <v>12</v>
      </c>
      <c r="H7" s="309" t="s">
        <v>13</v>
      </c>
      <c r="I7" s="310"/>
      <c r="J7" s="311" t="s">
        <v>132</v>
      </c>
    </row>
    <row r="8" spans="2:10" ht="14" x14ac:dyDescent="0.25">
      <c r="B8" s="492"/>
      <c r="C8" s="312" t="s">
        <v>14</v>
      </c>
      <c r="D8" s="313" t="s">
        <v>15</v>
      </c>
      <c r="E8" s="313" t="s">
        <v>213</v>
      </c>
      <c r="F8" s="313" t="s">
        <v>17</v>
      </c>
      <c r="G8" s="313" t="s">
        <v>18</v>
      </c>
      <c r="H8" s="313" t="s">
        <v>19</v>
      </c>
      <c r="I8" s="314"/>
      <c r="J8" s="315" t="s">
        <v>20</v>
      </c>
    </row>
    <row r="9" spans="2:10" ht="14" x14ac:dyDescent="0.25">
      <c r="B9" s="493" t="s">
        <v>21</v>
      </c>
      <c r="C9" s="292" t="s">
        <v>96</v>
      </c>
      <c r="D9" s="293"/>
      <c r="E9" s="294"/>
      <c r="F9" s="294"/>
      <c r="G9" s="316">
        <f>'Instructions and Summary'!F12</f>
        <v>0</v>
      </c>
      <c r="H9" s="316">
        <f>'j. Cost Share'!E17</f>
        <v>0</v>
      </c>
      <c r="I9" s="317"/>
      <c r="J9" s="295">
        <f>ROUND(SUM(E9:H9),0)</f>
        <v>0</v>
      </c>
    </row>
    <row r="10" spans="2:10" ht="14" x14ac:dyDescent="0.25">
      <c r="B10" s="493" t="s">
        <v>22</v>
      </c>
      <c r="C10" s="292" t="s">
        <v>99</v>
      </c>
      <c r="D10" s="293"/>
      <c r="E10" s="294"/>
      <c r="F10" s="294"/>
      <c r="G10" s="316">
        <f>'Instructions and Summary'!F13</f>
        <v>0</v>
      </c>
      <c r="H10" s="316">
        <f>'j. Cost Share'!F17</f>
        <v>0</v>
      </c>
      <c r="I10" s="317"/>
      <c r="J10" s="295">
        <f>ROUND(SUM(E10:H10),0)</f>
        <v>0</v>
      </c>
    </row>
    <row r="11" spans="2:10" ht="14" x14ac:dyDescent="0.25">
      <c r="B11" s="493" t="s">
        <v>23</v>
      </c>
      <c r="C11" s="292" t="s">
        <v>97</v>
      </c>
      <c r="D11" s="293"/>
      <c r="E11" s="294"/>
      <c r="F11" s="294"/>
      <c r="G11" s="316">
        <f>'Instructions and Summary'!F14</f>
        <v>0</v>
      </c>
      <c r="H11" s="316">
        <f>'j. Cost Share'!G17</f>
        <v>0</v>
      </c>
      <c r="I11" s="317"/>
      <c r="J11" s="295">
        <f>ROUND(SUM(E11:H11),0)</f>
        <v>0</v>
      </c>
    </row>
    <row r="12" spans="2:10" ht="14" x14ac:dyDescent="0.25">
      <c r="B12" s="494" t="s">
        <v>24</v>
      </c>
      <c r="C12" s="292" t="s">
        <v>214</v>
      </c>
      <c r="D12" s="296"/>
      <c r="E12" s="297"/>
      <c r="F12" s="297"/>
      <c r="G12" s="316">
        <f>'Instructions and Summary'!F15</f>
        <v>0</v>
      </c>
      <c r="H12" s="316">
        <f>'j. Cost Share'!H17</f>
        <v>0</v>
      </c>
      <c r="I12" s="298"/>
      <c r="J12" s="295">
        <f>ROUND(SUM(E12:H12),0)</f>
        <v>0</v>
      </c>
    </row>
    <row r="13" spans="2:10" ht="14" x14ac:dyDescent="0.25">
      <c r="B13" s="494" t="s">
        <v>25</v>
      </c>
      <c r="C13" s="292" t="s">
        <v>215</v>
      </c>
      <c r="D13" s="296"/>
      <c r="E13" s="297"/>
      <c r="F13" s="297"/>
      <c r="G13" s="316">
        <f>'Instructions and Summary'!F16</f>
        <v>0</v>
      </c>
      <c r="H13" s="316">
        <f>'j. Cost Share'!I17</f>
        <v>0</v>
      </c>
      <c r="I13" s="298"/>
      <c r="J13" s="295">
        <f>ROUND(SUM(E13:H13),0)</f>
        <v>0</v>
      </c>
    </row>
    <row r="14" spans="2:10" ht="14" x14ac:dyDescent="0.25">
      <c r="B14" s="495" t="s">
        <v>27</v>
      </c>
      <c r="C14" s="318" t="s">
        <v>144</v>
      </c>
      <c r="D14" s="299"/>
      <c r="E14" s="300"/>
      <c r="F14" s="300"/>
      <c r="G14" s="300">
        <f>ROUND(SUM(G9:G13),0)</f>
        <v>0</v>
      </c>
      <c r="H14" s="300">
        <f>ROUND(SUM(H9:H13),0)</f>
        <v>0</v>
      </c>
      <c r="I14" s="301"/>
      <c r="J14" s="295">
        <f>ROUND(SUM(J9:J13),0)</f>
        <v>0</v>
      </c>
    </row>
    <row r="15" spans="2:10" ht="14" x14ac:dyDescent="0.25">
      <c r="B15" s="901" t="s">
        <v>26</v>
      </c>
      <c r="C15" s="902"/>
      <c r="D15" s="903"/>
      <c r="E15" s="903"/>
      <c r="F15" s="903"/>
      <c r="G15" s="903"/>
      <c r="H15" s="903"/>
      <c r="I15" s="903"/>
      <c r="J15" s="903"/>
    </row>
    <row r="16" spans="2:10" ht="14" x14ac:dyDescent="0.25">
      <c r="B16" s="925" t="s">
        <v>27</v>
      </c>
      <c r="C16" s="927" t="s">
        <v>28</v>
      </c>
      <c r="D16" s="928"/>
      <c r="E16" s="901" t="s">
        <v>29</v>
      </c>
      <c r="F16" s="902"/>
      <c r="G16" s="902"/>
      <c r="H16" s="902"/>
      <c r="I16" s="319"/>
      <c r="J16" s="931" t="s">
        <v>30</v>
      </c>
    </row>
    <row r="17" spans="2:10" ht="14" x14ac:dyDescent="0.25">
      <c r="B17" s="926"/>
      <c r="C17" s="929"/>
      <c r="D17" s="930"/>
      <c r="E17" s="292" t="s">
        <v>96</v>
      </c>
      <c r="F17" s="292" t="s">
        <v>99</v>
      </c>
      <c r="G17" s="292" t="s">
        <v>97</v>
      </c>
      <c r="H17" s="292" t="s">
        <v>214</v>
      </c>
      <c r="I17" s="292" t="s">
        <v>215</v>
      </c>
      <c r="J17" s="932"/>
    </row>
    <row r="18" spans="2:10" ht="14" x14ac:dyDescent="0.25">
      <c r="B18" s="491"/>
      <c r="C18" s="905" t="s">
        <v>32</v>
      </c>
      <c r="D18" s="905"/>
      <c r="E18" s="320">
        <f>'a. Personnel'!G34</f>
        <v>0</v>
      </c>
      <c r="F18" s="320">
        <f>'a. Personnel'!J34</f>
        <v>0</v>
      </c>
      <c r="G18" s="320">
        <f>'a. Personnel'!M34</f>
        <v>0</v>
      </c>
      <c r="H18" s="320">
        <f>'a. Personnel'!P34</f>
        <v>0</v>
      </c>
      <c r="I18" s="320">
        <f>'a. Personnel'!S34</f>
        <v>0</v>
      </c>
      <c r="J18" s="295">
        <f t="shared" ref="J18:J27" si="0">ROUND(SUM(E18:I18),0)</f>
        <v>0</v>
      </c>
    </row>
    <row r="19" spans="2:10" ht="14" x14ac:dyDescent="0.25">
      <c r="B19" s="496"/>
      <c r="C19" s="924" t="s">
        <v>33</v>
      </c>
      <c r="D19" s="924"/>
      <c r="E19" s="316">
        <f>'b. Fringe'!E13</f>
        <v>0</v>
      </c>
      <c r="F19" s="316">
        <f>'b. Fringe'!H13</f>
        <v>0</v>
      </c>
      <c r="G19" s="316">
        <f>'b. Fringe'!K13</f>
        <v>0</v>
      </c>
      <c r="H19" s="316">
        <f>'b. Fringe'!N13</f>
        <v>0</v>
      </c>
      <c r="I19" s="316">
        <f>'b. Fringe'!Q13</f>
        <v>0</v>
      </c>
      <c r="J19" s="295">
        <f t="shared" si="0"/>
        <v>0</v>
      </c>
    </row>
    <row r="20" spans="2:10" ht="14" x14ac:dyDescent="0.25">
      <c r="B20" s="491"/>
      <c r="C20" s="905" t="s">
        <v>34</v>
      </c>
      <c r="D20" s="905"/>
      <c r="E20" s="316">
        <f>'c. Travel'!M15</f>
        <v>0</v>
      </c>
      <c r="F20" s="316">
        <f>'c. Travel'!M23</f>
        <v>0</v>
      </c>
      <c r="G20" s="316">
        <f>'c. Travel'!M31</f>
        <v>0</v>
      </c>
      <c r="H20" s="316">
        <f>'c. Travel'!M39</f>
        <v>0</v>
      </c>
      <c r="I20" s="316">
        <f>'c. Travel'!M47</f>
        <v>0</v>
      </c>
      <c r="J20" s="295">
        <f t="shared" si="0"/>
        <v>0</v>
      </c>
    </row>
    <row r="21" spans="2:10" ht="14" x14ac:dyDescent="0.25">
      <c r="B21" s="496"/>
      <c r="C21" s="924" t="s">
        <v>35</v>
      </c>
      <c r="D21" s="924"/>
      <c r="E21" s="316">
        <f>'d. Equipment'!G15</f>
        <v>0</v>
      </c>
      <c r="F21" s="316">
        <f>'d. Equipment'!G23</f>
        <v>0</v>
      </c>
      <c r="G21" s="316">
        <f>'d. Equipment'!G31</f>
        <v>0</v>
      </c>
      <c r="H21" s="316">
        <f>'d. Equipment'!G39</f>
        <v>0</v>
      </c>
      <c r="I21" s="316">
        <f>'d. Equipment'!G47</f>
        <v>0</v>
      </c>
      <c r="J21" s="295">
        <f t="shared" si="0"/>
        <v>0</v>
      </c>
    </row>
    <row r="22" spans="2:10" ht="14" x14ac:dyDescent="0.25">
      <c r="B22" s="491"/>
      <c r="C22" s="905" t="s">
        <v>36</v>
      </c>
      <c r="D22" s="905"/>
      <c r="E22" s="316">
        <f>'e. Supplies'!G17</f>
        <v>0</v>
      </c>
      <c r="F22" s="316">
        <f>'e. Supplies'!G27</f>
        <v>0</v>
      </c>
      <c r="G22" s="316">
        <f>'e. Supplies'!G37</f>
        <v>0</v>
      </c>
      <c r="H22" s="316">
        <f>'e. Supplies'!G47</f>
        <v>0</v>
      </c>
      <c r="I22" s="316">
        <f>'e. Supplies'!G57</f>
        <v>0</v>
      </c>
      <c r="J22" s="295">
        <f t="shared" si="0"/>
        <v>0</v>
      </c>
    </row>
    <row r="23" spans="2:10" ht="14" x14ac:dyDescent="0.25">
      <c r="B23" s="496"/>
      <c r="C23" s="924" t="s">
        <v>37</v>
      </c>
      <c r="D23" s="924"/>
      <c r="E23" s="320">
        <f>'f. Contractual'!G29</f>
        <v>0</v>
      </c>
      <c r="F23" s="320">
        <f>'f. Contractual'!H29</f>
        <v>0</v>
      </c>
      <c r="G23" s="320">
        <f>'f. Contractual'!I29</f>
        <v>0</v>
      </c>
      <c r="H23" s="320">
        <f>'f. Contractual'!J29</f>
        <v>0</v>
      </c>
      <c r="I23" s="320">
        <f>'f. Contractual'!K29</f>
        <v>0</v>
      </c>
      <c r="J23" s="295">
        <f t="shared" si="0"/>
        <v>0</v>
      </c>
    </row>
    <row r="24" spans="2:10" ht="14" x14ac:dyDescent="0.25">
      <c r="B24" s="491"/>
      <c r="C24" s="905" t="s">
        <v>38</v>
      </c>
      <c r="D24" s="905"/>
      <c r="E24" s="320">
        <f>'g. Construction'!E16</f>
        <v>0</v>
      </c>
      <c r="F24" s="320">
        <f>'g. Construction'!E23</f>
        <v>0</v>
      </c>
      <c r="G24" s="320">
        <f>'g. Construction'!E30</f>
        <v>0</v>
      </c>
      <c r="H24" s="320">
        <f>'g. Construction'!E37</f>
        <v>0</v>
      </c>
      <c r="I24" s="320">
        <f>'g. Construction'!E44</f>
        <v>0</v>
      </c>
      <c r="J24" s="295">
        <f t="shared" si="0"/>
        <v>0</v>
      </c>
    </row>
    <row r="25" spans="2:10" ht="14" x14ac:dyDescent="0.25">
      <c r="B25" s="496"/>
      <c r="C25" s="924" t="s">
        <v>39</v>
      </c>
      <c r="D25" s="924"/>
      <c r="E25" s="316">
        <f>'h. Other'!E15</f>
        <v>0</v>
      </c>
      <c r="F25" s="316">
        <f>'h. Other'!E23</f>
        <v>0</v>
      </c>
      <c r="G25" s="316">
        <f>'h. Other'!E31</f>
        <v>0</v>
      </c>
      <c r="H25" s="316">
        <f>'h. Other'!E39</f>
        <v>0</v>
      </c>
      <c r="I25" s="316">
        <f>'h. Other'!E47</f>
        <v>0</v>
      </c>
      <c r="J25" s="295">
        <f t="shared" si="0"/>
        <v>0</v>
      </c>
    </row>
    <row r="26" spans="2:10" ht="14" x14ac:dyDescent="0.25">
      <c r="B26" s="491"/>
      <c r="C26" s="924" t="s">
        <v>40</v>
      </c>
      <c r="D26" s="935"/>
      <c r="E26" s="303">
        <f>SUM(E18:E25)</f>
        <v>0</v>
      </c>
      <c r="F26" s="303">
        <f>SUM(F18:F25)</f>
        <v>0</v>
      </c>
      <c r="G26" s="303">
        <f>SUM(G18:G25)</f>
        <v>0</v>
      </c>
      <c r="H26" s="303">
        <f>SUM(H18:H25)</f>
        <v>0</v>
      </c>
      <c r="I26" s="303">
        <f>SUM(I18:I25)</f>
        <v>0</v>
      </c>
      <c r="J26" s="295">
        <f t="shared" si="0"/>
        <v>0</v>
      </c>
    </row>
    <row r="27" spans="2:10" ht="14" x14ac:dyDescent="0.25">
      <c r="B27" s="496"/>
      <c r="C27" s="924" t="s">
        <v>41</v>
      </c>
      <c r="D27" s="924"/>
      <c r="E27" s="316">
        <f>'i. Indirect'!C16</f>
        <v>0</v>
      </c>
      <c r="F27" s="316">
        <f>'i. Indirect'!D16</f>
        <v>0</v>
      </c>
      <c r="G27" s="316">
        <f>'i. Indirect'!E16</f>
        <v>0</v>
      </c>
      <c r="H27" s="316">
        <f>'i. Indirect'!F16</f>
        <v>0</v>
      </c>
      <c r="I27" s="316">
        <f>'i. Indirect'!G16</f>
        <v>0</v>
      </c>
      <c r="J27" s="295">
        <f t="shared" si="0"/>
        <v>0</v>
      </c>
    </row>
    <row r="28" spans="2:10" ht="14" x14ac:dyDescent="0.25">
      <c r="B28" s="497"/>
      <c r="C28" s="905" t="s">
        <v>223</v>
      </c>
      <c r="D28" s="905"/>
      <c r="E28" s="303">
        <f t="shared" ref="E28:J28" si="1">ROUND(SUM(E26:E27),0)</f>
        <v>0</v>
      </c>
      <c r="F28" s="303">
        <f t="shared" si="1"/>
        <v>0</v>
      </c>
      <c r="G28" s="303">
        <f t="shared" si="1"/>
        <v>0</v>
      </c>
      <c r="H28" s="303">
        <f t="shared" si="1"/>
        <v>0</v>
      </c>
      <c r="I28" s="303">
        <f t="shared" si="1"/>
        <v>0</v>
      </c>
      <c r="J28" s="295">
        <f t="shared" si="1"/>
        <v>0</v>
      </c>
    </row>
    <row r="29" spans="2:10" ht="14" x14ac:dyDescent="0.25">
      <c r="B29" s="936"/>
      <c r="C29" s="913"/>
      <c r="D29" s="913"/>
      <c r="E29" s="913"/>
      <c r="F29" s="913"/>
      <c r="G29" s="913"/>
      <c r="H29" s="913"/>
      <c r="I29" s="913"/>
      <c r="J29" s="913"/>
    </row>
    <row r="30" spans="2:10" ht="14" x14ac:dyDescent="0.25">
      <c r="B30" s="498" t="s">
        <v>43</v>
      </c>
      <c r="C30" s="924" t="s">
        <v>44</v>
      </c>
      <c r="D30" s="924"/>
      <c r="E30" s="298"/>
      <c r="F30" s="298"/>
      <c r="G30" s="298"/>
      <c r="H30" s="298"/>
      <c r="I30" s="298"/>
      <c r="J30" s="295">
        <f>ROUND(SUM(E30:H30),0)</f>
        <v>0</v>
      </c>
    </row>
    <row r="31" spans="2:10" ht="14" x14ac:dyDescent="0.25">
      <c r="B31" s="304"/>
      <c r="C31" s="302"/>
      <c r="D31" s="302"/>
      <c r="E31" s="305"/>
      <c r="F31" s="305"/>
      <c r="G31" s="305"/>
      <c r="H31" s="305"/>
      <c r="I31" s="305"/>
      <c r="J31" s="305"/>
    </row>
    <row r="32" spans="2:10" x14ac:dyDescent="0.25">
      <c r="B32" s="302"/>
      <c r="C32" s="302"/>
      <c r="D32" s="302"/>
      <c r="E32" s="302"/>
      <c r="F32" s="302"/>
      <c r="G32" s="302"/>
      <c r="H32" s="302"/>
      <c r="I32" s="302"/>
      <c r="J32" s="306" t="s">
        <v>222</v>
      </c>
    </row>
    <row r="33" spans="2:10" x14ac:dyDescent="0.25">
      <c r="B33" s="937" t="s">
        <v>46</v>
      </c>
      <c r="C33" s="937"/>
      <c r="D33" s="933"/>
      <c r="E33" s="938"/>
      <c r="F33" s="938"/>
      <c r="G33" s="938"/>
      <c r="H33" s="939" t="s">
        <v>47</v>
      </c>
      <c r="I33" s="939"/>
      <c r="J33" s="910"/>
    </row>
    <row r="34" spans="2:10" x14ac:dyDescent="0.25">
      <c r="B34" s="933" t="s">
        <v>48</v>
      </c>
      <c r="C34" s="866"/>
      <c r="D34" s="866"/>
      <c r="E34" s="866"/>
      <c r="F34" s="866"/>
      <c r="G34" s="866"/>
      <c r="H34" s="866"/>
      <c r="I34" s="866"/>
      <c r="J34" s="934"/>
    </row>
  </sheetData>
  <sheetProtection sheet="1" objects="1" scenarios="1"/>
  <mergeCells count="35">
    <mergeCell ref="B34:J34"/>
    <mergeCell ref="C26:D26"/>
    <mergeCell ref="C27:D27"/>
    <mergeCell ref="C28:D28"/>
    <mergeCell ref="B29:J29"/>
    <mergeCell ref="C30:D30"/>
    <mergeCell ref="B33:C33"/>
    <mergeCell ref="D33:G33"/>
    <mergeCell ref="H33:J33"/>
    <mergeCell ref="C25:D25"/>
    <mergeCell ref="B16:B17"/>
    <mergeCell ref="C16:D17"/>
    <mergeCell ref="E16:H16"/>
    <mergeCell ref="J16:J17"/>
    <mergeCell ref="C18:D18"/>
    <mergeCell ref="C19:D19"/>
    <mergeCell ref="C20:D20"/>
    <mergeCell ref="C21:D21"/>
    <mergeCell ref="C22:D22"/>
    <mergeCell ref="C23:D23"/>
    <mergeCell ref="C24:D24"/>
    <mergeCell ref="B15:C15"/>
    <mergeCell ref="D15:J15"/>
    <mergeCell ref="B2:C2"/>
    <mergeCell ref="D2:E2"/>
    <mergeCell ref="G2:H2"/>
    <mergeCell ref="B3:J3"/>
    <mergeCell ref="B4:J4"/>
    <mergeCell ref="B5:C5"/>
    <mergeCell ref="D5:J5"/>
    <mergeCell ref="B6:B7"/>
    <mergeCell ref="C6:C7"/>
    <mergeCell ref="D6:D7"/>
    <mergeCell ref="E6:F6"/>
    <mergeCell ref="G6:J6"/>
  </mergeCells>
  <pageMargins left="0.7" right="0.7" top="0.75" bottom="0.75" header="0.3" footer="0.3"/>
  <pageSetup scale="7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B2:J34"/>
  <sheetViews>
    <sheetView showGridLines="0" workbookViewId="0"/>
  </sheetViews>
  <sheetFormatPr defaultRowHeight="12.5" x14ac:dyDescent="0.25"/>
  <cols>
    <col min="1" max="1" width="3.26953125" customWidth="1"/>
    <col min="2" max="2" width="2.453125" customWidth="1"/>
    <col min="3" max="3" width="33.54296875" bestFit="1" customWidth="1"/>
    <col min="4" max="4" width="17.26953125" customWidth="1"/>
    <col min="5" max="5" width="17.81640625" customWidth="1"/>
    <col min="6" max="6" width="16.1796875" customWidth="1"/>
    <col min="7" max="7" width="17.1796875" customWidth="1"/>
    <col min="8" max="9" width="21" customWidth="1"/>
    <col min="10" max="10" width="19.1796875" customWidth="1"/>
    <col min="259" max="259" width="2.453125" customWidth="1"/>
    <col min="260" max="260" width="17.81640625" customWidth="1"/>
    <col min="261" max="261" width="17.26953125" customWidth="1"/>
    <col min="262" max="262" width="17.81640625" customWidth="1"/>
    <col min="263" max="263" width="16.1796875" customWidth="1"/>
    <col min="264" max="264" width="17.1796875" customWidth="1"/>
    <col min="265" max="265" width="21" customWidth="1"/>
    <col min="266" max="266" width="19.1796875" customWidth="1"/>
    <col min="515" max="515" width="2.453125" customWidth="1"/>
    <col min="516" max="516" width="17.81640625" customWidth="1"/>
    <col min="517" max="517" width="17.26953125" customWidth="1"/>
    <col min="518" max="518" width="17.81640625" customWidth="1"/>
    <col min="519" max="519" width="16.1796875" customWidth="1"/>
    <col min="520" max="520" width="17.1796875" customWidth="1"/>
    <col min="521" max="521" width="21" customWidth="1"/>
    <col min="522" max="522" width="19.1796875" customWidth="1"/>
    <col min="771" max="771" width="2.453125" customWidth="1"/>
    <col min="772" max="772" width="17.81640625" customWidth="1"/>
    <col min="773" max="773" width="17.26953125" customWidth="1"/>
    <col min="774" max="774" width="17.81640625" customWidth="1"/>
    <col min="775" max="775" width="16.1796875" customWidth="1"/>
    <col min="776" max="776" width="17.1796875" customWidth="1"/>
    <col min="777" max="777" width="21" customWidth="1"/>
    <col min="778" max="778" width="19.1796875" customWidth="1"/>
    <col min="1027" max="1027" width="2.453125" customWidth="1"/>
    <col min="1028" max="1028" width="17.81640625" customWidth="1"/>
    <col min="1029" max="1029" width="17.26953125" customWidth="1"/>
    <col min="1030" max="1030" width="17.81640625" customWidth="1"/>
    <col min="1031" max="1031" width="16.1796875" customWidth="1"/>
    <col min="1032" max="1032" width="17.1796875" customWidth="1"/>
    <col min="1033" max="1033" width="21" customWidth="1"/>
    <col min="1034" max="1034" width="19.1796875" customWidth="1"/>
    <col min="1283" max="1283" width="2.453125" customWidth="1"/>
    <col min="1284" max="1284" width="17.81640625" customWidth="1"/>
    <col min="1285" max="1285" width="17.26953125" customWidth="1"/>
    <col min="1286" max="1286" width="17.81640625" customWidth="1"/>
    <col min="1287" max="1287" width="16.1796875" customWidth="1"/>
    <col min="1288" max="1288" width="17.1796875" customWidth="1"/>
    <col min="1289" max="1289" width="21" customWidth="1"/>
    <col min="1290" max="1290" width="19.1796875" customWidth="1"/>
    <col min="1539" max="1539" width="2.453125" customWidth="1"/>
    <col min="1540" max="1540" width="17.81640625" customWidth="1"/>
    <col min="1541" max="1541" width="17.26953125" customWidth="1"/>
    <col min="1542" max="1542" width="17.81640625" customWidth="1"/>
    <col min="1543" max="1543" width="16.1796875" customWidth="1"/>
    <col min="1544" max="1544" width="17.1796875" customWidth="1"/>
    <col min="1545" max="1545" width="21" customWidth="1"/>
    <col min="1546" max="1546" width="19.1796875" customWidth="1"/>
    <col min="1795" max="1795" width="2.453125" customWidth="1"/>
    <col min="1796" max="1796" width="17.81640625" customWidth="1"/>
    <col min="1797" max="1797" width="17.26953125" customWidth="1"/>
    <col min="1798" max="1798" width="17.81640625" customWidth="1"/>
    <col min="1799" max="1799" width="16.1796875" customWidth="1"/>
    <col min="1800" max="1800" width="17.1796875" customWidth="1"/>
    <col min="1801" max="1801" width="21" customWidth="1"/>
    <col min="1802" max="1802" width="19.1796875" customWidth="1"/>
    <col min="2051" max="2051" width="2.453125" customWidth="1"/>
    <col min="2052" max="2052" width="17.81640625" customWidth="1"/>
    <col min="2053" max="2053" width="17.26953125" customWidth="1"/>
    <col min="2054" max="2054" width="17.81640625" customWidth="1"/>
    <col min="2055" max="2055" width="16.1796875" customWidth="1"/>
    <col min="2056" max="2056" width="17.1796875" customWidth="1"/>
    <col min="2057" max="2057" width="21" customWidth="1"/>
    <col min="2058" max="2058" width="19.1796875" customWidth="1"/>
    <col min="2307" max="2307" width="2.453125" customWidth="1"/>
    <col min="2308" max="2308" width="17.81640625" customWidth="1"/>
    <col min="2309" max="2309" width="17.26953125" customWidth="1"/>
    <col min="2310" max="2310" width="17.81640625" customWidth="1"/>
    <col min="2311" max="2311" width="16.1796875" customWidth="1"/>
    <col min="2312" max="2312" width="17.1796875" customWidth="1"/>
    <col min="2313" max="2313" width="21" customWidth="1"/>
    <col min="2314" max="2314" width="19.1796875" customWidth="1"/>
    <col min="2563" max="2563" width="2.453125" customWidth="1"/>
    <col min="2564" max="2564" width="17.81640625" customWidth="1"/>
    <col min="2565" max="2565" width="17.26953125" customWidth="1"/>
    <col min="2566" max="2566" width="17.81640625" customWidth="1"/>
    <col min="2567" max="2567" width="16.1796875" customWidth="1"/>
    <col min="2568" max="2568" width="17.1796875" customWidth="1"/>
    <col min="2569" max="2569" width="21" customWidth="1"/>
    <col min="2570" max="2570" width="19.1796875" customWidth="1"/>
    <col min="2819" max="2819" width="2.453125" customWidth="1"/>
    <col min="2820" max="2820" width="17.81640625" customWidth="1"/>
    <col min="2821" max="2821" width="17.26953125" customWidth="1"/>
    <col min="2822" max="2822" width="17.81640625" customWidth="1"/>
    <col min="2823" max="2823" width="16.1796875" customWidth="1"/>
    <col min="2824" max="2824" width="17.1796875" customWidth="1"/>
    <col min="2825" max="2825" width="21" customWidth="1"/>
    <col min="2826" max="2826" width="19.1796875" customWidth="1"/>
    <col min="3075" max="3075" width="2.453125" customWidth="1"/>
    <col min="3076" max="3076" width="17.81640625" customWidth="1"/>
    <col min="3077" max="3077" width="17.26953125" customWidth="1"/>
    <col min="3078" max="3078" width="17.81640625" customWidth="1"/>
    <col min="3079" max="3079" width="16.1796875" customWidth="1"/>
    <col min="3080" max="3080" width="17.1796875" customWidth="1"/>
    <col min="3081" max="3081" width="21" customWidth="1"/>
    <col min="3082" max="3082" width="19.1796875" customWidth="1"/>
    <col min="3331" max="3331" width="2.453125" customWidth="1"/>
    <col min="3332" max="3332" width="17.81640625" customWidth="1"/>
    <col min="3333" max="3333" width="17.26953125" customWidth="1"/>
    <col min="3334" max="3334" width="17.81640625" customWidth="1"/>
    <col min="3335" max="3335" width="16.1796875" customWidth="1"/>
    <col min="3336" max="3336" width="17.1796875" customWidth="1"/>
    <col min="3337" max="3337" width="21" customWidth="1"/>
    <col min="3338" max="3338" width="19.1796875" customWidth="1"/>
    <col min="3587" max="3587" width="2.453125" customWidth="1"/>
    <col min="3588" max="3588" width="17.81640625" customWidth="1"/>
    <col min="3589" max="3589" width="17.26953125" customWidth="1"/>
    <col min="3590" max="3590" width="17.81640625" customWidth="1"/>
    <col min="3591" max="3591" width="16.1796875" customWidth="1"/>
    <col min="3592" max="3592" width="17.1796875" customWidth="1"/>
    <col min="3593" max="3593" width="21" customWidth="1"/>
    <col min="3594" max="3594" width="19.1796875" customWidth="1"/>
    <col min="3843" max="3843" width="2.453125" customWidth="1"/>
    <col min="3844" max="3844" width="17.81640625" customWidth="1"/>
    <col min="3845" max="3845" width="17.26953125" customWidth="1"/>
    <col min="3846" max="3846" width="17.81640625" customWidth="1"/>
    <col min="3847" max="3847" width="16.1796875" customWidth="1"/>
    <col min="3848" max="3848" width="17.1796875" customWidth="1"/>
    <col min="3849" max="3849" width="21" customWidth="1"/>
    <col min="3850" max="3850" width="19.1796875" customWidth="1"/>
    <col min="4099" max="4099" width="2.453125" customWidth="1"/>
    <col min="4100" max="4100" width="17.81640625" customWidth="1"/>
    <col min="4101" max="4101" width="17.26953125" customWidth="1"/>
    <col min="4102" max="4102" width="17.81640625" customWidth="1"/>
    <col min="4103" max="4103" width="16.1796875" customWidth="1"/>
    <col min="4104" max="4104" width="17.1796875" customWidth="1"/>
    <col min="4105" max="4105" width="21" customWidth="1"/>
    <col min="4106" max="4106" width="19.1796875" customWidth="1"/>
    <col min="4355" max="4355" width="2.453125" customWidth="1"/>
    <col min="4356" max="4356" width="17.81640625" customWidth="1"/>
    <col min="4357" max="4357" width="17.26953125" customWidth="1"/>
    <col min="4358" max="4358" width="17.81640625" customWidth="1"/>
    <col min="4359" max="4359" width="16.1796875" customWidth="1"/>
    <col min="4360" max="4360" width="17.1796875" customWidth="1"/>
    <col min="4361" max="4361" width="21" customWidth="1"/>
    <col min="4362" max="4362" width="19.1796875" customWidth="1"/>
    <col min="4611" max="4611" width="2.453125" customWidth="1"/>
    <col min="4612" max="4612" width="17.81640625" customWidth="1"/>
    <col min="4613" max="4613" width="17.26953125" customWidth="1"/>
    <col min="4614" max="4614" width="17.81640625" customWidth="1"/>
    <col min="4615" max="4615" width="16.1796875" customWidth="1"/>
    <col min="4616" max="4616" width="17.1796875" customWidth="1"/>
    <col min="4617" max="4617" width="21" customWidth="1"/>
    <col min="4618" max="4618" width="19.1796875" customWidth="1"/>
    <col min="4867" max="4867" width="2.453125" customWidth="1"/>
    <col min="4868" max="4868" width="17.81640625" customWidth="1"/>
    <col min="4869" max="4869" width="17.26953125" customWidth="1"/>
    <col min="4870" max="4870" width="17.81640625" customWidth="1"/>
    <col min="4871" max="4871" width="16.1796875" customWidth="1"/>
    <col min="4872" max="4872" width="17.1796875" customWidth="1"/>
    <col min="4873" max="4873" width="21" customWidth="1"/>
    <col min="4874" max="4874" width="19.1796875" customWidth="1"/>
    <col min="5123" max="5123" width="2.453125" customWidth="1"/>
    <col min="5124" max="5124" width="17.81640625" customWidth="1"/>
    <col min="5125" max="5125" width="17.26953125" customWidth="1"/>
    <col min="5126" max="5126" width="17.81640625" customWidth="1"/>
    <col min="5127" max="5127" width="16.1796875" customWidth="1"/>
    <col min="5128" max="5128" width="17.1796875" customWidth="1"/>
    <col min="5129" max="5129" width="21" customWidth="1"/>
    <col min="5130" max="5130" width="19.1796875" customWidth="1"/>
    <col min="5379" max="5379" width="2.453125" customWidth="1"/>
    <col min="5380" max="5380" width="17.81640625" customWidth="1"/>
    <col min="5381" max="5381" width="17.26953125" customWidth="1"/>
    <col min="5382" max="5382" width="17.81640625" customWidth="1"/>
    <col min="5383" max="5383" width="16.1796875" customWidth="1"/>
    <col min="5384" max="5384" width="17.1796875" customWidth="1"/>
    <col min="5385" max="5385" width="21" customWidth="1"/>
    <col min="5386" max="5386" width="19.1796875" customWidth="1"/>
    <col min="5635" max="5635" width="2.453125" customWidth="1"/>
    <col min="5636" max="5636" width="17.81640625" customWidth="1"/>
    <col min="5637" max="5637" width="17.26953125" customWidth="1"/>
    <col min="5638" max="5638" width="17.81640625" customWidth="1"/>
    <col min="5639" max="5639" width="16.1796875" customWidth="1"/>
    <col min="5640" max="5640" width="17.1796875" customWidth="1"/>
    <col min="5641" max="5641" width="21" customWidth="1"/>
    <col min="5642" max="5642" width="19.1796875" customWidth="1"/>
    <col min="5891" max="5891" width="2.453125" customWidth="1"/>
    <col min="5892" max="5892" width="17.81640625" customWidth="1"/>
    <col min="5893" max="5893" width="17.26953125" customWidth="1"/>
    <col min="5894" max="5894" width="17.81640625" customWidth="1"/>
    <col min="5895" max="5895" width="16.1796875" customWidth="1"/>
    <col min="5896" max="5896" width="17.1796875" customWidth="1"/>
    <col min="5897" max="5897" width="21" customWidth="1"/>
    <col min="5898" max="5898" width="19.1796875" customWidth="1"/>
    <col min="6147" max="6147" width="2.453125" customWidth="1"/>
    <col min="6148" max="6148" width="17.81640625" customWidth="1"/>
    <col min="6149" max="6149" width="17.26953125" customWidth="1"/>
    <col min="6150" max="6150" width="17.81640625" customWidth="1"/>
    <col min="6151" max="6151" width="16.1796875" customWidth="1"/>
    <col min="6152" max="6152" width="17.1796875" customWidth="1"/>
    <col min="6153" max="6153" width="21" customWidth="1"/>
    <col min="6154" max="6154" width="19.1796875" customWidth="1"/>
    <col min="6403" max="6403" width="2.453125" customWidth="1"/>
    <col min="6404" max="6404" width="17.81640625" customWidth="1"/>
    <col min="6405" max="6405" width="17.26953125" customWidth="1"/>
    <col min="6406" max="6406" width="17.81640625" customWidth="1"/>
    <col min="6407" max="6407" width="16.1796875" customWidth="1"/>
    <col min="6408" max="6408" width="17.1796875" customWidth="1"/>
    <col min="6409" max="6409" width="21" customWidth="1"/>
    <col min="6410" max="6410" width="19.1796875" customWidth="1"/>
    <col min="6659" max="6659" width="2.453125" customWidth="1"/>
    <col min="6660" max="6660" width="17.81640625" customWidth="1"/>
    <col min="6661" max="6661" width="17.26953125" customWidth="1"/>
    <col min="6662" max="6662" width="17.81640625" customWidth="1"/>
    <col min="6663" max="6663" width="16.1796875" customWidth="1"/>
    <col min="6664" max="6664" width="17.1796875" customWidth="1"/>
    <col min="6665" max="6665" width="21" customWidth="1"/>
    <col min="6666" max="6666" width="19.1796875" customWidth="1"/>
    <col min="6915" max="6915" width="2.453125" customWidth="1"/>
    <col min="6916" max="6916" width="17.81640625" customWidth="1"/>
    <col min="6917" max="6917" width="17.26953125" customWidth="1"/>
    <col min="6918" max="6918" width="17.81640625" customWidth="1"/>
    <col min="6919" max="6919" width="16.1796875" customWidth="1"/>
    <col min="6920" max="6920" width="17.1796875" customWidth="1"/>
    <col min="6921" max="6921" width="21" customWidth="1"/>
    <col min="6922" max="6922" width="19.1796875" customWidth="1"/>
    <col min="7171" max="7171" width="2.453125" customWidth="1"/>
    <col min="7172" max="7172" width="17.81640625" customWidth="1"/>
    <col min="7173" max="7173" width="17.26953125" customWidth="1"/>
    <col min="7174" max="7174" width="17.81640625" customWidth="1"/>
    <col min="7175" max="7175" width="16.1796875" customWidth="1"/>
    <col min="7176" max="7176" width="17.1796875" customWidth="1"/>
    <col min="7177" max="7177" width="21" customWidth="1"/>
    <col min="7178" max="7178" width="19.1796875" customWidth="1"/>
    <col min="7427" max="7427" width="2.453125" customWidth="1"/>
    <col min="7428" max="7428" width="17.81640625" customWidth="1"/>
    <col min="7429" max="7429" width="17.26953125" customWidth="1"/>
    <col min="7430" max="7430" width="17.81640625" customWidth="1"/>
    <col min="7431" max="7431" width="16.1796875" customWidth="1"/>
    <col min="7432" max="7432" width="17.1796875" customWidth="1"/>
    <col min="7433" max="7433" width="21" customWidth="1"/>
    <col min="7434" max="7434" width="19.1796875" customWidth="1"/>
    <col min="7683" max="7683" width="2.453125" customWidth="1"/>
    <col min="7684" max="7684" width="17.81640625" customWidth="1"/>
    <col min="7685" max="7685" width="17.26953125" customWidth="1"/>
    <col min="7686" max="7686" width="17.81640625" customWidth="1"/>
    <col min="7687" max="7687" width="16.1796875" customWidth="1"/>
    <col min="7688" max="7688" width="17.1796875" customWidth="1"/>
    <col min="7689" max="7689" width="21" customWidth="1"/>
    <col min="7690" max="7690" width="19.1796875" customWidth="1"/>
    <col min="7939" max="7939" width="2.453125" customWidth="1"/>
    <col min="7940" max="7940" width="17.81640625" customWidth="1"/>
    <col min="7941" max="7941" width="17.26953125" customWidth="1"/>
    <col min="7942" max="7942" width="17.81640625" customWidth="1"/>
    <col min="7943" max="7943" width="16.1796875" customWidth="1"/>
    <col min="7944" max="7944" width="17.1796875" customWidth="1"/>
    <col min="7945" max="7945" width="21" customWidth="1"/>
    <col min="7946" max="7946" width="19.1796875" customWidth="1"/>
    <col min="8195" max="8195" width="2.453125" customWidth="1"/>
    <col min="8196" max="8196" width="17.81640625" customWidth="1"/>
    <col min="8197" max="8197" width="17.26953125" customWidth="1"/>
    <col min="8198" max="8198" width="17.81640625" customWidth="1"/>
    <col min="8199" max="8199" width="16.1796875" customWidth="1"/>
    <col min="8200" max="8200" width="17.1796875" customWidth="1"/>
    <col min="8201" max="8201" width="21" customWidth="1"/>
    <col min="8202" max="8202" width="19.1796875" customWidth="1"/>
    <col min="8451" max="8451" width="2.453125" customWidth="1"/>
    <col min="8452" max="8452" width="17.81640625" customWidth="1"/>
    <col min="8453" max="8453" width="17.26953125" customWidth="1"/>
    <col min="8454" max="8454" width="17.81640625" customWidth="1"/>
    <col min="8455" max="8455" width="16.1796875" customWidth="1"/>
    <col min="8456" max="8456" width="17.1796875" customWidth="1"/>
    <col min="8457" max="8457" width="21" customWidth="1"/>
    <col min="8458" max="8458" width="19.1796875" customWidth="1"/>
    <col min="8707" max="8707" width="2.453125" customWidth="1"/>
    <col min="8708" max="8708" width="17.81640625" customWidth="1"/>
    <col min="8709" max="8709" width="17.26953125" customWidth="1"/>
    <col min="8710" max="8710" width="17.81640625" customWidth="1"/>
    <col min="8711" max="8711" width="16.1796875" customWidth="1"/>
    <col min="8712" max="8712" width="17.1796875" customWidth="1"/>
    <col min="8713" max="8713" width="21" customWidth="1"/>
    <col min="8714" max="8714" width="19.1796875" customWidth="1"/>
    <col min="8963" max="8963" width="2.453125" customWidth="1"/>
    <col min="8964" max="8964" width="17.81640625" customWidth="1"/>
    <col min="8965" max="8965" width="17.26953125" customWidth="1"/>
    <col min="8966" max="8966" width="17.81640625" customWidth="1"/>
    <col min="8967" max="8967" width="16.1796875" customWidth="1"/>
    <col min="8968" max="8968" width="17.1796875" customWidth="1"/>
    <col min="8969" max="8969" width="21" customWidth="1"/>
    <col min="8970" max="8970" width="19.1796875" customWidth="1"/>
    <col min="9219" max="9219" width="2.453125" customWidth="1"/>
    <col min="9220" max="9220" width="17.81640625" customWidth="1"/>
    <col min="9221" max="9221" width="17.26953125" customWidth="1"/>
    <col min="9222" max="9222" width="17.81640625" customWidth="1"/>
    <col min="9223" max="9223" width="16.1796875" customWidth="1"/>
    <col min="9224" max="9224" width="17.1796875" customWidth="1"/>
    <col min="9225" max="9225" width="21" customWidth="1"/>
    <col min="9226" max="9226" width="19.1796875" customWidth="1"/>
    <col min="9475" max="9475" width="2.453125" customWidth="1"/>
    <col min="9476" max="9476" width="17.81640625" customWidth="1"/>
    <col min="9477" max="9477" width="17.26953125" customWidth="1"/>
    <col min="9478" max="9478" width="17.81640625" customWidth="1"/>
    <col min="9479" max="9479" width="16.1796875" customWidth="1"/>
    <col min="9480" max="9480" width="17.1796875" customWidth="1"/>
    <col min="9481" max="9481" width="21" customWidth="1"/>
    <col min="9482" max="9482" width="19.1796875" customWidth="1"/>
    <col min="9731" max="9731" width="2.453125" customWidth="1"/>
    <col min="9732" max="9732" width="17.81640625" customWidth="1"/>
    <col min="9733" max="9733" width="17.26953125" customWidth="1"/>
    <col min="9734" max="9734" width="17.81640625" customWidth="1"/>
    <col min="9735" max="9735" width="16.1796875" customWidth="1"/>
    <col min="9736" max="9736" width="17.1796875" customWidth="1"/>
    <col min="9737" max="9737" width="21" customWidth="1"/>
    <col min="9738" max="9738" width="19.1796875" customWidth="1"/>
    <col min="9987" max="9987" width="2.453125" customWidth="1"/>
    <col min="9988" max="9988" width="17.81640625" customWidth="1"/>
    <col min="9989" max="9989" width="17.26953125" customWidth="1"/>
    <col min="9990" max="9990" width="17.81640625" customWidth="1"/>
    <col min="9991" max="9991" width="16.1796875" customWidth="1"/>
    <col min="9992" max="9992" width="17.1796875" customWidth="1"/>
    <col min="9993" max="9993" width="21" customWidth="1"/>
    <col min="9994" max="9994" width="19.1796875" customWidth="1"/>
    <col min="10243" max="10243" width="2.453125" customWidth="1"/>
    <col min="10244" max="10244" width="17.81640625" customWidth="1"/>
    <col min="10245" max="10245" width="17.26953125" customWidth="1"/>
    <col min="10246" max="10246" width="17.81640625" customWidth="1"/>
    <col min="10247" max="10247" width="16.1796875" customWidth="1"/>
    <col min="10248" max="10248" width="17.1796875" customWidth="1"/>
    <col min="10249" max="10249" width="21" customWidth="1"/>
    <col min="10250" max="10250" width="19.1796875" customWidth="1"/>
    <col min="10499" max="10499" width="2.453125" customWidth="1"/>
    <col min="10500" max="10500" width="17.81640625" customWidth="1"/>
    <col min="10501" max="10501" width="17.26953125" customWidth="1"/>
    <col min="10502" max="10502" width="17.81640625" customWidth="1"/>
    <col min="10503" max="10503" width="16.1796875" customWidth="1"/>
    <col min="10504" max="10504" width="17.1796875" customWidth="1"/>
    <col min="10505" max="10505" width="21" customWidth="1"/>
    <col min="10506" max="10506" width="19.1796875" customWidth="1"/>
    <col min="10755" max="10755" width="2.453125" customWidth="1"/>
    <col min="10756" max="10756" width="17.81640625" customWidth="1"/>
    <col min="10757" max="10757" width="17.26953125" customWidth="1"/>
    <col min="10758" max="10758" width="17.81640625" customWidth="1"/>
    <col min="10759" max="10759" width="16.1796875" customWidth="1"/>
    <col min="10760" max="10760" width="17.1796875" customWidth="1"/>
    <col min="10761" max="10761" width="21" customWidth="1"/>
    <col min="10762" max="10762" width="19.1796875" customWidth="1"/>
    <col min="11011" max="11011" width="2.453125" customWidth="1"/>
    <col min="11012" max="11012" width="17.81640625" customWidth="1"/>
    <col min="11013" max="11013" width="17.26953125" customWidth="1"/>
    <col min="11014" max="11014" width="17.81640625" customWidth="1"/>
    <col min="11015" max="11015" width="16.1796875" customWidth="1"/>
    <col min="11016" max="11016" width="17.1796875" customWidth="1"/>
    <col min="11017" max="11017" width="21" customWidth="1"/>
    <col min="11018" max="11018" width="19.1796875" customWidth="1"/>
    <col min="11267" max="11267" width="2.453125" customWidth="1"/>
    <col min="11268" max="11268" width="17.81640625" customWidth="1"/>
    <col min="11269" max="11269" width="17.26953125" customWidth="1"/>
    <col min="11270" max="11270" width="17.81640625" customWidth="1"/>
    <col min="11271" max="11271" width="16.1796875" customWidth="1"/>
    <col min="11272" max="11272" width="17.1796875" customWidth="1"/>
    <col min="11273" max="11273" width="21" customWidth="1"/>
    <col min="11274" max="11274" width="19.1796875" customWidth="1"/>
    <col min="11523" max="11523" width="2.453125" customWidth="1"/>
    <col min="11524" max="11524" width="17.81640625" customWidth="1"/>
    <col min="11525" max="11525" width="17.26953125" customWidth="1"/>
    <col min="11526" max="11526" width="17.81640625" customWidth="1"/>
    <col min="11527" max="11527" width="16.1796875" customWidth="1"/>
    <col min="11528" max="11528" width="17.1796875" customWidth="1"/>
    <col min="11529" max="11529" width="21" customWidth="1"/>
    <col min="11530" max="11530" width="19.1796875" customWidth="1"/>
    <col min="11779" max="11779" width="2.453125" customWidth="1"/>
    <col min="11780" max="11780" width="17.81640625" customWidth="1"/>
    <col min="11781" max="11781" width="17.26953125" customWidth="1"/>
    <col min="11782" max="11782" width="17.81640625" customWidth="1"/>
    <col min="11783" max="11783" width="16.1796875" customWidth="1"/>
    <col min="11784" max="11784" width="17.1796875" customWidth="1"/>
    <col min="11785" max="11785" width="21" customWidth="1"/>
    <col min="11786" max="11786" width="19.1796875" customWidth="1"/>
    <col min="12035" max="12035" width="2.453125" customWidth="1"/>
    <col min="12036" max="12036" width="17.81640625" customWidth="1"/>
    <col min="12037" max="12037" width="17.26953125" customWidth="1"/>
    <col min="12038" max="12038" width="17.81640625" customWidth="1"/>
    <col min="12039" max="12039" width="16.1796875" customWidth="1"/>
    <col min="12040" max="12040" width="17.1796875" customWidth="1"/>
    <col min="12041" max="12041" width="21" customWidth="1"/>
    <col min="12042" max="12042" width="19.1796875" customWidth="1"/>
    <col min="12291" max="12291" width="2.453125" customWidth="1"/>
    <col min="12292" max="12292" width="17.81640625" customWidth="1"/>
    <col min="12293" max="12293" width="17.26953125" customWidth="1"/>
    <col min="12294" max="12294" width="17.81640625" customWidth="1"/>
    <col min="12295" max="12295" width="16.1796875" customWidth="1"/>
    <col min="12296" max="12296" width="17.1796875" customWidth="1"/>
    <col min="12297" max="12297" width="21" customWidth="1"/>
    <col min="12298" max="12298" width="19.1796875" customWidth="1"/>
    <col min="12547" max="12547" width="2.453125" customWidth="1"/>
    <col min="12548" max="12548" width="17.81640625" customWidth="1"/>
    <col min="12549" max="12549" width="17.26953125" customWidth="1"/>
    <col min="12550" max="12550" width="17.81640625" customWidth="1"/>
    <col min="12551" max="12551" width="16.1796875" customWidth="1"/>
    <col min="12552" max="12552" width="17.1796875" customWidth="1"/>
    <col min="12553" max="12553" width="21" customWidth="1"/>
    <col min="12554" max="12554" width="19.1796875" customWidth="1"/>
    <col min="12803" max="12803" width="2.453125" customWidth="1"/>
    <col min="12804" max="12804" width="17.81640625" customWidth="1"/>
    <col min="12805" max="12805" width="17.26953125" customWidth="1"/>
    <col min="12806" max="12806" width="17.81640625" customWidth="1"/>
    <col min="12807" max="12807" width="16.1796875" customWidth="1"/>
    <col min="12808" max="12808" width="17.1796875" customWidth="1"/>
    <col min="12809" max="12809" width="21" customWidth="1"/>
    <col min="12810" max="12810" width="19.1796875" customWidth="1"/>
    <col min="13059" max="13059" width="2.453125" customWidth="1"/>
    <col min="13060" max="13060" width="17.81640625" customWidth="1"/>
    <col min="13061" max="13061" width="17.26953125" customWidth="1"/>
    <col min="13062" max="13062" width="17.81640625" customWidth="1"/>
    <col min="13063" max="13063" width="16.1796875" customWidth="1"/>
    <col min="13064" max="13064" width="17.1796875" customWidth="1"/>
    <col min="13065" max="13065" width="21" customWidth="1"/>
    <col min="13066" max="13066" width="19.1796875" customWidth="1"/>
    <col min="13315" max="13315" width="2.453125" customWidth="1"/>
    <col min="13316" max="13316" width="17.81640625" customWidth="1"/>
    <col min="13317" max="13317" width="17.26953125" customWidth="1"/>
    <col min="13318" max="13318" width="17.81640625" customWidth="1"/>
    <col min="13319" max="13319" width="16.1796875" customWidth="1"/>
    <col min="13320" max="13320" width="17.1796875" customWidth="1"/>
    <col min="13321" max="13321" width="21" customWidth="1"/>
    <col min="13322" max="13322" width="19.1796875" customWidth="1"/>
    <col min="13571" max="13571" width="2.453125" customWidth="1"/>
    <col min="13572" max="13572" width="17.81640625" customWidth="1"/>
    <col min="13573" max="13573" width="17.26953125" customWidth="1"/>
    <col min="13574" max="13574" width="17.81640625" customWidth="1"/>
    <col min="13575" max="13575" width="16.1796875" customWidth="1"/>
    <col min="13576" max="13576" width="17.1796875" customWidth="1"/>
    <col min="13577" max="13577" width="21" customWidth="1"/>
    <col min="13578" max="13578" width="19.1796875" customWidth="1"/>
    <col min="13827" max="13827" width="2.453125" customWidth="1"/>
    <col min="13828" max="13828" width="17.81640625" customWidth="1"/>
    <col min="13829" max="13829" width="17.26953125" customWidth="1"/>
    <col min="13830" max="13830" width="17.81640625" customWidth="1"/>
    <col min="13831" max="13831" width="16.1796875" customWidth="1"/>
    <col min="13832" max="13832" width="17.1796875" customWidth="1"/>
    <col min="13833" max="13833" width="21" customWidth="1"/>
    <col min="13834" max="13834" width="19.1796875" customWidth="1"/>
    <col min="14083" max="14083" width="2.453125" customWidth="1"/>
    <col min="14084" max="14084" width="17.81640625" customWidth="1"/>
    <col min="14085" max="14085" width="17.26953125" customWidth="1"/>
    <col min="14086" max="14086" width="17.81640625" customWidth="1"/>
    <col min="14087" max="14087" width="16.1796875" customWidth="1"/>
    <col min="14088" max="14088" width="17.1796875" customWidth="1"/>
    <col min="14089" max="14089" width="21" customWidth="1"/>
    <col min="14090" max="14090" width="19.1796875" customWidth="1"/>
    <col min="14339" max="14339" width="2.453125" customWidth="1"/>
    <col min="14340" max="14340" width="17.81640625" customWidth="1"/>
    <col min="14341" max="14341" width="17.26953125" customWidth="1"/>
    <col min="14342" max="14342" width="17.81640625" customWidth="1"/>
    <col min="14343" max="14343" width="16.1796875" customWidth="1"/>
    <col min="14344" max="14344" width="17.1796875" customWidth="1"/>
    <col min="14345" max="14345" width="21" customWidth="1"/>
    <col min="14346" max="14346" width="19.1796875" customWidth="1"/>
    <col min="14595" max="14595" width="2.453125" customWidth="1"/>
    <col min="14596" max="14596" width="17.81640625" customWidth="1"/>
    <col min="14597" max="14597" width="17.26953125" customWidth="1"/>
    <col min="14598" max="14598" width="17.81640625" customWidth="1"/>
    <col min="14599" max="14599" width="16.1796875" customWidth="1"/>
    <col min="14600" max="14600" width="17.1796875" customWidth="1"/>
    <col min="14601" max="14601" width="21" customWidth="1"/>
    <col min="14602" max="14602" width="19.1796875" customWidth="1"/>
    <col min="14851" max="14851" width="2.453125" customWidth="1"/>
    <col min="14852" max="14852" width="17.81640625" customWidth="1"/>
    <col min="14853" max="14853" width="17.26953125" customWidth="1"/>
    <col min="14854" max="14854" width="17.81640625" customWidth="1"/>
    <col min="14855" max="14855" width="16.1796875" customWidth="1"/>
    <col min="14856" max="14856" width="17.1796875" customWidth="1"/>
    <col min="14857" max="14857" width="21" customWidth="1"/>
    <col min="14858" max="14858" width="19.1796875" customWidth="1"/>
    <col min="15107" max="15107" width="2.453125" customWidth="1"/>
    <col min="15108" max="15108" width="17.81640625" customWidth="1"/>
    <col min="15109" max="15109" width="17.26953125" customWidth="1"/>
    <col min="15110" max="15110" width="17.81640625" customWidth="1"/>
    <col min="15111" max="15111" width="16.1796875" customWidth="1"/>
    <col min="15112" max="15112" width="17.1796875" customWidth="1"/>
    <col min="15113" max="15113" width="21" customWidth="1"/>
    <col min="15114" max="15114" width="19.1796875" customWidth="1"/>
    <col min="15363" max="15363" width="2.453125" customWidth="1"/>
    <col min="15364" max="15364" width="17.81640625" customWidth="1"/>
    <col min="15365" max="15365" width="17.26953125" customWidth="1"/>
    <col min="15366" max="15366" width="17.81640625" customWidth="1"/>
    <col min="15367" max="15367" width="16.1796875" customWidth="1"/>
    <col min="15368" max="15368" width="17.1796875" customWidth="1"/>
    <col min="15369" max="15369" width="21" customWidth="1"/>
    <col min="15370" max="15370" width="19.1796875" customWidth="1"/>
    <col min="15619" max="15619" width="2.453125" customWidth="1"/>
    <col min="15620" max="15620" width="17.81640625" customWidth="1"/>
    <col min="15621" max="15621" width="17.26953125" customWidth="1"/>
    <col min="15622" max="15622" width="17.81640625" customWidth="1"/>
    <col min="15623" max="15623" width="16.1796875" customWidth="1"/>
    <col min="15624" max="15624" width="17.1796875" customWidth="1"/>
    <col min="15625" max="15625" width="21" customWidth="1"/>
    <col min="15626" max="15626" width="19.1796875" customWidth="1"/>
    <col min="15875" max="15875" width="2.453125" customWidth="1"/>
    <col min="15876" max="15876" width="17.81640625" customWidth="1"/>
    <col min="15877" max="15877" width="17.26953125" customWidth="1"/>
    <col min="15878" max="15878" width="17.81640625" customWidth="1"/>
    <col min="15879" max="15879" width="16.1796875" customWidth="1"/>
    <col min="15880" max="15880" width="17.1796875" customWidth="1"/>
    <col min="15881" max="15881" width="21" customWidth="1"/>
    <col min="15882" max="15882" width="19.1796875" customWidth="1"/>
    <col min="16131" max="16131" width="2.453125" customWidth="1"/>
    <col min="16132" max="16132" width="17.81640625" customWidth="1"/>
    <col min="16133" max="16133" width="17.26953125" customWidth="1"/>
    <col min="16134" max="16134" width="17.81640625" customWidth="1"/>
    <col min="16135" max="16135" width="16.1796875" customWidth="1"/>
    <col min="16136" max="16136" width="17.1796875" customWidth="1"/>
    <col min="16137" max="16137" width="21" customWidth="1"/>
    <col min="16138" max="16138" width="19.1796875" customWidth="1"/>
  </cols>
  <sheetData>
    <row r="2" spans="2:10" ht="14" x14ac:dyDescent="0.3">
      <c r="B2" s="904" t="s">
        <v>2</v>
      </c>
      <c r="C2" s="905"/>
      <c r="D2" s="906">
        <f>'Instructions and Summary'!C4</f>
        <v>0</v>
      </c>
      <c r="E2" s="906"/>
      <c r="F2" s="307" t="s">
        <v>137</v>
      </c>
      <c r="G2" s="906">
        <f>'Instructions and Summary'!C3</f>
        <v>0</v>
      </c>
      <c r="H2" s="906"/>
      <c r="I2" s="291"/>
      <c r="J2" s="308"/>
    </row>
    <row r="3" spans="2:10" ht="18" x14ac:dyDescent="0.25">
      <c r="B3" s="907" t="s">
        <v>3</v>
      </c>
      <c r="C3" s="908"/>
      <c r="D3" s="908"/>
      <c r="E3" s="908"/>
      <c r="F3" s="908"/>
      <c r="G3" s="908"/>
      <c r="H3" s="908"/>
      <c r="I3" s="908"/>
      <c r="J3" s="908"/>
    </row>
    <row r="4" spans="2:10" x14ac:dyDescent="0.25">
      <c r="B4" s="909" t="s">
        <v>4</v>
      </c>
      <c r="C4" s="910"/>
      <c r="D4" s="910"/>
      <c r="E4" s="910"/>
      <c r="F4" s="910"/>
      <c r="G4" s="910"/>
      <c r="H4" s="910"/>
      <c r="I4" s="910"/>
      <c r="J4" s="910"/>
    </row>
    <row r="5" spans="2:10" ht="14" x14ac:dyDescent="0.25">
      <c r="B5" s="911" t="s">
        <v>5</v>
      </c>
      <c r="C5" s="912"/>
      <c r="D5" s="913"/>
      <c r="E5" s="913"/>
      <c r="F5" s="913"/>
      <c r="G5" s="903"/>
      <c r="H5" s="903"/>
      <c r="I5" s="903"/>
      <c r="J5" s="903"/>
    </row>
    <row r="6" spans="2:10" ht="14" x14ac:dyDescent="0.25">
      <c r="B6" s="914"/>
      <c r="C6" s="915" t="s">
        <v>6</v>
      </c>
      <c r="D6" s="917" t="s">
        <v>7</v>
      </c>
      <c r="E6" s="919" t="s">
        <v>8</v>
      </c>
      <c r="F6" s="920"/>
      <c r="G6" s="921" t="s">
        <v>9</v>
      </c>
      <c r="H6" s="922"/>
      <c r="I6" s="922"/>
      <c r="J6" s="923"/>
    </row>
    <row r="7" spans="2:10" ht="43.5" customHeight="1" x14ac:dyDescent="0.25">
      <c r="B7" s="914"/>
      <c r="C7" s="916"/>
      <c r="D7" s="918"/>
      <c r="E7" s="309" t="s">
        <v>12</v>
      </c>
      <c r="F7" s="309" t="s">
        <v>11</v>
      </c>
      <c r="G7" s="309" t="s">
        <v>12</v>
      </c>
      <c r="H7" s="309" t="s">
        <v>13</v>
      </c>
      <c r="I7" s="310"/>
      <c r="J7" s="311" t="s">
        <v>132</v>
      </c>
    </row>
    <row r="8" spans="2:10" ht="14" x14ac:dyDescent="0.25">
      <c r="B8" s="492"/>
      <c r="C8" s="312" t="s">
        <v>14</v>
      </c>
      <c r="D8" s="313" t="s">
        <v>15</v>
      </c>
      <c r="E8" s="313" t="s">
        <v>213</v>
      </c>
      <c r="F8" s="313" t="s">
        <v>17</v>
      </c>
      <c r="G8" s="313" t="s">
        <v>18</v>
      </c>
      <c r="H8" s="313" t="s">
        <v>19</v>
      </c>
      <c r="I8" s="314"/>
      <c r="J8" s="315" t="s">
        <v>20</v>
      </c>
    </row>
    <row r="9" spans="2:10" ht="14" x14ac:dyDescent="0.25">
      <c r="B9" s="493" t="s">
        <v>21</v>
      </c>
      <c r="C9" s="292" t="s">
        <v>96</v>
      </c>
      <c r="D9" s="293"/>
      <c r="E9" s="294"/>
      <c r="F9" s="294"/>
      <c r="G9" s="316">
        <f>'Instructions and Summary'!F12-'Instructions and Summary'!E29</f>
        <v>0</v>
      </c>
      <c r="H9" s="316">
        <f>'j. Cost Share'!E17</f>
        <v>0</v>
      </c>
      <c r="I9" s="317"/>
      <c r="J9" s="295">
        <f>ROUND(SUM(E9:H9),0)</f>
        <v>0</v>
      </c>
    </row>
    <row r="10" spans="2:10" ht="14" x14ac:dyDescent="0.25">
      <c r="B10" s="493" t="s">
        <v>22</v>
      </c>
      <c r="C10" s="292" t="s">
        <v>99</v>
      </c>
      <c r="D10" s="293"/>
      <c r="E10" s="294"/>
      <c r="F10" s="294"/>
      <c r="G10" s="316">
        <f>'Instructions and Summary'!F13-'Instructions and Summary'!H29</f>
        <v>0</v>
      </c>
      <c r="H10" s="316">
        <f>'j. Cost Share'!F17</f>
        <v>0</v>
      </c>
      <c r="I10" s="317"/>
      <c r="J10" s="295">
        <f>ROUND(SUM(E10:H10),0)</f>
        <v>0</v>
      </c>
    </row>
    <row r="11" spans="2:10" ht="14" x14ac:dyDescent="0.25">
      <c r="B11" s="493" t="s">
        <v>23</v>
      </c>
      <c r="C11" s="292" t="s">
        <v>97</v>
      </c>
      <c r="D11" s="293"/>
      <c r="E11" s="294"/>
      <c r="F11" s="294"/>
      <c r="G11" s="316">
        <f>'Instructions and Summary'!F14-'Instructions and Summary'!K29</f>
        <v>0</v>
      </c>
      <c r="H11" s="316">
        <f>'j. Cost Share'!G17</f>
        <v>0</v>
      </c>
      <c r="I11" s="317"/>
      <c r="J11" s="295">
        <f>ROUND(SUM(E11:H11),0)</f>
        <v>0</v>
      </c>
    </row>
    <row r="12" spans="2:10" ht="14" x14ac:dyDescent="0.25">
      <c r="B12" s="494" t="s">
        <v>24</v>
      </c>
      <c r="C12" s="292" t="s">
        <v>214</v>
      </c>
      <c r="D12" s="296"/>
      <c r="E12" s="297"/>
      <c r="F12" s="297"/>
      <c r="G12" s="316">
        <f>'Instructions and Summary'!F15-'Instructions and Summary'!N29</f>
        <v>0</v>
      </c>
      <c r="H12" s="316">
        <f>'j. Cost Share'!H17</f>
        <v>0</v>
      </c>
      <c r="I12" s="298"/>
      <c r="J12" s="295">
        <f>ROUND(SUM(E12:H12),0)</f>
        <v>0</v>
      </c>
    </row>
    <row r="13" spans="2:10" ht="14" x14ac:dyDescent="0.25">
      <c r="B13" s="494" t="s">
        <v>25</v>
      </c>
      <c r="C13" s="292" t="s">
        <v>215</v>
      </c>
      <c r="D13" s="296"/>
      <c r="E13" s="297"/>
      <c r="F13" s="297"/>
      <c r="G13" s="316">
        <f>'Instructions and Summary'!F16-'Instructions and Summary'!Q29</f>
        <v>0</v>
      </c>
      <c r="H13" s="316">
        <f>'j. Cost Share'!I17</f>
        <v>0</v>
      </c>
      <c r="I13" s="298"/>
      <c r="J13" s="295">
        <f>ROUND(SUM(E13:H13),0)</f>
        <v>0</v>
      </c>
    </row>
    <row r="14" spans="2:10" ht="14" x14ac:dyDescent="0.25">
      <c r="B14" s="495" t="s">
        <v>27</v>
      </c>
      <c r="C14" s="318" t="s">
        <v>144</v>
      </c>
      <c r="D14" s="299"/>
      <c r="E14" s="300"/>
      <c r="F14" s="300"/>
      <c r="G14" s="300">
        <f>ROUND(SUM(G9:G13),0)</f>
        <v>0</v>
      </c>
      <c r="H14" s="300">
        <f>ROUND(SUM(H9:H13),0)</f>
        <v>0</v>
      </c>
      <c r="I14" s="301"/>
      <c r="J14" s="295">
        <f>ROUND(SUM(J9:J13),0)</f>
        <v>0</v>
      </c>
    </row>
    <row r="15" spans="2:10" ht="14" x14ac:dyDescent="0.25">
      <c r="B15" s="940" t="s">
        <v>26</v>
      </c>
      <c r="C15" s="941"/>
      <c r="D15" s="903"/>
      <c r="E15" s="903"/>
      <c r="F15" s="903"/>
      <c r="G15" s="903"/>
      <c r="H15" s="903"/>
      <c r="I15" s="903"/>
      <c r="J15" s="903"/>
    </row>
    <row r="16" spans="2:10" ht="14" x14ac:dyDescent="0.25">
      <c r="B16" s="925" t="s">
        <v>27</v>
      </c>
      <c r="C16" s="927" t="s">
        <v>28</v>
      </c>
      <c r="D16" s="928"/>
      <c r="E16" s="901" t="s">
        <v>29</v>
      </c>
      <c r="F16" s="902"/>
      <c r="G16" s="902"/>
      <c r="H16" s="902"/>
      <c r="I16" s="319"/>
      <c r="J16" s="931" t="s">
        <v>30</v>
      </c>
    </row>
    <row r="17" spans="2:10" ht="14" x14ac:dyDescent="0.25">
      <c r="B17" s="926"/>
      <c r="C17" s="929"/>
      <c r="D17" s="930"/>
      <c r="E17" s="292" t="s">
        <v>96</v>
      </c>
      <c r="F17" s="292" t="s">
        <v>99</v>
      </c>
      <c r="G17" s="292" t="s">
        <v>97</v>
      </c>
      <c r="H17" s="292" t="s">
        <v>214</v>
      </c>
      <c r="I17" s="292" t="s">
        <v>215</v>
      </c>
      <c r="J17" s="932"/>
    </row>
    <row r="18" spans="2:10" ht="14" x14ac:dyDescent="0.25">
      <c r="B18" s="491"/>
      <c r="C18" s="905" t="s">
        <v>32</v>
      </c>
      <c r="D18" s="905"/>
      <c r="E18" s="320">
        <f>'a. Personnel'!G34</f>
        <v>0</v>
      </c>
      <c r="F18" s="320">
        <f>'a. Personnel'!J34</f>
        <v>0</v>
      </c>
      <c r="G18" s="320">
        <f>'a. Personnel'!M34</f>
        <v>0</v>
      </c>
      <c r="H18" s="320">
        <f>'a. Personnel'!P34</f>
        <v>0</v>
      </c>
      <c r="I18" s="320">
        <f>'a. Personnel'!S34</f>
        <v>0</v>
      </c>
      <c r="J18" s="295">
        <f t="shared" ref="J18:J27" si="0">ROUND(SUM(E18:I18),0)</f>
        <v>0</v>
      </c>
    </row>
    <row r="19" spans="2:10" ht="14" x14ac:dyDescent="0.25">
      <c r="B19" s="496"/>
      <c r="C19" s="924" t="s">
        <v>33</v>
      </c>
      <c r="D19" s="924"/>
      <c r="E19" s="316">
        <f>'b. Fringe'!E13</f>
        <v>0</v>
      </c>
      <c r="F19" s="316">
        <f>'b. Fringe'!H13</f>
        <v>0</v>
      </c>
      <c r="G19" s="316">
        <f>'b. Fringe'!K13</f>
        <v>0</v>
      </c>
      <c r="H19" s="316">
        <f>'b. Fringe'!N13</f>
        <v>0</v>
      </c>
      <c r="I19" s="316">
        <f>'b. Fringe'!Q13</f>
        <v>0</v>
      </c>
      <c r="J19" s="295">
        <f t="shared" si="0"/>
        <v>0</v>
      </c>
    </row>
    <row r="20" spans="2:10" ht="14" x14ac:dyDescent="0.25">
      <c r="B20" s="491"/>
      <c r="C20" s="905" t="s">
        <v>34</v>
      </c>
      <c r="D20" s="905"/>
      <c r="E20" s="316">
        <f>'c. Travel'!M15</f>
        <v>0</v>
      </c>
      <c r="F20" s="316">
        <f>'c. Travel'!M23</f>
        <v>0</v>
      </c>
      <c r="G20" s="316">
        <f>'c. Travel'!M31</f>
        <v>0</v>
      </c>
      <c r="H20" s="316">
        <f>'c. Travel'!M39</f>
        <v>0</v>
      </c>
      <c r="I20" s="316">
        <f>'c. Travel'!M47</f>
        <v>0</v>
      </c>
      <c r="J20" s="295">
        <f t="shared" si="0"/>
        <v>0</v>
      </c>
    </row>
    <row r="21" spans="2:10" ht="14" x14ac:dyDescent="0.25">
      <c r="B21" s="496"/>
      <c r="C21" s="924" t="s">
        <v>35</v>
      </c>
      <c r="D21" s="924"/>
      <c r="E21" s="316">
        <f>'d. Equipment'!G15</f>
        <v>0</v>
      </c>
      <c r="F21" s="316">
        <f>'d. Equipment'!G23</f>
        <v>0</v>
      </c>
      <c r="G21" s="316">
        <f>'d. Equipment'!G31</f>
        <v>0</v>
      </c>
      <c r="H21" s="316">
        <f>'d. Equipment'!G39</f>
        <v>0</v>
      </c>
      <c r="I21" s="316">
        <f>'d. Equipment'!G47</f>
        <v>0</v>
      </c>
      <c r="J21" s="295">
        <f t="shared" si="0"/>
        <v>0</v>
      </c>
    </row>
    <row r="22" spans="2:10" ht="14" x14ac:dyDescent="0.25">
      <c r="B22" s="491"/>
      <c r="C22" s="905" t="s">
        <v>36</v>
      </c>
      <c r="D22" s="905"/>
      <c r="E22" s="316">
        <f>'e. Supplies'!G17</f>
        <v>0</v>
      </c>
      <c r="F22" s="316">
        <f>'e. Supplies'!G27</f>
        <v>0</v>
      </c>
      <c r="G22" s="316">
        <f>'e. Supplies'!G37</f>
        <v>0</v>
      </c>
      <c r="H22" s="316">
        <f>'e. Supplies'!G47</f>
        <v>0</v>
      </c>
      <c r="I22" s="316">
        <f>'e. Supplies'!G57</f>
        <v>0</v>
      </c>
      <c r="J22" s="295">
        <f t="shared" si="0"/>
        <v>0</v>
      </c>
    </row>
    <row r="23" spans="2:10" ht="14" x14ac:dyDescent="0.25">
      <c r="B23" s="496"/>
      <c r="C23" s="924" t="s">
        <v>37</v>
      </c>
      <c r="D23" s="924"/>
      <c r="E23" s="320">
        <f>'f. Contractual'!G29-'f. Contractual'!G27</f>
        <v>0</v>
      </c>
      <c r="F23" s="320">
        <f>'f. Contractual'!H29-'f. Contractual'!H27</f>
        <v>0</v>
      </c>
      <c r="G23" s="320">
        <f>'f. Contractual'!I29-'f. Contractual'!I27</f>
        <v>0</v>
      </c>
      <c r="H23" s="320">
        <f>'f. Contractual'!J29-'f. Contractual'!J27</f>
        <v>0</v>
      </c>
      <c r="I23" s="320">
        <f>'f. Contractual'!K29-'f. Contractual'!K27</f>
        <v>0</v>
      </c>
      <c r="J23" s="295">
        <f t="shared" si="0"/>
        <v>0</v>
      </c>
    </row>
    <row r="24" spans="2:10" ht="14" x14ac:dyDescent="0.25">
      <c r="B24" s="491"/>
      <c r="C24" s="905" t="s">
        <v>38</v>
      </c>
      <c r="D24" s="905"/>
      <c r="E24" s="320">
        <f>'g. Construction'!E16</f>
        <v>0</v>
      </c>
      <c r="F24" s="320">
        <f>'g. Construction'!E23</f>
        <v>0</v>
      </c>
      <c r="G24" s="320">
        <f>'g. Construction'!E30</f>
        <v>0</v>
      </c>
      <c r="H24" s="320">
        <f>'g. Construction'!E37</f>
        <v>0</v>
      </c>
      <c r="I24" s="320">
        <f>'g. Construction'!E44</f>
        <v>0</v>
      </c>
      <c r="J24" s="295">
        <f t="shared" si="0"/>
        <v>0</v>
      </c>
    </row>
    <row r="25" spans="2:10" ht="14" x14ac:dyDescent="0.25">
      <c r="B25" s="496"/>
      <c r="C25" s="924" t="s">
        <v>39</v>
      </c>
      <c r="D25" s="924"/>
      <c r="E25" s="316">
        <f>'h. Other'!E15</f>
        <v>0</v>
      </c>
      <c r="F25" s="316">
        <f>'h. Other'!E23</f>
        <v>0</v>
      </c>
      <c r="G25" s="316">
        <f>'h. Other'!E31</f>
        <v>0</v>
      </c>
      <c r="H25" s="316">
        <f>'h. Other'!E39</f>
        <v>0</v>
      </c>
      <c r="I25" s="316">
        <f>'h. Other'!E47</f>
        <v>0</v>
      </c>
      <c r="J25" s="295">
        <f t="shared" si="0"/>
        <v>0</v>
      </c>
    </row>
    <row r="26" spans="2:10" ht="14" x14ac:dyDescent="0.25">
      <c r="B26" s="491"/>
      <c r="C26" s="924" t="s">
        <v>40</v>
      </c>
      <c r="D26" s="935"/>
      <c r="E26" s="303">
        <f>SUM(E18:E25)</f>
        <v>0</v>
      </c>
      <c r="F26" s="303">
        <f>SUM(F18:F25)</f>
        <v>0</v>
      </c>
      <c r="G26" s="303">
        <f>SUM(G18:G25)</f>
        <v>0</v>
      </c>
      <c r="H26" s="303">
        <f>SUM(H18:H25)</f>
        <v>0</v>
      </c>
      <c r="I26" s="303">
        <f>SUM(I18:I25)</f>
        <v>0</v>
      </c>
      <c r="J26" s="295">
        <f t="shared" si="0"/>
        <v>0</v>
      </c>
    </row>
    <row r="27" spans="2:10" ht="14" x14ac:dyDescent="0.25">
      <c r="B27" s="496"/>
      <c r="C27" s="924" t="s">
        <v>41</v>
      </c>
      <c r="D27" s="924"/>
      <c r="E27" s="316">
        <f>'i. Indirect'!C16</f>
        <v>0</v>
      </c>
      <c r="F27" s="316">
        <f>'i. Indirect'!D16</f>
        <v>0</v>
      </c>
      <c r="G27" s="316">
        <f>'i. Indirect'!E16</f>
        <v>0</v>
      </c>
      <c r="H27" s="316">
        <f>'i. Indirect'!F16</f>
        <v>0</v>
      </c>
      <c r="I27" s="316">
        <f>'i. Indirect'!G16</f>
        <v>0</v>
      </c>
      <c r="J27" s="295">
        <f t="shared" si="0"/>
        <v>0</v>
      </c>
    </row>
    <row r="28" spans="2:10" ht="14" x14ac:dyDescent="0.25">
      <c r="B28" s="497"/>
      <c r="C28" s="929" t="s">
        <v>223</v>
      </c>
      <c r="D28" s="929"/>
      <c r="E28" s="499">
        <f t="shared" ref="E28:J28" si="1">ROUND(SUM(E26:E27),0)</f>
        <v>0</v>
      </c>
      <c r="F28" s="499">
        <f t="shared" si="1"/>
        <v>0</v>
      </c>
      <c r="G28" s="499">
        <f t="shared" si="1"/>
        <v>0</v>
      </c>
      <c r="H28" s="499">
        <f t="shared" si="1"/>
        <v>0</v>
      </c>
      <c r="I28" s="499">
        <f t="shared" si="1"/>
        <v>0</v>
      </c>
      <c r="J28" s="295">
        <f t="shared" si="1"/>
        <v>0</v>
      </c>
    </row>
    <row r="29" spans="2:10" ht="14" x14ac:dyDescent="0.25">
      <c r="B29" s="936"/>
      <c r="C29" s="913"/>
      <c r="D29" s="913"/>
      <c r="E29" s="913"/>
      <c r="F29" s="913"/>
      <c r="G29" s="913"/>
      <c r="H29" s="913"/>
      <c r="I29" s="913"/>
      <c r="J29" s="913"/>
    </row>
    <row r="30" spans="2:10" ht="14" x14ac:dyDescent="0.25">
      <c r="B30" s="498" t="s">
        <v>43</v>
      </c>
      <c r="C30" s="924" t="s">
        <v>44</v>
      </c>
      <c r="D30" s="924"/>
      <c r="E30" s="298"/>
      <c r="F30" s="298"/>
      <c r="G30" s="298"/>
      <c r="H30" s="298"/>
      <c r="I30" s="298"/>
      <c r="J30" s="295">
        <f>ROUND(SUM(E30:H30),0)</f>
        <v>0</v>
      </c>
    </row>
    <row r="31" spans="2:10" ht="14" x14ac:dyDescent="0.25">
      <c r="B31" s="304"/>
      <c r="C31" s="302"/>
      <c r="D31" s="302"/>
      <c r="E31" s="305"/>
      <c r="F31" s="305"/>
      <c r="G31" s="305"/>
      <c r="H31" s="305"/>
      <c r="I31" s="305"/>
      <c r="J31" s="305"/>
    </row>
    <row r="32" spans="2:10" x14ac:dyDescent="0.25">
      <c r="B32" s="302"/>
      <c r="C32" s="302"/>
      <c r="D32" s="302"/>
      <c r="E32" s="302"/>
      <c r="F32" s="302"/>
      <c r="G32" s="302"/>
      <c r="H32" s="302"/>
      <c r="I32" s="302"/>
      <c r="J32" s="306" t="s">
        <v>222</v>
      </c>
    </row>
    <row r="33" spans="2:10" x14ac:dyDescent="0.25">
      <c r="B33" s="937" t="s">
        <v>46</v>
      </c>
      <c r="C33" s="937"/>
      <c r="D33" s="933"/>
      <c r="E33" s="938"/>
      <c r="F33" s="938"/>
      <c r="G33" s="938"/>
      <c r="H33" s="939" t="s">
        <v>47</v>
      </c>
      <c r="I33" s="939"/>
      <c r="J33" s="910"/>
    </row>
    <row r="34" spans="2:10" x14ac:dyDescent="0.25">
      <c r="B34" s="933" t="s">
        <v>48</v>
      </c>
      <c r="C34" s="866"/>
      <c r="D34" s="866"/>
      <c r="E34" s="866"/>
      <c r="F34" s="866"/>
      <c r="G34" s="866"/>
      <c r="H34" s="866"/>
      <c r="I34" s="866"/>
      <c r="J34" s="934"/>
    </row>
  </sheetData>
  <sheetProtection sheet="1" objects="1" scenarios="1"/>
  <mergeCells count="35">
    <mergeCell ref="B15:C15"/>
    <mergeCell ref="D15:J15"/>
    <mergeCell ref="B2:C2"/>
    <mergeCell ref="D2:E2"/>
    <mergeCell ref="G2:H2"/>
    <mergeCell ref="B3:J3"/>
    <mergeCell ref="B4:J4"/>
    <mergeCell ref="B5:C5"/>
    <mergeCell ref="D5:J5"/>
    <mergeCell ref="B6:B7"/>
    <mergeCell ref="C6:C7"/>
    <mergeCell ref="D6:D7"/>
    <mergeCell ref="E6:F6"/>
    <mergeCell ref="G6:J6"/>
    <mergeCell ref="C25:D25"/>
    <mergeCell ref="B16:B17"/>
    <mergeCell ref="C16:D17"/>
    <mergeCell ref="E16:H16"/>
    <mergeCell ref="J16:J17"/>
    <mergeCell ref="C18:D18"/>
    <mergeCell ref="C19:D19"/>
    <mergeCell ref="C20:D20"/>
    <mergeCell ref="C21:D21"/>
    <mergeCell ref="C22:D22"/>
    <mergeCell ref="C23:D23"/>
    <mergeCell ref="C24:D24"/>
    <mergeCell ref="B34:J34"/>
    <mergeCell ref="C26:D26"/>
    <mergeCell ref="C27:D27"/>
    <mergeCell ref="C28:D28"/>
    <mergeCell ref="B29:J29"/>
    <mergeCell ref="C30:D30"/>
    <mergeCell ref="B33:C33"/>
    <mergeCell ref="D33:G33"/>
    <mergeCell ref="H33:J33"/>
  </mergeCells>
  <pageMargins left="0.7" right="0.7" top="0.75" bottom="0.75" header="0.3" footer="0.3"/>
  <pageSetup scale="7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6371B-20EF-460C-A32C-E45406D72E5F}">
  <sheetPr codeName="Sheet15"/>
  <dimension ref="B1:AA44"/>
  <sheetViews>
    <sheetView showGridLines="0" workbookViewId="0">
      <selection activeCell="V13" sqref="V13"/>
    </sheetView>
  </sheetViews>
  <sheetFormatPr defaultColWidth="9.1796875" defaultRowHeight="12.5" x14ac:dyDescent="0.25"/>
  <cols>
    <col min="1" max="1" width="3.26953125" style="103" customWidth="1"/>
    <col min="2" max="2" width="24.1796875" style="119" customWidth="1"/>
    <col min="3" max="4" width="8.26953125" style="119" customWidth="1"/>
    <col min="5" max="5" width="7.36328125" style="119" bestFit="1" customWidth="1"/>
    <col min="6" max="17" width="8.26953125" style="119" customWidth="1"/>
    <col min="18" max="19" width="16.453125" style="103" customWidth="1"/>
    <col min="20" max="20" width="42.1796875" style="107" customWidth="1"/>
    <col min="21" max="33" width="9.26953125" style="103" customWidth="1"/>
    <col min="34" max="16384" width="9.1796875" style="103"/>
  </cols>
  <sheetData>
    <row r="1" spans="2:27" s="107" customFormat="1" ht="11.25" customHeight="1" x14ac:dyDescent="0.25">
      <c r="B1" s="658" t="s">
        <v>131</v>
      </c>
      <c r="C1" s="658"/>
      <c r="D1" s="658"/>
      <c r="E1" s="658"/>
      <c r="F1" s="658"/>
      <c r="G1" s="658"/>
      <c r="H1" s="658"/>
      <c r="I1" s="658"/>
      <c r="J1" s="658"/>
      <c r="K1" s="658"/>
      <c r="L1" s="658"/>
      <c r="M1" s="658"/>
      <c r="N1" s="658"/>
      <c r="O1" s="658"/>
      <c r="P1" s="658"/>
      <c r="Q1" s="658"/>
      <c r="R1" s="658"/>
      <c r="S1" s="658"/>
      <c r="T1" s="658"/>
    </row>
    <row r="2" spans="2:27" s="107" customFormat="1" ht="11.25" customHeight="1" x14ac:dyDescent="0.25">
      <c r="B2" s="658"/>
      <c r="C2" s="658"/>
      <c r="D2" s="658"/>
      <c r="E2" s="658"/>
      <c r="F2" s="658"/>
      <c r="G2" s="658"/>
      <c r="H2" s="658"/>
      <c r="I2" s="658"/>
      <c r="J2" s="658"/>
      <c r="K2" s="658"/>
      <c r="L2" s="658"/>
      <c r="M2" s="658"/>
      <c r="N2" s="658"/>
      <c r="O2" s="658"/>
      <c r="P2" s="658"/>
      <c r="Q2" s="658"/>
      <c r="R2" s="658"/>
      <c r="S2" s="658"/>
      <c r="T2" s="658"/>
    </row>
    <row r="3" spans="2:27" s="116" customFormat="1" ht="16.5" customHeight="1" x14ac:dyDescent="0.25">
      <c r="B3" s="114" t="s">
        <v>137</v>
      </c>
      <c r="C3" s="622"/>
      <c r="D3" s="622"/>
      <c r="E3" s="622"/>
      <c r="F3" s="622"/>
      <c r="G3" s="622"/>
      <c r="H3" s="622"/>
      <c r="I3" s="512"/>
      <c r="J3" s="512"/>
      <c r="K3" s="623" t="s">
        <v>118</v>
      </c>
      <c r="L3" s="623"/>
      <c r="M3" s="623"/>
      <c r="N3" s="623"/>
      <c r="O3" s="623"/>
      <c r="P3" s="623"/>
      <c r="Q3" s="623"/>
      <c r="R3" s="623"/>
      <c r="S3" s="623"/>
      <c r="T3" s="115"/>
    </row>
    <row r="4" spans="2:27" s="116" customFormat="1" ht="15" customHeight="1" x14ac:dyDescent="0.25">
      <c r="B4" s="114" t="s">
        <v>133</v>
      </c>
      <c r="C4" s="633"/>
      <c r="D4" s="633"/>
      <c r="E4" s="633"/>
      <c r="F4" s="633"/>
      <c r="G4" s="633"/>
      <c r="H4" s="633"/>
      <c r="I4" s="512"/>
      <c r="J4" s="512"/>
      <c r="K4" s="623" t="s">
        <v>134</v>
      </c>
      <c r="L4" s="623"/>
      <c r="M4" s="623"/>
      <c r="N4" s="623"/>
      <c r="O4" s="623"/>
      <c r="P4" s="623"/>
      <c r="Q4" s="623"/>
      <c r="R4" s="623"/>
      <c r="S4" s="623"/>
      <c r="T4" s="115"/>
    </row>
    <row r="5" spans="2:27" s="116" customFormat="1" ht="10.5" customHeight="1" thickBot="1" x14ac:dyDescent="0.3">
      <c r="B5" s="114"/>
      <c r="C5" s="117"/>
      <c r="D5" s="117"/>
      <c r="E5" s="117"/>
      <c r="F5" s="117"/>
      <c r="G5" s="117"/>
      <c r="H5" s="117"/>
      <c r="I5" s="117"/>
      <c r="J5" s="117"/>
      <c r="K5" s="114"/>
      <c r="L5" s="114"/>
      <c r="M5" s="114"/>
      <c r="N5" s="114"/>
      <c r="O5" s="114"/>
      <c r="P5" s="114"/>
      <c r="Q5" s="114"/>
      <c r="R5" s="114"/>
      <c r="S5" s="114"/>
      <c r="T5" s="118" t="s">
        <v>146</v>
      </c>
    </row>
    <row r="6" spans="2:27" ht="54" customHeight="1" thickBot="1" x14ac:dyDescent="0.3">
      <c r="B6" s="634" t="s">
        <v>225</v>
      </c>
      <c r="C6" s="635"/>
      <c r="D6" s="635"/>
      <c r="E6" s="635"/>
      <c r="F6" s="635"/>
      <c r="G6" s="635"/>
      <c r="H6" s="635"/>
      <c r="I6" s="635"/>
      <c r="J6" s="635"/>
      <c r="K6" s="635"/>
      <c r="L6" s="635"/>
      <c r="M6" s="635"/>
      <c r="N6" s="635"/>
      <c r="O6" s="635"/>
      <c r="P6" s="635"/>
      <c r="Q6" s="635"/>
      <c r="R6" s="635"/>
      <c r="S6" s="635"/>
      <c r="T6" s="636"/>
    </row>
    <row r="7" spans="2:27" ht="187.5" customHeight="1" thickBot="1" x14ac:dyDescent="0.3">
      <c r="B7" s="637" t="s">
        <v>257</v>
      </c>
      <c r="C7" s="638"/>
      <c r="D7" s="638"/>
      <c r="E7" s="638"/>
      <c r="F7" s="638"/>
      <c r="G7" s="638"/>
      <c r="H7" s="638"/>
      <c r="I7" s="638"/>
      <c r="J7" s="638"/>
      <c r="K7" s="638"/>
      <c r="L7" s="638"/>
      <c r="M7" s="638"/>
      <c r="N7" s="638"/>
      <c r="O7" s="638"/>
      <c r="P7" s="638"/>
      <c r="Q7" s="638"/>
      <c r="R7" s="638"/>
      <c r="S7" s="638"/>
      <c r="T7" s="639"/>
      <c r="V7" s="116"/>
      <c r="W7" s="116"/>
      <c r="X7" s="116"/>
      <c r="Y7" s="116"/>
      <c r="Z7" s="116"/>
      <c r="AA7" s="116"/>
    </row>
    <row r="8" spans="2:27" ht="8" customHeight="1" thickBot="1" x14ac:dyDescent="0.3">
      <c r="R8" s="119"/>
      <c r="S8" s="119"/>
      <c r="T8" s="120"/>
      <c r="V8" s="116"/>
      <c r="W8" s="116"/>
      <c r="X8" s="116"/>
      <c r="Y8" s="116"/>
      <c r="Z8" s="116"/>
      <c r="AA8" s="116"/>
    </row>
    <row r="9" spans="2:27" ht="29.25" customHeight="1" thickBot="1" x14ac:dyDescent="0.3">
      <c r="B9" s="624" t="s">
        <v>205</v>
      </c>
      <c r="C9" s="625"/>
      <c r="D9" s="625"/>
      <c r="E9" s="625"/>
      <c r="F9" s="625"/>
      <c r="G9" s="625"/>
      <c r="H9" s="625"/>
      <c r="I9" s="625"/>
      <c r="J9" s="625"/>
      <c r="K9" s="625"/>
      <c r="L9" s="625"/>
      <c r="M9" s="625"/>
      <c r="N9" s="625"/>
      <c r="O9" s="625"/>
      <c r="P9" s="625"/>
      <c r="Q9" s="625"/>
      <c r="R9" s="625"/>
      <c r="S9" s="625"/>
      <c r="T9" s="626"/>
      <c r="V9" s="116"/>
      <c r="W9" s="116"/>
      <c r="X9" s="116"/>
      <c r="Y9" s="116"/>
      <c r="Z9" s="116"/>
      <c r="AA9" s="116"/>
    </row>
    <row r="10" spans="2:27" ht="9.75" customHeight="1" thickBot="1" x14ac:dyDescent="0.3">
      <c r="B10" s="135" t="s">
        <v>5</v>
      </c>
      <c r="C10" s="645"/>
      <c r="D10" s="646"/>
      <c r="E10" s="646"/>
      <c r="F10" s="646"/>
      <c r="G10" s="646"/>
      <c r="H10" s="646"/>
      <c r="I10" s="646"/>
      <c r="J10" s="646"/>
      <c r="K10" s="646"/>
      <c r="L10" s="646"/>
      <c r="M10" s="646"/>
      <c r="N10" s="646"/>
      <c r="O10" s="646"/>
      <c r="P10" s="646"/>
      <c r="Q10" s="646"/>
      <c r="R10" s="647"/>
      <c r="S10" s="647"/>
      <c r="T10" s="648"/>
      <c r="V10" s="116"/>
      <c r="W10" s="116"/>
      <c r="X10" s="116"/>
      <c r="Y10" s="116"/>
      <c r="Z10" s="116"/>
      <c r="AA10" s="116"/>
    </row>
    <row r="11" spans="2:27" ht="14.5" customHeight="1" thickBot="1" x14ac:dyDescent="0.3">
      <c r="B11" s="640"/>
      <c r="C11" s="660"/>
      <c r="D11" s="653"/>
      <c r="E11" s="653"/>
      <c r="F11" s="653" t="s">
        <v>12</v>
      </c>
      <c r="G11" s="653"/>
      <c r="H11" s="653"/>
      <c r="I11" s="653"/>
      <c r="J11" s="653"/>
      <c r="K11" s="654"/>
      <c r="L11" s="652" t="s">
        <v>124</v>
      </c>
      <c r="M11" s="653"/>
      <c r="N11" s="653"/>
      <c r="O11" s="653"/>
      <c r="P11" s="653"/>
      <c r="Q11" s="654"/>
      <c r="R11" s="133" t="s">
        <v>173</v>
      </c>
      <c r="S11" s="133" t="s">
        <v>176</v>
      </c>
      <c r="T11" s="134" t="s">
        <v>200</v>
      </c>
      <c r="V11" s="116"/>
      <c r="W11" s="116"/>
      <c r="X11" s="116"/>
      <c r="Y11" s="116"/>
      <c r="Z11" s="116"/>
      <c r="AA11" s="116"/>
    </row>
    <row r="12" spans="2:27" ht="15.5" customHeight="1" x14ac:dyDescent="0.25">
      <c r="B12" s="641"/>
      <c r="C12" s="661" t="s">
        <v>96</v>
      </c>
      <c r="D12" s="662"/>
      <c r="E12" s="663"/>
      <c r="F12" s="655">
        <f>R12-L12</f>
        <v>0</v>
      </c>
      <c r="G12" s="656"/>
      <c r="H12" s="656"/>
      <c r="I12" s="656"/>
      <c r="J12" s="656"/>
      <c r="K12" s="657"/>
      <c r="L12" s="655">
        <f>'j. Cost Share'!E17</f>
        <v>0</v>
      </c>
      <c r="M12" s="656"/>
      <c r="N12" s="656"/>
      <c r="O12" s="656"/>
      <c r="P12" s="656"/>
      <c r="Q12" s="657"/>
      <c r="R12" s="130">
        <f>E35</f>
        <v>0</v>
      </c>
      <c r="S12" s="288">
        <f t="shared" ref="S12:S17" si="0">IF(R12&gt;0,L12/R12,0)</f>
        <v>0</v>
      </c>
      <c r="T12" s="513" t="s">
        <v>292</v>
      </c>
      <c r="V12" s="116"/>
      <c r="W12" s="116"/>
      <c r="X12" s="116"/>
      <c r="Y12" s="116"/>
      <c r="Z12" s="116"/>
      <c r="AA12" s="116"/>
    </row>
    <row r="13" spans="2:27" ht="15.5" customHeight="1" x14ac:dyDescent="0.25">
      <c r="B13" s="642"/>
      <c r="C13" s="664" t="s">
        <v>99</v>
      </c>
      <c r="D13" s="665"/>
      <c r="E13" s="666"/>
      <c r="F13" s="619">
        <f>R13-L13</f>
        <v>0</v>
      </c>
      <c r="G13" s="620"/>
      <c r="H13" s="620"/>
      <c r="I13" s="620"/>
      <c r="J13" s="620"/>
      <c r="K13" s="621"/>
      <c r="L13" s="619">
        <f>'j. Cost Share'!F17</f>
        <v>0</v>
      </c>
      <c r="M13" s="620"/>
      <c r="N13" s="620"/>
      <c r="O13" s="620"/>
      <c r="P13" s="620"/>
      <c r="Q13" s="621"/>
      <c r="R13" s="130">
        <f>H35</f>
        <v>0</v>
      </c>
      <c r="S13" s="288">
        <f t="shared" si="0"/>
        <v>0</v>
      </c>
      <c r="T13" s="321"/>
      <c r="V13" s="116"/>
      <c r="W13" s="116"/>
      <c r="X13" s="116"/>
      <c r="Y13" s="116"/>
      <c r="Z13" s="116"/>
      <c r="AA13" s="116"/>
    </row>
    <row r="14" spans="2:27" ht="15.5" customHeight="1" x14ac:dyDescent="0.25">
      <c r="B14" s="642"/>
      <c r="C14" s="664" t="s">
        <v>97</v>
      </c>
      <c r="D14" s="665"/>
      <c r="E14" s="666"/>
      <c r="F14" s="619">
        <f>R14-L14</f>
        <v>0</v>
      </c>
      <c r="G14" s="620"/>
      <c r="H14" s="620"/>
      <c r="I14" s="620"/>
      <c r="J14" s="620"/>
      <c r="K14" s="621"/>
      <c r="L14" s="619">
        <f>'j. Cost Share'!G17</f>
        <v>0</v>
      </c>
      <c r="M14" s="620"/>
      <c r="N14" s="620"/>
      <c r="O14" s="620"/>
      <c r="P14" s="620"/>
      <c r="Q14" s="621"/>
      <c r="R14" s="130">
        <f>K35</f>
        <v>0</v>
      </c>
      <c r="S14" s="288">
        <f t="shared" si="0"/>
        <v>0</v>
      </c>
      <c r="T14" s="322"/>
      <c r="V14" s="116"/>
      <c r="W14" s="116"/>
      <c r="X14" s="116"/>
      <c r="Y14" s="116"/>
      <c r="Z14" s="116"/>
      <c r="AA14" s="116"/>
    </row>
    <row r="15" spans="2:27" ht="15.5" customHeight="1" x14ac:dyDescent="0.25">
      <c r="B15" s="642"/>
      <c r="C15" s="664" t="s">
        <v>214</v>
      </c>
      <c r="D15" s="665"/>
      <c r="E15" s="666"/>
      <c r="F15" s="619">
        <f>R15-L15</f>
        <v>0</v>
      </c>
      <c r="G15" s="620"/>
      <c r="H15" s="620"/>
      <c r="I15" s="620"/>
      <c r="J15" s="620"/>
      <c r="K15" s="621"/>
      <c r="L15" s="619">
        <f>'j. Cost Share'!H17</f>
        <v>0</v>
      </c>
      <c r="M15" s="620"/>
      <c r="N15" s="620"/>
      <c r="O15" s="620"/>
      <c r="P15" s="620"/>
      <c r="Q15" s="621"/>
      <c r="R15" s="130">
        <f>N35</f>
        <v>0</v>
      </c>
      <c r="S15" s="288">
        <f t="shared" si="0"/>
        <v>0</v>
      </c>
      <c r="T15" s="323"/>
      <c r="V15" s="116"/>
      <c r="W15" s="116"/>
      <c r="X15" s="116"/>
      <c r="Y15" s="116"/>
      <c r="Z15" s="116"/>
      <c r="AA15" s="116"/>
    </row>
    <row r="16" spans="2:27" ht="15.5" customHeight="1" x14ac:dyDescent="0.25">
      <c r="B16" s="642"/>
      <c r="C16" s="664" t="s">
        <v>215</v>
      </c>
      <c r="D16" s="665"/>
      <c r="E16" s="666"/>
      <c r="F16" s="619">
        <f>R16-L16</f>
        <v>0</v>
      </c>
      <c r="G16" s="620"/>
      <c r="H16" s="620"/>
      <c r="I16" s="620"/>
      <c r="J16" s="620"/>
      <c r="K16" s="621"/>
      <c r="L16" s="619">
        <f>'j. Cost Share'!I17</f>
        <v>0</v>
      </c>
      <c r="M16" s="620"/>
      <c r="N16" s="620"/>
      <c r="O16" s="620"/>
      <c r="P16" s="620"/>
      <c r="Q16" s="621"/>
      <c r="R16" s="130">
        <f>Q35</f>
        <v>0</v>
      </c>
      <c r="S16" s="288">
        <f t="shared" si="0"/>
        <v>0</v>
      </c>
      <c r="T16" s="323"/>
      <c r="V16" s="116"/>
      <c r="W16" s="116"/>
      <c r="X16" s="116"/>
      <c r="Y16" s="116"/>
      <c r="Z16" s="116"/>
      <c r="AA16" s="116"/>
    </row>
    <row r="17" spans="2:27" ht="15.5" customHeight="1" thickBot="1" x14ac:dyDescent="0.3">
      <c r="B17" s="643"/>
      <c r="C17" s="667" t="s">
        <v>132</v>
      </c>
      <c r="D17" s="668"/>
      <c r="E17" s="668"/>
      <c r="F17" s="617">
        <f>SUM(H12:H16)</f>
        <v>0</v>
      </c>
      <c r="G17" s="617"/>
      <c r="H17" s="617"/>
      <c r="I17" s="617"/>
      <c r="J17" s="617"/>
      <c r="K17" s="618"/>
      <c r="L17" s="659">
        <f>SUM(Q12:Q16)</f>
        <v>0</v>
      </c>
      <c r="M17" s="617"/>
      <c r="N17" s="617"/>
      <c r="O17" s="617"/>
      <c r="P17" s="617"/>
      <c r="Q17" s="618"/>
      <c r="R17" s="131">
        <f>SUM(R12:R16)</f>
        <v>0</v>
      </c>
      <c r="S17" s="288">
        <f t="shared" si="0"/>
        <v>0</v>
      </c>
      <c r="T17" s="287"/>
      <c r="V17" s="116"/>
      <c r="W17" s="116"/>
      <c r="X17" s="116"/>
      <c r="Y17" s="116"/>
      <c r="Z17" s="116"/>
      <c r="AA17" s="116"/>
    </row>
    <row r="18" spans="2:27" ht="9.75" customHeight="1" thickBot="1" x14ac:dyDescent="0.3">
      <c r="B18" s="541" t="s">
        <v>26</v>
      </c>
      <c r="C18" s="649"/>
      <c r="D18" s="650"/>
      <c r="E18" s="650"/>
      <c r="F18" s="650"/>
      <c r="G18" s="650"/>
      <c r="H18" s="650"/>
      <c r="I18" s="650"/>
      <c r="J18" s="650"/>
      <c r="K18" s="650"/>
      <c r="L18" s="650"/>
      <c r="M18" s="650"/>
      <c r="N18" s="650"/>
      <c r="O18" s="650"/>
      <c r="P18" s="650"/>
      <c r="Q18" s="650"/>
      <c r="R18" s="650"/>
      <c r="S18" s="650"/>
      <c r="T18" s="651"/>
      <c r="V18" s="116"/>
      <c r="W18" s="116"/>
      <c r="X18" s="116"/>
      <c r="Y18" s="116"/>
      <c r="Z18" s="116"/>
      <c r="AA18" s="116"/>
    </row>
    <row r="19" spans="2:27" s="121" customFormat="1" ht="15.5" customHeight="1" thickBot="1" x14ac:dyDescent="0.3">
      <c r="B19" s="542" t="s">
        <v>109</v>
      </c>
      <c r="C19" s="644" t="s">
        <v>96</v>
      </c>
      <c r="D19" s="644"/>
      <c r="E19" s="644"/>
      <c r="F19" s="644" t="s">
        <v>99</v>
      </c>
      <c r="G19" s="644"/>
      <c r="H19" s="644"/>
      <c r="I19" s="644" t="s">
        <v>97</v>
      </c>
      <c r="J19" s="644"/>
      <c r="K19" s="644"/>
      <c r="L19" s="644" t="s">
        <v>214</v>
      </c>
      <c r="M19" s="644"/>
      <c r="N19" s="644"/>
      <c r="O19" s="644" t="s">
        <v>215</v>
      </c>
      <c r="P19" s="644"/>
      <c r="Q19" s="644"/>
      <c r="R19" s="133" t="s">
        <v>98</v>
      </c>
      <c r="S19" s="133" t="s">
        <v>172</v>
      </c>
      <c r="T19" s="134" t="s">
        <v>174</v>
      </c>
      <c r="V19" s="116"/>
      <c r="W19" s="116"/>
      <c r="X19" s="116"/>
      <c r="Y19" s="116"/>
      <c r="Z19" s="116"/>
      <c r="AA19" s="116"/>
    </row>
    <row r="20" spans="2:27" s="121" customFormat="1" ht="15.5" customHeight="1" thickBot="1" x14ac:dyDescent="0.3">
      <c r="B20" s="511"/>
      <c r="C20" s="133" t="s">
        <v>254</v>
      </c>
      <c r="D20" s="133" t="s">
        <v>258</v>
      </c>
      <c r="E20" s="133" t="s">
        <v>132</v>
      </c>
      <c r="F20" s="133" t="s">
        <v>254</v>
      </c>
      <c r="G20" s="133" t="s">
        <v>258</v>
      </c>
      <c r="H20" s="133" t="s">
        <v>132</v>
      </c>
      <c r="I20" s="133" t="s">
        <v>254</v>
      </c>
      <c r="J20" s="133" t="s">
        <v>258</v>
      </c>
      <c r="K20" s="133" t="s">
        <v>132</v>
      </c>
      <c r="L20" s="133" t="s">
        <v>254</v>
      </c>
      <c r="M20" s="133" t="s">
        <v>258</v>
      </c>
      <c r="N20" s="133" t="s">
        <v>132</v>
      </c>
      <c r="O20" s="133" t="s">
        <v>254</v>
      </c>
      <c r="P20" s="133" t="s">
        <v>258</v>
      </c>
      <c r="Q20" s="133" t="s">
        <v>132</v>
      </c>
      <c r="R20" s="133"/>
      <c r="S20" s="133"/>
      <c r="T20" s="134"/>
      <c r="V20" s="116"/>
      <c r="W20" s="116"/>
      <c r="X20" s="116"/>
      <c r="Y20" s="116"/>
      <c r="Z20" s="116"/>
      <c r="AA20" s="116"/>
    </row>
    <row r="21" spans="2:27" ht="15.75" customHeight="1" x14ac:dyDescent="0.25">
      <c r="B21" s="136" t="s">
        <v>88</v>
      </c>
      <c r="C21" s="130">
        <f>'a. Personnel'!G34</f>
        <v>0</v>
      </c>
      <c r="D21" s="130">
        <f>'a. Personnel'!G35</f>
        <v>0</v>
      </c>
      <c r="E21" s="130">
        <f>'a. Personnel'!G36</f>
        <v>0</v>
      </c>
      <c r="F21" s="507">
        <f>'a. Personnel'!J34</f>
        <v>0</v>
      </c>
      <c r="G21" s="507">
        <f>'a. Personnel'!J35</f>
        <v>0</v>
      </c>
      <c r="H21" s="130">
        <f>'a. Personnel'!J36</f>
        <v>0</v>
      </c>
      <c r="I21" s="130">
        <f>'a. Personnel'!M34</f>
        <v>0</v>
      </c>
      <c r="J21" s="130">
        <f>'a. Personnel'!M35</f>
        <v>0</v>
      </c>
      <c r="K21" s="130">
        <f>'a. Personnel'!M36</f>
        <v>0</v>
      </c>
      <c r="L21" s="130">
        <f>'a. Personnel'!P34</f>
        <v>0</v>
      </c>
      <c r="M21" s="130">
        <f>'a. Personnel'!P35</f>
        <v>0</v>
      </c>
      <c r="N21" s="130">
        <f>'a. Personnel'!P36</f>
        <v>0</v>
      </c>
      <c r="O21" s="130">
        <f>'a. Personnel'!S34</f>
        <v>0</v>
      </c>
      <c r="P21" s="130">
        <f>'a. Personnel'!S35</f>
        <v>0</v>
      </c>
      <c r="Q21" s="130">
        <f>'a. Personnel'!S36</f>
        <v>0</v>
      </c>
      <c r="R21" s="130">
        <f>SUM(E21+H21+K21+N21+Q21)</f>
        <v>0</v>
      </c>
      <c r="S21" s="288">
        <f>IF(R21&gt;0,R21/R17,0)</f>
        <v>0</v>
      </c>
      <c r="T21" s="104"/>
      <c r="U21" s="107"/>
      <c r="V21" s="116"/>
      <c r="W21" s="116"/>
      <c r="X21" s="116"/>
      <c r="Y21" s="116"/>
      <c r="Z21" s="116"/>
      <c r="AA21" s="116"/>
    </row>
    <row r="22" spans="2:27" ht="15.75" customHeight="1" x14ac:dyDescent="0.25">
      <c r="B22" s="137" t="s">
        <v>89</v>
      </c>
      <c r="C22" s="510" t="s">
        <v>268</v>
      </c>
      <c r="D22" s="510" t="s">
        <v>268</v>
      </c>
      <c r="E22" s="132">
        <f>'b. Fringe'!E13</f>
        <v>0</v>
      </c>
      <c r="F22" s="510" t="s">
        <v>268</v>
      </c>
      <c r="G22" s="510" t="s">
        <v>268</v>
      </c>
      <c r="H22" s="132">
        <f>'b. Fringe'!H13</f>
        <v>0</v>
      </c>
      <c r="I22" s="510" t="s">
        <v>268</v>
      </c>
      <c r="J22" s="510" t="s">
        <v>268</v>
      </c>
      <c r="K22" s="132">
        <f>'b. Fringe'!K13</f>
        <v>0</v>
      </c>
      <c r="L22" s="510" t="s">
        <v>268</v>
      </c>
      <c r="M22" s="510" t="s">
        <v>268</v>
      </c>
      <c r="N22" s="130">
        <f>'b. Fringe'!N13</f>
        <v>0</v>
      </c>
      <c r="O22" s="510" t="s">
        <v>268</v>
      </c>
      <c r="P22" s="510" t="s">
        <v>268</v>
      </c>
      <c r="Q22" s="130">
        <f>'b. Fringe'!Q13</f>
        <v>0</v>
      </c>
      <c r="R22" s="130">
        <f t="shared" ref="R22:R25" si="1">SUM(E22+H22+K22+N22+Q22)</f>
        <v>0</v>
      </c>
      <c r="S22" s="288">
        <f>IF(R22&gt;0,R22/R17,0)</f>
        <v>0</v>
      </c>
      <c r="T22" s="105"/>
      <c r="U22" s="107"/>
      <c r="V22" s="116"/>
      <c r="W22" s="116"/>
      <c r="X22" s="116"/>
      <c r="Y22" s="116"/>
      <c r="Z22" s="116"/>
      <c r="AA22" s="116"/>
    </row>
    <row r="23" spans="2:27" ht="15.75" customHeight="1" x14ac:dyDescent="0.25">
      <c r="B23" s="137" t="s">
        <v>90</v>
      </c>
      <c r="C23" s="132">
        <f>SUMIF('c. Travel'!B9:B14,"S",'c. Travel'!M9:M14)</f>
        <v>0</v>
      </c>
      <c r="D23" s="132">
        <f>SUMIF('c. Travel'!B9:B14,"CB",'c. Travel'!M9:M14)</f>
        <v>0</v>
      </c>
      <c r="E23" s="132">
        <f>'c. Travel'!M15</f>
        <v>0</v>
      </c>
      <c r="F23" s="508">
        <f>SUMIF('c. Travel'!B17:B22,"S",'c. Travel'!M17:M22)</f>
        <v>0</v>
      </c>
      <c r="G23" s="508">
        <f>SUMIF('c. Travel'!B17:B22,"CB",'c. Travel'!M17:M22)</f>
        <v>0</v>
      </c>
      <c r="H23" s="132">
        <f>'c. Travel'!M23</f>
        <v>0</v>
      </c>
      <c r="I23" s="132">
        <f>SUMIF('c. Travel'!B25:B30,"S",'c. Travel'!M25:M30)</f>
        <v>0</v>
      </c>
      <c r="J23" s="132">
        <f>SUMIF('c. Travel'!B25:B30,"CB",'c. Travel'!M25:M30)</f>
        <v>0</v>
      </c>
      <c r="K23" s="132">
        <f>'c. Travel'!M31</f>
        <v>0</v>
      </c>
      <c r="L23" s="130">
        <f>SUMIF('c. Travel'!B33:B38,"S",'c. Travel'!M33:M38)</f>
        <v>0</v>
      </c>
      <c r="M23" s="130">
        <f>SUMIF('c. Travel'!B33:B38,"CB",'c. Travel'!M33:M38)</f>
        <v>0</v>
      </c>
      <c r="N23" s="130">
        <f>'c. Travel'!M39</f>
        <v>0</v>
      </c>
      <c r="O23" s="130">
        <f>SUMIF('c. Travel'!B41:B46,"S",'c. Travel'!M41:M46)</f>
        <v>0</v>
      </c>
      <c r="P23" s="130">
        <f>SUMIF('c. Travel'!B41:B46,"CB",'c. Travel'!M41:M46)</f>
        <v>0</v>
      </c>
      <c r="Q23" s="130">
        <f>'c. Travel'!M47</f>
        <v>0</v>
      </c>
      <c r="R23" s="130">
        <f t="shared" si="1"/>
        <v>0</v>
      </c>
      <c r="S23" s="288">
        <f>IF(R23&gt;0,R23/R17,0)</f>
        <v>0</v>
      </c>
      <c r="T23" s="105"/>
      <c r="U23" s="107"/>
      <c r="V23" s="116"/>
      <c r="W23" s="116"/>
      <c r="X23" s="116"/>
      <c r="Y23" s="116"/>
      <c r="Z23" s="116"/>
      <c r="AA23" s="116"/>
    </row>
    <row r="24" spans="2:27" ht="15.75" customHeight="1" x14ac:dyDescent="0.25">
      <c r="B24" s="137" t="s">
        <v>91</v>
      </c>
      <c r="C24" s="132">
        <f>SUMIF('d. Equipment'!B9:B14,"S",'d. Equipment'!G9:G14)</f>
        <v>0</v>
      </c>
      <c r="D24" s="132">
        <f>SUMIF('d. Equipment'!B9:B14,"CB",'d. Equipment'!G9:G14)</f>
        <v>0</v>
      </c>
      <c r="E24" s="132">
        <f>'d. Equipment'!G15</f>
        <v>0</v>
      </c>
      <c r="F24" s="508">
        <f>SUMIF('d. Equipment'!B17:B22,"S",'d. Equipment'!G17:G22)</f>
        <v>0</v>
      </c>
      <c r="G24" s="508">
        <f>SUMIF('d. Equipment'!B17:B22,"CB",'d. Equipment'!G17:G22)</f>
        <v>0</v>
      </c>
      <c r="H24" s="132">
        <f>'d. Equipment'!G23</f>
        <v>0</v>
      </c>
      <c r="I24" s="132">
        <f>SUMIF('d. Equipment'!B25:B30,"S",'d. Equipment'!G25:G30)</f>
        <v>0</v>
      </c>
      <c r="J24" s="132">
        <f>SUMIF('d. Equipment'!B25:B30,"CB",'d. Equipment'!G25:G30)</f>
        <v>0</v>
      </c>
      <c r="K24" s="132">
        <f>'d. Equipment'!G31</f>
        <v>0</v>
      </c>
      <c r="L24" s="130">
        <f>SUMIF('d. Equipment'!B33:B38,"S",'d. Equipment'!G33:G38)</f>
        <v>0</v>
      </c>
      <c r="M24" s="130">
        <f>SUMIF('d. Equipment'!B33:B38,"CB",'d. Equipment'!G33:G38)</f>
        <v>0</v>
      </c>
      <c r="N24" s="130">
        <f>'d. Equipment'!G39</f>
        <v>0</v>
      </c>
      <c r="O24" s="130">
        <f>SUMIF('d. Equipment'!B41:B46,"S",'d. Equipment'!G41:G46)</f>
        <v>0</v>
      </c>
      <c r="P24" s="130">
        <f>SUMIF('d. Equipment'!B41:B46,"CB",'d. Equipment'!G41:G46)</f>
        <v>0</v>
      </c>
      <c r="Q24" s="130">
        <f>'d. Equipment'!G47</f>
        <v>0</v>
      </c>
      <c r="R24" s="130">
        <f t="shared" si="1"/>
        <v>0</v>
      </c>
      <c r="S24" s="288">
        <f>IF(R24&gt;0,R24/R17,0)</f>
        <v>0</v>
      </c>
      <c r="T24" s="105"/>
      <c r="U24" s="107"/>
      <c r="V24" s="116"/>
      <c r="W24" s="116"/>
      <c r="X24" s="116"/>
      <c r="Y24" s="116"/>
      <c r="Z24" s="116"/>
      <c r="AA24" s="116"/>
    </row>
    <row r="25" spans="2:27" ht="15.75" customHeight="1" thickBot="1" x14ac:dyDescent="0.3">
      <c r="B25" s="138" t="s">
        <v>92</v>
      </c>
      <c r="C25" s="514">
        <f>SUMIF('e. Supplies'!B9:B16,"S",'e. Supplies'!G9:G16)</f>
        <v>0</v>
      </c>
      <c r="D25" s="514">
        <f>SUMIF('e. Supplies'!B9:B16,"CB",'e. Supplies'!G9:G16)</f>
        <v>0</v>
      </c>
      <c r="E25" s="514">
        <f>'e. Supplies'!G17</f>
        <v>0</v>
      </c>
      <c r="F25" s="515">
        <f>SUMIF('e. Supplies'!B19:B26,"S",'e. Supplies'!G19:G26)</f>
        <v>0</v>
      </c>
      <c r="G25" s="515">
        <f>SUMIF('e. Supplies'!B19:B26,"CB",'e. Supplies'!G19:G26)</f>
        <v>0</v>
      </c>
      <c r="H25" s="514">
        <f>'e. Supplies'!G27</f>
        <v>0</v>
      </c>
      <c r="I25" s="514">
        <f>SUMIF('e. Supplies'!B29:B36,"S",'e. Supplies'!G29:G36)</f>
        <v>0</v>
      </c>
      <c r="J25" s="514">
        <f>SUMIF('e. Supplies'!B29:B36,"CB",'e. Supplies'!G29:G36)</f>
        <v>0</v>
      </c>
      <c r="K25" s="514">
        <f>'e. Supplies'!G37</f>
        <v>0</v>
      </c>
      <c r="L25" s="131">
        <f>SUMIF('e. Supplies'!B39:B46,"S",'e. Supplies'!G39:G46)</f>
        <v>0</v>
      </c>
      <c r="M25" s="131">
        <f>SUMIF('e. Supplies'!B39:B46,"CB",'e. Supplies'!G39:G46)</f>
        <v>0</v>
      </c>
      <c r="N25" s="131">
        <f>'e. Supplies'!G47</f>
        <v>0</v>
      </c>
      <c r="O25" s="131">
        <f>SUMIF('e. Supplies'!B49:B56,"S",'e. Supplies'!G49:G56)</f>
        <v>0</v>
      </c>
      <c r="P25" s="131">
        <f>SUMIF('e. Supplies'!B49:B56,"CB",'e. Supplies'!G49:G56)</f>
        <v>0</v>
      </c>
      <c r="Q25" s="131">
        <f>'e. Supplies'!G57</f>
        <v>0</v>
      </c>
      <c r="R25" s="130">
        <f t="shared" si="1"/>
        <v>0</v>
      </c>
      <c r="S25" s="516">
        <f>IF(R25&gt;0,R25/R17,0)</f>
        <v>0</v>
      </c>
      <c r="T25" s="517"/>
      <c r="U25" s="107"/>
      <c r="V25" s="116"/>
      <c r="W25" s="116"/>
      <c r="X25" s="116"/>
      <c r="Y25" s="116"/>
      <c r="Z25" s="116"/>
      <c r="AA25" s="116"/>
    </row>
    <row r="26" spans="2:27" ht="14" x14ac:dyDescent="0.25">
      <c r="B26" s="518" t="s">
        <v>123</v>
      </c>
      <c r="C26" s="519"/>
      <c r="D26" s="520"/>
      <c r="E26" s="521"/>
      <c r="F26" s="520"/>
      <c r="G26" s="520"/>
      <c r="H26" s="520"/>
      <c r="I26" s="520"/>
      <c r="J26" s="520"/>
      <c r="K26" s="520"/>
      <c r="L26" s="520"/>
      <c r="M26" s="520"/>
      <c r="N26" s="520"/>
      <c r="O26" s="520"/>
      <c r="P26" s="520"/>
      <c r="Q26" s="520"/>
      <c r="R26" s="520"/>
      <c r="S26" s="522"/>
      <c r="T26" s="523"/>
      <c r="U26" s="107"/>
      <c r="V26" s="116"/>
      <c r="W26" s="116"/>
      <c r="X26" s="116"/>
      <c r="Y26" s="116"/>
      <c r="Z26" s="116"/>
      <c r="AA26" s="116"/>
    </row>
    <row r="27" spans="2:27" ht="14" x14ac:dyDescent="0.25">
      <c r="B27" s="463" t="s">
        <v>149</v>
      </c>
      <c r="C27" s="132">
        <f>SUMIF('f. Contractual'!B7:B12,"S",'f. Contractual'!G7:G12)</f>
        <v>0</v>
      </c>
      <c r="D27" s="132">
        <f>SUMIF('f. Contractual'!B7:B12,"CB",'f. Contractual'!G7:G12)</f>
        <v>0</v>
      </c>
      <c r="E27" s="132">
        <f>'f. Contractual'!G13</f>
        <v>0</v>
      </c>
      <c r="F27" s="508">
        <f>SUMIF('f. Contractual'!B7:B12,"S",'f. Contractual'!H7:H12)</f>
        <v>0</v>
      </c>
      <c r="G27" s="508">
        <f>SUMIF('f. Contractual'!B7:B12,"CB",'f. Contractual'!H7:H12)</f>
        <v>0</v>
      </c>
      <c r="H27" s="132">
        <f>'f. Contractual'!H13</f>
        <v>0</v>
      </c>
      <c r="I27" s="132">
        <f>SUMIF('f. Contractual'!B7:B12,"S",'f. Contractual'!I7:I12)</f>
        <v>0</v>
      </c>
      <c r="J27" s="132">
        <f>SUMIF('f. Contractual'!B7:B12,"CB",'f. Contractual'!I7:I12)</f>
        <v>0</v>
      </c>
      <c r="K27" s="132">
        <f>'f. Contractual'!I13</f>
        <v>0</v>
      </c>
      <c r="L27" s="130">
        <f>SUMIF('f. Contractual'!B7:B12,"S",'f. Contractual'!J7:J12)</f>
        <v>0</v>
      </c>
      <c r="M27" s="130">
        <f>SUMIF('f. Contractual'!B7:B12,"CB",'f. Contractual'!J7:J12)</f>
        <v>0</v>
      </c>
      <c r="N27" s="130">
        <f>'f. Contractual'!J13</f>
        <v>0</v>
      </c>
      <c r="O27" s="130">
        <f>SUMIF('f. Contractual'!B7:B12,"S",'f. Contractual'!K7:K12)</f>
        <v>0</v>
      </c>
      <c r="P27" s="130">
        <f>SUMIF('f. Contractual'!B7:B12,"CB",'f. Contractual'!K7:K12)</f>
        <v>0</v>
      </c>
      <c r="Q27" s="130">
        <f>'f. Contractual'!K13</f>
        <v>0</v>
      </c>
      <c r="R27" s="130">
        <f>SUM(E27+H27+K27+N27+Q27)</f>
        <v>0</v>
      </c>
      <c r="S27" s="288">
        <f>IF(R27&gt;0,R27/R17,0)</f>
        <v>0</v>
      </c>
      <c r="T27" s="105"/>
      <c r="U27" s="107"/>
      <c r="V27" s="116"/>
      <c r="W27" s="116"/>
      <c r="X27" s="116"/>
      <c r="Y27" s="116"/>
      <c r="Z27" s="116"/>
      <c r="AA27" s="116"/>
    </row>
    <row r="28" spans="2:27" ht="14" x14ac:dyDescent="0.25">
      <c r="B28" s="463" t="s">
        <v>228</v>
      </c>
      <c r="C28" s="130">
        <f>SUMIF('f. Contractual'!B17:B21,"S",'f. Contractual'!G17:G21)</f>
        <v>0</v>
      </c>
      <c r="D28" s="130">
        <f>SUMIF('f. Contractual'!B17:B21,"CB",'f. Contractual'!G17:G21)</f>
        <v>0</v>
      </c>
      <c r="E28" s="130">
        <f>'f. Contractual'!G22</f>
        <v>0</v>
      </c>
      <c r="F28" s="507">
        <f>SUMIF('f. Contractual'!B17:B21,"S",'f. Contractual'!H17:H21)</f>
        <v>0</v>
      </c>
      <c r="G28" s="507">
        <f>SUMIF('f. Contractual'!B17:B21,"CB",'f. Contractual'!H17:H21)</f>
        <v>0</v>
      </c>
      <c r="H28" s="130">
        <f>'f. Contractual'!H22</f>
        <v>0</v>
      </c>
      <c r="I28" s="130">
        <f>SUMIF('f. Contractual'!B17:B21,"S",'f. Contractual'!I17:I21)</f>
        <v>0</v>
      </c>
      <c r="J28" s="130">
        <f>SUMIF('f. Contractual'!B17:B21,"CB",'f. Contractual'!I17:I21)</f>
        <v>0</v>
      </c>
      <c r="K28" s="130">
        <f>'f. Contractual'!I22</f>
        <v>0</v>
      </c>
      <c r="L28" s="130">
        <f>SUMIF('f. Contractual'!B17:B21,"S",'f. Contractual'!J17:J21)</f>
        <v>0</v>
      </c>
      <c r="M28" s="130">
        <f>SUMIF('f. Contractual'!B17:B21,"CB",'f. Contractual'!J17:J21)</f>
        <v>0</v>
      </c>
      <c r="N28" s="130">
        <f>'f. Contractual'!J22</f>
        <v>0</v>
      </c>
      <c r="O28" s="130">
        <f>SUMIF('f. Contractual'!B17:B21,"S",'f. Contractual'!K17:K21)</f>
        <v>0</v>
      </c>
      <c r="P28" s="130">
        <f>SUMIF('f. Contractual'!B17:B21,"CB",'f. Contractual'!K17:K21)</f>
        <v>0</v>
      </c>
      <c r="Q28" s="130">
        <f>'f. Contractual'!K22</f>
        <v>0</v>
      </c>
      <c r="R28" s="130">
        <f t="shared" ref="R28:R35" si="2">SUM(E28+H28+K28+N28+Q28)</f>
        <v>0</v>
      </c>
      <c r="S28" s="288">
        <f>IF(R28&gt;0,R28/R17,0)</f>
        <v>0</v>
      </c>
      <c r="T28" s="105"/>
      <c r="U28" s="107"/>
      <c r="V28" s="116"/>
      <c r="W28" s="116"/>
      <c r="X28" s="116"/>
      <c r="Y28" s="116"/>
      <c r="Z28" s="116"/>
      <c r="AA28" s="116"/>
    </row>
    <row r="29" spans="2:27" ht="14" x14ac:dyDescent="0.25">
      <c r="B29" s="463" t="s">
        <v>246</v>
      </c>
      <c r="C29" s="464">
        <f>SUMIF('f. Contractual'!B25:B26,"S",'f. Contractual'!G25:G26)</f>
        <v>0</v>
      </c>
      <c r="D29" s="464">
        <f>SUMIF('f. Contractual'!B25:B26,"CB",'f. Contractual'!G25:G26)</f>
        <v>0</v>
      </c>
      <c r="E29" s="464">
        <f>'f. Contractual'!G27</f>
        <v>0</v>
      </c>
      <c r="F29" s="509">
        <f>SUMIF('f. Contractual'!B25:B26,"S",'f. Contractual'!H25:H26)</f>
        <v>0</v>
      </c>
      <c r="G29" s="509">
        <f>SUMIF('f. Contractual'!B25:B26,"CB",'f. Contractual'!H25:H26)</f>
        <v>0</v>
      </c>
      <c r="H29" s="464">
        <f>'f. Contractual'!H27</f>
        <v>0</v>
      </c>
      <c r="I29" s="464">
        <f>SUMIF('f. Contractual'!B25:B26,"S",'f. Contractual'!I25:I26)</f>
        <v>0</v>
      </c>
      <c r="J29" s="464">
        <f>SUMIF('f. Contractual'!B25:B26,"CB",'f. Contractual'!I25:I26)</f>
        <v>0</v>
      </c>
      <c r="K29" s="464">
        <f>'f. Contractual'!I27</f>
        <v>0</v>
      </c>
      <c r="L29" s="464">
        <f>SUMIF('f. Contractual'!B25:B26,"S",'f. Contractual'!J25:J26)</f>
        <v>0</v>
      </c>
      <c r="M29" s="464">
        <f>SUMIF('f. Contractual'!B25:B26,"CB",'f. Contractual'!J25:J26)</f>
        <v>0</v>
      </c>
      <c r="N29" s="464">
        <f>'f. Contractual'!J27</f>
        <v>0</v>
      </c>
      <c r="O29" s="464">
        <f>SUMIF('f. Contractual'!B25:B26,"S",'f. Contractual'!K25:K26)</f>
        <v>0</v>
      </c>
      <c r="P29" s="464">
        <f>SUMIF('f. Contractual'!B25:B26,"CB",'f. Contractual'!K25:K26)</f>
        <v>0</v>
      </c>
      <c r="Q29" s="464">
        <f>'f. Contractual'!K27</f>
        <v>0</v>
      </c>
      <c r="R29" s="130">
        <f t="shared" si="2"/>
        <v>0</v>
      </c>
      <c r="S29" s="465">
        <f>IF(R29&gt;0,R29/R17,0)</f>
        <v>0</v>
      </c>
      <c r="T29" s="105"/>
      <c r="U29" s="107"/>
      <c r="V29" s="116"/>
      <c r="W29" s="116"/>
      <c r="X29" s="116"/>
      <c r="Y29" s="116"/>
      <c r="Z29" s="116"/>
      <c r="AA29" s="116"/>
    </row>
    <row r="30" spans="2:27" ht="14.5" thickBot="1" x14ac:dyDescent="0.3">
      <c r="B30" s="524" t="s">
        <v>150</v>
      </c>
      <c r="C30" s="525">
        <f t="shared" ref="C30:D30" si="3">SUM(C27:C29)</f>
        <v>0</v>
      </c>
      <c r="D30" s="525">
        <f t="shared" si="3"/>
        <v>0</v>
      </c>
      <c r="E30" s="525">
        <f>SUM(E27:E29)</f>
        <v>0</v>
      </c>
      <c r="F30" s="525">
        <f t="shared" ref="F30:G30" si="4">SUM(F27:F29)</f>
        <v>0</v>
      </c>
      <c r="G30" s="525">
        <f t="shared" si="4"/>
        <v>0</v>
      </c>
      <c r="H30" s="525">
        <f>SUM(H27:H29)</f>
        <v>0</v>
      </c>
      <c r="I30" s="525">
        <f t="shared" ref="I30:J30" si="5">SUM(I27:I29)</f>
        <v>0</v>
      </c>
      <c r="J30" s="525">
        <f t="shared" si="5"/>
        <v>0</v>
      </c>
      <c r="K30" s="525">
        <f>SUM(K27:K29)</f>
        <v>0</v>
      </c>
      <c r="L30" s="525">
        <f t="shared" ref="L30:M30" si="6">SUM(L27:L29)</f>
        <v>0</v>
      </c>
      <c r="M30" s="525">
        <f t="shared" si="6"/>
        <v>0</v>
      </c>
      <c r="N30" s="525">
        <f>SUM(N27:N29)</f>
        <v>0</v>
      </c>
      <c r="O30" s="525">
        <f t="shared" ref="O30:P30" si="7">SUM(O27:O29)</f>
        <v>0</v>
      </c>
      <c r="P30" s="525">
        <f t="shared" si="7"/>
        <v>0</v>
      </c>
      <c r="Q30" s="525">
        <f>SUM(Q27:Q29)</f>
        <v>0</v>
      </c>
      <c r="R30" s="525">
        <f t="shared" si="2"/>
        <v>0</v>
      </c>
      <c r="S30" s="526">
        <f>IF(R30&gt;0,R30/R17,0)</f>
        <v>0</v>
      </c>
      <c r="T30" s="106"/>
      <c r="U30" s="107"/>
      <c r="V30" s="116"/>
      <c r="W30" s="116"/>
      <c r="X30" s="116"/>
      <c r="Y30" s="116"/>
      <c r="Z30" s="116"/>
      <c r="AA30" s="116"/>
    </row>
    <row r="31" spans="2:27" ht="15.75" customHeight="1" x14ac:dyDescent="0.25">
      <c r="B31" s="136" t="s">
        <v>93</v>
      </c>
      <c r="C31" s="130">
        <f>SUMIF('g. Construction'!B11:B15,"S",'g. Construction'!E11:E15)</f>
        <v>0</v>
      </c>
      <c r="D31" s="130">
        <f>SUMIF('g. Construction'!B11:B15,"CB",'g. Construction'!E11:E15)</f>
        <v>0</v>
      </c>
      <c r="E31" s="130">
        <f>'g. Construction'!E16</f>
        <v>0</v>
      </c>
      <c r="F31" s="507">
        <f>SUMIF('g. Construction'!B18:B22,"S",'g. Construction'!E18:E22)</f>
        <v>0</v>
      </c>
      <c r="G31" s="507">
        <f>SUMIF('g. Construction'!B18:B22,"CB",'g. Construction'!E18:E22)</f>
        <v>0</v>
      </c>
      <c r="H31" s="130">
        <f>'g. Construction'!E23</f>
        <v>0</v>
      </c>
      <c r="I31" s="130">
        <f>SUMIF('g. Construction'!B25:B29,"S",'g. Construction'!E25:E29)</f>
        <v>0</v>
      </c>
      <c r="J31" s="130">
        <f>SUMIF('g. Construction'!B25:B29,"CB",'g. Construction'!E25:E29)</f>
        <v>0</v>
      </c>
      <c r="K31" s="130">
        <f>'g. Construction'!E30</f>
        <v>0</v>
      </c>
      <c r="L31" s="130">
        <f>SUMIF('g. Construction'!B32:B36,"S",'g. Construction'!E32:E36)</f>
        <v>0</v>
      </c>
      <c r="M31" s="130">
        <f>SUMIF('g. Construction'!B32:B36,"CB",'g. Construction'!E32:E36)</f>
        <v>0</v>
      </c>
      <c r="N31" s="130">
        <f>'g. Construction'!E37</f>
        <v>0</v>
      </c>
      <c r="O31" s="130">
        <f>SUMIF('g. Construction'!B39:B43,"S",'g. Construction'!E39:E43)</f>
        <v>0</v>
      </c>
      <c r="P31" s="130">
        <f>SUMIF('g. Construction'!B39:B43,"CB",'g. Construction'!E39:E43)</f>
        <v>0</v>
      </c>
      <c r="Q31" s="130">
        <f>'g. Construction'!E44</f>
        <v>0</v>
      </c>
      <c r="R31" s="130">
        <f t="shared" si="2"/>
        <v>0</v>
      </c>
      <c r="S31" s="288">
        <f>IF(R31&gt;0,R31/R17,0)</f>
        <v>0</v>
      </c>
      <c r="T31" s="104"/>
      <c r="U31" s="107"/>
      <c r="V31" s="116"/>
      <c r="W31" s="116"/>
      <c r="X31" s="116"/>
      <c r="Y31" s="116"/>
      <c r="Z31" s="116"/>
      <c r="AA31" s="116"/>
    </row>
    <row r="32" spans="2:27" ht="15.75" customHeight="1" x14ac:dyDescent="0.25">
      <c r="B32" s="137" t="s">
        <v>94</v>
      </c>
      <c r="C32" s="132">
        <f>SUMIF('h. Other'!B9:B14,"S",'h. Other'!E9:E14)</f>
        <v>0</v>
      </c>
      <c r="D32" s="132">
        <f>SUMIF('h. Other'!B9:B14,"CB",'h. Other'!E9:E14)</f>
        <v>0</v>
      </c>
      <c r="E32" s="132">
        <f>'h. Other'!E15</f>
        <v>0</v>
      </c>
      <c r="F32" s="508">
        <f>SUMIF('h. Other'!B17:B22,"S",'h. Other'!E17:E22)</f>
        <v>0</v>
      </c>
      <c r="G32" s="508">
        <f>SUMIF('h. Other'!B17:B22,"CB",'h. Other'!E17:E22)</f>
        <v>0</v>
      </c>
      <c r="H32" s="132">
        <f>'h. Other'!E23</f>
        <v>0</v>
      </c>
      <c r="I32" s="132">
        <f>SUMIF('h. Other'!B25:B30,"S",'h. Other'!E25:E30)</f>
        <v>0</v>
      </c>
      <c r="J32" s="132">
        <f>SUMIF('h. Other'!B25:B30,"CB",'h. Other'!E25:E30)</f>
        <v>0</v>
      </c>
      <c r="K32" s="132">
        <f>'h. Other'!E31</f>
        <v>0</v>
      </c>
      <c r="L32" s="130">
        <f>SUMIF('h. Other'!B33:B38,"S",'h. Other'!E33:E38)</f>
        <v>0</v>
      </c>
      <c r="M32" s="130">
        <f>SUMIF('h. Other'!B33:B38,"CB",'h. Other'!E33:E38)</f>
        <v>0</v>
      </c>
      <c r="N32" s="130">
        <f>'h. Other'!E39</f>
        <v>0</v>
      </c>
      <c r="O32" s="130">
        <f>SUMIF('h. Other'!B41:B46,"S",'h. Other'!E41:E46)</f>
        <v>0</v>
      </c>
      <c r="P32" s="130">
        <f>SUMIF('h. Other'!B41:B46,"CB",'h. Other'!E41:E46)</f>
        <v>0</v>
      </c>
      <c r="Q32" s="130">
        <f>'h. Other'!E47</f>
        <v>0</v>
      </c>
      <c r="R32" s="130">
        <f t="shared" si="2"/>
        <v>0</v>
      </c>
      <c r="S32" s="288">
        <f>IF(R32&gt;0,R32/R17,0)</f>
        <v>0</v>
      </c>
      <c r="T32" s="105"/>
      <c r="U32" s="107"/>
      <c r="V32" s="116"/>
      <c r="W32" s="116"/>
      <c r="X32" s="116"/>
      <c r="Y32" s="116"/>
      <c r="Z32" s="116"/>
      <c r="AA32" s="116"/>
    </row>
    <row r="33" spans="2:27" ht="15.75" customHeight="1" x14ac:dyDescent="0.25">
      <c r="B33" s="137" t="s">
        <v>154</v>
      </c>
      <c r="C33" s="132">
        <f>C21+C23+C24+C25+C30+C31+C32</f>
        <v>0</v>
      </c>
      <c r="D33" s="132">
        <f>D21+D23+D24+D25+D30+D31+D32</f>
        <v>0</v>
      </c>
      <c r="E33" s="132">
        <f>E21+E22+E23+E24+E25+E30+E31+E32</f>
        <v>0</v>
      </c>
      <c r="F33" s="132">
        <f>F21+F23+F24+F25+F30+F31+F32</f>
        <v>0</v>
      </c>
      <c r="G33" s="132">
        <f>G21+G23+G24+G25+G30+G31+G32</f>
        <v>0</v>
      </c>
      <c r="H33" s="132">
        <f>H21+H22+H23+H24+H25+H30+H31+H32</f>
        <v>0</v>
      </c>
      <c r="I33" s="132">
        <f>I21+I23+I24+I25+I30+I31+I32</f>
        <v>0</v>
      </c>
      <c r="J33" s="132">
        <f>J21+J23+J24+J25+J30+J31+J32</f>
        <v>0</v>
      </c>
      <c r="K33" s="132">
        <f>K21+K22+K23+K24+K25+K30+K31+K32</f>
        <v>0</v>
      </c>
      <c r="L33" s="132">
        <f>L21+L23+L24+L25+L30+L31+L32</f>
        <v>0</v>
      </c>
      <c r="M33" s="132">
        <f>M21+M23+M24+M25+M30+M31+M32</f>
        <v>0</v>
      </c>
      <c r="N33" s="132">
        <f>N21+N22+N23+N24+N25+N30+N31+N32</f>
        <v>0</v>
      </c>
      <c r="O33" s="132">
        <f>O21+O23+O24+O25+O30+O31+O32</f>
        <v>0</v>
      </c>
      <c r="P33" s="132">
        <f>P21+P23+P24+P25+P30+P31+P32</f>
        <v>0</v>
      </c>
      <c r="Q33" s="132">
        <f>Q21+Q22+Q23+Q24+Q25+Q30+Q31+Q32</f>
        <v>0</v>
      </c>
      <c r="R33" s="130">
        <f t="shared" si="2"/>
        <v>0</v>
      </c>
      <c r="S33" s="288">
        <f>IF(R33&gt;0,R33/R17,0)</f>
        <v>0</v>
      </c>
      <c r="T33" s="105"/>
      <c r="U33" s="107"/>
      <c r="V33" s="116"/>
      <c r="W33" s="116"/>
      <c r="X33" s="116"/>
      <c r="Y33" s="116"/>
      <c r="Z33" s="116"/>
      <c r="AA33" s="116"/>
    </row>
    <row r="34" spans="2:27" ht="15.75" customHeight="1" x14ac:dyDescent="0.25">
      <c r="B34" s="137" t="s">
        <v>95</v>
      </c>
      <c r="C34" s="510" t="s">
        <v>268</v>
      </c>
      <c r="D34" s="510" t="s">
        <v>268</v>
      </c>
      <c r="E34" s="132">
        <f>'i. Indirect'!C16</f>
        <v>0</v>
      </c>
      <c r="F34" s="510" t="s">
        <v>268</v>
      </c>
      <c r="G34" s="510" t="s">
        <v>268</v>
      </c>
      <c r="H34" s="132">
        <f>'i. Indirect'!D16</f>
        <v>0</v>
      </c>
      <c r="I34" s="510" t="s">
        <v>268</v>
      </c>
      <c r="J34" s="510" t="s">
        <v>268</v>
      </c>
      <c r="K34" s="132">
        <f>'i. Indirect'!E16</f>
        <v>0</v>
      </c>
      <c r="L34" s="510" t="s">
        <v>268</v>
      </c>
      <c r="M34" s="510" t="s">
        <v>268</v>
      </c>
      <c r="N34" s="130">
        <f>'i. Indirect'!F16</f>
        <v>0</v>
      </c>
      <c r="O34" s="510" t="s">
        <v>268</v>
      </c>
      <c r="P34" s="510" t="s">
        <v>268</v>
      </c>
      <c r="Q34" s="130">
        <f>'i. Indirect'!G16</f>
        <v>0</v>
      </c>
      <c r="R34" s="130">
        <f t="shared" si="2"/>
        <v>0</v>
      </c>
      <c r="S34" s="288">
        <f>IF(R34&gt;0,R34/R17,0)</f>
        <v>0</v>
      </c>
      <c r="T34" s="105"/>
      <c r="U34" s="107"/>
      <c r="V34" s="116"/>
      <c r="W34" s="116"/>
      <c r="X34" s="116"/>
      <c r="Y34" s="116"/>
      <c r="Z34" s="116"/>
      <c r="AA34" s="116"/>
    </row>
    <row r="35" spans="2:27" ht="16" customHeight="1" x14ac:dyDescent="0.25">
      <c r="B35" s="529" t="s">
        <v>173</v>
      </c>
      <c r="C35" s="132">
        <f>C33</f>
        <v>0</v>
      </c>
      <c r="D35" s="132">
        <f>D33</f>
        <v>0</v>
      </c>
      <c r="E35" s="132">
        <f>E33+E34</f>
        <v>0</v>
      </c>
      <c r="F35" s="132">
        <f>F33</f>
        <v>0</v>
      </c>
      <c r="G35" s="132">
        <f>G33</f>
        <v>0</v>
      </c>
      <c r="H35" s="132">
        <f>H33+H34</f>
        <v>0</v>
      </c>
      <c r="I35" s="132">
        <f>I33</f>
        <v>0</v>
      </c>
      <c r="J35" s="132">
        <f>J33</f>
        <v>0</v>
      </c>
      <c r="K35" s="132">
        <f>K33+K34</f>
        <v>0</v>
      </c>
      <c r="L35" s="132">
        <f>L33</f>
        <v>0</v>
      </c>
      <c r="M35" s="132">
        <f>M33</f>
        <v>0</v>
      </c>
      <c r="N35" s="132">
        <f t="shared" ref="N35:Q35" si="8">N33+N34</f>
        <v>0</v>
      </c>
      <c r="O35" s="132">
        <f>O33</f>
        <v>0</v>
      </c>
      <c r="P35" s="132">
        <f>P33</f>
        <v>0</v>
      </c>
      <c r="Q35" s="132">
        <f t="shared" si="8"/>
        <v>0</v>
      </c>
      <c r="R35" s="130">
        <f t="shared" si="2"/>
        <v>0</v>
      </c>
      <c r="S35" s="528">
        <f>S33+S34</f>
        <v>0</v>
      </c>
      <c r="T35" s="105"/>
      <c r="U35" s="107"/>
    </row>
    <row r="36" spans="2:27" ht="16" customHeight="1" x14ac:dyDescent="0.25">
      <c r="B36" s="530" t="s">
        <v>259</v>
      </c>
      <c r="C36" s="532"/>
      <c r="D36" s="532"/>
      <c r="E36" s="532"/>
      <c r="F36" s="532"/>
      <c r="G36" s="532"/>
      <c r="H36" s="532"/>
      <c r="I36" s="532"/>
      <c r="J36" s="532"/>
      <c r="K36" s="532"/>
      <c r="L36" s="532"/>
      <c r="M36" s="532"/>
      <c r="N36" s="532"/>
      <c r="O36" s="532"/>
      <c r="P36" s="532"/>
      <c r="Q36" s="532"/>
      <c r="R36" s="532">
        <f>SUM(C35+F35+I35+L35+O35)</f>
        <v>0</v>
      </c>
      <c r="S36" s="533">
        <f>IF(R36&gt;0,R36/R17,0)</f>
        <v>0</v>
      </c>
      <c r="T36" s="534"/>
      <c r="U36" s="107"/>
    </row>
    <row r="37" spans="2:27" ht="16" customHeight="1" thickBot="1" x14ac:dyDescent="0.3">
      <c r="B37" s="531" t="s">
        <v>260</v>
      </c>
      <c r="C37" s="535"/>
      <c r="D37" s="535"/>
      <c r="E37" s="535"/>
      <c r="F37" s="535"/>
      <c r="G37" s="535"/>
      <c r="H37" s="535"/>
      <c r="I37" s="535"/>
      <c r="J37" s="535"/>
      <c r="K37" s="535"/>
      <c r="L37" s="535"/>
      <c r="M37" s="535"/>
      <c r="N37" s="535"/>
      <c r="O37" s="535"/>
      <c r="P37" s="535"/>
      <c r="Q37" s="535"/>
      <c r="R37" s="535">
        <f>SUM(D35+G35+J35+M35+P35)</f>
        <v>0</v>
      </c>
      <c r="S37" s="536">
        <f>IF(R37&gt;0,R37/R17,0)</f>
        <v>0</v>
      </c>
      <c r="T37" s="537"/>
      <c r="U37" s="107"/>
    </row>
    <row r="38" spans="2:27" ht="8" customHeight="1" thickBot="1" x14ac:dyDescent="0.3"/>
    <row r="39" spans="2:27" x14ac:dyDescent="0.25">
      <c r="B39" s="627" t="s">
        <v>175</v>
      </c>
      <c r="C39" s="628"/>
      <c r="D39" s="628"/>
      <c r="E39" s="628"/>
      <c r="F39" s="628"/>
      <c r="G39" s="628"/>
      <c r="H39" s="628"/>
      <c r="I39" s="628"/>
      <c r="J39" s="628"/>
      <c r="K39" s="628"/>
      <c r="L39" s="628"/>
      <c r="M39" s="628"/>
      <c r="N39" s="628"/>
      <c r="O39" s="628"/>
      <c r="P39" s="628"/>
      <c r="Q39" s="628"/>
      <c r="R39" s="628"/>
      <c r="S39" s="628"/>
      <c r="T39" s="629"/>
    </row>
    <row r="40" spans="2:27" ht="10.5" customHeight="1" thickBot="1" x14ac:dyDescent="0.3">
      <c r="B40" s="630"/>
      <c r="C40" s="631"/>
      <c r="D40" s="631"/>
      <c r="E40" s="631"/>
      <c r="F40" s="631"/>
      <c r="G40" s="631"/>
      <c r="H40" s="631"/>
      <c r="I40" s="631"/>
      <c r="J40" s="631"/>
      <c r="K40" s="631"/>
      <c r="L40" s="631"/>
      <c r="M40" s="631"/>
      <c r="N40" s="631"/>
      <c r="O40" s="631"/>
      <c r="P40" s="631"/>
      <c r="Q40" s="631"/>
      <c r="R40" s="631"/>
      <c r="S40" s="631"/>
      <c r="T40" s="632"/>
    </row>
    <row r="44" spans="2:27" ht="13" x14ac:dyDescent="0.25">
      <c r="B44" s="122"/>
      <c r="C44" s="122"/>
      <c r="D44" s="122"/>
      <c r="E44" s="122"/>
      <c r="F44" s="122"/>
      <c r="G44" s="122"/>
      <c r="H44" s="122"/>
      <c r="I44" s="122"/>
      <c r="J44" s="122"/>
      <c r="K44" s="122"/>
      <c r="L44" s="122"/>
      <c r="M44" s="122"/>
      <c r="N44" s="122"/>
      <c r="O44" s="122"/>
      <c r="P44" s="122"/>
      <c r="Q44" s="122"/>
    </row>
  </sheetData>
  <sheetProtection algorithmName="SHA-512" hashValue="2DZ52hJbol3abAAnlMihl9kfWKBMJ7THNeSryNDlGERJSfDHDaCjJ4Bd/ExS70PXias1cG93WQOOUCcZDw5EnA==" saltValue="UieocNcogWqaEm1CmUG6TQ==" spinCount="100000" sheet="1" objects="1" scenarios="1" selectLockedCells="1" selectUnlockedCells="1"/>
  <mergeCells count="38">
    <mergeCell ref="B39:T40"/>
    <mergeCell ref="C17:E17"/>
    <mergeCell ref="F17:K17"/>
    <mergeCell ref="L17:Q17"/>
    <mergeCell ref="C18:T18"/>
    <mergeCell ref="C19:E19"/>
    <mergeCell ref="F19:H19"/>
    <mergeCell ref="I19:K19"/>
    <mergeCell ref="L19:N19"/>
    <mergeCell ref="O19:Q19"/>
    <mergeCell ref="C15:E15"/>
    <mergeCell ref="F15:K15"/>
    <mergeCell ref="L15:Q15"/>
    <mergeCell ref="C16:E16"/>
    <mergeCell ref="F16:K16"/>
    <mergeCell ref="L16:Q16"/>
    <mergeCell ref="B7:T7"/>
    <mergeCell ref="B9:T9"/>
    <mergeCell ref="C10:T10"/>
    <mergeCell ref="B11:B17"/>
    <mergeCell ref="C11:E11"/>
    <mergeCell ref="F11:K11"/>
    <mergeCell ref="L11:Q11"/>
    <mergeCell ref="C12:E12"/>
    <mergeCell ref="F12:K12"/>
    <mergeCell ref="L12:Q12"/>
    <mergeCell ref="C13:E13"/>
    <mergeCell ref="F13:K13"/>
    <mergeCell ref="L13:Q13"/>
    <mergeCell ref="C14:E14"/>
    <mergeCell ref="F14:K14"/>
    <mergeCell ref="L14:Q14"/>
    <mergeCell ref="B6:T6"/>
    <mergeCell ref="B1:T2"/>
    <mergeCell ref="C3:H3"/>
    <mergeCell ref="K3:S3"/>
    <mergeCell ref="C4:H4"/>
    <mergeCell ref="K4:S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pageSetUpPr fitToPage="1"/>
  </sheetPr>
  <dimension ref="B1:AB52"/>
  <sheetViews>
    <sheetView showGridLines="0" zoomScale="90" zoomScaleNormal="90" workbookViewId="0"/>
  </sheetViews>
  <sheetFormatPr defaultColWidth="9.1796875" defaultRowHeight="13" x14ac:dyDescent="0.25"/>
  <cols>
    <col min="1" max="1" width="3.26953125" style="109" customWidth="1"/>
    <col min="2" max="3" width="8.7265625" style="109" customWidth="1"/>
    <col min="4" max="4" width="28" style="109" customWidth="1"/>
    <col min="5" max="5" width="6.1796875" style="345" bestFit="1" customWidth="1"/>
    <col min="6" max="6" width="7.81640625" style="346" customWidth="1"/>
    <col min="7" max="7" width="11.453125" style="347" customWidth="1"/>
    <col min="8" max="8" width="6.1796875" style="344" bestFit="1" customWidth="1"/>
    <col min="9" max="9" width="7.81640625" style="346" customWidth="1"/>
    <col min="10" max="10" width="11.453125" style="347" customWidth="1"/>
    <col min="11" max="11" width="6.1796875" style="344" bestFit="1" customWidth="1"/>
    <col min="12" max="12" width="7.81640625" style="346" customWidth="1"/>
    <col min="13" max="13" width="11.453125" style="347" customWidth="1"/>
    <col min="14" max="14" width="6.1796875" style="344" bestFit="1" customWidth="1"/>
    <col min="15" max="15" width="7.81640625" style="346" customWidth="1"/>
    <col min="16" max="16" width="11.453125" style="347" customWidth="1"/>
    <col min="17" max="17" width="6.1796875" style="344" bestFit="1" customWidth="1"/>
    <col min="18" max="18" width="7.81640625" style="346" customWidth="1"/>
    <col min="19" max="19" width="11.453125" style="347" customWidth="1"/>
    <col min="20" max="20" width="8.54296875" style="348" customWidth="1"/>
    <col min="21" max="21" width="11.453125" style="349" customWidth="1"/>
    <col min="22" max="22" width="24.1796875" style="345" customWidth="1"/>
    <col min="23" max="28" width="9.1796875" style="107"/>
    <col min="29" max="16384" width="9.1796875" style="109"/>
  </cols>
  <sheetData>
    <row r="1" spans="2:28" s="357" customFormat="1" ht="11.25" customHeight="1" x14ac:dyDescent="0.25">
      <c r="B1" s="695" t="s">
        <v>156</v>
      </c>
      <c r="C1" s="695"/>
      <c r="D1" s="695"/>
      <c r="E1" s="368"/>
      <c r="F1" s="368"/>
      <c r="G1" s="368"/>
      <c r="H1" s="368"/>
      <c r="I1" s="368"/>
      <c r="J1" s="368"/>
      <c r="K1" s="369"/>
      <c r="L1" s="369"/>
      <c r="M1" s="369"/>
      <c r="N1" s="369"/>
      <c r="O1" s="369"/>
      <c r="P1" s="369"/>
      <c r="Q1" s="369"/>
      <c r="R1" s="369"/>
      <c r="S1" s="369"/>
      <c r="T1" s="694"/>
      <c r="U1" s="694"/>
      <c r="V1" s="694"/>
    </row>
    <row r="2" spans="2:28" s="8" customFormat="1" ht="18.5" thickBot="1" x14ac:dyDescent="0.3">
      <c r="B2" s="691" t="s">
        <v>88</v>
      </c>
      <c r="C2" s="691"/>
      <c r="D2" s="691"/>
      <c r="E2" s="691"/>
      <c r="F2" s="691"/>
      <c r="G2" s="691"/>
      <c r="H2" s="691"/>
      <c r="I2" s="691"/>
      <c r="J2" s="691"/>
      <c r="K2" s="691"/>
      <c r="L2" s="691"/>
      <c r="M2" s="691"/>
      <c r="N2" s="691"/>
      <c r="O2" s="691"/>
      <c r="P2" s="691"/>
      <c r="Q2" s="691"/>
      <c r="R2" s="691"/>
      <c r="S2" s="691"/>
      <c r="T2" s="691"/>
      <c r="U2" s="691"/>
      <c r="V2" s="691"/>
    </row>
    <row r="3" spans="2:28" s="358" customFormat="1" ht="14.25" customHeight="1" x14ac:dyDescent="0.25">
      <c r="B3" s="671" t="s">
        <v>293</v>
      </c>
      <c r="C3" s="672"/>
      <c r="D3" s="673"/>
      <c r="E3" s="673"/>
      <c r="F3" s="673"/>
      <c r="G3" s="673"/>
      <c r="H3" s="673"/>
      <c r="I3" s="673"/>
      <c r="J3" s="673"/>
      <c r="K3" s="673"/>
      <c r="L3" s="673"/>
      <c r="M3" s="673"/>
      <c r="N3" s="673"/>
      <c r="O3" s="673"/>
      <c r="P3" s="673"/>
      <c r="Q3" s="673"/>
      <c r="R3" s="673"/>
      <c r="S3" s="673"/>
      <c r="T3" s="673"/>
      <c r="U3" s="673"/>
      <c r="V3" s="674"/>
    </row>
    <row r="4" spans="2:28" s="107" customFormat="1" ht="117" customHeight="1" thickBot="1" x14ac:dyDescent="0.3">
      <c r="B4" s="675"/>
      <c r="C4" s="676"/>
      <c r="D4" s="676"/>
      <c r="E4" s="676"/>
      <c r="F4" s="676"/>
      <c r="G4" s="676"/>
      <c r="H4" s="676"/>
      <c r="I4" s="676"/>
      <c r="J4" s="676"/>
      <c r="K4" s="676"/>
      <c r="L4" s="676"/>
      <c r="M4" s="676"/>
      <c r="N4" s="676"/>
      <c r="O4" s="676"/>
      <c r="P4" s="676"/>
      <c r="Q4" s="676"/>
      <c r="R4" s="676"/>
      <c r="S4" s="676"/>
      <c r="T4" s="676"/>
      <c r="U4" s="676"/>
      <c r="V4" s="677"/>
    </row>
    <row r="5" spans="2:28" s="107" customFormat="1" ht="8" customHeight="1" thickBot="1" x14ac:dyDescent="0.3">
      <c r="B5" s="370"/>
      <c r="C5" s="370"/>
      <c r="D5" s="370"/>
      <c r="E5" s="370"/>
      <c r="F5" s="370"/>
      <c r="G5" s="370"/>
      <c r="H5" s="370"/>
      <c r="I5" s="370"/>
      <c r="J5" s="370"/>
      <c r="K5" s="370"/>
      <c r="L5" s="370"/>
      <c r="M5" s="370"/>
      <c r="N5" s="370"/>
      <c r="O5" s="370"/>
      <c r="P5" s="370"/>
      <c r="Q5" s="370"/>
      <c r="R5" s="370"/>
      <c r="S5" s="370"/>
      <c r="T5" s="371"/>
      <c r="U5" s="372"/>
      <c r="V5" s="370"/>
    </row>
    <row r="6" spans="2:28" s="107" customFormat="1" ht="19.5" customHeight="1" x14ac:dyDescent="0.25">
      <c r="B6" s="679" t="s">
        <v>255</v>
      </c>
      <c r="C6" s="689" t="s">
        <v>248</v>
      </c>
      <c r="D6" s="669" t="s">
        <v>127</v>
      </c>
      <c r="E6" s="685" t="s">
        <v>96</v>
      </c>
      <c r="F6" s="685"/>
      <c r="G6" s="685"/>
      <c r="H6" s="685" t="s">
        <v>99</v>
      </c>
      <c r="I6" s="685"/>
      <c r="J6" s="685"/>
      <c r="K6" s="685" t="s">
        <v>97</v>
      </c>
      <c r="L6" s="685"/>
      <c r="M6" s="685"/>
      <c r="N6" s="685" t="s">
        <v>214</v>
      </c>
      <c r="O6" s="685"/>
      <c r="P6" s="685"/>
      <c r="Q6" s="685" t="s">
        <v>215</v>
      </c>
      <c r="R6" s="685"/>
      <c r="S6" s="685"/>
      <c r="T6" s="692" t="s">
        <v>126</v>
      </c>
      <c r="U6" s="683" t="s">
        <v>125</v>
      </c>
      <c r="V6" s="681" t="s">
        <v>110</v>
      </c>
    </row>
    <row r="7" spans="2:28" s="359" customFormat="1" ht="42.5" thickBot="1" x14ac:dyDescent="0.3">
      <c r="B7" s="680"/>
      <c r="C7" s="690"/>
      <c r="D7" s="670"/>
      <c r="E7" s="148" t="s">
        <v>188</v>
      </c>
      <c r="F7" s="458" t="s">
        <v>235</v>
      </c>
      <c r="G7" s="333" t="s">
        <v>128</v>
      </c>
      <c r="H7" s="330" t="s">
        <v>188</v>
      </c>
      <c r="I7" s="458" t="s">
        <v>235</v>
      </c>
      <c r="J7" s="333" t="s">
        <v>129</v>
      </c>
      <c r="K7" s="330" t="s">
        <v>188</v>
      </c>
      <c r="L7" s="458" t="s">
        <v>235</v>
      </c>
      <c r="M7" s="333" t="s">
        <v>130</v>
      </c>
      <c r="N7" s="330" t="s">
        <v>188</v>
      </c>
      <c r="O7" s="458" t="s">
        <v>235</v>
      </c>
      <c r="P7" s="333" t="s">
        <v>220</v>
      </c>
      <c r="Q7" s="330" t="s">
        <v>188</v>
      </c>
      <c r="R7" s="458" t="s">
        <v>235</v>
      </c>
      <c r="S7" s="333" t="s">
        <v>221</v>
      </c>
      <c r="T7" s="693"/>
      <c r="U7" s="684"/>
      <c r="V7" s="682"/>
    </row>
    <row r="8" spans="2:28" s="107" customFormat="1" ht="15.75" customHeight="1" x14ac:dyDescent="0.25">
      <c r="B8" s="247" t="s">
        <v>254</v>
      </c>
      <c r="C8" s="474">
        <v>1</v>
      </c>
      <c r="D8" s="149" t="s">
        <v>191</v>
      </c>
      <c r="E8" s="150">
        <v>2000</v>
      </c>
      <c r="F8" s="151">
        <v>85</v>
      </c>
      <c r="G8" s="152">
        <f t="shared" ref="G8:G30" si="0">E8*F8</f>
        <v>170000</v>
      </c>
      <c r="H8" s="153">
        <v>200</v>
      </c>
      <c r="I8" s="154">
        <v>85</v>
      </c>
      <c r="J8" s="152">
        <f t="shared" ref="J8:J31" si="1">H8*I8</f>
        <v>17000</v>
      </c>
      <c r="K8" s="153">
        <v>200</v>
      </c>
      <c r="L8" s="154">
        <v>85</v>
      </c>
      <c r="M8" s="152">
        <f t="shared" ref="M8:M31" si="2">K8*L8</f>
        <v>17000</v>
      </c>
      <c r="N8" s="153">
        <v>200</v>
      </c>
      <c r="O8" s="154">
        <v>85</v>
      </c>
      <c r="P8" s="152">
        <f t="shared" ref="P8:P31" si="3">N8*O8</f>
        <v>17000</v>
      </c>
      <c r="Q8" s="153">
        <v>200</v>
      </c>
      <c r="R8" s="154">
        <v>85</v>
      </c>
      <c r="S8" s="152">
        <f t="shared" ref="S8:S31" si="4">Q8*R8</f>
        <v>17000</v>
      </c>
      <c r="T8" s="153">
        <f>E8+H8+K8+N8+Q8</f>
        <v>2800</v>
      </c>
      <c r="U8" s="155">
        <f>G8+J8+M8+P8+S8</f>
        <v>238000</v>
      </c>
      <c r="V8" s="156"/>
    </row>
    <row r="9" spans="2:28" s="107" customFormat="1" ht="15.75" customHeight="1" thickBot="1" x14ac:dyDescent="0.3">
      <c r="B9" s="248" t="s">
        <v>256</v>
      </c>
      <c r="C9" s="475">
        <v>1</v>
      </c>
      <c r="D9" s="157" t="s">
        <v>261</v>
      </c>
      <c r="E9" s="158">
        <v>1500</v>
      </c>
      <c r="F9" s="159">
        <v>50</v>
      </c>
      <c r="G9" s="160">
        <f t="shared" si="0"/>
        <v>75000</v>
      </c>
      <c r="H9" s="161">
        <v>150</v>
      </c>
      <c r="I9" s="162">
        <v>50</v>
      </c>
      <c r="J9" s="160">
        <f t="shared" si="1"/>
        <v>7500</v>
      </c>
      <c r="K9" s="161">
        <v>150</v>
      </c>
      <c r="L9" s="162">
        <v>50</v>
      </c>
      <c r="M9" s="160">
        <f t="shared" si="2"/>
        <v>7500</v>
      </c>
      <c r="N9" s="161">
        <v>150</v>
      </c>
      <c r="O9" s="162">
        <v>50</v>
      </c>
      <c r="P9" s="160">
        <f t="shared" si="3"/>
        <v>7500</v>
      </c>
      <c r="Q9" s="161">
        <v>150</v>
      </c>
      <c r="R9" s="162">
        <v>50</v>
      </c>
      <c r="S9" s="160">
        <f t="shared" si="4"/>
        <v>7500</v>
      </c>
      <c r="T9" s="161">
        <f>E9+H9+K9+N9+Q9</f>
        <v>2100</v>
      </c>
      <c r="U9" s="163">
        <f>G9+J9+M9+P9+S9</f>
        <v>105000</v>
      </c>
      <c r="V9" s="164"/>
    </row>
    <row r="10" spans="2:28" s="108" customFormat="1" ht="15.75" customHeight="1" x14ac:dyDescent="0.25">
      <c r="B10" s="246"/>
      <c r="C10" s="476"/>
      <c r="D10" s="129"/>
      <c r="E10" s="139"/>
      <c r="F10" s="140"/>
      <c r="G10" s="130">
        <f t="shared" si="0"/>
        <v>0</v>
      </c>
      <c r="H10" s="141"/>
      <c r="I10" s="142"/>
      <c r="J10" s="130">
        <f t="shared" si="1"/>
        <v>0</v>
      </c>
      <c r="K10" s="141"/>
      <c r="L10" s="142"/>
      <c r="M10" s="130">
        <f t="shared" si="2"/>
        <v>0</v>
      </c>
      <c r="N10" s="141"/>
      <c r="O10" s="142"/>
      <c r="P10" s="130">
        <f t="shared" si="3"/>
        <v>0</v>
      </c>
      <c r="Q10" s="141"/>
      <c r="R10" s="142"/>
      <c r="S10" s="130">
        <f t="shared" si="4"/>
        <v>0</v>
      </c>
      <c r="T10" s="366">
        <f>SUM(E10+H10+K10+N10+Q10)</f>
        <v>0</v>
      </c>
      <c r="U10" s="367">
        <f t="shared" ref="U10:U33" si="5">SUM(G10+J10+M10+P10+S10)</f>
        <v>0</v>
      </c>
      <c r="V10" s="110"/>
      <c r="W10" s="359"/>
      <c r="X10" s="359"/>
      <c r="Y10" s="359"/>
      <c r="Z10" s="359"/>
      <c r="AA10" s="359"/>
      <c r="AB10" s="359"/>
    </row>
    <row r="11" spans="2:28" s="108" customFormat="1" ht="15.75" customHeight="1" x14ac:dyDescent="0.25">
      <c r="B11" s="246"/>
      <c r="C11" s="476"/>
      <c r="D11" s="129"/>
      <c r="E11" s="139"/>
      <c r="F11" s="140"/>
      <c r="G11" s="130">
        <f t="shared" si="0"/>
        <v>0</v>
      </c>
      <c r="H11" s="141"/>
      <c r="I11" s="142"/>
      <c r="J11" s="130">
        <f t="shared" si="1"/>
        <v>0</v>
      </c>
      <c r="K11" s="141"/>
      <c r="L11" s="142"/>
      <c r="M11" s="130">
        <f t="shared" si="2"/>
        <v>0</v>
      </c>
      <c r="N11" s="141"/>
      <c r="O11" s="142"/>
      <c r="P11" s="130">
        <f t="shared" si="3"/>
        <v>0</v>
      </c>
      <c r="Q11" s="141"/>
      <c r="R11" s="142"/>
      <c r="S11" s="130">
        <f t="shared" si="4"/>
        <v>0</v>
      </c>
      <c r="T11" s="366">
        <f t="shared" ref="T11:T32" si="6">SUM(E11+H11+K11+N11+Q11)</f>
        <v>0</v>
      </c>
      <c r="U11" s="367">
        <f t="shared" si="5"/>
        <v>0</v>
      </c>
      <c r="V11" s="110"/>
      <c r="W11" s="359"/>
      <c r="X11" s="359"/>
      <c r="Y11" s="359"/>
      <c r="Z11" s="359"/>
      <c r="AA11" s="359"/>
      <c r="AB11" s="359"/>
    </row>
    <row r="12" spans="2:28" s="108" customFormat="1" ht="15.75" customHeight="1" x14ac:dyDescent="0.25">
      <c r="B12" s="246"/>
      <c r="C12" s="476"/>
      <c r="D12" s="129"/>
      <c r="E12" s="139"/>
      <c r="F12" s="140"/>
      <c r="G12" s="130">
        <f t="shared" si="0"/>
        <v>0</v>
      </c>
      <c r="H12" s="141"/>
      <c r="I12" s="142"/>
      <c r="J12" s="130">
        <f t="shared" si="1"/>
        <v>0</v>
      </c>
      <c r="K12" s="141"/>
      <c r="L12" s="142"/>
      <c r="M12" s="130">
        <f t="shared" si="2"/>
        <v>0</v>
      </c>
      <c r="N12" s="141"/>
      <c r="O12" s="142"/>
      <c r="P12" s="130">
        <f t="shared" si="3"/>
        <v>0</v>
      </c>
      <c r="Q12" s="141"/>
      <c r="R12" s="142"/>
      <c r="S12" s="130">
        <f t="shared" si="4"/>
        <v>0</v>
      </c>
      <c r="T12" s="366">
        <f t="shared" si="6"/>
        <v>0</v>
      </c>
      <c r="U12" s="367">
        <f t="shared" si="5"/>
        <v>0</v>
      </c>
      <c r="V12" s="110"/>
      <c r="W12" s="359"/>
      <c r="X12" s="359"/>
      <c r="Y12" s="359"/>
      <c r="Z12" s="359"/>
      <c r="AA12" s="359"/>
      <c r="AB12" s="359"/>
    </row>
    <row r="13" spans="2:28" s="108" customFormat="1" ht="15.75" customHeight="1" x14ac:dyDescent="0.25">
      <c r="B13" s="246"/>
      <c r="C13" s="476"/>
      <c r="D13" s="129"/>
      <c r="E13" s="139"/>
      <c r="F13" s="140"/>
      <c r="G13" s="130">
        <f t="shared" si="0"/>
        <v>0</v>
      </c>
      <c r="H13" s="141"/>
      <c r="I13" s="142"/>
      <c r="J13" s="130">
        <f t="shared" si="1"/>
        <v>0</v>
      </c>
      <c r="K13" s="141"/>
      <c r="L13" s="142"/>
      <c r="M13" s="130">
        <f t="shared" si="2"/>
        <v>0</v>
      </c>
      <c r="N13" s="141"/>
      <c r="O13" s="142"/>
      <c r="P13" s="130">
        <f t="shared" si="3"/>
        <v>0</v>
      </c>
      <c r="Q13" s="141"/>
      <c r="R13" s="142"/>
      <c r="S13" s="130">
        <f t="shared" si="4"/>
        <v>0</v>
      </c>
      <c r="T13" s="366">
        <f t="shared" si="6"/>
        <v>0</v>
      </c>
      <c r="U13" s="367">
        <f t="shared" si="5"/>
        <v>0</v>
      </c>
      <c r="V13" s="110"/>
      <c r="W13" s="359"/>
      <c r="X13" s="359"/>
      <c r="Y13" s="359"/>
      <c r="Z13" s="359"/>
      <c r="AA13" s="359"/>
      <c r="AB13" s="359"/>
    </row>
    <row r="14" spans="2:28" s="108" customFormat="1" ht="15.75" customHeight="1" x14ac:dyDescent="0.25">
      <c r="B14" s="557"/>
      <c r="C14" s="476"/>
      <c r="D14" s="129"/>
      <c r="E14" s="139"/>
      <c r="F14" s="140"/>
      <c r="G14" s="130">
        <f t="shared" si="0"/>
        <v>0</v>
      </c>
      <c r="H14" s="141"/>
      <c r="I14" s="142"/>
      <c r="J14" s="130">
        <f t="shared" si="1"/>
        <v>0</v>
      </c>
      <c r="K14" s="141"/>
      <c r="L14" s="142"/>
      <c r="M14" s="130">
        <f t="shared" si="2"/>
        <v>0</v>
      </c>
      <c r="N14" s="141"/>
      <c r="O14" s="142"/>
      <c r="P14" s="130">
        <f t="shared" si="3"/>
        <v>0</v>
      </c>
      <c r="Q14" s="141"/>
      <c r="R14" s="142"/>
      <c r="S14" s="130">
        <f t="shared" si="4"/>
        <v>0</v>
      </c>
      <c r="T14" s="366">
        <f t="shared" si="6"/>
        <v>0</v>
      </c>
      <c r="U14" s="367">
        <f t="shared" si="5"/>
        <v>0</v>
      </c>
      <c r="V14" s="110"/>
      <c r="W14" s="359"/>
      <c r="X14" s="359"/>
      <c r="Y14" s="359"/>
      <c r="Z14" s="359"/>
      <c r="AA14" s="359"/>
      <c r="AB14" s="359"/>
    </row>
    <row r="15" spans="2:28" ht="15.75" customHeight="1" x14ac:dyDescent="0.25">
      <c r="B15" s="557"/>
      <c r="C15" s="476"/>
      <c r="D15" s="111"/>
      <c r="E15" s="143"/>
      <c r="F15" s="144"/>
      <c r="G15" s="130">
        <f t="shared" si="0"/>
        <v>0</v>
      </c>
      <c r="H15" s="145"/>
      <c r="I15" s="146"/>
      <c r="J15" s="130">
        <f t="shared" si="1"/>
        <v>0</v>
      </c>
      <c r="K15" s="145"/>
      <c r="L15" s="146"/>
      <c r="M15" s="130">
        <f t="shared" si="2"/>
        <v>0</v>
      </c>
      <c r="N15" s="145"/>
      <c r="O15" s="146"/>
      <c r="P15" s="130">
        <f t="shared" si="3"/>
        <v>0</v>
      </c>
      <c r="Q15" s="145"/>
      <c r="R15" s="146"/>
      <c r="S15" s="130">
        <f t="shared" si="4"/>
        <v>0</v>
      </c>
      <c r="T15" s="366">
        <f t="shared" si="6"/>
        <v>0</v>
      </c>
      <c r="U15" s="367">
        <f t="shared" si="5"/>
        <v>0</v>
      </c>
      <c r="V15" s="112"/>
    </row>
    <row r="16" spans="2:28" ht="15.75" customHeight="1" x14ac:dyDescent="0.25">
      <c r="B16" s="246"/>
      <c r="C16" s="476"/>
      <c r="D16" s="111"/>
      <c r="E16" s="143"/>
      <c r="F16" s="144"/>
      <c r="G16" s="130">
        <f t="shared" si="0"/>
        <v>0</v>
      </c>
      <c r="H16" s="147"/>
      <c r="I16" s="144"/>
      <c r="J16" s="130">
        <f t="shared" si="1"/>
        <v>0</v>
      </c>
      <c r="K16" s="147"/>
      <c r="L16" s="144"/>
      <c r="M16" s="130">
        <f t="shared" si="2"/>
        <v>0</v>
      </c>
      <c r="N16" s="147"/>
      <c r="O16" s="144"/>
      <c r="P16" s="130">
        <f t="shared" si="3"/>
        <v>0</v>
      </c>
      <c r="Q16" s="147"/>
      <c r="R16" s="144"/>
      <c r="S16" s="130">
        <f t="shared" si="4"/>
        <v>0</v>
      </c>
      <c r="T16" s="366">
        <f t="shared" si="6"/>
        <v>0</v>
      </c>
      <c r="U16" s="367">
        <f t="shared" si="5"/>
        <v>0</v>
      </c>
      <c r="V16" s="112"/>
    </row>
    <row r="17" spans="2:28" ht="15.75" customHeight="1" x14ac:dyDescent="0.25">
      <c r="B17" s="246"/>
      <c r="C17" s="476"/>
      <c r="D17" s="111"/>
      <c r="E17" s="143"/>
      <c r="F17" s="144"/>
      <c r="G17" s="130">
        <f t="shared" si="0"/>
        <v>0</v>
      </c>
      <c r="H17" s="147"/>
      <c r="I17" s="144"/>
      <c r="J17" s="130">
        <f t="shared" si="1"/>
        <v>0</v>
      </c>
      <c r="K17" s="147"/>
      <c r="L17" s="144"/>
      <c r="M17" s="130">
        <f t="shared" si="2"/>
        <v>0</v>
      </c>
      <c r="N17" s="147"/>
      <c r="O17" s="144"/>
      <c r="P17" s="130">
        <f t="shared" si="3"/>
        <v>0</v>
      </c>
      <c r="Q17" s="147"/>
      <c r="R17" s="144"/>
      <c r="S17" s="130">
        <f t="shared" si="4"/>
        <v>0</v>
      </c>
      <c r="T17" s="366">
        <f t="shared" si="6"/>
        <v>0</v>
      </c>
      <c r="U17" s="367">
        <f t="shared" si="5"/>
        <v>0</v>
      </c>
      <c r="V17" s="112"/>
    </row>
    <row r="18" spans="2:28" s="108" customFormat="1" ht="15.75" customHeight="1" x14ac:dyDescent="0.25">
      <c r="B18" s="246"/>
      <c r="C18" s="476"/>
      <c r="D18" s="128"/>
      <c r="E18" s="143"/>
      <c r="F18" s="144"/>
      <c r="G18" s="130">
        <f t="shared" si="0"/>
        <v>0</v>
      </c>
      <c r="H18" s="147"/>
      <c r="I18" s="144"/>
      <c r="J18" s="130">
        <f t="shared" si="1"/>
        <v>0</v>
      </c>
      <c r="K18" s="147"/>
      <c r="L18" s="144"/>
      <c r="M18" s="130">
        <f t="shared" si="2"/>
        <v>0</v>
      </c>
      <c r="N18" s="147"/>
      <c r="O18" s="144"/>
      <c r="P18" s="130">
        <f t="shared" si="3"/>
        <v>0</v>
      </c>
      <c r="Q18" s="147"/>
      <c r="R18" s="144"/>
      <c r="S18" s="130">
        <f t="shared" si="4"/>
        <v>0</v>
      </c>
      <c r="T18" s="366">
        <f t="shared" si="6"/>
        <v>0</v>
      </c>
      <c r="U18" s="367">
        <f t="shared" si="5"/>
        <v>0</v>
      </c>
      <c r="V18" s="112"/>
      <c r="W18" s="359"/>
      <c r="X18" s="359"/>
      <c r="Y18" s="359"/>
      <c r="Z18" s="359"/>
      <c r="AA18" s="359"/>
      <c r="AB18" s="359"/>
    </row>
    <row r="19" spans="2:28" s="108" customFormat="1" ht="15.75" customHeight="1" x14ac:dyDescent="0.25">
      <c r="B19" s="246"/>
      <c r="C19" s="476"/>
      <c r="D19" s="128"/>
      <c r="E19" s="143"/>
      <c r="F19" s="144"/>
      <c r="G19" s="130">
        <f t="shared" si="0"/>
        <v>0</v>
      </c>
      <c r="H19" s="147"/>
      <c r="I19" s="144"/>
      <c r="J19" s="130">
        <f t="shared" si="1"/>
        <v>0</v>
      </c>
      <c r="K19" s="147"/>
      <c r="L19" s="144"/>
      <c r="M19" s="130">
        <f t="shared" si="2"/>
        <v>0</v>
      </c>
      <c r="N19" s="147"/>
      <c r="O19" s="144"/>
      <c r="P19" s="130">
        <f t="shared" si="3"/>
        <v>0</v>
      </c>
      <c r="Q19" s="147"/>
      <c r="R19" s="144"/>
      <c r="S19" s="130">
        <f t="shared" si="4"/>
        <v>0</v>
      </c>
      <c r="T19" s="366">
        <f t="shared" si="6"/>
        <v>0</v>
      </c>
      <c r="U19" s="367">
        <f t="shared" si="5"/>
        <v>0</v>
      </c>
      <c r="V19" s="112"/>
      <c r="W19" s="359"/>
      <c r="X19" s="359"/>
      <c r="Y19" s="359"/>
      <c r="Z19" s="359"/>
      <c r="AA19" s="359"/>
      <c r="AB19" s="359"/>
    </row>
    <row r="20" spans="2:28" s="108" customFormat="1" ht="15.75" customHeight="1" x14ac:dyDescent="0.25">
      <c r="B20" s="246"/>
      <c r="C20" s="476"/>
      <c r="D20" s="128"/>
      <c r="E20" s="143"/>
      <c r="F20" s="144"/>
      <c r="G20" s="130">
        <f t="shared" si="0"/>
        <v>0</v>
      </c>
      <c r="H20" s="147"/>
      <c r="I20" s="144"/>
      <c r="J20" s="130">
        <f t="shared" si="1"/>
        <v>0</v>
      </c>
      <c r="K20" s="147"/>
      <c r="L20" s="144"/>
      <c r="M20" s="130">
        <f t="shared" si="2"/>
        <v>0</v>
      </c>
      <c r="N20" s="147"/>
      <c r="O20" s="144"/>
      <c r="P20" s="130">
        <f t="shared" si="3"/>
        <v>0</v>
      </c>
      <c r="Q20" s="147"/>
      <c r="R20" s="144"/>
      <c r="S20" s="130">
        <f t="shared" si="4"/>
        <v>0</v>
      </c>
      <c r="T20" s="366">
        <f t="shared" si="6"/>
        <v>0</v>
      </c>
      <c r="U20" s="367">
        <f t="shared" si="5"/>
        <v>0</v>
      </c>
      <c r="V20" s="112"/>
      <c r="W20" s="359"/>
      <c r="X20" s="359"/>
      <c r="Y20" s="359"/>
      <c r="Z20" s="359"/>
      <c r="AA20" s="359"/>
      <c r="AB20" s="359"/>
    </row>
    <row r="21" spans="2:28" s="108" customFormat="1" ht="15.75" customHeight="1" x14ac:dyDescent="0.25">
      <c r="B21" s="246"/>
      <c r="C21" s="476"/>
      <c r="D21" s="128"/>
      <c r="E21" s="143"/>
      <c r="F21" s="144"/>
      <c r="G21" s="130">
        <f t="shared" si="0"/>
        <v>0</v>
      </c>
      <c r="H21" s="147"/>
      <c r="I21" s="144"/>
      <c r="J21" s="130">
        <f t="shared" si="1"/>
        <v>0</v>
      </c>
      <c r="K21" s="147"/>
      <c r="L21" s="144"/>
      <c r="M21" s="130">
        <f t="shared" si="2"/>
        <v>0</v>
      </c>
      <c r="N21" s="147"/>
      <c r="O21" s="144"/>
      <c r="P21" s="130">
        <f t="shared" si="3"/>
        <v>0</v>
      </c>
      <c r="Q21" s="147"/>
      <c r="R21" s="144"/>
      <c r="S21" s="130">
        <f t="shared" si="4"/>
        <v>0</v>
      </c>
      <c r="T21" s="366">
        <f t="shared" si="6"/>
        <v>0</v>
      </c>
      <c r="U21" s="367">
        <f t="shared" si="5"/>
        <v>0</v>
      </c>
      <c r="V21" s="112"/>
      <c r="W21" s="359"/>
      <c r="X21" s="359"/>
      <c r="Y21" s="359"/>
      <c r="Z21" s="359"/>
      <c r="AA21" s="359"/>
      <c r="AB21" s="359"/>
    </row>
    <row r="22" spans="2:28" s="108" customFormat="1" ht="15.75" customHeight="1" x14ac:dyDescent="0.25">
      <c r="B22" s="246"/>
      <c r="C22" s="476"/>
      <c r="D22" s="128"/>
      <c r="E22" s="143"/>
      <c r="F22" s="144"/>
      <c r="G22" s="130">
        <f t="shared" si="0"/>
        <v>0</v>
      </c>
      <c r="H22" s="147"/>
      <c r="I22" s="144"/>
      <c r="J22" s="130">
        <f t="shared" si="1"/>
        <v>0</v>
      </c>
      <c r="K22" s="147"/>
      <c r="L22" s="144"/>
      <c r="M22" s="130">
        <f t="shared" si="2"/>
        <v>0</v>
      </c>
      <c r="N22" s="147"/>
      <c r="O22" s="144"/>
      <c r="P22" s="130">
        <f t="shared" si="3"/>
        <v>0</v>
      </c>
      <c r="Q22" s="147"/>
      <c r="R22" s="144"/>
      <c r="S22" s="130">
        <f t="shared" si="4"/>
        <v>0</v>
      </c>
      <c r="T22" s="366">
        <f t="shared" si="6"/>
        <v>0</v>
      </c>
      <c r="U22" s="367">
        <f t="shared" si="5"/>
        <v>0</v>
      </c>
      <c r="V22" s="112"/>
      <c r="W22" s="359"/>
      <c r="X22" s="359"/>
      <c r="Y22" s="359"/>
      <c r="Z22" s="359"/>
      <c r="AA22" s="359"/>
      <c r="AB22" s="359"/>
    </row>
    <row r="23" spans="2:28" ht="15.75" customHeight="1" x14ac:dyDescent="0.25">
      <c r="B23" s="246"/>
      <c r="C23" s="476"/>
      <c r="D23" s="111"/>
      <c r="E23" s="143"/>
      <c r="F23" s="144"/>
      <c r="G23" s="130">
        <f t="shared" si="0"/>
        <v>0</v>
      </c>
      <c r="H23" s="147"/>
      <c r="I23" s="144"/>
      <c r="J23" s="130">
        <f t="shared" si="1"/>
        <v>0</v>
      </c>
      <c r="K23" s="147"/>
      <c r="L23" s="144"/>
      <c r="M23" s="130">
        <f t="shared" si="2"/>
        <v>0</v>
      </c>
      <c r="N23" s="147"/>
      <c r="O23" s="144"/>
      <c r="P23" s="130">
        <f t="shared" si="3"/>
        <v>0</v>
      </c>
      <c r="Q23" s="147"/>
      <c r="R23" s="144"/>
      <c r="S23" s="130">
        <f t="shared" si="4"/>
        <v>0</v>
      </c>
      <c r="T23" s="366">
        <f t="shared" si="6"/>
        <v>0</v>
      </c>
      <c r="U23" s="367">
        <f t="shared" si="5"/>
        <v>0</v>
      </c>
      <c r="V23" s="112"/>
    </row>
    <row r="24" spans="2:28" ht="15.75" customHeight="1" x14ac:dyDescent="0.25">
      <c r="B24" s="246"/>
      <c r="C24" s="476"/>
      <c r="D24" s="111"/>
      <c r="E24" s="143"/>
      <c r="F24" s="144"/>
      <c r="G24" s="130">
        <f t="shared" si="0"/>
        <v>0</v>
      </c>
      <c r="H24" s="147"/>
      <c r="I24" s="144"/>
      <c r="J24" s="130">
        <f t="shared" si="1"/>
        <v>0</v>
      </c>
      <c r="K24" s="147"/>
      <c r="L24" s="144"/>
      <c r="M24" s="130">
        <f t="shared" si="2"/>
        <v>0</v>
      </c>
      <c r="N24" s="147"/>
      <c r="O24" s="144"/>
      <c r="P24" s="130">
        <f t="shared" si="3"/>
        <v>0</v>
      </c>
      <c r="Q24" s="147"/>
      <c r="R24" s="144"/>
      <c r="S24" s="130">
        <f t="shared" si="4"/>
        <v>0</v>
      </c>
      <c r="T24" s="366">
        <f t="shared" si="6"/>
        <v>0</v>
      </c>
      <c r="U24" s="367">
        <f t="shared" si="5"/>
        <v>0</v>
      </c>
      <c r="V24" s="112"/>
    </row>
    <row r="25" spans="2:28" ht="15.75" customHeight="1" x14ac:dyDescent="0.25">
      <c r="B25" s="246"/>
      <c r="C25" s="476"/>
      <c r="D25" s="111"/>
      <c r="E25" s="143"/>
      <c r="F25" s="144"/>
      <c r="G25" s="130">
        <f t="shared" si="0"/>
        <v>0</v>
      </c>
      <c r="H25" s="147"/>
      <c r="I25" s="144"/>
      <c r="J25" s="130">
        <f t="shared" si="1"/>
        <v>0</v>
      </c>
      <c r="K25" s="147"/>
      <c r="L25" s="144"/>
      <c r="M25" s="130">
        <f t="shared" si="2"/>
        <v>0</v>
      </c>
      <c r="N25" s="147"/>
      <c r="O25" s="144"/>
      <c r="P25" s="130">
        <f t="shared" si="3"/>
        <v>0</v>
      </c>
      <c r="Q25" s="147"/>
      <c r="R25" s="144"/>
      <c r="S25" s="130">
        <f>Q25*R25</f>
        <v>0</v>
      </c>
      <c r="T25" s="366">
        <f t="shared" si="6"/>
        <v>0</v>
      </c>
      <c r="U25" s="367">
        <f t="shared" si="5"/>
        <v>0</v>
      </c>
      <c r="V25" s="112"/>
    </row>
    <row r="26" spans="2:28" s="108" customFormat="1" ht="15.75" customHeight="1" x14ac:dyDescent="0.25">
      <c r="B26" s="246"/>
      <c r="C26" s="476"/>
      <c r="D26" s="128"/>
      <c r="E26" s="143"/>
      <c r="F26" s="144"/>
      <c r="G26" s="130">
        <f t="shared" si="0"/>
        <v>0</v>
      </c>
      <c r="H26" s="147"/>
      <c r="I26" s="144"/>
      <c r="J26" s="130">
        <f t="shared" si="1"/>
        <v>0</v>
      </c>
      <c r="K26" s="147"/>
      <c r="L26" s="144"/>
      <c r="M26" s="130">
        <f t="shared" si="2"/>
        <v>0</v>
      </c>
      <c r="N26" s="147"/>
      <c r="O26" s="144"/>
      <c r="P26" s="130">
        <f t="shared" si="3"/>
        <v>0</v>
      </c>
      <c r="Q26" s="147"/>
      <c r="R26" s="144"/>
      <c r="S26" s="130">
        <f>Q26*R26</f>
        <v>0</v>
      </c>
      <c r="T26" s="366">
        <f t="shared" si="6"/>
        <v>0</v>
      </c>
      <c r="U26" s="367">
        <f t="shared" si="5"/>
        <v>0</v>
      </c>
      <c r="V26" s="112"/>
      <c r="W26" s="359"/>
      <c r="X26" s="359"/>
      <c r="Y26" s="359"/>
      <c r="Z26" s="359"/>
      <c r="AA26" s="359"/>
      <c r="AB26" s="359"/>
    </row>
    <row r="27" spans="2:28" s="108" customFormat="1" ht="15.75" customHeight="1" x14ac:dyDescent="0.25">
      <c r="B27" s="246"/>
      <c r="C27" s="476"/>
      <c r="D27" s="128"/>
      <c r="E27" s="143"/>
      <c r="F27" s="144"/>
      <c r="G27" s="130">
        <f t="shared" si="0"/>
        <v>0</v>
      </c>
      <c r="H27" s="147"/>
      <c r="I27" s="144"/>
      <c r="J27" s="130">
        <f t="shared" si="1"/>
        <v>0</v>
      </c>
      <c r="K27" s="147"/>
      <c r="L27" s="144"/>
      <c r="M27" s="130">
        <f t="shared" si="2"/>
        <v>0</v>
      </c>
      <c r="N27" s="147"/>
      <c r="O27" s="144"/>
      <c r="P27" s="130">
        <f t="shared" si="3"/>
        <v>0</v>
      </c>
      <c r="Q27" s="147"/>
      <c r="R27" s="144"/>
      <c r="S27" s="130">
        <f t="shared" si="4"/>
        <v>0</v>
      </c>
      <c r="T27" s="366">
        <f t="shared" si="6"/>
        <v>0</v>
      </c>
      <c r="U27" s="367">
        <f t="shared" si="5"/>
        <v>0</v>
      </c>
      <c r="V27" s="112"/>
      <c r="W27" s="359"/>
      <c r="X27" s="359"/>
      <c r="Y27" s="359"/>
      <c r="Z27" s="359"/>
      <c r="AA27" s="359"/>
      <c r="AB27" s="359"/>
    </row>
    <row r="28" spans="2:28" s="108" customFormat="1" ht="15.75" customHeight="1" x14ac:dyDescent="0.25">
      <c r="B28" s="246"/>
      <c r="C28" s="476"/>
      <c r="D28" s="128"/>
      <c r="E28" s="143"/>
      <c r="F28" s="144"/>
      <c r="G28" s="130">
        <f t="shared" si="0"/>
        <v>0</v>
      </c>
      <c r="H28" s="147"/>
      <c r="I28" s="144"/>
      <c r="J28" s="130">
        <f t="shared" si="1"/>
        <v>0</v>
      </c>
      <c r="K28" s="147"/>
      <c r="L28" s="144"/>
      <c r="M28" s="130">
        <f t="shared" si="2"/>
        <v>0</v>
      </c>
      <c r="N28" s="147"/>
      <c r="O28" s="144"/>
      <c r="P28" s="130">
        <f t="shared" si="3"/>
        <v>0</v>
      </c>
      <c r="Q28" s="147"/>
      <c r="R28" s="144"/>
      <c r="S28" s="130">
        <f t="shared" si="4"/>
        <v>0</v>
      </c>
      <c r="T28" s="366">
        <f t="shared" si="6"/>
        <v>0</v>
      </c>
      <c r="U28" s="367">
        <f t="shared" si="5"/>
        <v>0</v>
      </c>
      <c r="V28" s="112"/>
      <c r="W28" s="359"/>
      <c r="X28" s="359"/>
      <c r="Y28" s="359"/>
      <c r="Z28" s="359"/>
      <c r="AA28" s="359"/>
      <c r="AB28" s="359"/>
    </row>
    <row r="29" spans="2:28" s="108" customFormat="1" ht="15.75" customHeight="1" x14ac:dyDescent="0.25">
      <c r="B29" s="246"/>
      <c r="C29" s="476"/>
      <c r="D29" s="128"/>
      <c r="E29" s="143"/>
      <c r="F29" s="144"/>
      <c r="G29" s="130">
        <f t="shared" si="0"/>
        <v>0</v>
      </c>
      <c r="H29" s="147"/>
      <c r="I29" s="144"/>
      <c r="J29" s="130">
        <f t="shared" si="1"/>
        <v>0</v>
      </c>
      <c r="K29" s="147"/>
      <c r="L29" s="144"/>
      <c r="M29" s="130">
        <f t="shared" si="2"/>
        <v>0</v>
      </c>
      <c r="N29" s="147"/>
      <c r="O29" s="144"/>
      <c r="P29" s="130">
        <f t="shared" si="3"/>
        <v>0</v>
      </c>
      <c r="Q29" s="147"/>
      <c r="R29" s="144"/>
      <c r="S29" s="130">
        <f t="shared" si="4"/>
        <v>0</v>
      </c>
      <c r="T29" s="366">
        <f t="shared" si="6"/>
        <v>0</v>
      </c>
      <c r="U29" s="367">
        <f t="shared" si="5"/>
        <v>0</v>
      </c>
      <c r="V29" s="112"/>
      <c r="W29" s="359"/>
      <c r="X29" s="359"/>
      <c r="Y29" s="359"/>
      <c r="Z29" s="359"/>
      <c r="AA29" s="359"/>
      <c r="AB29" s="359"/>
    </row>
    <row r="30" spans="2:28" s="108" customFormat="1" ht="15.75" customHeight="1" x14ac:dyDescent="0.25">
      <c r="B30" s="246"/>
      <c r="C30" s="476"/>
      <c r="D30" s="128"/>
      <c r="E30" s="143"/>
      <c r="F30" s="144"/>
      <c r="G30" s="130">
        <f t="shared" si="0"/>
        <v>0</v>
      </c>
      <c r="H30" s="147"/>
      <c r="I30" s="144"/>
      <c r="J30" s="130">
        <f t="shared" si="1"/>
        <v>0</v>
      </c>
      <c r="K30" s="147"/>
      <c r="L30" s="144"/>
      <c r="M30" s="130">
        <f t="shared" si="2"/>
        <v>0</v>
      </c>
      <c r="N30" s="147"/>
      <c r="O30" s="144"/>
      <c r="P30" s="130">
        <f t="shared" si="3"/>
        <v>0</v>
      </c>
      <c r="Q30" s="147"/>
      <c r="R30" s="144"/>
      <c r="S30" s="130">
        <f t="shared" si="4"/>
        <v>0</v>
      </c>
      <c r="T30" s="366">
        <f t="shared" si="6"/>
        <v>0</v>
      </c>
      <c r="U30" s="367">
        <f t="shared" si="5"/>
        <v>0</v>
      </c>
      <c r="V30" s="112"/>
      <c r="W30" s="359"/>
      <c r="X30" s="359"/>
      <c r="Y30" s="359"/>
      <c r="Z30" s="359"/>
      <c r="AA30" s="359"/>
      <c r="AB30" s="359"/>
    </row>
    <row r="31" spans="2:28" ht="15.75" customHeight="1" x14ac:dyDescent="0.25">
      <c r="B31" s="246"/>
      <c r="C31" s="476"/>
      <c r="D31" s="111"/>
      <c r="E31" s="143"/>
      <c r="F31" s="144"/>
      <c r="G31" s="130">
        <f>E31*F31</f>
        <v>0</v>
      </c>
      <c r="H31" s="147"/>
      <c r="I31" s="144"/>
      <c r="J31" s="130">
        <f t="shared" si="1"/>
        <v>0</v>
      </c>
      <c r="K31" s="147"/>
      <c r="L31" s="144"/>
      <c r="M31" s="130">
        <f t="shared" si="2"/>
        <v>0</v>
      </c>
      <c r="N31" s="147"/>
      <c r="O31" s="144"/>
      <c r="P31" s="130">
        <f t="shared" si="3"/>
        <v>0</v>
      </c>
      <c r="Q31" s="147"/>
      <c r="R31" s="144"/>
      <c r="S31" s="130">
        <f t="shared" si="4"/>
        <v>0</v>
      </c>
      <c r="T31" s="366">
        <f t="shared" si="6"/>
        <v>0</v>
      </c>
      <c r="U31" s="367">
        <f t="shared" si="5"/>
        <v>0</v>
      </c>
      <c r="V31" s="112"/>
    </row>
    <row r="32" spans="2:28" ht="15.75" customHeight="1" x14ac:dyDescent="0.25">
      <c r="B32" s="246"/>
      <c r="C32" s="476"/>
      <c r="D32" s="111"/>
      <c r="E32" s="143"/>
      <c r="F32" s="144"/>
      <c r="G32" s="130">
        <f>E32*F32</f>
        <v>0</v>
      </c>
      <c r="H32" s="147"/>
      <c r="I32" s="144"/>
      <c r="J32" s="130">
        <f>H32*I32</f>
        <v>0</v>
      </c>
      <c r="K32" s="147"/>
      <c r="L32" s="144"/>
      <c r="M32" s="130">
        <f>K32*L32</f>
        <v>0</v>
      </c>
      <c r="N32" s="147"/>
      <c r="O32" s="144"/>
      <c r="P32" s="130">
        <f>N32*O32</f>
        <v>0</v>
      </c>
      <c r="Q32" s="147"/>
      <c r="R32" s="144"/>
      <c r="S32" s="130">
        <f>Q32*R32</f>
        <v>0</v>
      </c>
      <c r="T32" s="366">
        <f t="shared" si="6"/>
        <v>0</v>
      </c>
      <c r="U32" s="367">
        <f t="shared" si="5"/>
        <v>0</v>
      </c>
      <c r="V32" s="112"/>
    </row>
    <row r="33" spans="2:22" ht="15.75" customHeight="1" thickBot="1" x14ac:dyDescent="0.3">
      <c r="B33" s="246"/>
      <c r="C33" s="477"/>
      <c r="D33" s="213"/>
      <c r="E33" s="214"/>
      <c r="F33" s="215"/>
      <c r="G33" s="131">
        <f>E33*F33</f>
        <v>0</v>
      </c>
      <c r="H33" s="216"/>
      <c r="I33" s="215"/>
      <c r="J33" s="131">
        <f>H33*I33</f>
        <v>0</v>
      </c>
      <c r="K33" s="216"/>
      <c r="L33" s="215"/>
      <c r="M33" s="131">
        <f>K33*L33</f>
        <v>0</v>
      </c>
      <c r="N33" s="216"/>
      <c r="O33" s="215"/>
      <c r="P33" s="131">
        <f>N33*O33</f>
        <v>0</v>
      </c>
      <c r="Q33" s="216"/>
      <c r="R33" s="215"/>
      <c r="S33" s="131">
        <f>Q33*R33</f>
        <v>0</v>
      </c>
      <c r="T33" s="366">
        <f>SUM(E33+H33+K33+N33+Q33)</f>
        <v>0</v>
      </c>
      <c r="U33" s="367">
        <f t="shared" si="5"/>
        <v>0</v>
      </c>
      <c r="V33" s="217"/>
    </row>
    <row r="34" spans="2:22" s="359" customFormat="1" ht="15.75" customHeight="1" thickBot="1" x14ac:dyDescent="0.3">
      <c r="B34" s="686" t="s">
        <v>262</v>
      </c>
      <c r="C34" s="687"/>
      <c r="D34" s="688"/>
      <c r="E34" s="547">
        <f>SUMIF($B10:$B33,"S",E10:E33)</f>
        <v>0</v>
      </c>
      <c r="F34" s="548"/>
      <c r="G34" s="549">
        <f>ROUND(SUMIF($B10:$B33,"S",G10:G33),0)</f>
        <v>0</v>
      </c>
      <c r="H34" s="547">
        <f t="shared" ref="H34:N34" si="7">SUMIF($B10:$B33,"S",H10:H33)</f>
        <v>0</v>
      </c>
      <c r="I34" s="548"/>
      <c r="J34" s="549">
        <f>ROUND(SUMIF($B10:$B33,"S",J10:J33),0)</f>
        <v>0</v>
      </c>
      <c r="K34" s="547">
        <f t="shared" si="7"/>
        <v>0</v>
      </c>
      <c r="L34" s="548"/>
      <c r="M34" s="549">
        <f>ROUND(SUMIF($B10:$B33,"S",M10:M33),0)</f>
        <v>0</v>
      </c>
      <c r="N34" s="547">
        <f t="shared" si="7"/>
        <v>0</v>
      </c>
      <c r="O34" s="549"/>
      <c r="P34" s="549">
        <f>ROUND(SUMIF($B10:$B33,"S",P10:P33),0)</f>
        <v>0</v>
      </c>
      <c r="Q34" s="547">
        <f>SUMIF($B10:$B33,"S",Q10:Q33)</f>
        <v>0</v>
      </c>
      <c r="R34" s="545"/>
      <c r="S34" s="549">
        <f>ROUND(SUMIF($B10:$B33,"S",S10:S33),0)</f>
        <v>0</v>
      </c>
      <c r="T34" s="544">
        <f>SUM(E34+H34+K34+N34+Q34)</f>
        <v>0</v>
      </c>
      <c r="U34" s="543">
        <f>G34 + J34+M34+P34+S34</f>
        <v>0</v>
      </c>
      <c r="V34" s="546"/>
    </row>
    <row r="35" spans="2:22" s="359" customFormat="1" ht="15.75" customHeight="1" thickBot="1" x14ac:dyDescent="0.3">
      <c r="B35" s="686" t="s">
        <v>263</v>
      </c>
      <c r="C35" s="687"/>
      <c r="D35" s="688"/>
      <c r="E35" s="527">
        <f>SUMIF($B10:$B33,"CB",E10:E33)</f>
        <v>0</v>
      </c>
      <c r="F35" s="550"/>
      <c r="G35" s="551">
        <f>ROUND(SUMIF($B10:$B33,"CB",G10:G33),0)</f>
        <v>0</v>
      </c>
      <c r="H35" s="527">
        <f t="shared" ref="H35:N35" si="8">SUMIF($B10:$B33,"CB",H10:H33)</f>
        <v>0</v>
      </c>
      <c r="I35" s="550"/>
      <c r="J35" s="551">
        <f>ROUND(SUMIF($B10:$B33,"CB",J10:J33),0)</f>
        <v>0</v>
      </c>
      <c r="K35" s="527">
        <f t="shared" si="8"/>
        <v>0</v>
      </c>
      <c r="L35" s="550"/>
      <c r="M35" s="551">
        <f>ROUND(SUMIF($B10:$B33,"CB",M10:M33),0)</f>
        <v>0</v>
      </c>
      <c r="N35" s="527">
        <f t="shared" si="8"/>
        <v>0</v>
      </c>
      <c r="O35" s="551"/>
      <c r="P35" s="551">
        <f>ROUND(SUMIF($B10:$B33,"CB",P10:P33),0)</f>
        <v>0</v>
      </c>
      <c r="Q35" s="527">
        <f>SUMIF($B10:$B33,"CB",Q10:Q33)</f>
        <v>0</v>
      </c>
      <c r="R35" s="545"/>
      <c r="S35" s="551">
        <f>ROUND(SUMIF($B10:$B33,"CB",S10:S33),0)</f>
        <v>0</v>
      </c>
      <c r="T35" s="544">
        <f>SUM(E35+H35+K35+N35+Q35)</f>
        <v>0</v>
      </c>
      <c r="U35" s="543">
        <f>G35 + J35+M35+P35+S35</f>
        <v>0</v>
      </c>
      <c r="V35" s="546"/>
    </row>
    <row r="36" spans="2:22" s="359" customFormat="1" ht="15.75" customHeight="1" thickBot="1" x14ac:dyDescent="0.3">
      <c r="B36" s="686" t="s">
        <v>244</v>
      </c>
      <c r="C36" s="687"/>
      <c r="D36" s="688"/>
      <c r="E36" s="552">
        <f>SUM(E10:E33)</f>
        <v>0</v>
      </c>
      <c r="F36" s="553"/>
      <c r="G36" s="554">
        <f>ROUND(SUM(G10:G33),0)</f>
        <v>0</v>
      </c>
      <c r="H36" s="555">
        <f>SUM(H10:H33)</f>
        <v>0</v>
      </c>
      <c r="I36" s="556"/>
      <c r="J36" s="554">
        <f>ROUND(SUM(J10:J33),0)</f>
        <v>0</v>
      </c>
      <c r="K36" s="555">
        <f>SUM(K10:K33)</f>
        <v>0</v>
      </c>
      <c r="L36" s="556"/>
      <c r="M36" s="554">
        <f>ROUND(SUM(M10:M33),0)</f>
        <v>0</v>
      </c>
      <c r="N36" s="555">
        <f>SUM(N10:N33)</f>
        <v>0</v>
      </c>
      <c r="O36" s="554"/>
      <c r="P36" s="554">
        <f>ROUND(SUM(P10:P33),0)</f>
        <v>0</v>
      </c>
      <c r="Q36" s="544">
        <f>SUM(Q10:Q33)</f>
        <v>0</v>
      </c>
      <c r="R36" s="545"/>
      <c r="S36" s="543">
        <f>SUM(S12:S33)</f>
        <v>0</v>
      </c>
      <c r="T36" s="544">
        <f>SUM(E36+H36+K36+N36+Q36)</f>
        <v>0</v>
      </c>
      <c r="U36" s="543">
        <f>G36 + J36+M36+P36+S36</f>
        <v>0</v>
      </c>
      <c r="V36" s="546"/>
    </row>
    <row r="37" spans="2:22" s="107" customFormat="1" ht="8" customHeight="1" thickBot="1" x14ac:dyDescent="0.3">
      <c r="B37" s="678"/>
      <c r="C37" s="678"/>
      <c r="D37" s="678"/>
      <c r="E37" s="678"/>
      <c r="F37" s="678"/>
      <c r="G37" s="363"/>
      <c r="H37" s="360"/>
      <c r="I37" s="361"/>
      <c r="J37" s="362"/>
      <c r="K37" s="363"/>
      <c r="L37" s="361"/>
      <c r="M37" s="362"/>
      <c r="N37" s="363"/>
      <c r="O37" s="361"/>
      <c r="P37" s="362"/>
      <c r="Q37" s="363"/>
      <c r="R37" s="361"/>
      <c r="S37" s="362"/>
      <c r="T37" s="364"/>
      <c r="U37" s="365"/>
      <c r="V37" s="360"/>
    </row>
    <row r="38" spans="2:22" ht="12.5" x14ac:dyDescent="0.25">
      <c r="B38" s="627" t="s">
        <v>175</v>
      </c>
      <c r="C38" s="628"/>
      <c r="D38" s="628"/>
      <c r="E38" s="628"/>
      <c r="F38" s="628"/>
      <c r="G38" s="628"/>
      <c r="H38" s="628"/>
      <c r="I38" s="628"/>
      <c r="J38" s="628"/>
      <c r="K38" s="628"/>
      <c r="L38" s="628"/>
      <c r="M38" s="628"/>
      <c r="N38" s="628"/>
      <c r="O38" s="628"/>
      <c r="P38" s="628"/>
      <c r="Q38" s="628"/>
      <c r="R38" s="628"/>
      <c r="S38" s="628"/>
      <c r="T38" s="628"/>
      <c r="U38" s="628"/>
      <c r="V38" s="629"/>
    </row>
    <row r="39" spans="2:22" thickBot="1" x14ac:dyDescent="0.3">
      <c r="B39" s="630"/>
      <c r="C39" s="631"/>
      <c r="D39" s="631"/>
      <c r="E39" s="631"/>
      <c r="F39" s="631"/>
      <c r="G39" s="631"/>
      <c r="H39" s="631"/>
      <c r="I39" s="631"/>
      <c r="J39" s="631"/>
      <c r="K39" s="631"/>
      <c r="L39" s="631"/>
      <c r="M39" s="631"/>
      <c r="N39" s="631"/>
      <c r="O39" s="631"/>
      <c r="P39" s="631"/>
      <c r="Q39" s="631"/>
      <c r="R39" s="631"/>
      <c r="S39" s="631"/>
      <c r="T39" s="631"/>
      <c r="U39" s="631"/>
      <c r="V39" s="632"/>
    </row>
    <row r="40" spans="2:22" s="107" customFormat="1" x14ac:dyDescent="0.25">
      <c r="E40" s="360"/>
      <c r="F40" s="361"/>
      <c r="G40" s="362"/>
      <c r="H40" s="363"/>
      <c r="I40" s="361"/>
      <c r="J40" s="362"/>
      <c r="K40" s="363"/>
      <c r="L40" s="361"/>
      <c r="M40" s="362"/>
      <c r="N40" s="363"/>
      <c r="O40" s="361"/>
      <c r="P40" s="362"/>
      <c r="Q40" s="363"/>
      <c r="R40" s="361"/>
      <c r="S40" s="362"/>
      <c r="T40" s="364"/>
      <c r="U40" s="365"/>
      <c r="V40" s="360"/>
    </row>
    <row r="41" spans="2:22" s="107" customFormat="1" x14ac:dyDescent="0.25">
      <c r="E41" s="360"/>
      <c r="F41" s="361"/>
      <c r="G41" s="362"/>
      <c r="H41" s="363"/>
      <c r="I41" s="361"/>
      <c r="J41" s="362"/>
      <c r="K41" s="363"/>
      <c r="L41" s="361"/>
      <c r="M41" s="362"/>
      <c r="N41" s="363"/>
      <c r="O41" s="361"/>
      <c r="P41" s="362"/>
      <c r="Q41" s="363"/>
      <c r="R41" s="361"/>
      <c r="S41" s="362"/>
      <c r="T41" s="364"/>
      <c r="U41" s="365"/>
      <c r="V41" s="360"/>
    </row>
    <row r="42" spans="2:22" s="107" customFormat="1" x14ac:dyDescent="0.25">
      <c r="E42" s="360"/>
      <c r="F42" s="361"/>
      <c r="G42" s="362"/>
      <c r="H42" s="363"/>
      <c r="I42" s="361"/>
      <c r="J42" s="362"/>
      <c r="K42" s="363"/>
      <c r="L42" s="361"/>
      <c r="M42" s="362"/>
      <c r="N42" s="363"/>
      <c r="O42" s="361"/>
      <c r="P42" s="362"/>
      <c r="Q42" s="363"/>
      <c r="R42" s="361"/>
      <c r="S42" s="362"/>
      <c r="T42" s="364"/>
      <c r="U42" s="365"/>
      <c r="V42" s="360"/>
    </row>
    <row r="43" spans="2:22" s="107" customFormat="1" x14ac:dyDescent="0.25">
      <c r="E43" s="360"/>
      <c r="F43" s="361"/>
      <c r="G43" s="362"/>
      <c r="H43" s="363"/>
      <c r="I43" s="361"/>
      <c r="J43" s="362"/>
      <c r="K43" s="363"/>
      <c r="L43" s="361"/>
      <c r="M43" s="362"/>
      <c r="N43" s="363"/>
      <c r="O43" s="361"/>
      <c r="P43" s="362"/>
      <c r="Q43" s="363"/>
      <c r="R43" s="361"/>
      <c r="S43" s="362"/>
      <c r="T43" s="364"/>
      <c r="U43" s="365"/>
      <c r="V43" s="360"/>
    </row>
    <row r="44" spans="2:22" s="107" customFormat="1" x14ac:dyDescent="0.25">
      <c r="E44" s="360"/>
      <c r="F44" s="361"/>
      <c r="G44" s="362"/>
      <c r="H44" s="363"/>
      <c r="I44" s="361"/>
      <c r="J44" s="362"/>
      <c r="K44" s="363"/>
      <c r="L44" s="361"/>
      <c r="M44" s="362"/>
      <c r="N44" s="363"/>
      <c r="O44" s="361"/>
      <c r="P44" s="362"/>
      <c r="Q44" s="363"/>
      <c r="R44" s="361"/>
      <c r="S44" s="362"/>
      <c r="T44" s="364"/>
      <c r="U44" s="365"/>
      <c r="V44" s="360"/>
    </row>
    <row r="45" spans="2:22" s="107" customFormat="1" x14ac:dyDescent="0.25">
      <c r="E45" s="360"/>
      <c r="F45" s="361"/>
      <c r="G45" s="362"/>
      <c r="H45" s="363"/>
      <c r="I45" s="361"/>
      <c r="J45" s="362"/>
      <c r="K45" s="363"/>
      <c r="L45" s="361"/>
      <c r="M45" s="362"/>
      <c r="N45" s="363"/>
      <c r="O45" s="361"/>
      <c r="P45" s="362"/>
      <c r="Q45" s="363"/>
      <c r="R45" s="361"/>
      <c r="S45" s="362"/>
      <c r="T45" s="364"/>
      <c r="U45" s="365"/>
      <c r="V45" s="360"/>
    </row>
    <row r="46" spans="2:22" s="107" customFormat="1" x14ac:dyDescent="0.25">
      <c r="E46" s="360"/>
      <c r="F46" s="361"/>
      <c r="G46" s="362"/>
      <c r="H46" s="363"/>
      <c r="I46" s="361"/>
      <c r="J46" s="362"/>
      <c r="K46" s="363"/>
      <c r="L46" s="361"/>
      <c r="M46" s="362"/>
      <c r="N46" s="363"/>
      <c r="O46" s="361"/>
      <c r="P46" s="362"/>
      <c r="Q46" s="363"/>
      <c r="R46" s="361"/>
      <c r="S46" s="362"/>
      <c r="T46" s="364"/>
      <c r="U46" s="365"/>
      <c r="V46" s="360"/>
    </row>
    <row r="47" spans="2:22" s="107" customFormat="1" x14ac:dyDescent="0.25">
      <c r="E47" s="360"/>
      <c r="F47" s="361"/>
      <c r="G47" s="362"/>
      <c r="H47" s="363"/>
      <c r="I47" s="361"/>
      <c r="J47" s="362"/>
      <c r="K47" s="363"/>
      <c r="L47" s="361"/>
      <c r="M47" s="362"/>
      <c r="N47" s="363"/>
      <c r="O47" s="361"/>
      <c r="P47" s="362"/>
      <c r="Q47" s="363"/>
      <c r="R47" s="361"/>
      <c r="S47" s="362"/>
      <c r="T47" s="364"/>
      <c r="U47" s="365"/>
      <c r="V47" s="360"/>
    </row>
    <row r="48" spans="2:22" s="107" customFormat="1" x14ac:dyDescent="0.25">
      <c r="E48" s="360"/>
      <c r="F48" s="361"/>
      <c r="G48" s="362"/>
      <c r="H48" s="363"/>
      <c r="I48" s="361"/>
      <c r="J48" s="362"/>
      <c r="K48" s="363"/>
      <c r="L48" s="361"/>
      <c r="M48" s="362"/>
      <c r="N48" s="363"/>
      <c r="O48" s="361"/>
      <c r="P48" s="362"/>
      <c r="Q48" s="363"/>
      <c r="R48" s="361"/>
      <c r="S48" s="362"/>
      <c r="T48" s="364"/>
      <c r="U48" s="365"/>
      <c r="V48" s="360"/>
    </row>
    <row r="49" spans="5:22" s="107" customFormat="1" x14ac:dyDescent="0.25">
      <c r="E49" s="360"/>
      <c r="F49" s="361"/>
      <c r="G49" s="362"/>
      <c r="H49" s="363"/>
      <c r="I49" s="361"/>
      <c r="J49" s="362"/>
      <c r="K49" s="363"/>
      <c r="L49" s="361"/>
      <c r="M49" s="362"/>
      <c r="N49" s="363"/>
      <c r="O49" s="361"/>
      <c r="P49" s="362"/>
      <c r="Q49" s="363"/>
      <c r="R49" s="361"/>
      <c r="S49" s="362"/>
      <c r="T49" s="364"/>
      <c r="U49" s="365"/>
      <c r="V49" s="360"/>
    </row>
    <row r="50" spans="5:22" s="107" customFormat="1" x14ac:dyDescent="0.25">
      <c r="E50" s="360"/>
      <c r="F50" s="361"/>
      <c r="G50" s="362"/>
      <c r="H50" s="363"/>
      <c r="I50" s="361"/>
      <c r="J50" s="362"/>
      <c r="K50" s="363"/>
      <c r="L50" s="361"/>
      <c r="M50" s="362"/>
      <c r="N50" s="363"/>
      <c r="O50" s="361"/>
      <c r="P50" s="362"/>
      <c r="Q50" s="363"/>
      <c r="R50" s="361"/>
      <c r="S50" s="362"/>
      <c r="T50" s="364"/>
      <c r="U50" s="365"/>
      <c r="V50" s="360"/>
    </row>
    <row r="51" spans="5:22" s="107" customFormat="1" x14ac:dyDescent="0.25">
      <c r="E51" s="360"/>
      <c r="F51" s="361"/>
      <c r="G51" s="362"/>
      <c r="H51" s="363"/>
      <c r="I51" s="361"/>
      <c r="J51" s="362"/>
      <c r="K51" s="363"/>
      <c r="L51" s="361"/>
      <c r="M51" s="362"/>
      <c r="N51" s="363"/>
      <c r="O51" s="361"/>
      <c r="P51" s="362"/>
      <c r="Q51" s="363"/>
      <c r="R51" s="361"/>
      <c r="S51" s="362"/>
      <c r="T51" s="364"/>
      <c r="U51" s="365"/>
      <c r="V51" s="360"/>
    </row>
    <row r="52" spans="5:22" s="107" customFormat="1" x14ac:dyDescent="0.25">
      <c r="E52" s="360"/>
      <c r="F52" s="361"/>
      <c r="G52" s="362"/>
      <c r="H52" s="363"/>
      <c r="I52" s="361"/>
      <c r="J52" s="362"/>
      <c r="K52" s="363"/>
      <c r="L52" s="361"/>
      <c r="M52" s="362"/>
      <c r="N52" s="363"/>
      <c r="O52" s="361"/>
      <c r="P52" s="362"/>
      <c r="Q52" s="363"/>
      <c r="R52" s="361"/>
      <c r="S52" s="362"/>
      <c r="T52" s="364"/>
      <c r="U52" s="365"/>
      <c r="V52" s="360"/>
    </row>
  </sheetData>
  <sheetProtection sheet="1" formatCells="0" formatColumns="0" formatRows="0" insertRows="0" deleteRows="0"/>
  <customSheetViews>
    <customSheetView guid="{D7FF18E2-A72D-4088-BD59-9D74A43C39A8}" scale="85" showPageBreaks="1" fitToPage="1" printArea="1" topLeftCell="A8">
      <selection activeCell="D26" sqref="D26"/>
      <pageMargins left="0.5" right="0.5" top="0.25" bottom="0.5" header="0.5" footer="0.25"/>
      <printOptions horizontalCentered="1"/>
      <pageSetup scale="82" fitToHeight="3" orientation="landscape" r:id="rId1"/>
      <headerFooter alignWithMargins="0">
        <oddFooter>&amp;La. Personnel&amp;R Page &amp;P of &amp;N</oddFooter>
      </headerFooter>
    </customSheetView>
    <customSheetView guid="{5BEC5FDE-32D0-42EF-8D2A-06DCBD4F05CC}" scale="85" showPageBreaks="1" fitToPage="1" printArea="1" topLeftCell="A8">
      <selection activeCell="D26" sqref="D26"/>
      <pageMargins left="0.5" right="0.5" top="0.25" bottom="0.5" header="0.5" footer="0.25"/>
      <printOptions horizontalCentered="1"/>
      <pageSetup scale="82" fitToHeight="3" orientation="landscape" r:id="rId2"/>
      <headerFooter alignWithMargins="0">
        <oddFooter>&amp;La. Personnel&amp;R Page &amp;P of &amp;N</oddFooter>
      </headerFooter>
    </customSheetView>
    <customSheetView guid="{712CE29F-EFCA-4968-A7C5-599F87319D6A}" scale="85" fitToPage="1">
      <selection activeCell="D26" sqref="D26"/>
      <pageMargins left="0.5" right="0.5" top="0.25" bottom="0.5" header="0.5" footer="0.25"/>
      <printOptions horizontalCentered="1"/>
      <pageSetup scale="82" fitToHeight="3" orientation="landscape" r:id="rId3"/>
      <headerFooter alignWithMargins="0">
        <oddFooter>&amp;La. Personnel&amp;R Page &amp;P of &amp;N</oddFooter>
      </headerFooter>
    </customSheetView>
    <customSheetView guid="{6588CF8C-0BB8-4786-9A46-0A2D10254132}" scale="85" showPageBreaks="1" fitToPage="1" printArea="1">
      <selection activeCell="J11" sqref="J11"/>
      <pageMargins left="0.5" right="0.5" top="0.25" bottom="0.5" header="0.5" footer="0.25"/>
      <printOptions horizontalCentered="1"/>
      <pageSetup scale="82" fitToHeight="3" orientation="landscape" r:id="rId4"/>
      <headerFooter alignWithMargins="0">
        <oddFooter>&amp;La. Personnel&amp;R Page &amp;P of &amp;N</oddFooter>
      </headerFooter>
    </customSheetView>
    <customSheetView guid="{D5CEF8EB-A9A7-4458-BF65-8F18E34CBA87}" scale="85" showPageBreaks="1" fitToPage="1" printArea="1">
      <selection activeCell="L1" sqref="L1:N1"/>
      <pageMargins left="0.5" right="0.5" top="0.25" bottom="0.5" header="0.5" footer="0.25"/>
      <printOptions horizontalCentered="1"/>
      <pageSetup scale="82" fitToHeight="3" orientation="landscape" r:id="rId5"/>
      <headerFooter alignWithMargins="0">
        <oddFooter>&amp;La. Personnel&amp;R Page &amp;P of &amp;N</oddFooter>
      </headerFooter>
    </customSheetView>
    <customSheetView guid="{BF352FCE-C1BE-4B84-9561-6030FEF6A15F}" scale="90" showPageBreaks="1" fitToPage="1" printArea="1">
      <selection activeCell="L1" sqref="L1:N1"/>
      <pageMargins left="0.5" right="0.5" top="0.25" bottom="0.5" header="0.5" footer="0.25"/>
      <printOptions horizontalCentered="1"/>
      <pageSetup scale="80" orientation="landscape" r:id="rId6"/>
      <headerFooter alignWithMargins="0">
        <oddFooter>&amp;La. Personnel&amp;R Page &amp;P of &amp;N</oddFooter>
      </headerFooter>
    </customSheetView>
  </customSheetViews>
  <mergeCells count="20">
    <mergeCell ref="B2:V2"/>
    <mergeCell ref="T6:T7"/>
    <mergeCell ref="T1:V1"/>
    <mergeCell ref="E6:G6"/>
    <mergeCell ref="H6:J6"/>
    <mergeCell ref="K6:M6"/>
    <mergeCell ref="B1:D1"/>
    <mergeCell ref="B38:V39"/>
    <mergeCell ref="D6:D7"/>
    <mergeCell ref="B3:V4"/>
    <mergeCell ref="B37:F37"/>
    <mergeCell ref="B6:B7"/>
    <mergeCell ref="V6:V7"/>
    <mergeCell ref="U6:U7"/>
    <mergeCell ref="N6:P6"/>
    <mergeCell ref="Q6:S6"/>
    <mergeCell ref="B34:D34"/>
    <mergeCell ref="C6:C7"/>
    <mergeCell ref="B35:D35"/>
    <mergeCell ref="B36:D36"/>
  </mergeCells>
  <phoneticPr fontId="2" type="noConversion"/>
  <printOptions horizontalCentered="1"/>
  <pageMargins left="0.5" right="0.5" top="0.25" bottom="0.25" header="0.5" footer="0.5"/>
  <pageSetup scale="57" orientation="landscape" horizontalDpi="300" verticalDpi="300"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39997558519241921"/>
    <pageSetUpPr fitToPage="1"/>
  </sheetPr>
  <dimension ref="B1:AA82"/>
  <sheetViews>
    <sheetView showGridLines="0" zoomScale="90" zoomScaleNormal="90" workbookViewId="0"/>
  </sheetViews>
  <sheetFormatPr defaultColWidth="9.1796875" defaultRowHeight="12.5" x14ac:dyDescent="0.25"/>
  <cols>
    <col min="1" max="1" width="3.26953125" style="356" customWidth="1"/>
    <col min="2" max="2" width="48" style="356" customWidth="1"/>
    <col min="3" max="3" width="18.1796875" style="356" bestFit="1" customWidth="1"/>
    <col min="4" max="4" width="9.1796875" style="356" bestFit="1" customWidth="1"/>
    <col min="5" max="5" width="9" style="356" bestFit="1" customWidth="1"/>
    <col min="6" max="6" width="18.1796875" style="356" bestFit="1" customWidth="1"/>
    <col min="7" max="7" width="9.1796875" style="356" bestFit="1" customWidth="1"/>
    <col min="8" max="8" width="7.81640625" style="356" bestFit="1" customWidth="1"/>
    <col min="9" max="9" width="18.1796875" style="356" bestFit="1" customWidth="1"/>
    <col min="10" max="10" width="9.1796875" style="356" bestFit="1" customWidth="1"/>
    <col min="11" max="11" width="7.81640625" style="356" bestFit="1" customWidth="1"/>
    <col min="12" max="12" width="18.1796875" style="356" bestFit="1" customWidth="1"/>
    <col min="13" max="13" width="9.1796875" style="356" bestFit="1" customWidth="1"/>
    <col min="14" max="14" width="7.81640625" style="356" bestFit="1" customWidth="1"/>
    <col min="15" max="15" width="18.1796875" style="356" bestFit="1" customWidth="1"/>
    <col min="16" max="16" width="9.1796875" style="356" bestFit="1" customWidth="1"/>
    <col min="17" max="17" width="7.81640625" style="356" bestFit="1" customWidth="1"/>
    <col min="18" max="18" width="21.54296875" style="356" bestFit="1" customWidth="1"/>
    <col min="19" max="19" width="9.1796875" style="103"/>
    <col min="20" max="20" width="31" style="103" bestFit="1" customWidth="1"/>
    <col min="21" max="27" width="9.1796875" style="103"/>
    <col min="28" max="16384" width="9.1796875" style="356"/>
  </cols>
  <sheetData>
    <row r="1" spans="2:27" s="357" customFormat="1" ht="10" x14ac:dyDescent="0.25">
      <c r="B1" s="695" t="s">
        <v>155</v>
      </c>
      <c r="C1" s="695"/>
      <c r="D1" s="695"/>
      <c r="E1" s="695"/>
      <c r="F1" s="695"/>
      <c r="G1" s="695"/>
      <c r="H1" s="695"/>
      <c r="I1" s="695"/>
      <c r="J1" s="695"/>
      <c r="K1" s="695"/>
      <c r="L1" s="369"/>
      <c r="M1" s="369"/>
      <c r="N1" s="369"/>
      <c r="O1" s="369"/>
      <c r="P1" s="369"/>
      <c r="Q1" s="369"/>
      <c r="R1" s="113"/>
      <c r="S1" s="369"/>
      <c r="T1" s="369"/>
    </row>
    <row r="2" spans="2:27" s="8" customFormat="1" ht="18.5" thickBot="1" x14ac:dyDescent="0.3">
      <c r="B2" s="691" t="s">
        <v>89</v>
      </c>
      <c r="C2" s="691"/>
      <c r="D2" s="691"/>
      <c r="E2" s="691"/>
      <c r="F2" s="691"/>
      <c r="G2" s="691"/>
      <c r="H2" s="691"/>
      <c r="I2" s="691"/>
      <c r="J2" s="691"/>
      <c r="K2" s="691"/>
      <c r="L2" s="691"/>
      <c r="M2" s="691"/>
      <c r="N2" s="691"/>
      <c r="O2" s="691"/>
      <c r="P2" s="691"/>
      <c r="Q2" s="691"/>
      <c r="R2" s="691"/>
      <c r="S2" s="24"/>
      <c r="T2" s="24"/>
      <c r="U2" s="7"/>
      <c r="V2" s="7"/>
    </row>
    <row r="3" spans="2:27" s="8" customFormat="1" ht="71.5" customHeight="1" thickBot="1" x14ac:dyDescent="0.3">
      <c r="B3" s="700" t="s">
        <v>264</v>
      </c>
      <c r="C3" s="701"/>
      <c r="D3" s="701"/>
      <c r="E3" s="701"/>
      <c r="F3" s="701"/>
      <c r="G3" s="701"/>
      <c r="H3" s="701"/>
      <c r="I3" s="701"/>
      <c r="J3" s="701"/>
      <c r="K3" s="701"/>
      <c r="L3" s="701"/>
      <c r="M3" s="701"/>
      <c r="N3" s="701"/>
      <c r="O3" s="701"/>
      <c r="P3" s="701"/>
      <c r="Q3" s="701"/>
      <c r="R3" s="702"/>
      <c r="S3" s="373"/>
      <c r="T3" s="373"/>
    </row>
    <row r="4" spans="2:27" s="8" customFormat="1" ht="8" customHeight="1" thickBot="1" x14ac:dyDescent="0.3">
      <c r="B4" s="373"/>
      <c r="C4" s="373"/>
      <c r="D4" s="373"/>
      <c r="E4" s="373"/>
      <c r="F4" s="373"/>
      <c r="G4" s="373"/>
      <c r="H4" s="373"/>
      <c r="I4" s="373"/>
      <c r="J4" s="373"/>
      <c r="K4" s="373"/>
      <c r="L4" s="373"/>
      <c r="M4" s="373"/>
      <c r="N4" s="373"/>
      <c r="O4" s="373"/>
      <c r="P4" s="373"/>
      <c r="Q4" s="373"/>
      <c r="R4" s="373"/>
      <c r="S4" s="373"/>
      <c r="T4" s="373"/>
    </row>
    <row r="5" spans="2:27" s="116" customFormat="1" ht="14" x14ac:dyDescent="0.25">
      <c r="B5" s="165" t="s">
        <v>151</v>
      </c>
      <c r="C5" s="713" t="s">
        <v>96</v>
      </c>
      <c r="D5" s="713"/>
      <c r="E5" s="713"/>
      <c r="F5" s="713" t="s">
        <v>99</v>
      </c>
      <c r="G5" s="713"/>
      <c r="H5" s="713"/>
      <c r="I5" s="713" t="s">
        <v>97</v>
      </c>
      <c r="J5" s="713"/>
      <c r="K5" s="713"/>
      <c r="L5" s="713" t="s">
        <v>214</v>
      </c>
      <c r="M5" s="713"/>
      <c r="N5" s="713"/>
      <c r="O5" s="713" t="s">
        <v>215</v>
      </c>
      <c r="P5" s="713"/>
      <c r="Q5" s="713"/>
      <c r="R5" s="380" t="s">
        <v>171</v>
      </c>
      <c r="S5" s="123"/>
    </row>
    <row r="6" spans="2:27" s="116" customFormat="1" ht="14" x14ac:dyDescent="0.25">
      <c r="B6" s="381"/>
      <c r="C6" s="166" t="s">
        <v>153</v>
      </c>
      <c r="D6" s="166" t="s">
        <v>152</v>
      </c>
      <c r="E6" s="166" t="s">
        <v>132</v>
      </c>
      <c r="F6" s="382" t="s">
        <v>153</v>
      </c>
      <c r="G6" s="382" t="s">
        <v>152</v>
      </c>
      <c r="H6" s="382" t="s">
        <v>132</v>
      </c>
      <c r="I6" s="382" t="s">
        <v>153</v>
      </c>
      <c r="J6" s="382" t="s">
        <v>152</v>
      </c>
      <c r="K6" s="382" t="s">
        <v>132</v>
      </c>
      <c r="L6" s="382" t="s">
        <v>153</v>
      </c>
      <c r="M6" s="382" t="s">
        <v>152</v>
      </c>
      <c r="N6" s="382" t="s">
        <v>132</v>
      </c>
      <c r="O6" s="382" t="s">
        <v>153</v>
      </c>
      <c r="P6" s="382" t="s">
        <v>152</v>
      </c>
      <c r="Q6" s="382" t="s">
        <v>132</v>
      </c>
      <c r="R6" s="383"/>
    </row>
    <row r="7" spans="2:27" s="116" customFormat="1" ht="14" x14ac:dyDescent="0.25">
      <c r="B7" s="231" t="s">
        <v>190</v>
      </c>
      <c r="C7" s="169">
        <v>170000</v>
      </c>
      <c r="D7" s="170">
        <v>0.2</v>
      </c>
      <c r="E7" s="167">
        <f>C7*D7</f>
        <v>34000</v>
      </c>
      <c r="F7" s="167">
        <v>10000</v>
      </c>
      <c r="G7" s="170">
        <v>0.2</v>
      </c>
      <c r="H7" s="167">
        <f t="shared" ref="H7:H12" si="0">F7*G7</f>
        <v>2000</v>
      </c>
      <c r="I7" s="167">
        <v>10000</v>
      </c>
      <c r="J7" s="170">
        <v>0.2</v>
      </c>
      <c r="K7" s="167">
        <f t="shared" ref="K7:K12" si="1">I7*J7</f>
        <v>2000</v>
      </c>
      <c r="L7" s="167">
        <v>10000</v>
      </c>
      <c r="M7" s="170">
        <v>0.2</v>
      </c>
      <c r="N7" s="167">
        <f t="shared" ref="N7:N12" si="2">L7*M7</f>
        <v>2000</v>
      </c>
      <c r="O7" s="167">
        <v>10000</v>
      </c>
      <c r="P7" s="170">
        <v>0.2</v>
      </c>
      <c r="Q7" s="167">
        <f t="shared" ref="Q7:Q12" si="3">O7*P7</f>
        <v>2000</v>
      </c>
      <c r="R7" s="384">
        <f>E7+H7+K7+N7+Q7</f>
        <v>42000</v>
      </c>
    </row>
    <row r="8" spans="2:27" s="351" customFormat="1" ht="14" x14ac:dyDescent="0.25">
      <c r="B8" s="352"/>
      <c r="C8" s="353"/>
      <c r="D8" s="354"/>
      <c r="E8" s="168">
        <f>D8*C8</f>
        <v>0</v>
      </c>
      <c r="F8" s="353"/>
      <c r="G8" s="354"/>
      <c r="H8" s="168">
        <f t="shared" si="0"/>
        <v>0</v>
      </c>
      <c r="I8" s="353"/>
      <c r="J8" s="354"/>
      <c r="K8" s="168">
        <f t="shared" si="1"/>
        <v>0</v>
      </c>
      <c r="L8" s="353"/>
      <c r="M8" s="354"/>
      <c r="N8" s="168">
        <f t="shared" si="2"/>
        <v>0</v>
      </c>
      <c r="O8" s="353"/>
      <c r="P8" s="354"/>
      <c r="Q8" s="168">
        <f t="shared" si="3"/>
        <v>0</v>
      </c>
      <c r="R8" s="379">
        <f t="shared" ref="R8:R13" si="4">SUM(E8+H8+K8+N8+Q8)</f>
        <v>0</v>
      </c>
      <c r="S8" s="116"/>
      <c r="T8" s="116"/>
      <c r="U8" s="116"/>
      <c r="V8" s="116"/>
      <c r="W8" s="116"/>
      <c r="X8" s="116"/>
      <c r="Y8" s="116"/>
      <c r="Z8" s="116"/>
      <c r="AA8" s="116"/>
    </row>
    <row r="9" spans="2:27" s="351" customFormat="1" ht="14" x14ac:dyDescent="0.25">
      <c r="B9" s="352"/>
      <c r="C9" s="353"/>
      <c r="D9" s="354"/>
      <c r="E9" s="168">
        <f>D9*C9</f>
        <v>0</v>
      </c>
      <c r="F9" s="353"/>
      <c r="G9" s="354"/>
      <c r="H9" s="168">
        <f t="shared" si="0"/>
        <v>0</v>
      </c>
      <c r="I9" s="353"/>
      <c r="J9" s="354"/>
      <c r="K9" s="168">
        <f t="shared" si="1"/>
        <v>0</v>
      </c>
      <c r="L9" s="353"/>
      <c r="M9" s="354"/>
      <c r="N9" s="168">
        <f t="shared" si="2"/>
        <v>0</v>
      </c>
      <c r="O9" s="353"/>
      <c r="P9" s="354"/>
      <c r="Q9" s="168">
        <f t="shared" si="3"/>
        <v>0</v>
      </c>
      <c r="R9" s="379">
        <f t="shared" si="4"/>
        <v>0</v>
      </c>
      <c r="S9" s="116"/>
      <c r="T9" s="116"/>
      <c r="U9" s="116"/>
      <c r="V9" s="116"/>
      <c r="W9" s="116"/>
      <c r="X9" s="116"/>
      <c r="Y9" s="116"/>
      <c r="Z9" s="116"/>
      <c r="AA9" s="116"/>
    </row>
    <row r="10" spans="2:27" s="351" customFormat="1" ht="14" x14ac:dyDescent="0.25">
      <c r="B10" s="352"/>
      <c r="C10" s="353"/>
      <c r="D10" s="354"/>
      <c r="E10" s="168">
        <f>D10*C10</f>
        <v>0</v>
      </c>
      <c r="F10" s="353"/>
      <c r="G10" s="354"/>
      <c r="H10" s="168">
        <f t="shared" si="0"/>
        <v>0</v>
      </c>
      <c r="I10" s="353"/>
      <c r="J10" s="354"/>
      <c r="K10" s="168">
        <f t="shared" si="1"/>
        <v>0</v>
      </c>
      <c r="L10" s="353"/>
      <c r="M10" s="354"/>
      <c r="N10" s="168">
        <f t="shared" si="2"/>
        <v>0</v>
      </c>
      <c r="O10" s="353"/>
      <c r="P10" s="354"/>
      <c r="Q10" s="168">
        <f t="shared" si="3"/>
        <v>0</v>
      </c>
      <c r="R10" s="379">
        <f t="shared" si="4"/>
        <v>0</v>
      </c>
      <c r="S10" s="116"/>
      <c r="T10" s="116"/>
      <c r="U10" s="116"/>
      <c r="V10" s="116"/>
      <c r="W10" s="116"/>
      <c r="X10" s="116"/>
      <c r="Y10" s="116"/>
      <c r="Z10" s="116"/>
      <c r="AA10" s="116"/>
    </row>
    <row r="11" spans="2:27" s="351" customFormat="1" ht="14.25" customHeight="1" x14ac:dyDescent="0.25">
      <c r="B11" s="355"/>
      <c r="C11" s="353"/>
      <c r="D11" s="354"/>
      <c r="E11" s="168">
        <f>D11*C11</f>
        <v>0</v>
      </c>
      <c r="F11" s="353"/>
      <c r="G11" s="354"/>
      <c r="H11" s="168">
        <f t="shared" si="0"/>
        <v>0</v>
      </c>
      <c r="I11" s="353"/>
      <c r="J11" s="354"/>
      <c r="K11" s="168">
        <f t="shared" si="1"/>
        <v>0</v>
      </c>
      <c r="L11" s="353"/>
      <c r="M11" s="354"/>
      <c r="N11" s="168">
        <f t="shared" si="2"/>
        <v>0</v>
      </c>
      <c r="O11" s="353"/>
      <c r="P11" s="354"/>
      <c r="Q11" s="168">
        <f t="shared" si="3"/>
        <v>0</v>
      </c>
      <c r="R11" s="379">
        <f t="shared" si="4"/>
        <v>0</v>
      </c>
      <c r="S11" s="116"/>
      <c r="T11" s="116"/>
      <c r="U11" s="116"/>
      <c r="V11" s="116"/>
      <c r="W11" s="116"/>
      <c r="X11" s="116"/>
      <c r="Y11" s="116"/>
      <c r="Z11" s="116"/>
      <c r="AA11" s="116"/>
    </row>
    <row r="12" spans="2:27" s="351" customFormat="1" ht="14.25" customHeight="1" x14ac:dyDescent="0.25">
      <c r="B12" s="355"/>
      <c r="C12" s="353"/>
      <c r="D12" s="354"/>
      <c r="E12" s="168">
        <f>D12*C12</f>
        <v>0</v>
      </c>
      <c r="F12" s="353"/>
      <c r="G12" s="354"/>
      <c r="H12" s="168">
        <f t="shared" si="0"/>
        <v>0</v>
      </c>
      <c r="I12" s="353"/>
      <c r="J12" s="354"/>
      <c r="K12" s="168">
        <f t="shared" si="1"/>
        <v>0</v>
      </c>
      <c r="L12" s="353"/>
      <c r="M12" s="354"/>
      <c r="N12" s="168">
        <f t="shared" si="2"/>
        <v>0</v>
      </c>
      <c r="O12" s="353"/>
      <c r="P12" s="354"/>
      <c r="Q12" s="168">
        <f t="shared" si="3"/>
        <v>0</v>
      </c>
      <c r="R12" s="379">
        <f t="shared" si="4"/>
        <v>0</v>
      </c>
      <c r="S12" s="116"/>
      <c r="T12" s="116"/>
      <c r="U12" s="116"/>
      <c r="V12" s="116"/>
      <c r="W12" s="116"/>
      <c r="X12" s="116"/>
      <c r="Y12" s="116"/>
      <c r="Z12" s="116"/>
      <c r="AA12" s="116"/>
    </row>
    <row r="13" spans="2:27" s="107" customFormat="1" ht="14.5" thickBot="1" x14ac:dyDescent="0.3">
      <c r="B13" s="375" t="s">
        <v>243</v>
      </c>
      <c r="C13" s="376">
        <f>SUM(C8:C12)</f>
        <v>0</v>
      </c>
      <c r="D13" s="377"/>
      <c r="E13" s="376">
        <f>SUM(E8:E12)</f>
        <v>0</v>
      </c>
      <c r="F13" s="376">
        <f>SUM(F8:F12)</f>
        <v>0</v>
      </c>
      <c r="G13" s="377"/>
      <c r="H13" s="376">
        <f>SUM(H8:H12)</f>
        <v>0</v>
      </c>
      <c r="I13" s="376">
        <f>SUM(I8:I12)</f>
        <v>0</v>
      </c>
      <c r="J13" s="377"/>
      <c r="K13" s="376">
        <f>SUM(K8:K12)</f>
        <v>0</v>
      </c>
      <c r="L13" s="376">
        <f>SUM(L8:L12)</f>
        <v>0</v>
      </c>
      <c r="M13" s="377"/>
      <c r="N13" s="376">
        <f>SUM(N8:N12)</f>
        <v>0</v>
      </c>
      <c r="O13" s="376">
        <f>SUM(O8:O12)</f>
        <v>0</v>
      </c>
      <c r="P13" s="377"/>
      <c r="Q13" s="376">
        <f>SUM(Q8:Q12)</f>
        <v>0</v>
      </c>
      <c r="R13" s="466">
        <f t="shared" si="4"/>
        <v>0</v>
      </c>
    </row>
    <row r="14" spans="2:27" s="107" customFormat="1" ht="8" customHeight="1" thickBot="1" x14ac:dyDescent="0.3">
      <c r="B14" s="120"/>
      <c r="C14" s="378"/>
      <c r="D14" s="361"/>
      <c r="E14" s="361"/>
      <c r="F14" s="361"/>
      <c r="G14" s="361"/>
      <c r="H14" s="361"/>
      <c r="I14" s="361"/>
      <c r="J14" s="362"/>
      <c r="K14" s="363"/>
      <c r="L14" s="361"/>
      <c r="M14" s="362"/>
      <c r="N14" s="363"/>
      <c r="O14" s="361"/>
      <c r="P14" s="362"/>
      <c r="Q14" s="363"/>
      <c r="R14" s="361"/>
      <c r="S14" s="362"/>
      <c r="T14" s="363"/>
    </row>
    <row r="15" spans="2:27" s="107" customFormat="1" ht="30" customHeight="1" thickBot="1" x14ac:dyDescent="0.3">
      <c r="B15" s="712" t="s">
        <v>180</v>
      </c>
      <c r="C15" s="673"/>
      <c r="D15" s="673"/>
      <c r="E15" s="673"/>
      <c r="F15" s="673"/>
      <c r="G15" s="673"/>
      <c r="H15" s="673"/>
      <c r="I15" s="673"/>
      <c r="J15" s="673"/>
      <c r="K15" s="673"/>
      <c r="L15" s="673"/>
      <c r="M15" s="673"/>
      <c r="N15" s="673"/>
      <c r="O15" s="673"/>
      <c r="P15" s="673"/>
      <c r="Q15" s="673"/>
      <c r="R15" s="674"/>
      <c r="S15" s="372"/>
      <c r="T15" s="372"/>
    </row>
    <row r="16" spans="2:27" s="109" customFormat="1" ht="17.25" customHeight="1" x14ac:dyDescent="0.25">
      <c r="B16" s="703" t="s">
        <v>230</v>
      </c>
      <c r="C16" s="704"/>
      <c r="D16" s="704"/>
      <c r="E16" s="704"/>
      <c r="F16" s="704"/>
      <c r="G16" s="704"/>
      <c r="H16" s="704"/>
      <c r="I16" s="704"/>
      <c r="J16" s="704"/>
      <c r="K16" s="704"/>
      <c r="L16" s="704"/>
      <c r="M16" s="704"/>
      <c r="N16" s="704"/>
      <c r="O16" s="704"/>
      <c r="P16" s="704"/>
      <c r="Q16" s="704"/>
      <c r="R16" s="705"/>
      <c r="S16" s="359"/>
      <c r="T16" s="359"/>
      <c r="U16" s="107"/>
      <c r="V16" s="107"/>
      <c r="W16" s="107"/>
      <c r="X16" s="107"/>
      <c r="Y16" s="107"/>
      <c r="Z16" s="107"/>
      <c r="AA16" s="107"/>
    </row>
    <row r="17" spans="2:27" s="109" customFormat="1" ht="30.75" customHeight="1" x14ac:dyDescent="0.25">
      <c r="B17" s="706"/>
      <c r="C17" s="707"/>
      <c r="D17" s="707"/>
      <c r="E17" s="707"/>
      <c r="F17" s="707"/>
      <c r="G17" s="707"/>
      <c r="H17" s="707"/>
      <c r="I17" s="707"/>
      <c r="J17" s="707"/>
      <c r="K17" s="707"/>
      <c r="L17" s="707"/>
      <c r="M17" s="707"/>
      <c r="N17" s="707"/>
      <c r="O17" s="707"/>
      <c r="P17" s="707"/>
      <c r="Q17" s="707"/>
      <c r="R17" s="708"/>
      <c r="S17" s="374"/>
      <c r="T17" s="374"/>
      <c r="U17" s="107"/>
      <c r="V17" s="107"/>
      <c r="W17" s="107"/>
      <c r="X17" s="107"/>
      <c r="Y17" s="107"/>
      <c r="Z17" s="107"/>
      <c r="AA17" s="107"/>
    </row>
    <row r="18" spans="2:27" s="109" customFormat="1" ht="12.75" customHeight="1" x14ac:dyDescent="0.25">
      <c r="B18" s="706"/>
      <c r="C18" s="707"/>
      <c r="D18" s="707"/>
      <c r="E18" s="707"/>
      <c r="F18" s="707"/>
      <c r="G18" s="707"/>
      <c r="H18" s="707"/>
      <c r="I18" s="707"/>
      <c r="J18" s="707"/>
      <c r="K18" s="707"/>
      <c r="L18" s="707"/>
      <c r="M18" s="707"/>
      <c r="N18" s="707"/>
      <c r="O18" s="707"/>
      <c r="P18" s="707"/>
      <c r="Q18" s="707"/>
      <c r="R18" s="708"/>
      <c r="S18" s="359"/>
      <c r="T18" s="359"/>
      <c r="U18" s="107"/>
      <c r="V18" s="107"/>
      <c r="W18" s="107"/>
      <c r="X18" s="107"/>
      <c r="Y18" s="107"/>
      <c r="Z18" s="107"/>
      <c r="AA18" s="107"/>
    </row>
    <row r="19" spans="2:27" s="109" customFormat="1" ht="71" customHeight="1" thickBot="1" x14ac:dyDescent="0.3">
      <c r="B19" s="709"/>
      <c r="C19" s="710"/>
      <c r="D19" s="710"/>
      <c r="E19" s="710"/>
      <c r="F19" s="710"/>
      <c r="G19" s="710"/>
      <c r="H19" s="710"/>
      <c r="I19" s="710"/>
      <c r="J19" s="710"/>
      <c r="K19" s="710"/>
      <c r="L19" s="710"/>
      <c r="M19" s="710"/>
      <c r="N19" s="710"/>
      <c r="O19" s="710"/>
      <c r="P19" s="710"/>
      <c r="Q19" s="710"/>
      <c r="R19" s="711"/>
      <c r="S19" s="374"/>
      <c r="T19" s="374"/>
      <c r="U19" s="107"/>
      <c r="V19" s="107"/>
      <c r="W19" s="107"/>
      <c r="X19" s="107"/>
      <c r="Y19" s="107"/>
      <c r="Z19" s="107"/>
      <c r="AA19" s="107"/>
    </row>
    <row r="20" spans="2:27" s="107" customFormat="1" ht="8" customHeight="1" thickBot="1" x14ac:dyDescent="0.3">
      <c r="B20" s="696"/>
      <c r="C20" s="696"/>
      <c r="D20" s="696"/>
      <c r="E20" s="696"/>
      <c r="F20" s="696"/>
      <c r="G20" s="696"/>
      <c r="H20" s="696"/>
      <c r="I20" s="696"/>
      <c r="J20" s="696"/>
      <c r="K20" s="696"/>
      <c r="L20" s="696"/>
      <c r="M20" s="696"/>
      <c r="N20" s="696"/>
      <c r="O20" s="696"/>
      <c r="P20" s="696"/>
      <c r="Q20" s="696"/>
      <c r="R20" s="696"/>
      <c r="S20" s="359"/>
    </row>
    <row r="21" spans="2:27" s="109" customFormat="1" ht="38.25" customHeight="1" thickBot="1" x14ac:dyDescent="0.3">
      <c r="B21" s="697" t="s">
        <v>181</v>
      </c>
      <c r="C21" s="698"/>
      <c r="D21" s="698"/>
      <c r="E21" s="698"/>
      <c r="F21" s="698"/>
      <c r="G21" s="698"/>
      <c r="H21" s="698"/>
      <c r="I21" s="698"/>
      <c r="J21" s="698"/>
      <c r="K21" s="698"/>
      <c r="L21" s="698"/>
      <c r="M21" s="698"/>
      <c r="N21" s="698"/>
      <c r="O21" s="698"/>
      <c r="P21" s="698"/>
      <c r="Q21" s="698"/>
      <c r="R21" s="699"/>
      <c r="S21" s="107"/>
      <c r="T21" s="107"/>
      <c r="U21" s="107"/>
      <c r="V21" s="107"/>
      <c r="W21" s="107"/>
      <c r="X21" s="107"/>
      <c r="Y21" s="107"/>
      <c r="Z21" s="107"/>
      <c r="AA21" s="107"/>
    </row>
    <row r="22" spans="2:27" s="107" customFormat="1" x14ac:dyDescent="0.25"/>
    <row r="23" spans="2:27" s="107" customFormat="1" x14ac:dyDescent="0.25"/>
    <row r="24" spans="2:27" s="107" customFormat="1" x14ac:dyDescent="0.25"/>
    <row r="25" spans="2:27" s="107" customFormat="1" x14ac:dyDescent="0.25"/>
    <row r="26" spans="2:27" s="107" customFormat="1" x14ac:dyDescent="0.25"/>
    <row r="27" spans="2:27" s="107" customFormat="1" x14ac:dyDescent="0.25"/>
    <row r="28" spans="2:27" s="107" customFormat="1" x14ac:dyDescent="0.25"/>
    <row r="29" spans="2:27" s="107" customFormat="1" x14ac:dyDescent="0.25"/>
    <row r="30" spans="2:27" s="107" customFormat="1" x14ac:dyDescent="0.25"/>
    <row r="31" spans="2:27" s="107" customFormat="1" x14ac:dyDescent="0.25"/>
    <row r="32" spans="2:27" s="107" customFormat="1" x14ac:dyDescent="0.25"/>
    <row r="33" s="107" customFormat="1" x14ac:dyDescent="0.25"/>
    <row r="34" s="107" customFormat="1" x14ac:dyDescent="0.25"/>
    <row r="35" s="107" customFormat="1" x14ac:dyDescent="0.25"/>
    <row r="36" s="107" customFormat="1" x14ac:dyDescent="0.25"/>
    <row r="37" s="107" customFormat="1" x14ac:dyDescent="0.25"/>
    <row r="38" s="107" customFormat="1" x14ac:dyDescent="0.25"/>
    <row r="39" s="107" customFormat="1" x14ac:dyDescent="0.25"/>
    <row r="40" s="107" customFormat="1" x14ac:dyDescent="0.25"/>
    <row r="41" s="107" customFormat="1" x14ac:dyDescent="0.25"/>
    <row r="42" s="107" customFormat="1" x14ac:dyDescent="0.25"/>
    <row r="43" s="107" customFormat="1" x14ac:dyDescent="0.25"/>
    <row r="44" s="107" customFormat="1" x14ac:dyDescent="0.25"/>
    <row r="45" s="107" customFormat="1" x14ac:dyDescent="0.25"/>
    <row r="46" s="107" customFormat="1" x14ac:dyDescent="0.25"/>
    <row r="47" s="107" customFormat="1" x14ac:dyDescent="0.25"/>
    <row r="48" s="107" customFormat="1" x14ac:dyDescent="0.25"/>
    <row r="49" spans="19:27" s="107" customFormat="1" x14ac:dyDescent="0.25"/>
    <row r="50" spans="19:27" s="107" customFormat="1" x14ac:dyDescent="0.25"/>
    <row r="51" spans="19:27" s="109" customFormat="1" x14ac:dyDescent="0.25">
      <c r="S51" s="107"/>
      <c r="T51" s="107"/>
      <c r="U51" s="107"/>
      <c r="V51" s="107"/>
      <c r="W51" s="107"/>
      <c r="X51" s="107"/>
      <c r="Y51" s="107"/>
      <c r="Z51" s="107"/>
      <c r="AA51" s="107"/>
    </row>
    <row r="52" spans="19:27" s="109" customFormat="1" x14ac:dyDescent="0.25">
      <c r="S52" s="107"/>
      <c r="T52" s="107"/>
      <c r="U52" s="107"/>
      <c r="V52" s="107"/>
      <c r="W52" s="107"/>
      <c r="X52" s="107"/>
      <c r="Y52" s="107"/>
      <c r="Z52" s="107"/>
      <c r="AA52" s="107"/>
    </row>
    <row r="53" spans="19:27" s="109" customFormat="1" x14ac:dyDescent="0.25">
      <c r="S53" s="107"/>
      <c r="T53" s="107"/>
      <c r="U53" s="107"/>
      <c r="V53" s="107"/>
      <c r="W53" s="107"/>
      <c r="X53" s="107"/>
      <c r="Y53" s="107"/>
      <c r="Z53" s="107"/>
      <c r="AA53" s="107"/>
    </row>
    <row r="54" spans="19:27" s="109" customFormat="1" x14ac:dyDescent="0.25">
      <c r="S54" s="107"/>
      <c r="T54" s="107"/>
      <c r="U54" s="107"/>
      <c r="V54" s="107"/>
      <c r="W54" s="107"/>
      <c r="X54" s="107"/>
      <c r="Y54" s="107"/>
      <c r="Z54" s="107"/>
      <c r="AA54" s="107"/>
    </row>
    <row r="55" spans="19:27" s="109" customFormat="1" x14ac:dyDescent="0.25">
      <c r="S55" s="107"/>
      <c r="T55" s="107"/>
      <c r="U55" s="107"/>
      <c r="V55" s="107"/>
      <c r="W55" s="107"/>
      <c r="X55" s="107"/>
      <c r="Y55" s="107"/>
      <c r="Z55" s="107"/>
      <c r="AA55" s="107"/>
    </row>
    <row r="56" spans="19:27" s="109" customFormat="1" x14ac:dyDescent="0.25">
      <c r="S56" s="107"/>
      <c r="T56" s="107"/>
      <c r="U56" s="107"/>
      <c r="V56" s="107"/>
      <c r="W56" s="107"/>
      <c r="X56" s="107"/>
      <c r="Y56" s="107"/>
      <c r="Z56" s="107"/>
      <c r="AA56" s="107"/>
    </row>
    <row r="57" spans="19:27" s="109" customFormat="1" x14ac:dyDescent="0.25">
      <c r="S57" s="107"/>
      <c r="T57" s="107"/>
      <c r="U57" s="107"/>
      <c r="V57" s="107"/>
      <c r="W57" s="107"/>
      <c r="X57" s="107"/>
      <c r="Y57" s="107"/>
      <c r="Z57" s="107"/>
      <c r="AA57" s="107"/>
    </row>
    <row r="58" spans="19:27" s="109" customFormat="1" x14ac:dyDescent="0.25">
      <c r="S58" s="107"/>
      <c r="T58" s="107"/>
      <c r="U58" s="107"/>
      <c r="V58" s="107"/>
      <c r="W58" s="107"/>
      <c r="X58" s="107"/>
      <c r="Y58" s="107"/>
      <c r="Z58" s="107"/>
      <c r="AA58" s="107"/>
    </row>
    <row r="59" spans="19:27" s="109" customFormat="1" x14ac:dyDescent="0.25">
      <c r="S59" s="107"/>
      <c r="T59" s="107"/>
      <c r="U59" s="107"/>
      <c r="V59" s="107"/>
      <c r="W59" s="107"/>
      <c r="X59" s="107"/>
      <c r="Y59" s="107"/>
      <c r="Z59" s="107"/>
      <c r="AA59" s="107"/>
    </row>
    <row r="60" spans="19:27" s="109" customFormat="1" x14ac:dyDescent="0.25">
      <c r="S60" s="107"/>
      <c r="T60" s="107"/>
      <c r="U60" s="107"/>
      <c r="V60" s="107"/>
      <c r="W60" s="107"/>
      <c r="X60" s="107"/>
      <c r="Y60" s="107"/>
      <c r="Z60" s="107"/>
      <c r="AA60" s="107"/>
    </row>
    <row r="61" spans="19:27" s="109" customFormat="1" x14ac:dyDescent="0.25">
      <c r="S61" s="107"/>
      <c r="T61" s="107"/>
      <c r="U61" s="107"/>
      <c r="V61" s="107"/>
      <c r="W61" s="107"/>
      <c r="X61" s="107"/>
      <c r="Y61" s="107"/>
      <c r="Z61" s="107"/>
      <c r="AA61" s="107"/>
    </row>
    <row r="62" spans="19:27" s="109" customFormat="1" x14ac:dyDescent="0.25">
      <c r="S62" s="107"/>
      <c r="T62" s="107"/>
      <c r="U62" s="107"/>
      <c r="V62" s="107"/>
      <c r="W62" s="107"/>
      <c r="X62" s="107"/>
      <c r="Y62" s="107"/>
      <c r="Z62" s="107"/>
      <c r="AA62" s="107"/>
    </row>
    <row r="63" spans="19:27" s="109" customFormat="1" x14ac:dyDescent="0.25">
      <c r="S63" s="107"/>
      <c r="T63" s="107"/>
      <c r="U63" s="107"/>
      <c r="V63" s="107"/>
      <c r="W63" s="107"/>
      <c r="X63" s="107"/>
      <c r="Y63" s="107"/>
      <c r="Z63" s="107"/>
      <c r="AA63" s="107"/>
    </row>
    <row r="64" spans="19:27" s="109" customFormat="1" x14ac:dyDescent="0.25">
      <c r="S64" s="107"/>
      <c r="T64" s="107"/>
      <c r="U64" s="107"/>
      <c r="V64" s="107"/>
      <c r="W64" s="107"/>
      <c r="X64" s="107"/>
      <c r="Y64" s="107"/>
      <c r="Z64" s="107"/>
      <c r="AA64" s="107"/>
    </row>
    <row r="65" spans="19:27" s="109" customFormat="1" x14ac:dyDescent="0.25">
      <c r="S65" s="107"/>
      <c r="T65" s="107"/>
      <c r="U65" s="107"/>
      <c r="V65" s="107"/>
      <c r="W65" s="107"/>
      <c r="X65" s="107"/>
      <c r="Y65" s="107"/>
      <c r="Z65" s="107"/>
      <c r="AA65" s="107"/>
    </row>
    <row r="66" spans="19:27" s="109" customFormat="1" x14ac:dyDescent="0.25">
      <c r="S66" s="107"/>
      <c r="T66" s="107"/>
      <c r="U66" s="107"/>
      <c r="V66" s="107"/>
      <c r="W66" s="107"/>
      <c r="X66" s="107"/>
      <c r="Y66" s="107"/>
      <c r="Z66" s="107"/>
      <c r="AA66" s="107"/>
    </row>
    <row r="67" spans="19:27" s="109" customFormat="1" x14ac:dyDescent="0.25">
      <c r="S67" s="107"/>
      <c r="T67" s="107"/>
      <c r="U67" s="107"/>
      <c r="V67" s="107"/>
      <c r="W67" s="107"/>
      <c r="X67" s="107"/>
      <c r="Y67" s="107"/>
      <c r="Z67" s="107"/>
      <c r="AA67" s="107"/>
    </row>
    <row r="68" spans="19:27" s="109" customFormat="1" x14ac:dyDescent="0.25">
      <c r="S68" s="107"/>
      <c r="T68" s="107"/>
      <c r="U68" s="107"/>
      <c r="V68" s="107"/>
      <c r="W68" s="107"/>
      <c r="X68" s="107"/>
      <c r="Y68" s="107"/>
      <c r="Z68" s="107"/>
      <c r="AA68" s="107"/>
    </row>
    <row r="69" spans="19:27" s="109" customFormat="1" x14ac:dyDescent="0.25">
      <c r="S69" s="107"/>
      <c r="T69" s="107"/>
      <c r="U69" s="107"/>
      <c r="V69" s="107"/>
      <c r="W69" s="107"/>
      <c r="X69" s="107"/>
      <c r="Y69" s="107"/>
      <c r="Z69" s="107"/>
      <c r="AA69" s="107"/>
    </row>
    <row r="70" spans="19:27" s="109" customFormat="1" x14ac:dyDescent="0.25">
      <c r="S70" s="107"/>
      <c r="T70" s="107"/>
      <c r="U70" s="107"/>
      <c r="V70" s="107"/>
      <c r="W70" s="107"/>
      <c r="X70" s="107"/>
      <c r="Y70" s="107"/>
      <c r="Z70" s="107"/>
      <c r="AA70" s="107"/>
    </row>
    <row r="71" spans="19:27" s="109" customFormat="1" x14ac:dyDescent="0.25">
      <c r="S71" s="107"/>
      <c r="T71" s="107"/>
      <c r="U71" s="107"/>
      <c r="V71" s="107"/>
      <c r="W71" s="107"/>
      <c r="X71" s="107"/>
      <c r="Y71" s="107"/>
      <c r="Z71" s="107"/>
      <c r="AA71" s="107"/>
    </row>
    <row r="72" spans="19:27" s="109" customFormat="1" x14ac:dyDescent="0.25">
      <c r="S72" s="107"/>
      <c r="T72" s="107"/>
      <c r="U72" s="107"/>
      <c r="V72" s="107"/>
      <c r="W72" s="107"/>
      <c r="X72" s="107"/>
      <c r="Y72" s="107"/>
      <c r="Z72" s="107"/>
      <c r="AA72" s="107"/>
    </row>
    <row r="73" spans="19:27" s="109" customFormat="1" x14ac:dyDescent="0.25">
      <c r="S73" s="107"/>
      <c r="T73" s="107"/>
      <c r="U73" s="107"/>
      <c r="V73" s="107"/>
      <c r="W73" s="107"/>
      <c r="X73" s="107"/>
      <c r="Y73" s="107"/>
      <c r="Z73" s="107"/>
      <c r="AA73" s="107"/>
    </row>
    <row r="74" spans="19:27" s="109" customFormat="1" x14ac:dyDescent="0.25">
      <c r="S74" s="107"/>
      <c r="T74" s="107"/>
      <c r="U74" s="107"/>
      <c r="V74" s="107"/>
      <c r="W74" s="107"/>
      <c r="X74" s="107"/>
      <c r="Y74" s="107"/>
      <c r="Z74" s="107"/>
      <c r="AA74" s="107"/>
    </row>
    <row r="75" spans="19:27" s="109" customFormat="1" x14ac:dyDescent="0.25">
      <c r="S75" s="107"/>
      <c r="T75" s="107"/>
      <c r="U75" s="107"/>
      <c r="V75" s="107"/>
      <c r="W75" s="107"/>
      <c r="X75" s="107"/>
      <c r="Y75" s="107"/>
      <c r="Z75" s="107"/>
      <c r="AA75" s="107"/>
    </row>
    <row r="76" spans="19:27" s="109" customFormat="1" x14ac:dyDescent="0.25">
      <c r="S76" s="107"/>
      <c r="T76" s="107"/>
      <c r="U76" s="107"/>
      <c r="V76" s="107"/>
      <c r="W76" s="107"/>
      <c r="X76" s="107"/>
      <c r="Y76" s="107"/>
      <c r="Z76" s="107"/>
      <c r="AA76" s="107"/>
    </row>
    <row r="77" spans="19:27" s="109" customFormat="1" x14ac:dyDescent="0.25">
      <c r="S77" s="107"/>
      <c r="T77" s="107"/>
      <c r="U77" s="107"/>
      <c r="V77" s="107"/>
      <c r="W77" s="107"/>
      <c r="X77" s="107"/>
      <c r="Y77" s="107"/>
      <c r="Z77" s="107"/>
      <c r="AA77" s="107"/>
    </row>
    <row r="78" spans="19:27" s="109" customFormat="1" x14ac:dyDescent="0.25">
      <c r="S78" s="107"/>
      <c r="T78" s="107"/>
      <c r="U78" s="107"/>
      <c r="V78" s="107"/>
      <c r="W78" s="107"/>
      <c r="X78" s="107"/>
      <c r="Y78" s="107"/>
      <c r="Z78" s="107"/>
      <c r="AA78" s="107"/>
    </row>
    <row r="79" spans="19:27" s="109" customFormat="1" x14ac:dyDescent="0.25">
      <c r="S79" s="107"/>
      <c r="T79" s="107"/>
      <c r="U79" s="107"/>
      <c r="V79" s="107"/>
      <c r="W79" s="107"/>
      <c r="X79" s="107"/>
      <c r="Y79" s="107"/>
      <c r="Z79" s="107"/>
      <c r="AA79" s="107"/>
    </row>
    <row r="80" spans="19:27" s="109" customFormat="1" x14ac:dyDescent="0.25">
      <c r="S80" s="107"/>
      <c r="T80" s="107"/>
      <c r="U80" s="107"/>
      <c r="V80" s="107"/>
      <c r="W80" s="107"/>
      <c r="X80" s="107"/>
      <c r="Y80" s="107"/>
      <c r="Z80" s="107"/>
      <c r="AA80" s="107"/>
    </row>
    <row r="81" spans="19:27" s="109" customFormat="1" x14ac:dyDescent="0.25">
      <c r="S81" s="107"/>
      <c r="T81" s="107"/>
      <c r="U81" s="107"/>
      <c r="V81" s="107"/>
      <c r="W81" s="107"/>
      <c r="X81" s="107"/>
      <c r="Y81" s="107"/>
      <c r="Z81" s="107"/>
      <c r="AA81" s="107"/>
    </row>
    <row r="82" spans="19:27" s="109" customFormat="1" x14ac:dyDescent="0.25">
      <c r="S82" s="107"/>
      <c r="T82" s="107"/>
      <c r="U82" s="107"/>
      <c r="V82" s="107"/>
      <c r="W82" s="107"/>
      <c r="X82" s="107"/>
      <c r="Y82" s="107"/>
      <c r="Z82" s="107"/>
      <c r="AA82" s="107"/>
    </row>
  </sheetData>
  <sheetProtection sheet="1" formatCells="0" formatColumns="0" formatRows="0"/>
  <customSheetViews>
    <customSheetView guid="{D7FF18E2-A72D-4088-BD59-9D74A43C39A8}" scale="90" showPageBreaks="1" fitToPage="1" printArea="1">
      <selection activeCell="F7" sqref="F7:F9"/>
      <pageMargins left="0.25" right="0.25" top="0.25" bottom="0.5" header="0.5" footer="0.25"/>
      <pageSetup scale="69" orientation="landscape" r:id="rId1"/>
      <headerFooter alignWithMargins="0">
        <oddFooter>&amp;Lb. Fringe Benefits</oddFooter>
      </headerFooter>
    </customSheetView>
    <customSheetView guid="{5BEC5FDE-32D0-42EF-8D2A-06DCBD4F05CC}" scale="90" showPageBreaks="1" fitToPage="1" printArea="1" topLeftCell="A7">
      <selection activeCell="M3" sqref="M3"/>
      <pageMargins left="0.25" right="0.25" top="0.25" bottom="0.5" header="0.5" footer="0.25"/>
      <pageSetup scale="69" orientation="landscape" r:id="rId2"/>
      <headerFooter alignWithMargins="0">
        <oddFooter>&amp;Lb. Fringe Benefits</oddFooter>
      </headerFooter>
    </customSheetView>
    <customSheetView guid="{712CE29F-EFCA-4968-A7C5-599F87319D6A}" scale="90" fitToPage="1">
      <selection activeCell="K10" sqref="K10"/>
      <pageMargins left="0.25" right="0.25" top="0.25" bottom="0.5" header="0.5" footer="0.25"/>
      <pageSetup scale="69" orientation="landscape" r:id="rId3"/>
      <headerFooter alignWithMargins="0">
        <oddFooter>&amp;Lb. Fringe Benefits</oddFooter>
      </headerFooter>
    </customSheetView>
    <customSheetView guid="{6588CF8C-0BB8-4786-9A46-0A2D10254132}" showPageBreaks="1" fitToPage="1" printArea="1">
      <selection activeCell="M10" sqref="M10"/>
      <pageMargins left="0.25" right="0.25" top="0.25" bottom="0.5" header="0.5" footer="0.25"/>
      <pageSetup scale="69" orientation="landscape" r:id="rId4"/>
      <headerFooter alignWithMargins="0">
        <oddFooter>&amp;Lb. Fringe Benefits</oddFooter>
      </headerFooter>
    </customSheetView>
    <customSheetView guid="{D5CEF8EB-A9A7-4458-BF65-8F18E34CBA87}" showPageBreaks="1" fitToPage="1" printArea="1">
      <selection activeCell="M18" sqref="M18"/>
      <pageMargins left="0.25" right="0.25" top="0.25" bottom="0.5" header="0.5" footer="0.25"/>
      <pageSetup scale="69" orientation="landscape" r:id="rId5"/>
      <headerFooter alignWithMargins="0">
        <oddFooter>&amp;Lb. Fringe Benefits</oddFooter>
      </headerFooter>
    </customSheetView>
    <customSheetView guid="{BF352FCE-C1BE-4B84-9561-6030FEF6A15F}" scale="90" showPageBreaks="1" fitToPage="1" printArea="1">
      <selection activeCell="K1" sqref="K1"/>
      <pageMargins left="0.25" right="0.25" top="0.25" bottom="0.5" header="0.5" footer="0.25"/>
      <pageSetup scale="81" orientation="landscape" r:id="rId6"/>
      <headerFooter alignWithMargins="0">
        <oddFooter>&amp;Lb. Fringe Benefits</oddFooter>
      </headerFooter>
    </customSheetView>
  </customSheetViews>
  <mergeCells count="12">
    <mergeCell ref="B1:K1"/>
    <mergeCell ref="B2:R2"/>
    <mergeCell ref="B20:R20"/>
    <mergeCell ref="B21:R21"/>
    <mergeCell ref="B3:R3"/>
    <mergeCell ref="B16:R19"/>
    <mergeCell ref="B15:R15"/>
    <mergeCell ref="F5:H5"/>
    <mergeCell ref="I5:K5"/>
    <mergeCell ref="C5:E5"/>
    <mergeCell ref="L5:N5"/>
    <mergeCell ref="O5:Q5"/>
  </mergeCells>
  <phoneticPr fontId="2" type="noConversion"/>
  <printOptions horizontalCentered="1"/>
  <pageMargins left="0.5" right="0.5" top="0.25" bottom="0.25" header="0.5" footer="0.5"/>
  <pageSetup scale="51" orientation="landscape" horizontalDpi="300" verticalDpi="300" r:id="rId7"/>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249977111117893"/>
    <pageSetUpPr fitToPage="1"/>
  </sheetPr>
  <dimension ref="B1:R54"/>
  <sheetViews>
    <sheetView showGridLines="0" zoomScale="90" zoomScaleNormal="90" workbookViewId="0"/>
  </sheetViews>
  <sheetFormatPr defaultColWidth="9.1796875" defaultRowHeight="12.5" x14ac:dyDescent="0.25"/>
  <cols>
    <col min="1" max="1" width="3.26953125" style="20" customWidth="1"/>
    <col min="2" max="2" width="9.36328125" style="20" customWidth="1"/>
    <col min="3" max="3" width="7.7265625" style="20" customWidth="1"/>
    <col min="4" max="4" width="53.7265625" style="20" customWidth="1"/>
    <col min="5" max="6" width="14.1796875" style="393" customWidth="1"/>
    <col min="7" max="7" width="6.26953125" style="394" bestFit="1" customWidth="1"/>
    <col min="8" max="8" width="9.7265625" style="394" customWidth="1"/>
    <col min="9" max="11" width="8.7265625" style="395" customWidth="1"/>
    <col min="12" max="12" width="9.81640625" style="395" customWidth="1"/>
    <col min="13" max="13" width="9.81640625" style="396" bestFit="1" customWidth="1"/>
    <col min="14" max="14" width="28" style="397" customWidth="1"/>
    <col min="15" max="16384" width="9.1796875" style="20"/>
  </cols>
  <sheetData>
    <row r="1" spans="2:18" s="391" customFormat="1" ht="12.75" customHeight="1" x14ac:dyDescent="0.25">
      <c r="B1" s="735" t="s">
        <v>155</v>
      </c>
      <c r="C1" s="735"/>
      <c r="D1" s="735"/>
      <c r="E1" s="385"/>
      <c r="F1" s="386"/>
      <c r="G1" s="386"/>
      <c r="H1" s="386"/>
      <c r="I1" s="387"/>
      <c r="J1" s="387"/>
      <c r="K1" s="387"/>
      <c r="L1" s="387"/>
      <c r="M1" s="388"/>
      <c r="N1" s="389"/>
      <c r="O1" s="390"/>
    </row>
    <row r="2" spans="2:18" s="343" customFormat="1" ht="15.75" customHeight="1" thickBot="1" x14ac:dyDescent="0.3">
      <c r="B2" s="727" t="s">
        <v>90</v>
      </c>
      <c r="C2" s="727"/>
      <c r="D2" s="727"/>
      <c r="E2" s="727"/>
      <c r="F2" s="727"/>
      <c r="G2" s="727"/>
      <c r="H2" s="727"/>
      <c r="I2" s="727"/>
      <c r="J2" s="727"/>
      <c r="K2" s="727"/>
      <c r="L2" s="727"/>
      <c r="M2" s="727"/>
      <c r="N2" s="727"/>
      <c r="O2" s="350"/>
      <c r="P2" s="350"/>
      <c r="Q2" s="350"/>
      <c r="R2" s="350"/>
    </row>
    <row r="3" spans="2:18" ht="183.5" customHeight="1" thickBot="1" x14ac:dyDescent="0.3">
      <c r="B3" s="718" t="s">
        <v>294</v>
      </c>
      <c r="C3" s="719"/>
      <c r="D3" s="719"/>
      <c r="E3" s="719"/>
      <c r="F3" s="719"/>
      <c r="G3" s="719"/>
      <c r="H3" s="719"/>
      <c r="I3" s="719"/>
      <c r="J3" s="719"/>
      <c r="K3" s="719"/>
      <c r="L3" s="719"/>
      <c r="M3" s="719"/>
      <c r="N3" s="720"/>
    </row>
    <row r="4" spans="2:18" ht="8" customHeight="1" thickBot="1" x14ac:dyDescent="0.3">
      <c r="D4" s="392"/>
    </row>
    <row r="5" spans="2:18" s="391" customFormat="1" ht="42" customHeight="1" thickBot="1" x14ac:dyDescent="0.3">
      <c r="B5" s="478" t="s">
        <v>255</v>
      </c>
      <c r="C5" s="484" t="s">
        <v>248</v>
      </c>
      <c r="D5" s="398" t="s">
        <v>192</v>
      </c>
      <c r="E5" s="399" t="s">
        <v>157</v>
      </c>
      <c r="F5" s="399" t="s">
        <v>158</v>
      </c>
      <c r="G5" s="400" t="s">
        <v>112</v>
      </c>
      <c r="H5" s="400" t="s">
        <v>111</v>
      </c>
      <c r="I5" s="401" t="s">
        <v>209</v>
      </c>
      <c r="J5" s="401" t="s">
        <v>210</v>
      </c>
      <c r="K5" s="401" t="s">
        <v>211</v>
      </c>
      <c r="L5" s="401" t="s">
        <v>212</v>
      </c>
      <c r="M5" s="402" t="s">
        <v>113</v>
      </c>
      <c r="N5" s="403" t="s">
        <v>114</v>
      </c>
    </row>
    <row r="6" spans="2:18" s="391" customFormat="1" ht="14.5" thickBot="1" x14ac:dyDescent="0.3">
      <c r="B6" s="404"/>
      <c r="C6" s="479"/>
      <c r="D6" s="405" t="s">
        <v>115</v>
      </c>
      <c r="E6" s="728" t="s">
        <v>182</v>
      </c>
      <c r="F6" s="728"/>
      <c r="G6" s="728"/>
      <c r="H6" s="728"/>
      <c r="I6" s="728"/>
      <c r="J6" s="728"/>
      <c r="K6" s="728"/>
      <c r="L6" s="728"/>
      <c r="M6" s="728"/>
      <c r="N6" s="729"/>
      <c r="O6" s="406"/>
    </row>
    <row r="7" spans="2:18" s="407" customFormat="1" ht="13.5" customHeight="1" thickBot="1" x14ac:dyDescent="0.3">
      <c r="B7" s="263" t="s">
        <v>254</v>
      </c>
      <c r="C7" s="249">
        <v>1</v>
      </c>
      <c r="D7" s="242" t="s">
        <v>201</v>
      </c>
      <c r="E7" s="467"/>
      <c r="F7" s="467"/>
      <c r="G7" s="468">
        <v>2</v>
      </c>
      <c r="H7" s="468">
        <v>2</v>
      </c>
      <c r="I7" s="469">
        <v>250</v>
      </c>
      <c r="J7" s="469">
        <v>500</v>
      </c>
      <c r="K7" s="469">
        <v>100</v>
      </c>
      <c r="L7" s="469">
        <v>80</v>
      </c>
      <c r="M7" s="243">
        <f>SUM(I7:L7)*H7</f>
        <v>1860</v>
      </c>
      <c r="N7" s="244" t="s">
        <v>206</v>
      </c>
    </row>
    <row r="8" spans="2:18" ht="13.5" thickBot="1" x14ac:dyDescent="0.3">
      <c r="B8" s="263" t="s">
        <v>256</v>
      </c>
      <c r="C8" s="249">
        <v>4</v>
      </c>
      <c r="D8" s="242" t="s">
        <v>265</v>
      </c>
      <c r="E8" s="467"/>
      <c r="F8" s="467"/>
      <c r="G8" s="468">
        <v>3</v>
      </c>
      <c r="H8" s="468">
        <v>1</v>
      </c>
      <c r="I8" s="469">
        <v>250</v>
      </c>
      <c r="J8" s="469">
        <v>500</v>
      </c>
      <c r="K8" s="469">
        <v>100</v>
      </c>
      <c r="L8" s="469">
        <v>80</v>
      </c>
      <c r="M8" s="243" cm="1">
        <f t="array" ref="M8">SUM(I8:L8*H8)</f>
        <v>930</v>
      </c>
      <c r="N8" s="244" t="s">
        <v>206</v>
      </c>
    </row>
    <row r="9" spans="2:18" x14ac:dyDescent="0.25">
      <c r="B9" s="264"/>
      <c r="C9" s="473"/>
      <c r="D9" s="233"/>
      <c r="E9" s="178"/>
      <c r="F9" s="178"/>
      <c r="G9" s="223"/>
      <c r="H9" s="223"/>
      <c r="I9" s="219"/>
      <c r="J9" s="219"/>
      <c r="K9" s="219"/>
      <c r="L9" s="219"/>
      <c r="M9" s="538">
        <f>SUM(I9:L9)*H9</f>
        <v>0</v>
      </c>
      <c r="N9" s="180"/>
    </row>
    <row r="10" spans="2:18" x14ac:dyDescent="0.25">
      <c r="B10" s="573"/>
      <c r="C10" s="473"/>
      <c r="D10" s="233"/>
      <c r="E10" s="178"/>
      <c r="F10" s="178"/>
      <c r="G10" s="223"/>
      <c r="H10" s="223"/>
      <c r="I10" s="219"/>
      <c r="J10" s="219"/>
      <c r="K10" s="219"/>
      <c r="L10" s="219"/>
      <c r="M10" s="538">
        <f>SUM(I10:L10)*H10</f>
        <v>0</v>
      </c>
      <c r="N10" s="180"/>
    </row>
    <row r="11" spans="2:18" x14ac:dyDescent="0.25">
      <c r="B11" s="573"/>
      <c r="C11" s="473"/>
      <c r="D11" s="234"/>
      <c r="E11" s="178"/>
      <c r="F11" s="178"/>
      <c r="G11" s="223"/>
      <c r="H11" s="223"/>
      <c r="I11" s="219"/>
      <c r="J11" s="219"/>
      <c r="K11" s="219"/>
      <c r="L11" s="219"/>
      <c r="M11" s="538">
        <f t="shared" ref="M11:M12" si="0">SUM(I11:L11)*H11</f>
        <v>0</v>
      </c>
      <c r="N11" s="180"/>
    </row>
    <row r="12" spans="2:18" x14ac:dyDescent="0.25">
      <c r="B12" s="264"/>
      <c r="C12" s="473"/>
      <c r="D12" s="233"/>
      <c r="E12" s="178"/>
      <c r="F12" s="178"/>
      <c r="G12" s="223"/>
      <c r="H12" s="223"/>
      <c r="I12" s="219"/>
      <c r="J12" s="219"/>
      <c r="K12" s="219"/>
      <c r="L12" s="219"/>
      <c r="M12" s="538">
        <f t="shared" si="0"/>
        <v>0</v>
      </c>
      <c r="N12" s="180"/>
    </row>
    <row r="13" spans="2:18" ht="13" x14ac:dyDescent="0.25">
      <c r="B13" s="408"/>
      <c r="C13" s="481"/>
      <c r="D13" s="235" t="s">
        <v>116</v>
      </c>
      <c r="E13" s="184"/>
      <c r="F13" s="184"/>
      <c r="G13" s="224"/>
      <c r="H13" s="224"/>
      <c r="I13" s="220"/>
      <c r="J13" s="220"/>
      <c r="K13" s="220"/>
      <c r="L13" s="220"/>
      <c r="M13" s="470"/>
      <c r="N13" s="185"/>
    </row>
    <row r="14" spans="2:18" ht="13" thickBot="1" x14ac:dyDescent="0.3">
      <c r="B14" s="265"/>
      <c r="C14" s="482"/>
      <c r="D14" s="237"/>
      <c r="E14" s="238"/>
      <c r="F14" s="238"/>
      <c r="G14" s="239"/>
      <c r="H14" s="239"/>
      <c r="I14" s="240"/>
      <c r="J14" s="240"/>
      <c r="K14" s="240"/>
      <c r="L14" s="240"/>
      <c r="M14" s="539">
        <f>SUM(I14:L14)*H14</f>
        <v>0</v>
      </c>
      <c r="N14" s="241"/>
    </row>
    <row r="15" spans="2:18" ht="13.5" thickBot="1" x14ac:dyDescent="0.3">
      <c r="B15" s="732" t="s">
        <v>100</v>
      </c>
      <c r="C15" s="733"/>
      <c r="D15" s="734"/>
      <c r="E15" s="172"/>
      <c r="F15" s="172"/>
      <c r="G15" s="225"/>
      <c r="H15" s="225"/>
      <c r="I15" s="221"/>
      <c r="J15" s="221"/>
      <c r="K15" s="221"/>
      <c r="L15" s="221"/>
      <c r="M15" s="414">
        <f>SUM(M9:M14)</f>
        <v>0</v>
      </c>
      <c r="N15" s="173"/>
    </row>
    <row r="16" spans="2:18" s="391" customFormat="1" ht="14.5" thickBot="1" x14ac:dyDescent="0.3">
      <c r="B16" s="404"/>
      <c r="C16" s="483"/>
      <c r="D16" s="236" t="s">
        <v>115</v>
      </c>
      <c r="E16" s="728" t="s">
        <v>183</v>
      </c>
      <c r="F16" s="728"/>
      <c r="G16" s="728"/>
      <c r="H16" s="728"/>
      <c r="I16" s="728"/>
      <c r="J16" s="728"/>
      <c r="K16" s="728"/>
      <c r="L16" s="728"/>
      <c r="M16" s="728"/>
      <c r="N16" s="729"/>
    </row>
    <row r="17" spans="2:14" s="407" customFormat="1" ht="13" x14ac:dyDescent="0.25">
      <c r="B17" s="266"/>
      <c r="C17" s="480"/>
      <c r="D17" s="232"/>
      <c r="E17" s="174"/>
      <c r="F17" s="174"/>
      <c r="G17" s="222"/>
      <c r="H17" s="222"/>
      <c r="I17" s="218"/>
      <c r="J17" s="218"/>
      <c r="K17" s="218"/>
      <c r="L17" s="218"/>
      <c r="M17" s="540">
        <f>SUM(I17:L17)*H17</f>
        <v>0</v>
      </c>
      <c r="N17" s="177"/>
    </row>
    <row r="18" spans="2:14" x14ac:dyDescent="0.25">
      <c r="B18" s="573"/>
      <c r="C18" s="473"/>
      <c r="D18" s="233"/>
      <c r="E18" s="178"/>
      <c r="F18" s="178"/>
      <c r="G18" s="223"/>
      <c r="H18" s="223"/>
      <c r="I18" s="219"/>
      <c r="J18" s="219"/>
      <c r="K18" s="219"/>
      <c r="L18" s="219"/>
      <c r="M18" s="538">
        <f>SUM(I18:L18)*H18</f>
        <v>0</v>
      </c>
      <c r="N18" s="180"/>
    </row>
    <row r="19" spans="2:14" x14ac:dyDescent="0.25">
      <c r="B19" s="573"/>
      <c r="C19" s="473"/>
      <c r="D19" s="234"/>
      <c r="E19" s="178"/>
      <c r="F19" s="178"/>
      <c r="G19" s="223"/>
      <c r="H19" s="223"/>
      <c r="I19" s="219"/>
      <c r="J19" s="219"/>
      <c r="K19" s="219"/>
      <c r="L19" s="219"/>
      <c r="M19" s="538">
        <f t="shared" ref="M19:M20" si="1">SUM(I19:L19)*H19</f>
        <v>0</v>
      </c>
      <c r="N19" s="180"/>
    </row>
    <row r="20" spans="2:14" x14ac:dyDescent="0.25">
      <c r="B20" s="264"/>
      <c r="C20" s="473"/>
      <c r="D20" s="233"/>
      <c r="E20" s="178"/>
      <c r="F20" s="178"/>
      <c r="G20" s="223"/>
      <c r="H20" s="223"/>
      <c r="I20" s="219"/>
      <c r="J20" s="219"/>
      <c r="K20" s="219"/>
      <c r="L20" s="219"/>
      <c r="M20" s="538">
        <f t="shared" si="1"/>
        <v>0</v>
      </c>
      <c r="N20" s="180"/>
    </row>
    <row r="21" spans="2:14" ht="13" x14ac:dyDescent="0.25">
      <c r="B21" s="408"/>
      <c r="C21" s="481"/>
      <c r="D21" s="235" t="s">
        <v>116</v>
      </c>
      <c r="E21" s="184"/>
      <c r="F21" s="184"/>
      <c r="G21" s="224"/>
      <c r="H21" s="224"/>
      <c r="I21" s="220"/>
      <c r="J21" s="220"/>
      <c r="K21" s="220"/>
      <c r="L21" s="220"/>
      <c r="M21" s="471"/>
      <c r="N21" s="185"/>
    </row>
    <row r="22" spans="2:14" ht="13" thickBot="1" x14ac:dyDescent="0.3">
      <c r="B22" s="265"/>
      <c r="C22" s="482"/>
      <c r="D22" s="237"/>
      <c r="E22" s="238"/>
      <c r="F22" s="238"/>
      <c r="G22" s="239"/>
      <c r="H22" s="239"/>
      <c r="I22" s="240"/>
      <c r="J22" s="240"/>
      <c r="K22" s="240"/>
      <c r="L22" s="240"/>
      <c r="M22" s="539">
        <f>SUM(I22:L22)*H22</f>
        <v>0</v>
      </c>
      <c r="N22" s="241"/>
    </row>
    <row r="23" spans="2:14" ht="13.5" thickBot="1" x14ac:dyDescent="0.3">
      <c r="B23" s="732" t="s">
        <v>101</v>
      </c>
      <c r="C23" s="733"/>
      <c r="D23" s="734"/>
      <c r="E23" s="172"/>
      <c r="F23" s="172"/>
      <c r="G23" s="225"/>
      <c r="H23" s="225"/>
      <c r="I23" s="221"/>
      <c r="J23" s="221"/>
      <c r="K23" s="221"/>
      <c r="L23" s="221"/>
      <c r="M23" s="414">
        <f>SUM(M17:M22)</f>
        <v>0</v>
      </c>
      <c r="N23" s="173"/>
    </row>
    <row r="24" spans="2:14" s="391" customFormat="1" ht="14.5" thickBot="1" x14ac:dyDescent="0.3">
      <c r="B24" s="404"/>
      <c r="C24" s="483"/>
      <c r="D24" s="236" t="s">
        <v>115</v>
      </c>
      <c r="E24" s="728" t="s">
        <v>184</v>
      </c>
      <c r="F24" s="728"/>
      <c r="G24" s="728"/>
      <c r="H24" s="728"/>
      <c r="I24" s="728"/>
      <c r="J24" s="728"/>
      <c r="K24" s="728"/>
      <c r="L24" s="728"/>
      <c r="M24" s="728"/>
      <c r="N24" s="729"/>
    </row>
    <row r="25" spans="2:14" s="407" customFormat="1" ht="13" x14ac:dyDescent="0.25">
      <c r="B25" s="266"/>
      <c r="C25" s="480"/>
      <c r="D25" s="232"/>
      <c r="E25" s="174"/>
      <c r="F25" s="174"/>
      <c r="G25" s="222"/>
      <c r="H25" s="222"/>
      <c r="I25" s="218"/>
      <c r="J25" s="218"/>
      <c r="K25" s="218"/>
      <c r="L25" s="218"/>
      <c r="M25" s="540">
        <f>SUM(I25:L25)*H25</f>
        <v>0</v>
      </c>
      <c r="N25" s="177"/>
    </row>
    <row r="26" spans="2:14" s="407" customFormat="1" ht="13" x14ac:dyDescent="0.25">
      <c r="B26" s="573"/>
      <c r="C26" s="473"/>
      <c r="D26" s="233"/>
      <c r="E26" s="178"/>
      <c r="F26" s="178"/>
      <c r="G26" s="223"/>
      <c r="H26" s="223"/>
      <c r="I26" s="219"/>
      <c r="J26" s="219"/>
      <c r="K26" s="219"/>
      <c r="L26" s="219"/>
      <c r="M26" s="538">
        <f>SUM(I26:L26)*H26</f>
        <v>0</v>
      </c>
      <c r="N26" s="177"/>
    </row>
    <row r="27" spans="2:14" x14ac:dyDescent="0.25">
      <c r="B27" s="573"/>
      <c r="C27" s="473"/>
      <c r="D27" s="234"/>
      <c r="E27" s="178"/>
      <c r="F27" s="178"/>
      <c r="G27" s="223"/>
      <c r="H27" s="223"/>
      <c r="I27" s="219"/>
      <c r="J27" s="219"/>
      <c r="K27" s="219"/>
      <c r="L27" s="219"/>
      <c r="M27" s="538">
        <f t="shared" ref="M27:M28" si="2">SUM(I27:L27)*H27</f>
        <v>0</v>
      </c>
      <c r="N27" s="180"/>
    </row>
    <row r="28" spans="2:14" x14ac:dyDescent="0.25">
      <c r="B28" s="264"/>
      <c r="C28" s="473"/>
      <c r="D28" s="233"/>
      <c r="E28" s="178"/>
      <c r="F28" s="178"/>
      <c r="G28" s="223"/>
      <c r="H28" s="223"/>
      <c r="I28" s="219"/>
      <c r="J28" s="219"/>
      <c r="K28" s="219"/>
      <c r="L28" s="219"/>
      <c r="M28" s="538">
        <f t="shared" si="2"/>
        <v>0</v>
      </c>
      <c r="N28" s="180"/>
    </row>
    <row r="29" spans="2:14" ht="13" x14ac:dyDescent="0.25">
      <c r="B29" s="408"/>
      <c r="C29" s="481"/>
      <c r="D29" s="235" t="s">
        <v>116</v>
      </c>
      <c r="E29" s="184"/>
      <c r="F29" s="184"/>
      <c r="G29" s="224"/>
      <c r="H29" s="224"/>
      <c r="I29" s="220"/>
      <c r="J29" s="220"/>
      <c r="K29" s="220"/>
      <c r="L29" s="220"/>
      <c r="M29" s="471"/>
      <c r="N29" s="185"/>
    </row>
    <row r="30" spans="2:14" ht="13" thickBot="1" x14ac:dyDescent="0.3">
      <c r="B30" s="265"/>
      <c r="C30" s="482"/>
      <c r="D30" s="237"/>
      <c r="E30" s="238"/>
      <c r="F30" s="238"/>
      <c r="G30" s="239"/>
      <c r="H30" s="239"/>
      <c r="I30" s="240"/>
      <c r="J30" s="240"/>
      <c r="K30" s="240"/>
      <c r="L30" s="240"/>
      <c r="M30" s="539">
        <f>SUM(I30:L30)*H30</f>
        <v>0</v>
      </c>
      <c r="N30" s="241"/>
    </row>
    <row r="31" spans="2:14" ht="13.5" thickBot="1" x14ac:dyDescent="0.3">
      <c r="B31" s="732" t="s">
        <v>102</v>
      </c>
      <c r="C31" s="733"/>
      <c r="D31" s="734"/>
      <c r="E31" s="182"/>
      <c r="F31" s="182"/>
      <c r="G31" s="212"/>
      <c r="H31" s="212"/>
      <c r="I31" s="226"/>
      <c r="J31" s="226"/>
      <c r="K31" s="226"/>
      <c r="L31" s="226"/>
      <c r="M31" s="414">
        <f>SUM(M25:M30)</f>
        <v>0</v>
      </c>
      <c r="N31" s="183"/>
    </row>
    <row r="32" spans="2:14" s="391" customFormat="1" ht="14.5" thickBot="1" x14ac:dyDescent="0.3">
      <c r="B32" s="404"/>
      <c r="C32" s="483"/>
      <c r="D32" s="236" t="s">
        <v>115</v>
      </c>
      <c r="E32" s="728" t="s">
        <v>218</v>
      </c>
      <c r="F32" s="728"/>
      <c r="G32" s="728"/>
      <c r="H32" s="728"/>
      <c r="I32" s="728"/>
      <c r="J32" s="728"/>
      <c r="K32" s="728"/>
      <c r="L32" s="728"/>
      <c r="M32" s="728"/>
      <c r="N32" s="729"/>
    </row>
    <row r="33" spans="2:14" s="407" customFormat="1" ht="13" x14ac:dyDescent="0.25">
      <c r="B33" s="266"/>
      <c r="C33" s="480"/>
      <c r="D33" s="232"/>
      <c r="E33" s="174"/>
      <c r="F33" s="174"/>
      <c r="G33" s="222"/>
      <c r="H33" s="222"/>
      <c r="I33" s="218"/>
      <c r="J33" s="218"/>
      <c r="K33" s="218"/>
      <c r="L33" s="218"/>
      <c r="M33" s="540">
        <f>SUM(I33:L33)*H33</f>
        <v>0</v>
      </c>
      <c r="N33" s="177"/>
    </row>
    <row r="34" spans="2:14" s="407" customFormat="1" ht="13" x14ac:dyDescent="0.25">
      <c r="B34" s="573"/>
      <c r="C34" s="473"/>
      <c r="D34" s="233"/>
      <c r="E34" s="178"/>
      <c r="F34" s="178"/>
      <c r="G34" s="223"/>
      <c r="H34" s="223"/>
      <c r="I34" s="219"/>
      <c r="J34" s="219"/>
      <c r="K34" s="219"/>
      <c r="L34" s="219"/>
      <c r="M34" s="538">
        <f>SUM(I34:L34)*H34</f>
        <v>0</v>
      </c>
      <c r="N34" s="177"/>
    </row>
    <row r="35" spans="2:14" x14ac:dyDescent="0.25">
      <c r="B35" s="573"/>
      <c r="C35" s="473"/>
      <c r="D35" s="234"/>
      <c r="E35" s="178"/>
      <c r="F35" s="178"/>
      <c r="G35" s="223"/>
      <c r="H35" s="223"/>
      <c r="I35" s="219"/>
      <c r="J35" s="219"/>
      <c r="K35" s="219"/>
      <c r="L35" s="219"/>
      <c r="M35" s="538">
        <f t="shared" ref="M35:M36" si="3">SUM(I35:L35)*H35</f>
        <v>0</v>
      </c>
      <c r="N35" s="180"/>
    </row>
    <row r="36" spans="2:14" x14ac:dyDescent="0.25">
      <c r="B36" s="264"/>
      <c r="C36" s="473"/>
      <c r="D36" s="233"/>
      <c r="E36" s="178"/>
      <c r="F36" s="178"/>
      <c r="G36" s="223"/>
      <c r="H36" s="223"/>
      <c r="I36" s="219"/>
      <c r="J36" s="219"/>
      <c r="K36" s="219"/>
      <c r="L36" s="219"/>
      <c r="M36" s="538">
        <f t="shared" si="3"/>
        <v>0</v>
      </c>
      <c r="N36" s="180"/>
    </row>
    <row r="37" spans="2:14" ht="13" x14ac:dyDescent="0.25">
      <c r="B37" s="408"/>
      <c r="C37" s="481"/>
      <c r="D37" s="235" t="s">
        <v>116</v>
      </c>
      <c r="E37" s="184"/>
      <c r="F37" s="184"/>
      <c r="G37" s="224"/>
      <c r="H37" s="224"/>
      <c r="I37" s="220"/>
      <c r="J37" s="220"/>
      <c r="K37" s="220"/>
      <c r="L37" s="220"/>
      <c r="M37" s="471"/>
      <c r="N37" s="185"/>
    </row>
    <row r="38" spans="2:14" ht="13" thickBot="1" x14ac:dyDescent="0.3">
      <c r="B38" s="265"/>
      <c r="C38" s="482"/>
      <c r="D38" s="237"/>
      <c r="E38" s="238"/>
      <c r="F38" s="238"/>
      <c r="G38" s="239"/>
      <c r="H38" s="239"/>
      <c r="I38" s="240"/>
      <c r="J38" s="240"/>
      <c r="K38" s="240"/>
      <c r="L38" s="240"/>
      <c r="M38" s="539">
        <f>SUM(I38:L38)*H38</f>
        <v>0</v>
      </c>
      <c r="N38" s="241"/>
    </row>
    <row r="39" spans="2:14" ht="13.5" thickBot="1" x14ac:dyDescent="0.3">
      <c r="B39" s="732" t="s">
        <v>217</v>
      </c>
      <c r="C39" s="733"/>
      <c r="D39" s="734"/>
      <c r="E39" s="182"/>
      <c r="F39" s="182"/>
      <c r="G39" s="212"/>
      <c r="H39" s="212"/>
      <c r="I39" s="226"/>
      <c r="J39" s="226"/>
      <c r="K39" s="226"/>
      <c r="L39" s="226"/>
      <c r="M39" s="414">
        <f>SUM(M33:M38)</f>
        <v>0</v>
      </c>
      <c r="N39" s="183"/>
    </row>
    <row r="40" spans="2:14" s="391" customFormat="1" ht="14.5" thickBot="1" x14ac:dyDescent="0.3">
      <c r="B40" s="404"/>
      <c r="C40" s="483"/>
      <c r="D40" s="236" t="s">
        <v>115</v>
      </c>
      <c r="E40" s="728" t="s">
        <v>219</v>
      </c>
      <c r="F40" s="728"/>
      <c r="G40" s="728"/>
      <c r="H40" s="728"/>
      <c r="I40" s="728"/>
      <c r="J40" s="728"/>
      <c r="K40" s="728"/>
      <c r="L40" s="728"/>
      <c r="M40" s="728"/>
      <c r="N40" s="729"/>
    </row>
    <row r="41" spans="2:14" s="407" customFormat="1" ht="13" x14ac:dyDescent="0.25">
      <c r="B41" s="266"/>
      <c r="C41" s="480"/>
      <c r="D41" s="232"/>
      <c r="E41" s="174"/>
      <c r="F41" s="174"/>
      <c r="G41" s="222"/>
      <c r="H41" s="222"/>
      <c r="I41" s="218"/>
      <c r="J41" s="218"/>
      <c r="K41" s="218"/>
      <c r="L41" s="218"/>
      <c r="M41" s="540">
        <f>SUM(I41:L41)*H41</f>
        <v>0</v>
      </c>
      <c r="N41" s="177"/>
    </row>
    <row r="42" spans="2:14" s="407" customFormat="1" ht="13" x14ac:dyDescent="0.25">
      <c r="B42" s="264"/>
      <c r="C42" s="480"/>
      <c r="D42" s="232"/>
      <c r="E42" s="174"/>
      <c r="F42" s="174"/>
      <c r="G42" s="222"/>
      <c r="H42" s="222"/>
      <c r="I42" s="218"/>
      <c r="J42" s="218"/>
      <c r="K42" s="218"/>
      <c r="L42" s="218"/>
      <c r="M42" s="538">
        <f>SUM(I42:L42)*H42</f>
        <v>0</v>
      </c>
      <c r="N42" s="177"/>
    </row>
    <row r="43" spans="2:14" x14ac:dyDescent="0.25">
      <c r="B43" s="573"/>
      <c r="C43" s="473"/>
      <c r="D43" s="233"/>
      <c r="E43" s="178"/>
      <c r="F43" s="178"/>
      <c r="G43" s="223"/>
      <c r="H43" s="223"/>
      <c r="I43" s="219"/>
      <c r="J43" s="219"/>
      <c r="K43" s="219"/>
      <c r="L43" s="219"/>
      <c r="M43" s="538">
        <f t="shared" ref="M43:M44" si="4">SUM(I43:L43)*H43</f>
        <v>0</v>
      </c>
      <c r="N43" s="180"/>
    </row>
    <row r="44" spans="2:14" x14ac:dyDescent="0.25">
      <c r="B44" s="573"/>
      <c r="C44" s="473"/>
      <c r="D44" s="234"/>
      <c r="E44" s="178"/>
      <c r="F44" s="178"/>
      <c r="G44" s="223"/>
      <c r="H44" s="223"/>
      <c r="I44" s="219"/>
      <c r="J44" s="219"/>
      <c r="K44" s="219"/>
      <c r="L44" s="219"/>
      <c r="M44" s="538">
        <f t="shared" si="4"/>
        <v>0</v>
      </c>
      <c r="N44" s="180"/>
    </row>
    <row r="45" spans="2:14" ht="13" x14ac:dyDescent="0.25">
      <c r="B45" s="408"/>
      <c r="C45" s="481"/>
      <c r="D45" s="235" t="s">
        <v>116</v>
      </c>
      <c r="E45" s="184"/>
      <c r="F45" s="184"/>
      <c r="G45" s="224"/>
      <c r="H45" s="224"/>
      <c r="I45" s="220"/>
      <c r="J45" s="220"/>
      <c r="K45" s="220"/>
      <c r="L45" s="220"/>
      <c r="M45" s="471"/>
      <c r="N45" s="185"/>
    </row>
    <row r="46" spans="2:14" ht="13" thickBot="1" x14ac:dyDescent="0.3">
      <c r="B46" s="574"/>
      <c r="C46" s="482"/>
      <c r="D46" s="237"/>
      <c r="E46" s="238"/>
      <c r="F46" s="238"/>
      <c r="G46" s="239"/>
      <c r="H46" s="239"/>
      <c r="I46" s="240"/>
      <c r="J46" s="240"/>
      <c r="K46" s="240"/>
      <c r="L46" s="240"/>
      <c r="M46" s="539">
        <f>SUM(I46:L46)*H46</f>
        <v>0</v>
      </c>
      <c r="N46" s="241"/>
    </row>
    <row r="47" spans="2:14" ht="13.5" thickBot="1" x14ac:dyDescent="0.3">
      <c r="B47" s="732" t="s">
        <v>216</v>
      </c>
      <c r="C47" s="733"/>
      <c r="D47" s="734"/>
      <c r="E47" s="182"/>
      <c r="F47" s="182"/>
      <c r="G47" s="212"/>
      <c r="H47" s="212"/>
      <c r="I47" s="226"/>
      <c r="J47" s="226"/>
      <c r="K47" s="226"/>
      <c r="L47" s="226"/>
      <c r="M47" s="414">
        <f>SUM(M41:M46)</f>
        <v>0</v>
      </c>
      <c r="N47" s="183"/>
    </row>
    <row r="48" spans="2:14" ht="7.5" customHeight="1" thickBot="1" x14ac:dyDescent="0.3">
      <c r="B48" s="409"/>
      <c r="C48" s="409"/>
      <c r="D48" s="390"/>
      <c r="E48" s="504"/>
      <c r="F48" s="504"/>
      <c r="G48" s="505"/>
      <c r="H48" s="505"/>
      <c r="I48" s="506"/>
      <c r="J48" s="506"/>
      <c r="K48" s="506"/>
      <c r="L48" s="506"/>
      <c r="M48" s="420"/>
      <c r="N48" s="99"/>
    </row>
    <row r="49" spans="2:14" s="391" customFormat="1" ht="13" x14ac:dyDescent="0.25">
      <c r="B49" s="730" t="s">
        <v>266</v>
      </c>
      <c r="C49" s="731"/>
      <c r="D49" s="731"/>
      <c r="E49" s="562"/>
      <c r="F49" s="562"/>
      <c r="G49" s="563"/>
      <c r="H49" s="563"/>
      <c r="I49" s="564"/>
      <c r="J49" s="564"/>
      <c r="K49" s="564"/>
      <c r="L49" s="564"/>
      <c r="M49" s="565">
        <f>SUMIF(B9:B14,"S",M9:M14)+SUMIF(B17:B22,"S",M17:M22)+SUMIF(B25:B30,"S",M25:M30)+SUMIF(B33:B38,"S",M33:M38)+SUMIF(B41:B46,"S",M41:M46)</f>
        <v>0</v>
      </c>
      <c r="N49" s="566"/>
    </row>
    <row r="50" spans="2:14" s="391" customFormat="1" ht="13" x14ac:dyDescent="0.25">
      <c r="B50" s="714" t="s">
        <v>267</v>
      </c>
      <c r="C50" s="715"/>
      <c r="D50" s="715"/>
      <c r="E50" s="558"/>
      <c r="F50" s="558"/>
      <c r="G50" s="559"/>
      <c r="H50" s="559"/>
      <c r="I50" s="560"/>
      <c r="J50" s="560"/>
      <c r="K50" s="560"/>
      <c r="L50" s="560"/>
      <c r="M50" s="561">
        <f>SUMIF(B9:B14,"CB",M9:M14)+SUMIF(B17:B22,"CB",M17:M22)+SUMIF(B25:B30,"CB",M25:M30)+SUMIF(B33:B38,"CB",M33:M38)+SUMIF(B41:B46,"CB",M41:M46)</f>
        <v>0</v>
      </c>
      <c r="N50" s="567"/>
    </row>
    <row r="51" spans="2:14" s="391" customFormat="1" ht="13.5" thickBot="1" x14ac:dyDescent="0.3">
      <c r="B51" s="716" t="s">
        <v>242</v>
      </c>
      <c r="C51" s="717"/>
      <c r="D51" s="717"/>
      <c r="E51" s="568"/>
      <c r="F51" s="568"/>
      <c r="G51" s="569"/>
      <c r="H51" s="569"/>
      <c r="I51" s="570"/>
      <c r="J51" s="570"/>
      <c r="K51" s="570"/>
      <c r="L51" s="570"/>
      <c r="M51" s="571">
        <f>M15+M23+M31+M39+M47</f>
        <v>0</v>
      </c>
      <c r="N51" s="572"/>
    </row>
    <row r="52" spans="2:14" ht="8" customHeight="1" thickBot="1" x14ac:dyDescent="0.3"/>
    <row r="53" spans="2:14" ht="11.25" customHeight="1" x14ac:dyDescent="0.25">
      <c r="B53" s="721" t="s">
        <v>175</v>
      </c>
      <c r="C53" s="722"/>
      <c r="D53" s="722"/>
      <c r="E53" s="722"/>
      <c r="F53" s="722"/>
      <c r="G53" s="722"/>
      <c r="H53" s="722"/>
      <c r="I53" s="722"/>
      <c r="J53" s="722"/>
      <c r="K53" s="722"/>
      <c r="L53" s="722"/>
      <c r="M53" s="722"/>
      <c r="N53" s="723"/>
    </row>
    <row r="54" spans="2:14" ht="11.25" customHeight="1" thickBot="1" x14ac:dyDescent="0.3">
      <c r="B54" s="724"/>
      <c r="C54" s="725"/>
      <c r="D54" s="725"/>
      <c r="E54" s="725"/>
      <c r="F54" s="725"/>
      <c r="G54" s="725"/>
      <c r="H54" s="725"/>
      <c r="I54" s="725"/>
      <c r="J54" s="725"/>
      <c r="K54" s="725"/>
      <c r="L54" s="725"/>
      <c r="M54" s="725"/>
      <c r="N54" s="726"/>
    </row>
  </sheetData>
  <sheetProtection sheet="1" formatCells="0" formatColumns="0" formatRows="0" insertRows="0" deleteRows="0"/>
  <customSheetViews>
    <customSheetView guid="{D7FF18E2-A72D-4088-BD59-9D74A43C39A8}" scale="90" showPageBreaks="1" topLeftCell="A4">
      <selection activeCell="G9" sqref="G9"/>
      <rowBreaks count="2" manualBreakCount="2">
        <brk id="24" max="16383" man="1"/>
        <brk id="65" max="16383" man="1"/>
      </rowBreaks>
      <pageMargins left="0.5" right="0.5" top="0.25" bottom="0.5" header="0.5" footer="0.25"/>
      <printOptions horizontalCentered="1"/>
      <pageSetup scale="84" fitToHeight="7" orientation="landscape" r:id="rId1"/>
      <headerFooter alignWithMargins="0">
        <oddFooter>&amp;Lc. Travel&amp;RPage &amp;P of &amp;N</oddFooter>
      </headerFooter>
    </customSheetView>
    <customSheetView guid="{5BEC5FDE-32D0-42EF-8D2A-06DCBD4F05CC}" scale="90" showPageBreaks="1">
      <selection activeCell="B11" sqref="B11"/>
      <rowBreaks count="1" manualBreakCount="1">
        <brk id="24" max="16383" man="1"/>
      </rowBreaks>
      <pageMargins left="0.5" right="0.5" top="0.25" bottom="0.5" header="0.5" footer="0.25"/>
      <printOptions horizontalCentered="1"/>
      <pageSetup scale="84" fitToHeight="7" orientation="landscape" r:id="rId2"/>
      <headerFooter alignWithMargins="0">
        <oddFooter>&amp;Lc. Travel&amp;RPage &amp;P of &amp;N</oddFooter>
      </headerFooter>
    </customSheetView>
    <customSheetView guid="{712CE29F-EFCA-4968-A7C5-599F87319D6A}" scale="90" topLeftCell="A25">
      <selection activeCell="G1" sqref="G1"/>
      <rowBreaks count="2" manualBreakCount="2">
        <brk id="24" max="16383" man="1"/>
        <brk id="65" max="16383" man="1"/>
      </rowBreaks>
      <pageMargins left="0.5" right="0.5" top="0.25" bottom="0.5" header="0.5" footer="0.25"/>
      <printOptions horizontalCentered="1"/>
      <pageSetup scale="84" fitToHeight="7" orientation="landscape" r:id="rId3"/>
      <headerFooter alignWithMargins="0">
        <oddFooter>&amp;Lc. Travel&amp;RPage &amp;P of &amp;N</oddFooter>
      </headerFooter>
    </customSheetView>
    <customSheetView guid="{6588CF8C-0BB8-4786-9A46-0A2D10254132}" scale="90" showPageBreaks="1">
      <selection activeCell="F11" sqref="F11"/>
      <rowBreaks count="2" manualBreakCount="2">
        <brk id="24" max="16383" man="1"/>
        <brk id="65" max="16383" man="1"/>
      </rowBreaks>
      <pageMargins left="0.5" right="0.5" top="0.25" bottom="0.5" header="0.5" footer="0.25"/>
      <printOptions horizontalCentered="1"/>
      <pageSetup scale="84" fitToHeight="7" orientation="landscape" r:id="rId4"/>
      <headerFooter alignWithMargins="0">
        <oddFooter>&amp;Lc. Travel&amp;RPage &amp;P of &amp;N</oddFooter>
      </headerFooter>
    </customSheetView>
    <customSheetView guid="{D5CEF8EB-A9A7-4458-BF65-8F18E34CBA87}" scale="90" showPageBreaks="1">
      <selection activeCell="G41" sqref="G41"/>
      <rowBreaks count="2" manualBreakCount="2">
        <brk id="24" max="16383" man="1"/>
        <brk id="65" max="16383" man="1"/>
      </rowBreaks>
      <pageMargins left="0.5" right="0.5" top="0.25" bottom="0.5" header="0.5" footer="0.25"/>
      <printOptions horizontalCentered="1"/>
      <pageSetup scale="84" fitToHeight="7" orientation="landscape" r:id="rId5"/>
      <headerFooter alignWithMargins="0">
        <oddFooter>&amp;Lc. Travel&amp;RPage &amp;P of &amp;N</oddFooter>
      </headerFooter>
    </customSheetView>
    <customSheetView guid="{BF352FCE-C1BE-4B84-9561-6030FEF6A15F}" scale="90" showPageBreaks="1" fitToPage="1">
      <selection activeCell="K1" sqref="K1"/>
      <pageMargins left="0.25" right="0.25" top="0.25" bottom="0.25" header="0.3" footer="0.3"/>
      <printOptions horizontalCentered="1"/>
      <pageSetup scale="80" orientation="landscape" r:id="rId6"/>
      <headerFooter alignWithMargins="0">
        <oddFooter>&amp;Lc. Travel&amp;RPage &amp;P of &amp;N</oddFooter>
      </headerFooter>
    </customSheetView>
  </customSheetViews>
  <mergeCells count="17">
    <mergeCell ref="B1:D1"/>
    <mergeCell ref="E6:N6"/>
    <mergeCell ref="E16:N16"/>
    <mergeCell ref="E24:N24"/>
    <mergeCell ref="E32:N32"/>
    <mergeCell ref="B31:D31"/>
    <mergeCell ref="B23:D23"/>
    <mergeCell ref="B15:D15"/>
    <mergeCell ref="B50:D50"/>
    <mergeCell ref="B51:D51"/>
    <mergeCell ref="B3:N3"/>
    <mergeCell ref="B53:N54"/>
    <mergeCell ref="B2:N2"/>
    <mergeCell ref="E40:N40"/>
    <mergeCell ref="B49:D49"/>
    <mergeCell ref="B47:D47"/>
    <mergeCell ref="B39:D39"/>
  </mergeCells>
  <phoneticPr fontId="2" type="noConversion"/>
  <printOptions horizontalCentered="1"/>
  <pageMargins left="0.5" right="0.5" top="0.25" bottom="0.25" header="0.5" footer="0.5"/>
  <pageSetup scale="59" orientation="landscape" horizontalDpi="300" verticalDpi="300" r:id="rId7"/>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499984740745262"/>
    <pageSetUpPr fitToPage="1"/>
  </sheetPr>
  <dimension ref="B1:AB74"/>
  <sheetViews>
    <sheetView showGridLines="0" zoomScale="90" workbookViewId="0"/>
  </sheetViews>
  <sheetFormatPr defaultColWidth="9.1796875" defaultRowHeight="12.5" x14ac:dyDescent="0.25"/>
  <cols>
    <col min="1" max="1" width="3.26953125" style="20" customWidth="1"/>
    <col min="2" max="2" width="9.81640625" style="20" customWidth="1"/>
    <col min="3" max="3" width="8" style="20" customWidth="1"/>
    <col min="4" max="4" width="45.7265625" style="20" customWidth="1"/>
    <col min="5" max="5" width="6.7265625" style="409" customWidth="1"/>
    <col min="6" max="6" width="10.453125" style="396" customWidth="1"/>
    <col min="7" max="7" width="12.1796875" style="396" customWidth="1"/>
    <col min="8" max="8" width="29.26953125" style="394" customWidth="1"/>
    <col min="9" max="9" width="55.453125" style="409" customWidth="1"/>
    <col min="10" max="28" width="9.1796875" style="9"/>
    <col min="29" max="16384" width="9.1796875" style="20"/>
  </cols>
  <sheetData>
    <row r="1" spans="2:15" s="124" customFormat="1" ht="12.75" customHeight="1" x14ac:dyDescent="0.25">
      <c r="B1" s="737" t="s">
        <v>156</v>
      </c>
      <c r="C1" s="737"/>
      <c r="D1" s="737"/>
      <c r="E1" s="126"/>
      <c r="F1" s="126"/>
      <c r="G1" s="126"/>
      <c r="H1" s="334"/>
      <c r="I1" s="418"/>
      <c r="J1" s="334"/>
      <c r="K1" s="334"/>
      <c r="L1" s="334"/>
    </row>
    <row r="2" spans="2:15" s="13" customFormat="1" ht="18.5" thickBot="1" x14ac:dyDescent="0.3">
      <c r="B2" s="736" t="s">
        <v>91</v>
      </c>
      <c r="C2" s="736"/>
      <c r="D2" s="736"/>
      <c r="E2" s="736"/>
      <c r="F2" s="736"/>
      <c r="G2" s="736"/>
      <c r="H2" s="736"/>
      <c r="I2" s="736"/>
      <c r="J2" s="12"/>
      <c r="K2" s="12"/>
      <c r="L2" s="12"/>
      <c r="M2" s="12"/>
      <c r="N2" s="12"/>
      <c r="O2" s="12"/>
    </row>
    <row r="3" spans="2:15" s="9" customFormat="1" ht="159.75" customHeight="1" thickBot="1" x14ac:dyDescent="0.3">
      <c r="B3" s="738" t="s">
        <v>269</v>
      </c>
      <c r="C3" s="739"/>
      <c r="D3" s="739"/>
      <c r="E3" s="739"/>
      <c r="F3" s="739"/>
      <c r="G3" s="739"/>
      <c r="H3" s="739"/>
      <c r="I3" s="740"/>
    </row>
    <row r="4" spans="2:15" s="9" customFormat="1" ht="8" customHeight="1" thickBot="1" x14ac:dyDescent="0.3">
      <c r="D4" s="1"/>
      <c r="E4" s="2"/>
      <c r="F4" s="72"/>
      <c r="G4" s="72"/>
      <c r="H4" s="4"/>
      <c r="I4" s="5"/>
    </row>
    <row r="5" spans="2:15" s="6" customFormat="1" ht="31.5" customHeight="1" thickBot="1" x14ac:dyDescent="0.3">
      <c r="B5" s="478" t="s">
        <v>255</v>
      </c>
      <c r="C5" s="484" t="s">
        <v>248</v>
      </c>
      <c r="D5" s="270" t="s">
        <v>193</v>
      </c>
      <c r="E5" s="271" t="s">
        <v>103</v>
      </c>
      <c r="F5" s="332" t="s">
        <v>104</v>
      </c>
      <c r="G5" s="332" t="s">
        <v>105</v>
      </c>
      <c r="H5" s="329" t="s">
        <v>106</v>
      </c>
      <c r="I5" s="331" t="s">
        <v>107</v>
      </c>
    </row>
    <row r="6" spans="2:15" s="6" customFormat="1" ht="14.5" thickBot="1" x14ac:dyDescent="0.3">
      <c r="B6" s="741" t="s">
        <v>96</v>
      </c>
      <c r="C6" s="742"/>
      <c r="D6" s="742"/>
      <c r="E6" s="742"/>
      <c r="F6" s="742"/>
      <c r="G6" s="742"/>
      <c r="H6" s="742"/>
      <c r="I6" s="743"/>
    </row>
    <row r="7" spans="2:15" s="9" customFormat="1" ht="13.5" thickBot="1" x14ac:dyDescent="0.3">
      <c r="B7" s="263" t="s">
        <v>254</v>
      </c>
      <c r="C7" s="249" t="s">
        <v>196</v>
      </c>
      <c r="D7" s="242" t="s">
        <v>194</v>
      </c>
      <c r="E7" s="253">
        <v>2</v>
      </c>
      <c r="F7" s="243">
        <v>70000</v>
      </c>
      <c r="G7" s="243">
        <f>E7*F7</f>
        <v>140000</v>
      </c>
      <c r="H7" s="254" t="s">
        <v>231</v>
      </c>
      <c r="I7" s="244" t="s">
        <v>140</v>
      </c>
    </row>
    <row r="8" spans="2:15" ht="13.5" thickBot="1" x14ac:dyDescent="0.3">
      <c r="B8" s="575" t="s">
        <v>256</v>
      </c>
      <c r="C8" s="576">
        <v>6</v>
      </c>
      <c r="D8" s="577" t="s">
        <v>290</v>
      </c>
      <c r="E8" s="578">
        <v>1</v>
      </c>
      <c r="F8" s="579">
        <v>6000</v>
      </c>
      <c r="G8" s="243">
        <f t="shared" ref="G8" si="0">E8*F8</f>
        <v>6000</v>
      </c>
      <c r="H8" s="580" t="s">
        <v>231</v>
      </c>
      <c r="I8" s="581" t="s">
        <v>291</v>
      </c>
    </row>
    <row r="9" spans="2:15" x14ac:dyDescent="0.25">
      <c r="B9" s="264"/>
      <c r="C9" s="473"/>
      <c r="D9" s="233"/>
      <c r="E9" s="187"/>
      <c r="F9" s="188"/>
      <c r="G9" s="416">
        <f t="shared" ref="G9" si="1">E9*F9</f>
        <v>0</v>
      </c>
      <c r="H9" s="179"/>
      <c r="I9" s="180"/>
    </row>
    <row r="10" spans="2:15" x14ac:dyDescent="0.25">
      <c r="B10" s="264"/>
      <c r="C10" s="473"/>
      <c r="D10" s="233"/>
      <c r="E10" s="187"/>
      <c r="F10" s="188"/>
      <c r="G10" s="416">
        <f>E10*F10</f>
        <v>0</v>
      </c>
      <c r="H10" s="179"/>
      <c r="I10" s="180"/>
    </row>
    <row r="11" spans="2:15" x14ac:dyDescent="0.25">
      <c r="B11" s="573"/>
      <c r="C11" s="473"/>
      <c r="D11" s="233"/>
      <c r="E11" s="187"/>
      <c r="F11" s="188"/>
      <c r="G11" s="416">
        <f>E11*F11</f>
        <v>0</v>
      </c>
      <c r="H11" s="179"/>
      <c r="I11" s="180"/>
    </row>
    <row r="12" spans="2:15" x14ac:dyDescent="0.25">
      <c r="B12" s="573"/>
      <c r="C12" s="473"/>
      <c r="D12" s="233"/>
      <c r="E12" s="187"/>
      <c r="F12" s="188"/>
      <c r="G12" s="416">
        <f>E12*F12</f>
        <v>0</v>
      </c>
      <c r="H12" s="179"/>
      <c r="I12" s="180"/>
    </row>
    <row r="13" spans="2:15" x14ac:dyDescent="0.25">
      <c r="B13" s="264"/>
      <c r="C13" s="473"/>
      <c r="D13" s="233"/>
      <c r="E13" s="187"/>
      <c r="F13" s="188"/>
      <c r="G13" s="416">
        <f>E13*F13</f>
        <v>0</v>
      </c>
      <c r="H13" s="179"/>
      <c r="I13" s="180"/>
    </row>
    <row r="14" spans="2:15" ht="13" thickBot="1" x14ac:dyDescent="0.3">
      <c r="B14" s="265"/>
      <c r="C14" s="482"/>
      <c r="D14" s="237"/>
      <c r="E14" s="250"/>
      <c r="F14" s="251"/>
      <c r="G14" s="417">
        <f>E14*F14</f>
        <v>0</v>
      </c>
      <c r="H14" s="252"/>
      <c r="I14" s="241"/>
    </row>
    <row r="15" spans="2:15" ht="13.5" thickBot="1" x14ac:dyDescent="0.3">
      <c r="B15" s="746" t="s">
        <v>100</v>
      </c>
      <c r="C15" s="747"/>
      <c r="D15" s="748"/>
      <c r="E15" s="410"/>
      <c r="F15" s="411"/>
      <c r="G15" s="411">
        <f>SUM(G9:G14)</f>
        <v>0</v>
      </c>
      <c r="H15" s="412"/>
      <c r="I15" s="413"/>
    </row>
    <row r="16" spans="2:15" s="6" customFormat="1" ht="14.5" thickBot="1" x14ac:dyDescent="0.3">
      <c r="B16" s="741" t="s">
        <v>99</v>
      </c>
      <c r="C16" s="742"/>
      <c r="D16" s="742"/>
      <c r="E16" s="742"/>
      <c r="F16" s="742"/>
      <c r="G16" s="742"/>
      <c r="H16" s="742"/>
      <c r="I16" s="743"/>
    </row>
    <row r="17" spans="2:9" x14ac:dyDescent="0.25">
      <c r="B17" s="266"/>
      <c r="C17" s="480"/>
      <c r="D17" s="232"/>
      <c r="E17" s="186"/>
      <c r="F17" s="176"/>
      <c r="G17" s="415">
        <f t="shared" ref="G17:G22" si="2">E17*F17</f>
        <v>0</v>
      </c>
      <c r="H17" s="175"/>
      <c r="I17" s="177"/>
    </row>
    <row r="18" spans="2:9" x14ac:dyDescent="0.25">
      <c r="B18" s="264"/>
      <c r="C18" s="480"/>
      <c r="D18" s="232"/>
      <c r="E18" s="186"/>
      <c r="F18" s="176"/>
      <c r="G18" s="415">
        <f t="shared" si="2"/>
        <v>0</v>
      </c>
      <c r="H18" s="175"/>
      <c r="I18" s="177"/>
    </row>
    <row r="19" spans="2:9" x14ac:dyDescent="0.25">
      <c r="B19" s="573"/>
      <c r="C19" s="473"/>
      <c r="D19" s="233"/>
      <c r="E19" s="187"/>
      <c r="F19" s="188"/>
      <c r="G19" s="416">
        <f t="shared" si="2"/>
        <v>0</v>
      </c>
      <c r="H19" s="179"/>
      <c r="I19" s="180"/>
    </row>
    <row r="20" spans="2:9" x14ac:dyDescent="0.25">
      <c r="B20" s="573"/>
      <c r="C20" s="473"/>
      <c r="D20" s="233"/>
      <c r="E20" s="187"/>
      <c r="F20" s="188"/>
      <c r="G20" s="416">
        <f t="shared" si="2"/>
        <v>0</v>
      </c>
      <c r="H20" s="179"/>
      <c r="I20" s="180"/>
    </row>
    <row r="21" spans="2:9" x14ac:dyDescent="0.25">
      <c r="B21" s="264"/>
      <c r="C21" s="473"/>
      <c r="D21" s="233"/>
      <c r="E21" s="187"/>
      <c r="F21" s="188"/>
      <c r="G21" s="416">
        <f t="shared" si="2"/>
        <v>0</v>
      </c>
      <c r="H21" s="179"/>
      <c r="I21" s="180"/>
    </row>
    <row r="22" spans="2:9" ht="13" thickBot="1" x14ac:dyDescent="0.3">
      <c r="B22" s="265"/>
      <c r="C22" s="482"/>
      <c r="D22" s="237"/>
      <c r="E22" s="250"/>
      <c r="F22" s="251"/>
      <c r="G22" s="417">
        <f t="shared" si="2"/>
        <v>0</v>
      </c>
      <c r="H22" s="252"/>
      <c r="I22" s="241"/>
    </row>
    <row r="23" spans="2:9" s="9" customFormat="1" ht="13.5" thickBot="1" x14ac:dyDescent="0.3">
      <c r="B23" s="746" t="s">
        <v>101</v>
      </c>
      <c r="C23" s="747"/>
      <c r="D23" s="748"/>
      <c r="E23" s="410"/>
      <c r="F23" s="411"/>
      <c r="G23" s="411">
        <f>SUM(G17:G22)</f>
        <v>0</v>
      </c>
      <c r="H23" s="412"/>
      <c r="I23" s="413"/>
    </row>
    <row r="24" spans="2:9" s="6" customFormat="1" ht="14.5" thickBot="1" x14ac:dyDescent="0.3">
      <c r="B24" s="741" t="s">
        <v>97</v>
      </c>
      <c r="C24" s="742"/>
      <c r="D24" s="742"/>
      <c r="E24" s="742"/>
      <c r="F24" s="742"/>
      <c r="G24" s="742"/>
      <c r="H24" s="742"/>
      <c r="I24" s="743"/>
    </row>
    <row r="25" spans="2:9" x14ac:dyDescent="0.25">
      <c r="B25" s="266"/>
      <c r="C25" s="480"/>
      <c r="D25" s="232"/>
      <c r="E25" s="186"/>
      <c r="F25" s="176"/>
      <c r="G25" s="415">
        <f t="shared" ref="G25:G30" si="3">E25*F25</f>
        <v>0</v>
      </c>
      <c r="H25" s="175"/>
      <c r="I25" s="177"/>
    </row>
    <row r="26" spans="2:9" x14ac:dyDescent="0.25">
      <c r="B26" s="264"/>
      <c r="C26" s="480"/>
      <c r="D26" s="232"/>
      <c r="E26" s="186"/>
      <c r="F26" s="176"/>
      <c r="G26" s="415">
        <f t="shared" si="3"/>
        <v>0</v>
      </c>
      <c r="H26" s="175"/>
      <c r="I26" s="177"/>
    </row>
    <row r="27" spans="2:9" x14ac:dyDescent="0.25">
      <c r="B27" s="573"/>
      <c r="C27" s="473"/>
      <c r="D27" s="233"/>
      <c r="E27" s="187"/>
      <c r="F27" s="188"/>
      <c r="G27" s="416">
        <f t="shared" si="3"/>
        <v>0</v>
      </c>
      <c r="H27" s="179"/>
      <c r="I27" s="180"/>
    </row>
    <row r="28" spans="2:9" x14ac:dyDescent="0.25">
      <c r="B28" s="573"/>
      <c r="C28" s="473"/>
      <c r="D28" s="233"/>
      <c r="E28" s="187"/>
      <c r="F28" s="188"/>
      <c r="G28" s="416">
        <f t="shared" si="3"/>
        <v>0</v>
      </c>
      <c r="H28" s="179"/>
      <c r="I28" s="180"/>
    </row>
    <row r="29" spans="2:9" x14ac:dyDescent="0.25">
      <c r="B29" s="264"/>
      <c r="C29" s="473"/>
      <c r="D29" s="233"/>
      <c r="E29" s="187"/>
      <c r="F29" s="188"/>
      <c r="G29" s="416">
        <f t="shared" si="3"/>
        <v>0</v>
      </c>
      <c r="H29" s="179"/>
      <c r="I29" s="180"/>
    </row>
    <row r="30" spans="2:9" ht="13" thickBot="1" x14ac:dyDescent="0.3">
      <c r="B30" s="265"/>
      <c r="C30" s="482"/>
      <c r="D30" s="237"/>
      <c r="E30" s="250"/>
      <c r="F30" s="251"/>
      <c r="G30" s="417">
        <f t="shared" si="3"/>
        <v>0</v>
      </c>
      <c r="H30" s="252"/>
      <c r="I30" s="241"/>
    </row>
    <row r="31" spans="2:9" s="9" customFormat="1" ht="13.5" thickBot="1" x14ac:dyDescent="0.3">
      <c r="B31" s="746" t="s">
        <v>102</v>
      </c>
      <c r="C31" s="747"/>
      <c r="D31" s="748"/>
      <c r="E31" s="410"/>
      <c r="F31" s="411"/>
      <c r="G31" s="411">
        <f>SUM(G25:G30)</f>
        <v>0</v>
      </c>
      <c r="H31" s="412"/>
      <c r="I31" s="413"/>
    </row>
    <row r="32" spans="2:9" s="6" customFormat="1" ht="14.5" thickBot="1" x14ac:dyDescent="0.3">
      <c r="B32" s="741" t="s">
        <v>214</v>
      </c>
      <c r="C32" s="742"/>
      <c r="D32" s="742"/>
      <c r="E32" s="742"/>
      <c r="F32" s="742"/>
      <c r="G32" s="742"/>
      <c r="H32" s="742"/>
      <c r="I32" s="743"/>
    </row>
    <row r="33" spans="2:9" x14ac:dyDescent="0.25">
      <c r="B33" s="266"/>
      <c r="C33" s="480"/>
      <c r="D33" s="232"/>
      <c r="E33" s="186"/>
      <c r="F33" s="176"/>
      <c r="G33" s="415">
        <f t="shared" ref="G33:G38" si="4">E33*F33</f>
        <v>0</v>
      </c>
      <c r="H33" s="175"/>
      <c r="I33" s="177"/>
    </row>
    <row r="34" spans="2:9" x14ac:dyDescent="0.25">
      <c r="B34" s="264"/>
      <c r="C34" s="480"/>
      <c r="D34" s="232"/>
      <c r="E34" s="186"/>
      <c r="F34" s="176"/>
      <c r="G34" s="415">
        <f t="shared" si="4"/>
        <v>0</v>
      </c>
      <c r="H34" s="175"/>
      <c r="I34" s="177"/>
    </row>
    <row r="35" spans="2:9" x14ac:dyDescent="0.25">
      <c r="B35" s="573"/>
      <c r="C35" s="473"/>
      <c r="D35" s="233"/>
      <c r="E35" s="187"/>
      <c r="F35" s="188"/>
      <c r="G35" s="416">
        <f t="shared" si="4"/>
        <v>0</v>
      </c>
      <c r="H35" s="179"/>
      <c r="I35" s="180"/>
    </row>
    <row r="36" spans="2:9" x14ac:dyDescent="0.25">
      <c r="B36" s="573"/>
      <c r="C36" s="473"/>
      <c r="D36" s="233"/>
      <c r="E36" s="187"/>
      <c r="F36" s="188"/>
      <c r="G36" s="416">
        <f t="shared" si="4"/>
        <v>0</v>
      </c>
      <c r="H36" s="179"/>
      <c r="I36" s="180"/>
    </row>
    <row r="37" spans="2:9" x14ac:dyDescent="0.25">
      <c r="B37" s="264"/>
      <c r="C37" s="473"/>
      <c r="D37" s="233"/>
      <c r="E37" s="187"/>
      <c r="F37" s="188"/>
      <c r="G37" s="416">
        <f t="shared" si="4"/>
        <v>0</v>
      </c>
      <c r="H37" s="179"/>
      <c r="I37" s="180"/>
    </row>
    <row r="38" spans="2:9" ht="13" thickBot="1" x14ac:dyDescent="0.3">
      <c r="B38" s="265"/>
      <c r="C38" s="482"/>
      <c r="D38" s="237"/>
      <c r="E38" s="250"/>
      <c r="F38" s="251"/>
      <c r="G38" s="417">
        <f t="shared" si="4"/>
        <v>0</v>
      </c>
      <c r="H38" s="252"/>
      <c r="I38" s="241"/>
    </row>
    <row r="39" spans="2:9" s="9" customFormat="1" ht="13.5" thickBot="1" x14ac:dyDescent="0.3">
      <c r="B39" s="746" t="s">
        <v>217</v>
      </c>
      <c r="C39" s="747"/>
      <c r="D39" s="748"/>
      <c r="E39" s="410"/>
      <c r="F39" s="411"/>
      <c r="G39" s="411">
        <f>SUM(G33:G38)</f>
        <v>0</v>
      </c>
      <c r="H39" s="412"/>
      <c r="I39" s="413"/>
    </row>
    <row r="40" spans="2:9" s="6" customFormat="1" ht="14.5" thickBot="1" x14ac:dyDescent="0.3">
      <c r="B40" s="741" t="s">
        <v>215</v>
      </c>
      <c r="C40" s="742"/>
      <c r="D40" s="742"/>
      <c r="E40" s="742"/>
      <c r="F40" s="742"/>
      <c r="G40" s="742"/>
      <c r="H40" s="742"/>
      <c r="I40" s="743"/>
    </row>
    <row r="41" spans="2:9" x14ac:dyDescent="0.25">
      <c r="B41" s="266"/>
      <c r="C41" s="480"/>
      <c r="D41" s="232"/>
      <c r="E41" s="186"/>
      <c r="F41" s="176"/>
      <c r="G41" s="415">
        <f t="shared" ref="G41:G46" si="5">E41*F41</f>
        <v>0</v>
      </c>
      <c r="H41" s="175"/>
      <c r="I41" s="177"/>
    </row>
    <row r="42" spans="2:9" x14ac:dyDescent="0.25">
      <c r="B42" s="264"/>
      <c r="C42" s="480"/>
      <c r="D42" s="232"/>
      <c r="E42" s="186"/>
      <c r="F42" s="176"/>
      <c r="G42" s="415">
        <f t="shared" si="5"/>
        <v>0</v>
      </c>
      <c r="H42" s="175"/>
      <c r="I42" s="177"/>
    </row>
    <row r="43" spans="2:9" x14ac:dyDescent="0.25">
      <c r="B43" s="264"/>
      <c r="C43" s="473"/>
      <c r="D43" s="233"/>
      <c r="E43" s="187"/>
      <c r="F43" s="188"/>
      <c r="G43" s="416">
        <f t="shared" si="5"/>
        <v>0</v>
      </c>
      <c r="H43" s="179"/>
      <c r="I43" s="180"/>
    </row>
    <row r="44" spans="2:9" x14ac:dyDescent="0.25">
      <c r="B44" s="573"/>
      <c r="C44" s="473"/>
      <c r="D44" s="233"/>
      <c r="E44" s="187"/>
      <c r="F44" s="188"/>
      <c r="G44" s="416">
        <f t="shared" si="5"/>
        <v>0</v>
      </c>
      <c r="H44" s="179"/>
      <c r="I44" s="180"/>
    </row>
    <row r="45" spans="2:9" x14ac:dyDescent="0.25">
      <c r="B45" s="573"/>
      <c r="C45" s="473"/>
      <c r="D45" s="233"/>
      <c r="E45" s="187"/>
      <c r="F45" s="188"/>
      <c r="G45" s="416">
        <f t="shared" si="5"/>
        <v>0</v>
      </c>
      <c r="H45" s="179"/>
      <c r="I45" s="180"/>
    </row>
    <row r="46" spans="2:9" ht="15" customHeight="1" thickBot="1" x14ac:dyDescent="0.3">
      <c r="B46" s="265"/>
      <c r="C46" s="482"/>
      <c r="D46" s="237"/>
      <c r="E46" s="250"/>
      <c r="F46" s="251"/>
      <c r="G46" s="417">
        <f t="shared" si="5"/>
        <v>0</v>
      </c>
      <c r="H46" s="252"/>
      <c r="I46" s="241"/>
    </row>
    <row r="47" spans="2:9" s="9" customFormat="1" ht="13.5" thickBot="1" x14ac:dyDescent="0.3">
      <c r="B47" s="746" t="s">
        <v>216</v>
      </c>
      <c r="C47" s="747"/>
      <c r="D47" s="748"/>
      <c r="E47" s="410"/>
      <c r="F47" s="411"/>
      <c r="G47" s="411">
        <f>SUM(G41:G46)</f>
        <v>0</v>
      </c>
      <c r="H47" s="412"/>
      <c r="I47" s="413"/>
    </row>
    <row r="48" spans="2:9" s="9" customFormat="1" ht="8" customHeight="1" thickBot="1" x14ac:dyDescent="0.3">
      <c r="B48" s="5"/>
      <c r="C48" s="5"/>
      <c r="D48" s="433"/>
      <c r="E48" s="5"/>
      <c r="F48" s="72"/>
      <c r="G48" s="72"/>
      <c r="H48" s="4"/>
      <c r="I48" s="5"/>
    </row>
    <row r="49" spans="2:9" s="9" customFormat="1" ht="13.5" customHeight="1" x14ac:dyDescent="0.25">
      <c r="B49" s="744" t="s">
        <v>270</v>
      </c>
      <c r="C49" s="745"/>
      <c r="D49" s="745"/>
      <c r="E49" s="582"/>
      <c r="F49" s="583"/>
      <c r="G49" s="565">
        <f>ROUND(SUMIF(B25:B30,"S",G25:G30)+SUMIF(B33:B38,"S",G33:G38)+SUMIF(B41:B46,"S",G41:G46)+SUMIF(B9:B14,"S",G9:G14)+SUMIF(B17:B22,"S",G17:G22),0)</f>
        <v>0</v>
      </c>
      <c r="H49" s="584"/>
      <c r="I49" s="585"/>
    </row>
    <row r="50" spans="2:9" s="9" customFormat="1" ht="13" x14ac:dyDescent="0.25">
      <c r="B50" s="749" t="s">
        <v>271</v>
      </c>
      <c r="C50" s="750"/>
      <c r="D50" s="750"/>
      <c r="E50" s="586"/>
      <c r="F50" s="587"/>
      <c r="G50" s="561">
        <f>ROUND(SUMIF(B25:B30,"CB",G25:G30)+SUMIF(B33:B38,"CB",G33:G38)+SUMIF(B41:B46,"CB",G41:G46)+SUMIF(B9:B14,"CB",G9:G14)+SUMIF(B17:B22,"CB",G17:G22),0)</f>
        <v>0</v>
      </c>
      <c r="H50" s="588"/>
      <c r="I50" s="589"/>
    </row>
    <row r="51" spans="2:9" s="9" customFormat="1" ht="13.5" thickBot="1" x14ac:dyDescent="0.3">
      <c r="B51" s="751" t="s">
        <v>241</v>
      </c>
      <c r="C51" s="752"/>
      <c r="D51" s="752"/>
      <c r="E51" s="590"/>
      <c r="F51" s="591"/>
      <c r="G51" s="571">
        <f>ROUND(G31+G39+G47+G15+G23,0)</f>
        <v>0</v>
      </c>
      <c r="H51" s="592"/>
      <c r="I51" s="593"/>
    </row>
    <row r="52" spans="2:9" s="9" customFormat="1" ht="8" customHeight="1" thickBot="1" x14ac:dyDescent="0.3">
      <c r="E52" s="5"/>
      <c r="F52" s="72"/>
      <c r="G52" s="72"/>
      <c r="H52" s="4"/>
      <c r="I52" s="5"/>
    </row>
    <row r="53" spans="2:9" ht="11.25" customHeight="1" x14ac:dyDescent="0.25">
      <c r="B53" s="721" t="s">
        <v>175</v>
      </c>
      <c r="C53" s="722"/>
      <c r="D53" s="722"/>
      <c r="E53" s="722"/>
      <c r="F53" s="722"/>
      <c r="G53" s="722"/>
      <c r="H53" s="722"/>
      <c r="I53" s="723"/>
    </row>
    <row r="54" spans="2:9" ht="11.25" customHeight="1" thickBot="1" x14ac:dyDescent="0.3">
      <c r="B54" s="724"/>
      <c r="C54" s="725"/>
      <c r="D54" s="725"/>
      <c r="E54" s="725"/>
      <c r="F54" s="725"/>
      <c r="G54" s="725"/>
      <c r="H54" s="725"/>
      <c r="I54" s="726"/>
    </row>
    <row r="55" spans="2:9" s="9" customFormat="1" x14ac:dyDescent="0.25">
      <c r="E55" s="5"/>
      <c r="F55" s="72"/>
      <c r="G55" s="72"/>
      <c r="H55" s="4"/>
      <c r="I55" s="5"/>
    </row>
    <row r="56" spans="2:9" s="9" customFormat="1" x14ac:dyDescent="0.25">
      <c r="E56" s="5"/>
      <c r="F56" s="72"/>
      <c r="G56" s="72"/>
      <c r="H56" s="4"/>
      <c r="I56" s="5"/>
    </row>
    <row r="57" spans="2:9" s="9" customFormat="1" x14ac:dyDescent="0.25">
      <c r="E57" s="5"/>
      <c r="F57" s="72"/>
      <c r="G57" s="72"/>
      <c r="H57" s="4"/>
      <c r="I57" s="5"/>
    </row>
    <row r="58" spans="2:9" s="9" customFormat="1" x14ac:dyDescent="0.25">
      <c r="E58" s="5"/>
      <c r="F58" s="72"/>
      <c r="G58" s="72"/>
      <c r="H58" s="4"/>
      <c r="I58" s="5"/>
    </row>
    <row r="59" spans="2:9" s="9" customFormat="1" x14ac:dyDescent="0.25">
      <c r="E59" s="5"/>
      <c r="F59" s="72"/>
      <c r="G59" s="72"/>
      <c r="H59" s="4"/>
      <c r="I59" s="5"/>
    </row>
    <row r="60" spans="2:9" s="9" customFormat="1" x14ac:dyDescent="0.25">
      <c r="E60" s="5"/>
      <c r="F60" s="72"/>
      <c r="G60" s="72"/>
      <c r="H60" s="4"/>
      <c r="I60" s="5"/>
    </row>
    <row r="61" spans="2:9" s="9" customFormat="1" x14ac:dyDescent="0.25">
      <c r="E61" s="5"/>
      <c r="F61" s="72"/>
      <c r="G61" s="72"/>
      <c r="H61" s="4"/>
      <c r="I61" s="5"/>
    </row>
    <row r="62" spans="2:9" s="9" customFormat="1" x14ac:dyDescent="0.25">
      <c r="E62" s="5"/>
      <c r="F62" s="72"/>
      <c r="G62" s="72"/>
      <c r="H62" s="4"/>
      <c r="I62" s="5"/>
    </row>
    <row r="63" spans="2:9" s="9" customFormat="1" x14ac:dyDescent="0.25">
      <c r="E63" s="5"/>
      <c r="F63" s="72"/>
      <c r="G63" s="72"/>
      <c r="H63" s="4"/>
      <c r="I63" s="5"/>
    </row>
    <row r="64" spans="2:9" s="9" customFormat="1" x14ac:dyDescent="0.25">
      <c r="E64" s="5"/>
      <c r="F64" s="72"/>
      <c r="G64" s="72"/>
      <c r="H64" s="4"/>
      <c r="I64" s="5"/>
    </row>
    <row r="65" spans="5:9" s="9" customFormat="1" x14ac:dyDescent="0.25">
      <c r="E65" s="5"/>
      <c r="F65" s="72"/>
      <c r="G65" s="72"/>
      <c r="H65" s="4"/>
      <c r="I65" s="5"/>
    </row>
    <row r="66" spans="5:9" s="9" customFormat="1" x14ac:dyDescent="0.25">
      <c r="E66" s="5"/>
      <c r="F66" s="72"/>
      <c r="G66" s="72"/>
      <c r="H66" s="4"/>
      <c r="I66" s="5"/>
    </row>
    <row r="67" spans="5:9" s="9" customFormat="1" x14ac:dyDescent="0.25">
      <c r="E67" s="5"/>
      <c r="F67" s="72"/>
      <c r="G67" s="72"/>
      <c r="H67" s="4"/>
      <c r="I67" s="5"/>
    </row>
    <row r="68" spans="5:9" s="9" customFormat="1" x14ac:dyDescent="0.25">
      <c r="E68" s="5"/>
      <c r="F68" s="72"/>
      <c r="G68" s="72"/>
      <c r="H68" s="4"/>
      <c r="I68" s="5"/>
    </row>
    <row r="69" spans="5:9" s="9" customFormat="1" x14ac:dyDescent="0.25">
      <c r="E69" s="5"/>
      <c r="F69" s="72"/>
      <c r="G69" s="72"/>
      <c r="H69" s="4"/>
      <c r="I69" s="5"/>
    </row>
    <row r="70" spans="5:9" s="9" customFormat="1" x14ac:dyDescent="0.25">
      <c r="E70" s="5"/>
      <c r="F70" s="72"/>
      <c r="G70" s="72"/>
      <c r="H70" s="4"/>
      <c r="I70" s="5"/>
    </row>
    <row r="71" spans="5:9" s="9" customFormat="1" x14ac:dyDescent="0.25">
      <c r="E71" s="5"/>
      <c r="F71" s="72"/>
      <c r="G71" s="72"/>
      <c r="H71" s="4"/>
      <c r="I71" s="5"/>
    </row>
    <row r="72" spans="5:9" s="9" customFormat="1" x14ac:dyDescent="0.25">
      <c r="E72" s="5"/>
      <c r="F72" s="72"/>
      <c r="G72" s="72"/>
      <c r="H72" s="4"/>
      <c r="I72" s="5"/>
    </row>
    <row r="73" spans="5:9" s="9" customFormat="1" x14ac:dyDescent="0.25">
      <c r="E73" s="5"/>
      <c r="F73" s="72"/>
      <c r="G73" s="72"/>
      <c r="H73" s="4"/>
      <c r="I73" s="5"/>
    </row>
    <row r="74" spans="5:9" s="9" customFormat="1" x14ac:dyDescent="0.25">
      <c r="E74" s="5"/>
      <c r="F74" s="72"/>
      <c r="G74" s="72"/>
      <c r="H74" s="4"/>
      <c r="I74" s="5"/>
    </row>
  </sheetData>
  <sheetProtection sheet="1" formatCells="0" formatColumns="0" formatRows="0" insertRows="0" deleteRows="0"/>
  <customSheetViews>
    <customSheetView guid="{D7FF18E2-A72D-4088-BD59-9D74A43C39A8}" scale="90" showPageBreaks="1" fitToPage="1" topLeftCell="A11">
      <selection activeCell="D41" sqref="D41"/>
      <pageMargins left="0.5" right="0.5" top="0.25" bottom="0.5" header="0.5" footer="0.25"/>
      <printOptions horizontalCentered="1"/>
      <pageSetup scale="86" fitToHeight="4" orientation="landscape" r:id="rId1"/>
      <headerFooter alignWithMargins="0">
        <oddFooter>&amp;Ld. Equipment&amp;RPage &amp;P of &amp;N</oddFooter>
      </headerFooter>
    </customSheetView>
    <customSheetView guid="{5BEC5FDE-32D0-42EF-8D2A-06DCBD4F05CC}" scale="90" showPageBreaks="1" fitToPage="1">
      <selection activeCell="I5" sqref="I5"/>
      <pageMargins left="0.5" right="0.5" top="0.25" bottom="0.5" header="0.5" footer="0.25"/>
      <printOptions horizontalCentered="1"/>
      <pageSetup scale="86" fitToHeight="4" orientation="landscape" r:id="rId2"/>
      <headerFooter alignWithMargins="0">
        <oddFooter>&amp;Ld. Equipment&amp;RPage &amp;P of &amp;N</oddFooter>
      </headerFooter>
    </customSheetView>
    <customSheetView guid="{712CE29F-EFCA-4968-A7C5-599F87319D6A}" scale="90" fitToPage="1">
      <selection activeCell="D40" sqref="D40"/>
      <pageMargins left="0.5" right="0.5" top="0.25" bottom="0.5" header="0.5" footer="0.25"/>
      <printOptions horizontalCentered="1"/>
      <pageSetup scale="86" fitToHeight="4" orientation="landscape" r:id="rId3"/>
      <headerFooter alignWithMargins="0">
        <oddFooter>&amp;Ld. Equipment&amp;RPage &amp;P of &amp;N</oddFooter>
      </headerFooter>
    </customSheetView>
    <customSheetView guid="{6588CF8C-0BB8-4786-9A46-0A2D10254132}" scale="90" showPageBreaks="1" fitToPage="1" topLeftCell="A4">
      <selection activeCell="I5" sqref="I5"/>
      <pageMargins left="0.5" right="0.5" top="0.25" bottom="0.5" header="0.5" footer="0.25"/>
      <printOptions horizontalCentered="1"/>
      <pageSetup scale="86" fitToHeight="4" orientation="landscape" r:id="rId4"/>
      <headerFooter alignWithMargins="0">
        <oddFooter>&amp;Ld. Equipment&amp;RPage &amp;P of &amp;N</oddFooter>
      </headerFooter>
    </customSheetView>
    <customSheetView guid="{D5CEF8EB-A9A7-4458-BF65-8F18E34CBA87}" scale="90" showPageBreaks="1" fitToPage="1">
      <selection activeCell="H38" sqref="H38"/>
      <pageMargins left="0.5" right="0.5" top="0.25" bottom="0.5" header="0.5" footer="0.25"/>
      <printOptions horizontalCentered="1"/>
      <pageSetup scale="86" fitToHeight="4" orientation="landscape" r:id="rId5"/>
      <headerFooter alignWithMargins="0">
        <oddFooter>&amp;Ld. Equipment&amp;RPage &amp;P of &amp;N</oddFooter>
      </headerFooter>
    </customSheetView>
    <customSheetView guid="{BF352FCE-C1BE-4B84-9561-6030FEF6A15F}" scale="90" showPageBreaks="1" fitToPage="1">
      <selection activeCell="F1" sqref="F1"/>
      <pageMargins left="0.5" right="0.5" top="0.25" bottom="0.5" header="0.5" footer="0.25"/>
      <printOptions horizontalCentered="1"/>
      <pageSetup scale="80" orientation="landscape" r:id="rId6"/>
      <headerFooter alignWithMargins="0">
        <oddFooter>&amp;Ld. Equipment&amp;RPage &amp;P of &amp;N</oddFooter>
      </headerFooter>
    </customSheetView>
  </customSheetViews>
  <mergeCells count="17">
    <mergeCell ref="B51:D51"/>
    <mergeCell ref="B2:I2"/>
    <mergeCell ref="B1:D1"/>
    <mergeCell ref="B3:I3"/>
    <mergeCell ref="B53:I54"/>
    <mergeCell ref="B24:I24"/>
    <mergeCell ref="B16:I16"/>
    <mergeCell ref="B6:I6"/>
    <mergeCell ref="B32:I32"/>
    <mergeCell ref="B40:I40"/>
    <mergeCell ref="B49:D49"/>
    <mergeCell ref="B39:D39"/>
    <mergeCell ref="B47:D47"/>
    <mergeCell ref="B23:D23"/>
    <mergeCell ref="B15:D15"/>
    <mergeCell ref="B31:D31"/>
    <mergeCell ref="B50:D50"/>
  </mergeCells>
  <phoneticPr fontId="2" type="noConversion"/>
  <printOptions horizontalCentered="1"/>
  <pageMargins left="0.5" right="0.5" top="0.25" bottom="0.25" header="0.5" footer="0.5"/>
  <pageSetup scale="63" orientation="landscape" horizontalDpi="300" verticalDpi="300" r:id="rId7"/>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B1:AB75"/>
  <sheetViews>
    <sheetView showGridLines="0" zoomScale="90" workbookViewId="0"/>
  </sheetViews>
  <sheetFormatPr defaultColWidth="9.1796875" defaultRowHeight="12.5" x14ac:dyDescent="0.25"/>
  <cols>
    <col min="1" max="1" width="3.26953125" style="20" customWidth="1"/>
    <col min="2" max="2" width="11" style="20" customWidth="1"/>
    <col min="3" max="3" width="9.1796875" style="20"/>
    <col min="4" max="4" width="42.453125" style="20" customWidth="1"/>
    <col min="5" max="5" width="6.7265625" style="409" customWidth="1"/>
    <col min="6" max="6" width="14.1796875" style="421" customWidth="1"/>
    <col min="7" max="7" width="14.1796875" style="396" customWidth="1"/>
    <col min="8" max="8" width="19.81640625" style="394" customWidth="1"/>
    <col min="9" max="9" width="61.7265625" style="409" customWidth="1"/>
    <col min="10" max="28" width="9.1796875" style="9"/>
    <col min="29" max="16384" width="9.1796875" style="20"/>
  </cols>
  <sheetData>
    <row r="1" spans="2:15" s="124" customFormat="1" ht="12.75" customHeight="1" x14ac:dyDescent="0.25">
      <c r="B1" s="737" t="s">
        <v>155</v>
      </c>
      <c r="C1" s="737"/>
      <c r="D1" s="737"/>
      <c r="E1" s="126"/>
      <c r="F1" s="126"/>
      <c r="G1" s="126"/>
      <c r="H1" s="334"/>
      <c r="I1" s="418"/>
      <c r="J1" s="334"/>
      <c r="K1" s="334"/>
      <c r="L1" s="334"/>
    </row>
    <row r="2" spans="2:15" s="13" customFormat="1" ht="18.5" thickBot="1" x14ac:dyDescent="0.3">
      <c r="B2" s="736" t="s">
        <v>92</v>
      </c>
      <c r="C2" s="736"/>
      <c r="D2" s="736"/>
      <c r="E2" s="736"/>
      <c r="F2" s="736"/>
      <c r="G2" s="736"/>
      <c r="H2" s="736"/>
      <c r="I2" s="736"/>
      <c r="J2" s="12"/>
      <c r="K2" s="12"/>
      <c r="L2" s="12"/>
      <c r="M2" s="12"/>
      <c r="N2" s="12"/>
      <c r="O2" s="12"/>
    </row>
    <row r="3" spans="2:15" s="9" customFormat="1" ht="168.75" customHeight="1" thickBot="1" x14ac:dyDescent="0.3">
      <c r="B3" s="738" t="s">
        <v>272</v>
      </c>
      <c r="C3" s="739"/>
      <c r="D3" s="739"/>
      <c r="E3" s="739"/>
      <c r="F3" s="739"/>
      <c r="G3" s="739"/>
      <c r="H3" s="739"/>
      <c r="I3" s="740"/>
    </row>
    <row r="4" spans="2:15" s="9" customFormat="1" ht="8" customHeight="1" thickBot="1" x14ac:dyDescent="0.3">
      <c r="D4" s="1"/>
      <c r="E4" s="2"/>
      <c r="F4" s="79"/>
      <c r="G4" s="72"/>
      <c r="H4" s="4"/>
      <c r="I4" s="5"/>
    </row>
    <row r="5" spans="2:15" s="6" customFormat="1" ht="14.5" thickBot="1" x14ac:dyDescent="0.3">
      <c r="B5" s="478" t="s">
        <v>255</v>
      </c>
      <c r="C5" s="484" t="s">
        <v>248</v>
      </c>
      <c r="D5" s="272" t="s">
        <v>195</v>
      </c>
      <c r="E5" s="327" t="s">
        <v>103</v>
      </c>
      <c r="F5" s="273" t="s">
        <v>104</v>
      </c>
      <c r="G5" s="274" t="s">
        <v>105</v>
      </c>
      <c r="H5" s="275" t="s">
        <v>106</v>
      </c>
      <c r="I5" s="328" t="s">
        <v>107</v>
      </c>
    </row>
    <row r="6" spans="2:15" s="6" customFormat="1" ht="14.5" thickBot="1" x14ac:dyDescent="0.3">
      <c r="B6" s="741" t="s">
        <v>96</v>
      </c>
      <c r="C6" s="742"/>
      <c r="D6" s="742"/>
      <c r="E6" s="742"/>
      <c r="F6" s="742"/>
      <c r="G6" s="742"/>
      <c r="H6" s="742"/>
      <c r="I6" s="743"/>
    </row>
    <row r="7" spans="2:15" s="9" customFormat="1" ht="14.25" customHeight="1" thickBot="1" x14ac:dyDescent="0.3">
      <c r="B7" s="263" t="s">
        <v>254</v>
      </c>
      <c r="C7" s="249" t="s">
        <v>249</v>
      </c>
      <c r="D7" s="242" t="s">
        <v>189</v>
      </c>
      <c r="E7" s="253">
        <v>10</v>
      </c>
      <c r="F7" s="257">
        <v>360</v>
      </c>
      <c r="G7" s="243">
        <f>E7*F7</f>
        <v>3600</v>
      </c>
      <c r="H7" s="254" t="s">
        <v>138</v>
      </c>
      <c r="I7" s="244" t="s">
        <v>139</v>
      </c>
    </row>
    <row r="8" spans="2:15" ht="15.5" customHeight="1" thickBot="1" x14ac:dyDescent="0.3">
      <c r="B8" s="263" t="s">
        <v>256</v>
      </c>
      <c r="C8" s="249">
        <v>3</v>
      </c>
      <c r="D8" s="242" t="s">
        <v>288</v>
      </c>
      <c r="E8" s="253">
        <v>100</v>
      </c>
      <c r="F8" s="257">
        <v>2</v>
      </c>
      <c r="G8" s="243">
        <f>E8*F8</f>
        <v>200</v>
      </c>
      <c r="H8" s="254" t="s">
        <v>250</v>
      </c>
      <c r="I8" s="244" t="s">
        <v>289</v>
      </c>
    </row>
    <row r="9" spans="2:15" ht="13" customHeight="1" x14ac:dyDescent="0.25">
      <c r="B9" s="264"/>
      <c r="C9" s="473"/>
      <c r="D9" s="233"/>
      <c r="E9" s="187"/>
      <c r="F9" s="190"/>
      <c r="G9" s="415">
        <f t="shared" ref="G9:G16" si="0">E9*F9</f>
        <v>0</v>
      </c>
      <c r="H9" s="179"/>
      <c r="I9" s="180"/>
    </row>
    <row r="10" spans="2:15" x14ac:dyDescent="0.25">
      <c r="B10" s="264"/>
      <c r="C10" s="473"/>
      <c r="D10" s="233"/>
      <c r="E10" s="187"/>
      <c r="F10" s="190"/>
      <c r="G10" s="415">
        <f t="shared" si="0"/>
        <v>0</v>
      </c>
      <c r="H10" s="179"/>
      <c r="I10" s="180"/>
    </row>
    <row r="11" spans="2:15" x14ac:dyDescent="0.25">
      <c r="B11" s="573"/>
      <c r="C11" s="473"/>
      <c r="D11" s="233"/>
      <c r="E11" s="187"/>
      <c r="F11" s="190"/>
      <c r="G11" s="415">
        <f t="shared" si="0"/>
        <v>0</v>
      </c>
      <c r="H11" s="179"/>
      <c r="I11" s="180"/>
    </row>
    <row r="12" spans="2:15" x14ac:dyDescent="0.25">
      <c r="B12" s="573"/>
      <c r="C12" s="473"/>
      <c r="D12" s="233"/>
      <c r="E12" s="187"/>
      <c r="F12" s="190"/>
      <c r="G12" s="415">
        <f t="shared" si="0"/>
        <v>0</v>
      </c>
      <c r="H12" s="179"/>
      <c r="I12" s="180"/>
    </row>
    <row r="13" spans="2:15" x14ac:dyDescent="0.25">
      <c r="B13" s="264"/>
      <c r="C13" s="473"/>
      <c r="D13" s="233"/>
      <c r="E13" s="187"/>
      <c r="F13" s="190"/>
      <c r="G13" s="415">
        <f t="shared" si="0"/>
        <v>0</v>
      </c>
      <c r="H13" s="179"/>
      <c r="I13" s="180"/>
    </row>
    <row r="14" spans="2:15" x14ac:dyDescent="0.25">
      <c r="B14" s="264"/>
      <c r="C14" s="473"/>
      <c r="D14" s="233"/>
      <c r="E14" s="187"/>
      <c r="F14" s="190"/>
      <c r="G14" s="415">
        <f t="shared" si="0"/>
        <v>0</v>
      </c>
      <c r="H14" s="179"/>
      <c r="I14" s="180"/>
    </row>
    <row r="15" spans="2:15" x14ac:dyDescent="0.25">
      <c r="B15" s="264"/>
      <c r="C15" s="473"/>
      <c r="D15" s="233"/>
      <c r="E15" s="187"/>
      <c r="F15" s="190"/>
      <c r="G15" s="415">
        <f t="shared" si="0"/>
        <v>0</v>
      </c>
      <c r="H15" s="179"/>
      <c r="I15" s="180"/>
    </row>
    <row r="16" spans="2:15" ht="13" thickBot="1" x14ac:dyDescent="0.3">
      <c r="B16" s="265"/>
      <c r="C16" s="482"/>
      <c r="D16" s="237"/>
      <c r="E16" s="250"/>
      <c r="F16" s="258"/>
      <c r="G16" s="423">
        <f t="shared" si="0"/>
        <v>0</v>
      </c>
      <c r="H16" s="252"/>
      <c r="I16" s="241"/>
    </row>
    <row r="17" spans="2:9" s="9" customFormat="1" ht="13.5" thickBot="1" x14ac:dyDescent="0.3">
      <c r="B17" s="746" t="s">
        <v>100</v>
      </c>
      <c r="C17" s="747"/>
      <c r="D17" s="748"/>
      <c r="E17" s="410"/>
      <c r="F17" s="422"/>
      <c r="G17" s="414">
        <f>SUM(G9:G16)</f>
        <v>0</v>
      </c>
      <c r="H17" s="412"/>
      <c r="I17" s="413"/>
    </row>
    <row r="18" spans="2:9" s="6" customFormat="1" ht="14.5" thickBot="1" x14ac:dyDescent="0.3">
      <c r="B18" s="741" t="s">
        <v>99</v>
      </c>
      <c r="C18" s="742"/>
      <c r="D18" s="742"/>
      <c r="E18" s="742"/>
      <c r="F18" s="742"/>
      <c r="G18" s="742"/>
      <c r="H18" s="742"/>
      <c r="I18" s="743"/>
    </row>
    <row r="19" spans="2:9" ht="13" x14ac:dyDescent="0.25">
      <c r="B19" s="266"/>
      <c r="C19" s="480"/>
      <c r="D19" s="259"/>
      <c r="E19" s="186"/>
      <c r="F19" s="189"/>
      <c r="G19" s="415">
        <f t="shared" ref="G19:G26" si="1">E19*F19</f>
        <v>0</v>
      </c>
      <c r="H19" s="175"/>
      <c r="I19" s="177"/>
    </row>
    <row r="20" spans="2:9" x14ac:dyDescent="0.25">
      <c r="B20" s="264"/>
      <c r="C20" s="480"/>
      <c r="D20" s="255"/>
      <c r="E20" s="186"/>
      <c r="F20" s="189"/>
      <c r="G20" s="415">
        <f t="shared" si="1"/>
        <v>0</v>
      </c>
      <c r="H20" s="175"/>
      <c r="I20" s="177"/>
    </row>
    <row r="21" spans="2:9" x14ac:dyDescent="0.25">
      <c r="B21" s="573"/>
      <c r="C21" s="473"/>
      <c r="D21" s="233"/>
      <c r="E21" s="187"/>
      <c r="F21" s="190"/>
      <c r="G21" s="416">
        <f t="shared" si="1"/>
        <v>0</v>
      </c>
      <c r="H21" s="179"/>
      <c r="I21" s="180"/>
    </row>
    <row r="22" spans="2:9" x14ac:dyDescent="0.25">
      <c r="B22" s="573"/>
      <c r="C22" s="473"/>
      <c r="D22" s="233"/>
      <c r="E22" s="187"/>
      <c r="F22" s="190"/>
      <c r="G22" s="416">
        <f t="shared" si="1"/>
        <v>0</v>
      </c>
      <c r="H22" s="179"/>
      <c r="I22" s="180"/>
    </row>
    <row r="23" spans="2:9" x14ac:dyDescent="0.25">
      <c r="B23" s="264"/>
      <c r="C23" s="473"/>
      <c r="D23" s="256"/>
      <c r="E23" s="187"/>
      <c r="F23" s="190"/>
      <c r="G23" s="416">
        <f t="shared" si="1"/>
        <v>0</v>
      </c>
      <c r="H23" s="179"/>
      <c r="I23" s="180"/>
    </row>
    <row r="24" spans="2:9" x14ac:dyDescent="0.25">
      <c r="B24" s="264"/>
      <c r="C24" s="473"/>
      <c r="D24" s="256"/>
      <c r="E24" s="187"/>
      <c r="F24" s="190"/>
      <c r="G24" s="416">
        <f t="shared" si="1"/>
        <v>0</v>
      </c>
      <c r="H24" s="179"/>
      <c r="I24" s="180"/>
    </row>
    <row r="25" spans="2:9" x14ac:dyDescent="0.25">
      <c r="B25" s="264"/>
      <c r="C25" s="473"/>
      <c r="D25" s="256"/>
      <c r="E25" s="187"/>
      <c r="F25" s="190"/>
      <c r="G25" s="416">
        <f t="shared" si="1"/>
        <v>0</v>
      </c>
      <c r="H25" s="179"/>
      <c r="I25" s="180"/>
    </row>
    <row r="26" spans="2:9" ht="13" thickBot="1" x14ac:dyDescent="0.3">
      <c r="B26" s="265"/>
      <c r="C26" s="482"/>
      <c r="D26" s="260"/>
      <c r="E26" s="250"/>
      <c r="F26" s="258"/>
      <c r="G26" s="417">
        <f t="shared" si="1"/>
        <v>0</v>
      </c>
      <c r="H26" s="252"/>
      <c r="I26" s="241"/>
    </row>
    <row r="27" spans="2:9" s="9" customFormat="1" ht="13.5" thickBot="1" x14ac:dyDescent="0.3">
      <c r="B27" s="746" t="s">
        <v>101</v>
      </c>
      <c r="C27" s="747"/>
      <c r="D27" s="748"/>
      <c r="E27" s="410"/>
      <c r="F27" s="422"/>
      <c r="G27" s="411">
        <f>SUM(G19:G26)</f>
        <v>0</v>
      </c>
      <c r="H27" s="412"/>
      <c r="I27" s="413"/>
    </row>
    <row r="28" spans="2:9" s="6" customFormat="1" ht="14.5" thickBot="1" x14ac:dyDescent="0.3">
      <c r="B28" s="741" t="s">
        <v>97</v>
      </c>
      <c r="C28" s="742"/>
      <c r="D28" s="742"/>
      <c r="E28" s="742"/>
      <c r="F28" s="742"/>
      <c r="G28" s="742"/>
      <c r="H28" s="742"/>
      <c r="I28" s="743"/>
    </row>
    <row r="29" spans="2:9" ht="13" x14ac:dyDescent="0.25">
      <c r="B29" s="266"/>
      <c r="C29" s="480"/>
      <c r="D29" s="261"/>
      <c r="E29" s="186"/>
      <c r="F29" s="189"/>
      <c r="G29" s="415">
        <f t="shared" ref="G29:G36" si="2">E29*F29</f>
        <v>0</v>
      </c>
      <c r="H29" s="175"/>
      <c r="I29" s="191"/>
    </row>
    <row r="30" spans="2:9" x14ac:dyDescent="0.25">
      <c r="B30" s="264"/>
      <c r="C30" s="480"/>
      <c r="D30" s="232"/>
      <c r="E30" s="186"/>
      <c r="F30" s="189"/>
      <c r="G30" s="415">
        <f t="shared" si="2"/>
        <v>0</v>
      </c>
      <c r="H30" s="175"/>
      <c r="I30" s="191"/>
    </row>
    <row r="31" spans="2:9" x14ac:dyDescent="0.25">
      <c r="B31" s="573"/>
      <c r="C31" s="473"/>
      <c r="D31" s="233"/>
      <c r="E31" s="187"/>
      <c r="F31" s="190"/>
      <c r="G31" s="416">
        <f t="shared" si="2"/>
        <v>0</v>
      </c>
      <c r="H31" s="179"/>
      <c r="I31" s="192"/>
    </row>
    <row r="32" spans="2:9" x14ac:dyDescent="0.25">
      <c r="B32" s="573"/>
      <c r="C32" s="473"/>
      <c r="D32" s="233"/>
      <c r="E32" s="187"/>
      <c r="F32" s="190"/>
      <c r="G32" s="416">
        <f t="shared" si="2"/>
        <v>0</v>
      </c>
      <c r="H32" s="179"/>
      <c r="I32" s="192"/>
    </row>
    <row r="33" spans="2:9" x14ac:dyDescent="0.25">
      <c r="B33" s="264"/>
      <c r="C33" s="473"/>
      <c r="D33" s="233"/>
      <c r="E33" s="187"/>
      <c r="F33" s="190"/>
      <c r="G33" s="416">
        <f t="shared" si="2"/>
        <v>0</v>
      </c>
      <c r="H33" s="179"/>
      <c r="I33" s="192"/>
    </row>
    <row r="34" spans="2:9" x14ac:dyDescent="0.25">
      <c r="B34" s="264"/>
      <c r="C34" s="473"/>
      <c r="D34" s="233"/>
      <c r="E34" s="187"/>
      <c r="F34" s="190"/>
      <c r="G34" s="416">
        <f t="shared" si="2"/>
        <v>0</v>
      </c>
      <c r="H34" s="179"/>
      <c r="I34" s="192"/>
    </row>
    <row r="35" spans="2:9" x14ac:dyDescent="0.25">
      <c r="B35" s="264"/>
      <c r="C35" s="473"/>
      <c r="D35" s="233"/>
      <c r="E35" s="187"/>
      <c r="F35" s="190"/>
      <c r="G35" s="416">
        <f t="shared" si="2"/>
        <v>0</v>
      </c>
      <c r="H35" s="179"/>
      <c r="I35" s="192"/>
    </row>
    <row r="36" spans="2:9" ht="13" thickBot="1" x14ac:dyDescent="0.3">
      <c r="B36" s="265"/>
      <c r="C36" s="482"/>
      <c r="D36" s="237"/>
      <c r="E36" s="250"/>
      <c r="F36" s="258"/>
      <c r="G36" s="417">
        <f t="shared" si="2"/>
        <v>0</v>
      </c>
      <c r="H36" s="252"/>
      <c r="I36" s="262"/>
    </row>
    <row r="37" spans="2:9" s="9" customFormat="1" ht="13.5" thickBot="1" x14ac:dyDescent="0.3">
      <c r="B37" s="746" t="s">
        <v>102</v>
      </c>
      <c r="C37" s="747"/>
      <c r="D37" s="748"/>
      <c r="E37" s="410"/>
      <c r="F37" s="422"/>
      <c r="G37" s="411">
        <f>SUM(G29:G36)</f>
        <v>0</v>
      </c>
      <c r="H37" s="412"/>
      <c r="I37" s="413"/>
    </row>
    <row r="38" spans="2:9" s="6" customFormat="1" ht="14.5" thickBot="1" x14ac:dyDescent="0.3">
      <c r="B38" s="741" t="s">
        <v>214</v>
      </c>
      <c r="C38" s="742"/>
      <c r="D38" s="742"/>
      <c r="E38" s="742"/>
      <c r="F38" s="742"/>
      <c r="G38" s="742"/>
      <c r="H38" s="742"/>
      <c r="I38" s="743"/>
    </row>
    <row r="39" spans="2:9" ht="13" x14ac:dyDescent="0.25">
      <c r="B39" s="266"/>
      <c r="C39" s="480"/>
      <c r="D39" s="261"/>
      <c r="E39" s="186"/>
      <c r="F39" s="189"/>
      <c r="G39" s="415">
        <f t="shared" ref="G39:G46" si="3">E39*F39</f>
        <v>0</v>
      </c>
      <c r="H39" s="175"/>
      <c r="I39" s="191"/>
    </row>
    <row r="40" spans="2:9" x14ac:dyDescent="0.25">
      <c r="B40" s="264"/>
      <c r="C40" s="480"/>
      <c r="D40" s="232"/>
      <c r="E40" s="186"/>
      <c r="F40" s="189"/>
      <c r="G40" s="415">
        <f t="shared" si="3"/>
        <v>0</v>
      </c>
      <c r="H40" s="175"/>
      <c r="I40" s="191"/>
    </row>
    <row r="41" spans="2:9" x14ac:dyDescent="0.25">
      <c r="B41" s="264"/>
      <c r="C41" s="473"/>
      <c r="D41" s="233"/>
      <c r="E41" s="187"/>
      <c r="F41" s="190"/>
      <c r="G41" s="416">
        <f t="shared" si="3"/>
        <v>0</v>
      </c>
      <c r="H41" s="179"/>
      <c r="I41" s="192"/>
    </row>
    <row r="42" spans="2:9" x14ac:dyDescent="0.25">
      <c r="B42" s="573"/>
      <c r="C42" s="473"/>
      <c r="D42" s="233"/>
      <c r="E42" s="187"/>
      <c r="F42" s="190"/>
      <c r="G42" s="416">
        <f t="shared" si="3"/>
        <v>0</v>
      </c>
      <c r="H42" s="179"/>
      <c r="I42" s="192"/>
    </row>
    <row r="43" spans="2:9" x14ac:dyDescent="0.25">
      <c r="B43" s="573"/>
      <c r="C43" s="473"/>
      <c r="D43" s="233"/>
      <c r="E43" s="187"/>
      <c r="F43" s="190"/>
      <c r="G43" s="416">
        <f t="shared" si="3"/>
        <v>0</v>
      </c>
      <c r="H43" s="179"/>
      <c r="I43" s="192"/>
    </row>
    <row r="44" spans="2:9" x14ac:dyDescent="0.25">
      <c r="B44" s="264"/>
      <c r="C44" s="473"/>
      <c r="D44" s="233"/>
      <c r="E44" s="187"/>
      <c r="F44" s="190"/>
      <c r="G44" s="416">
        <f t="shared" si="3"/>
        <v>0</v>
      </c>
      <c r="H44" s="179"/>
      <c r="I44" s="192"/>
    </row>
    <row r="45" spans="2:9" x14ac:dyDescent="0.25">
      <c r="B45" s="264"/>
      <c r="C45" s="473"/>
      <c r="D45" s="233"/>
      <c r="E45" s="187"/>
      <c r="F45" s="190"/>
      <c r="G45" s="416">
        <f t="shared" si="3"/>
        <v>0</v>
      </c>
      <c r="H45" s="179"/>
      <c r="I45" s="192"/>
    </row>
    <row r="46" spans="2:9" ht="13" thickBot="1" x14ac:dyDescent="0.3">
      <c r="B46" s="265"/>
      <c r="C46" s="482"/>
      <c r="D46" s="237"/>
      <c r="E46" s="250"/>
      <c r="F46" s="258"/>
      <c r="G46" s="417">
        <f t="shared" si="3"/>
        <v>0</v>
      </c>
      <c r="H46" s="252"/>
      <c r="I46" s="262"/>
    </row>
    <row r="47" spans="2:9" s="9" customFormat="1" ht="13.5" thickBot="1" x14ac:dyDescent="0.3">
      <c r="B47" s="746" t="s">
        <v>217</v>
      </c>
      <c r="C47" s="747"/>
      <c r="D47" s="748"/>
      <c r="E47" s="410"/>
      <c r="F47" s="422"/>
      <c r="G47" s="411">
        <f>SUM(G39:G46)</f>
        <v>0</v>
      </c>
      <c r="H47" s="412"/>
      <c r="I47" s="413"/>
    </row>
    <row r="48" spans="2:9" s="6" customFormat="1" ht="14.5" thickBot="1" x14ac:dyDescent="0.3">
      <c r="B48" s="741" t="s">
        <v>215</v>
      </c>
      <c r="C48" s="742"/>
      <c r="D48" s="742"/>
      <c r="E48" s="742"/>
      <c r="F48" s="742"/>
      <c r="G48" s="742"/>
      <c r="H48" s="742"/>
      <c r="I48" s="743"/>
    </row>
    <row r="49" spans="2:9" ht="13" x14ac:dyDescent="0.25">
      <c r="B49" s="266"/>
      <c r="C49" s="480"/>
      <c r="D49" s="261"/>
      <c r="E49" s="186"/>
      <c r="F49" s="189"/>
      <c r="G49" s="415">
        <f t="shared" ref="G49:G56" si="4">E49*F49</f>
        <v>0</v>
      </c>
      <c r="H49" s="175"/>
      <c r="I49" s="191"/>
    </row>
    <row r="50" spans="2:9" x14ac:dyDescent="0.25">
      <c r="B50" s="264"/>
      <c r="C50" s="480"/>
      <c r="D50" s="232"/>
      <c r="E50" s="186"/>
      <c r="F50" s="189"/>
      <c r="G50" s="415">
        <f t="shared" si="4"/>
        <v>0</v>
      </c>
      <c r="H50" s="175"/>
      <c r="I50" s="191"/>
    </row>
    <row r="51" spans="2:9" x14ac:dyDescent="0.25">
      <c r="B51" s="573"/>
      <c r="C51" s="473"/>
      <c r="D51" s="233"/>
      <c r="E51" s="187"/>
      <c r="F51" s="190"/>
      <c r="G51" s="416">
        <f t="shared" si="4"/>
        <v>0</v>
      </c>
      <c r="H51" s="179"/>
      <c r="I51" s="192"/>
    </row>
    <row r="52" spans="2:9" x14ac:dyDescent="0.25">
      <c r="B52" s="573"/>
      <c r="C52" s="473"/>
      <c r="D52" s="233"/>
      <c r="E52" s="187"/>
      <c r="F52" s="190"/>
      <c r="G52" s="416">
        <f t="shared" si="4"/>
        <v>0</v>
      </c>
      <c r="H52" s="179"/>
      <c r="I52" s="192"/>
    </row>
    <row r="53" spans="2:9" x14ac:dyDescent="0.25">
      <c r="B53" s="264"/>
      <c r="C53" s="473"/>
      <c r="D53" s="233"/>
      <c r="E53" s="187"/>
      <c r="F53" s="190"/>
      <c r="G53" s="416">
        <f t="shared" si="4"/>
        <v>0</v>
      </c>
      <c r="H53" s="179"/>
      <c r="I53" s="192"/>
    </row>
    <row r="54" spans="2:9" x14ac:dyDescent="0.25">
      <c r="B54" s="264"/>
      <c r="C54" s="473"/>
      <c r="D54" s="233"/>
      <c r="E54" s="187"/>
      <c r="F54" s="190"/>
      <c r="G54" s="416">
        <f t="shared" si="4"/>
        <v>0</v>
      </c>
      <c r="H54" s="179"/>
      <c r="I54" s="192"/>
    </row>
    <row r="55" spans="2:9" x14ac:dyDescent="0.25">
      <c r="B55" s="264"/>
      <c r="C55" s="473"/>
      <c r="D55" s="233"/>
      <c r="E55" s="187"/>
      <c r="F55" s="190"/>
      <c r="G55" s="416">
        <f t="shared" si="4"/>
        <v>0</v>
      </c>
      <c r="H55" s="179"/>
      <c r="I55" s="192"/>
    </row>
    <row r="56" spans="2:9" ht="13" thickBot="1" x14ac:dyDescent="0.3">
      <c r="B56" s="265"/>
      <c r="C56" s="482"/>
      <c r="D56" s="237"/>
      <c r="E56" s="250"/>
      <c r="F56" s="258"/>
      <c r="G56" s="417">
        <f t="shared" si="4"/>
        <v>0</v>
      </c>
      <c r="H56" s="252"/>
      <c r="I56" s="262"/>
    </row>
    <row r="57" spans="2:9" s="9" customFormat="1" ht="13.5" thickBot="1" x14ac:dyDescent="0.3">
      <c r="B57" s="746" t="s">
        <v>216</v>
      </c>
      <c r="C57" s="747"/>
      <c r="D57" s="748"/>
      <c r="E57" s="410"/>
      <c r="F57" s="422"/>
      <c r="G57" s="411">
        <f>SUM(G49:G56)</f>
        <v>0</v>
      </c>
      <c r="H57" s="412"/>
      <c r="I57" s="413"/>
    </row>
    <row r="58" spans="2:9" s="9" customFormat="1" ht="8" customHeight="1" thickBot="1" x14ac:dyDescent="0.3">
      <c r="B58" s="5"/>
      <c r="C58" s="5"/>
      <c r="D58" s="433"/>
      <c r="E58" s="5"/>
      <c r="F58" s="79"/>
      <c r="G58" s="72"/>
      <c r="H58" s="4"/>
      <c r="I58" s="5"/>
    </row>
    <row r="59" spans="2:9" s="6" customFormat="1" ht="13.5" customHeight="1" x14ac:dyDescent="0.25">
      <c r="B59" s="744" t="s">
        <v>273</v>
      </c>
      <c r="C59" s="745"/>
      <c r="D59" s="745"/>
      <c r="E59" s="594"/>
      <c r="F59" s="595"/>
      <c r="G59" s="565">
        <f>ROUND(SUMIF(B29:B36,"S",G29:G36)+SUMIF(B39:B46,"S",G39:G46)+SUMIF(B49:B56,"S",G49:G56)+SUMIF(B9:B16,"S",G9:G16)+SUMIF(B19:B26,"S",G19:G26),0)</f>
        <v>0</v>
      </c>
      <c r="H59" s="596"/>
      <c r="I59" s="597"/>
    </row>
    <row r="60" spans="2:9" s="6" customFormat="1" ht="13" x14ac:dyDescent="0.25">
      <c r="B60" s="749" t="s">
        <v>274</v>
      </c>
      <c r="C60" s="750"/>
      <c r="D60" s="750"/>
      <c r="E60" s="598"/>
      <c r="F60" s="599"/>
      <c r="G60" s="561">
        <f>ROUND(SUMIF(B29:B36,"CB",G29:G36)+SUMIF(B39:B46,"CB",G39:G46)+SUMIF(B49:B56,"CB",G49:G56)+SUMIF(B9:B16,"CB",G9:G16)+SUMIF(B19:B26,"CB",G19:G26),0)</f>
        <v>0</v>
      </c>
      <c r="H60" s="600"/>
      <c r="I60" s="601"/>
    </row>
    <row r="61" spans="2:9" s="6" customFormat="1" ht="13.5" thickBot="1" x14ac:dyDescent="0.3">
      <c r="B61" s="751" t="s">
        <v>240</v>
      </c>
      <c r="C61" s="752"/>
      <c r="D61" s="752"/>
      <c r="E61" s="602"/>
      <c r="F61" s="603"/>
      <c r="G61" s="571">
        <f>ROUND(SUM(G57+G47+G37+G27+G17),0)</f>
        <v>0</v>
      </c>
      <c r="H61" s="604"/>
      <c r="I61" s="605"/>
    </row>
    <row r="62" spans="2:9" s="9" customFormat="1" ht="8" customHeight="1" thickBot="1" x14ac:dyDescent="0.3">
      <c r="E62" s="5"/>
      <c r="F62" s="79"/>
      <c r="G62" s="72"/>
      <c r="H62" s="4"/>
      <c r="I62" s="5"/>
    </row>
    <row r="63" spans="2:9" ht="11.25" customHeight="1" x14ac:dyDescent="0.25">
      <c r="B63" s="721" t="s">
        <v>175</v>
      </c>
      <c r="C63" s="722"/>
      <c r="D63" s="722"/>
      <c r="E63" s="722"/>
      <c r="F63" s="722"/>
      <c r="G63" s="722"/>
      <c r="H63" s="722"/>
      <c r="I63" s="723"/>
    </row>
    <row r="64" spans="2:9" ht="11.25" customHeight="1" thickBot="1" x14ac:dyDescent="0.3">
      <c r="B64" s="724"/>
      <c r="C64" s="725"/>
      <c r="D64" s="725"/>
      <c r="E64" s="725"/>
      <c r="F64" s="725"/>
      <c r="G64" s="725"/>
      <c r="H64" s="725"/>
      <c r="I64" s="726"/>
    </row>
    <row r="65" spans="5:9" s="9" customFormat="1" x14ac:dyDescent="0.25">
      <c r="E65" s="5"/>
      <c r="F65" s="79"/>
      <c r="G65" s="72"/>
      <c r="H65" s="4"/>
      <c r="I65" s="5"/>
    </row>
    <row r="66" spans="5:9" s="9" customFormat="1" x14ac:dyDescent="0.25">
      <c r="E66" s="5"/>
      <c r="F66" s="79"/>
      <c r="G66" s="72"/>
      <c r="H66" s="4"/>
      <c r="I66" s="5"/>
    </row>
    <row r="67" spans="5:9" s="9" customFormat="1" x14ac:dyDescent="0.25">
      <c r="E67" s="5"/>
      <c r="F67" s="79"/>
      <c r="G67" s="72"/>
      <c r="H67" s="4"/>
      <c r="I67" s="5"/>
    </row>
    <row r="68" spans="5:9" s="9" customFormat="1" x14ac:dyDescent="0.25">
      <c r="E68" s="5"/>
      <c r="F68" s="79"/>
      <c r="G68" s="72"/>
      <c r="H68" s="4"/>
      <c r="I68" s="5"/>
    </row>
    <row r="69" spans="5:9" s="9" customFormat="1" x14ac:dyDescent="0.25">
      <c r="E69" s="5"/>
      <c r="F69" s="79"/>
      <c r="G69" s="72"/>
      <c r="H69" s="4"/>
      <c r="I69" s="5"/>
    </row>
    <row r="70" spans="5:9" s="9" customFormat="1" x14ac:dyDescent="0.25">
      <c r="E70" s="5"/>
      <c r="F70" s="79"/>
      <c r="G70" s="72"/>
      <c r="H70" s="4"/>
      <c r="I70" s="5"/>
    </row>
    <row r="71" spans="5:9" s="9" customFormat="1" x14ac:dyDescent="0.25">
      <c r="E71" s="5"/>
      <c r="F71" s="79"/>
      <c r="G71" s="72"/>
      <c r="H71" s="4"/>
      <c r="I71" s="5"/>
    </row>
    <row r="72" spans="5:9" s="9" customFormat="1" x14ac:dyDescent="0.25">
      <c r="E72" s="5"/>
      <c r="F72" s="79"/>
      <c r="G72" s="72"/>
      <c r="H72" s="4"/>
      <c r="I72" s="5"/>
    </row>
    <row r="73" spans="5:9" s="9" customFormat="1" x14ac:dyDescent="0.25">
      <c r="E73" s="5"/>
      <c r="F73" s="79"/>
      <c r="G73" s="72"/>
      <c r="H73" s="4"/>
      <c r="I73" s="5"/>
    </row>
    <row r="74" spans="5:9" s="9" customFormat="1" x14ac:dyDescent="0.25">
      <c r="E74" s="5"/>
      <c r="F74" s="79"/>
      <c r="G74" s="72"/>
      <c r="H74" s="4"/>
      <c r="I74" s="5"/>
    </row>
    <row r="75" spans="5:9" s="9" customFormat="1" x14ac:dyDescent="0.25">
      <c r="E75" s="5"/>
      <c r="F75" s="79"/>
      <c r="G75" s="72"/>
      <c r="H75" s="4"/>
      <c r="I75" s="5"/>
    </row>
  </sheetData>
  <sheetProtection sheet="1" formatCells="0" formatColumns="0" formatRows="0" insertRows="0" deleteRows="0"/>
  <customSheetViews>
    <customSheetView guid="{D7FF18E2-A72D-4088-BD59-9D74A43C39A8}" scale="90" showPageBreaks="1" fitToPage="1" topLeftCell="A15">
      <selection activeCell="D45" sqref="D45"/>
      <pageMargins left="0.5" right="0.5" top="0.25" bottom="0.5" header="0.5" footer="0.25"/>
      <printOptions horizontalCentered="1"/>
      <pageSetup scale="86" fitToHeight="5" orientation="landscape" r:id="rId1"/>
      <headerFooter alignWithMargins="0">
        <oddFooter>&amp;Le. Supplies&amp;RPage &amp;P of &amp;N</oddFooter>
      </headerFooter>
    </customSheetView>
    <customSheetView guid="{5BEC5FDE-32D0-42EF-8D2A-06DCBD4F05CC}" scale="90" showPageBreaks="1" fitToPage="1" topLeftCell="A7">
      <selection activeCell="E15" sqref="E15"/>
      <pageMargins left="0.5" right="0.5" top="0.25" bottom="0.5" header="0.5" footer="0.25"/>
      <printOptions horizontalCentered="1"/>
      <pageSetup scale="86" fitToHeight="5" orientation="landscape" r:id="rId2"/>
      <headerFooter alignWithMargins="0">
        <oddFooter>&amp;Le. Supplies&amp;RPage &amp;P of &amp;N</oddFooter>
      </headerFooter>
    </customSheetView>
    <customSheetView guid="{712CE29F-EFCA-4968-A7C5-599F87319D6A}" scale="90" fitToPage="1">
      <selection sqref="A1:D1"/>
      <pageMargins left="0.5" right="0.5" top="0.25" bottom="0.5" header="0.5" footer="0.25"/>
      <printOptions horizontalCentered="1"/>
      <pageSetup scale="86" fitToHeight="5" orientation="landscape" r:id="rId3"/>
      <headerFooter alignWithMargins="0">
        <oddFooter>&amp;Le. Supplies&amp;RPage &amp;P of &amp;N</oddFooter>
      </headerFooter>
    </customSheetView>
    <customSheetView guid="{6588CF8C-0BB8-4786-9A46-0A2D10254132}" scale="90" showPageBreaks="1" fitToPage="1">
      <selection activeCell="E15" sqref="E15"/>
      <pageMargins left="0.5" right="0.5" top="0.25" bottom="0.5" header="0.5" footer="0.25"/>
      <printOptions horizontalCentered="1"/>
      <pageSetup scale="86" fitToHeight="5" orientation="landscape" r:id="rId4"/>
      <headerFooter alignWithMargins="0">
        <oddFooter>&amp;Le. Supplies&amp;RPage &amp;P of &amp;N</oddFooter>
      </headerFooter>
    </customSheetView>
    <customSheetView guid="{D5CEF8EB-A9A7-4458-BF65-8F18E34CBA87}" scale="90" showPageBreaks="1" fitToPage="1">
      <selection activeCell="D31" sqref="D31"/>
      <pageMargins left="0.5" right="0.5" top="0.25" bottom="0.5" header="0.5" footer="0.25"/>
      <printOptions horizontalCentered="1"/>
      <pageSetup scale="86" fitToHeight="5" orientation="landscape" r:id="rId5"/>
      <headerFooter alignWithMargins="0">
        <oddFooter>&amp;Le. Supplies&amp;RPage &amp;P of &amp;N</oddFooter>
      </headerFooter>
    </customSheetView>
    <customSheetView guid="{BF352FCE-C1BE-4B84-9561-6030FEF6A15F}" scale="90" showPageBreaks="1" fitToPage="1">
      <selection activeCell="F1" sqref="F1"/>
      <pageMargins left="0.5" right="0.5" top="0.25" bottom="0.5" header="0.5" footer="0.25"/>
      <printOptions horizontalCentered="1"/>
      <pageSetup scale="85" orientation="landscape" r:id="rId6"/>
      <headerFooter alignWithMargins="0">
        <oddFooter>&amp;Le. Supplies&amp;RPage &amp;P of &amp;N</oddFooter>
      </headerFooter>
    </customSheetView>
  </customSheetViews>
  <mergeCells count="17">
    <mergeCell ref="B61:D61"/>
    <mergeCell ref="B1:D1"/>
    <mergeCell ref="B3:I3"/>
    <mergeCell ref="B63:I64"/>
    <mergeCell ref="B6:I6"/>
    <mergeCell ref="B2:I2"/>
    <mergeCell ref="B18:I18"/>
    <mergeCell ref="B28:I28"/>
    <mergeCell ref="B38:I38"/>
    <mergeCell ref="B48:I48"/>
    <mergeCell ref="B59:D59"/>
    <mergeCell ref="B57:D57"/>
    <mergeCell ref="B47:D47"/>
    <mergeCell ref="B37:D37"/>
    <mergeCell ref="B27:D27"/>
    <mergeCell ref="B17:D17"/>
    <mergeCell ref="B60:D60"/>
  </mergeCells>
  <phoneticPr fontId="2" type="noConversion"/>
  <printOptions horizontalCentered="1"/>
  <pageMargins left="0.5" right="0.5" top="0.25" bottom="0.25" header="0.5" footer="0.5"/>
  <pageSetup scale="80" orientation="landscape" horizontalDpi="300" verticalDpi="300" r:id="rId7"/>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59999389629810485"/>
    <pageSetUpPr fitToPage="1"/>
  </sheetPr>
  <dimension ref="B1:AC52"/>
  <sheetViews>
    <sheetView showGridLines="0" zoomScale="90" workbookViewId="0"/>
  </sheetViews>
  <sheetFormatPr defaultColWidth="9.1796875" defaultRowHeight="13" x14ac:dyDescent="0.25"/>
  <cols>
    <col min="1" max="1" width="3.26953125" style="20" customWidth="1"/>
    <col min="2" max="2" width="10" style="20" customWidth="1"/>
    <col min="3" max="3" width="8" style="20" customWidth="1"/>
    <col min="4" max="5" width="42.26953125" style="20" customWidth="1"/>
    <col min="6" max="6" width="58.54296875" style="20" customWidth="1"/>
    <col min="7" max="7" width="10.7265625" style="396" customWidth="1"/>
    <col min="8" max="11" width="10.7265625" style="419" customWidth="1"/>
    <col min="12" max="12" width="10.7265625" style="420" customWidth="1"/>
    <col min="13" max="29" width="9.1796875" style="9"/>
    <col min="30" max="16384" width="9.1796875" style="20"/>
  </cols>
  <sheetData>
    <row r="1" spans="2:16" s="124" customFormat="1" ht="12.75" customHeight="1" x14ac:dyDescent="0.25">
      <c r="B1" s="737" t="s">
        <v>155</v>
      </c>
      <c r="C1" s="737"/>
      <c r="D1" s="737"/>
      <c r="E1" s="334"/>
      <c r="F1" s="126"/>
      <c r="G1" s="337"/>
      <c r="H1" s="758"/>
      <c r="I1" s="758"/>
      <c r="J1" s="758"/>
      <c r="K1" s="758"/>
      <c r="L1" s="758"/>
      <c r="M1" s="334"/>
    </row>
    <row r="2" spans="2:16" s="8" customFormat="1" ht="18.5" thickBot="1" x14ac:dyDescent="0.3">
      <c r="B2" s="759" t="s">
        <v>123</v>
      </c>
      <c r="C2" s="759"/>
      <c r="D2" s="759"/>
      <c r="E2" s="759"/>
      <c r="F2" s="759"/>
      <c r="G2" s="759"/>
      <c r="H2" s="759"/>
      <c r="I2" s="759"/>
      <c r="J2" s="759"/>
      <c r="K2" s="759"/>
      <c r="L2" s="759"/>
      <c r="M2" s="7"/>
      <c r="N2" s="7"/>
      <c r="O2" s="7"/>
      <c r="P2" s="7"/>
    </row>
    <row r="3" spans="2:16" s="9" customFormat="1" ht="179" customHeight="1" thickBot="1" x14ac:dyDescent="0.3">
      <c r="B3" s="738" t="s">
        <v>275</v>
      </c>
      <c r="C3" s="739"/>
      <c r="D3" s="739"/>
      <c r="E3" s="739"/>
      <c r="F3" s="739"/>
      <c r="G3" s="739"/>
      <c r="H3" s="739"/>
      <c r="I3" s="739"/>
      <c r="J3" s="739"/>
      <c r="K3" s="739"/>
      <c r="L3" s="740"/>
    </row>
    <row r="4" spans="2:16" s="9" customFormat="1" ht="8" customHeight="1" thickBot="1" x14ac:dyDescent="0.3">
      <c r="D4" s="21"/>
      <c r="E4" s="21"/>
      <c r="F4" s="21"/>
      <c r="G4" s="71"/>
      <c r="H4" s="71"/>
      <c r="I4" s="71"/>
      <c r="J4" s="71"/>
      <c r="K4" s="71"/>
      <c r="L4" s="82"/>
    </row>
    <row r="5" spans="2:16" s="9" customFormat="1" ht="28.5" thickBot="1" x14ac:dyDescent="0.3">
      <c r="B5" s="478" t="s">
        <v>255</v>
      </c>
      <c r="C5" s="484" t="s">
        <v>248</v>
      </c>
      <c r="D5" s="272" t="s">
        <v>108</v>
      </c>
      <c r="E5" s="454" t="s">
        <v>233</v>
      </c>
      <c r="F5" s="272" t="s">
        <v>197</v>
      </c>
      <c r="G5" s="327" t="s">
        <v>96</v>
      </c>
      <c r="H5" s="327" t="s">
        <v>99</v>
      </c>
      <c r="I5" s="276" t="s">
        <v>97</v>
      </c>
      <c r="J5" s="327" t="s">
        <v>214</v>
      </c>
      <c r="K5" s="327" t="s">
        <v>215</v>
      </c>
      <c r="L5" s="277" t="s">
        <v>117</v>
      </c>
    </row>
    <row r="6" spans="2:16" s="9" customFormat="1" ht="25.5" thickBot="1" x14ac:dyDescent="0.3">
      <c r="B6" s="488" t="s">
        <v>254</v>
      </c>
      <c r="C6" s="489" t="s">
        <v>198</v>
      </c>
      <c r="D6" s="245" t="s">
        <v>202</v>
      </c>
      <c r="E6" s="245"/>
      <c r="F6" s="267" t="s">
        <v>199</v>
      </c>
      <c r="G6" s="243">
        <v>48000</v>
      </c>
      <c r="H6" s="268">
        <v>32000</v>
      </c>
      <c r="I6" s="269">
        <v>16000</v>
      </c>
      <c r="J6" s="269">
        <v>47000</v>
      </c>
      <c r="K6" s="269">
        <v>10000</v>
      </c>
      <c r="L6" s="278">
        <f>SUM(G6:K6)</f>
        <v>153000</v>
      </c>
    </row>
    <row r="7" spans="2:16" x14ac:dyDescent="0.25">
      <c r="B7" s="264"/>
      <c r="C7" s="480"/>
      <c r="D7" s="193"/>
      <c r="E7" s="193"/>
      <c r="F7" s="193"/>
      <c r="G7" s="194"/>
      <c r="H7" s="195"/>
      <c r="I7" s="195"/>
      <c r="J7" s="195"/>
      <c r="K7" s="195"/>
      <c r="L7" s="426">
        <f t="shared" ref="L7:L12" si="0">SUM(G7:K7)</f>
        <v>0</v>
      </c>
    </row>
    <row r="8" spans="2:16" x14ac:dyDescent="0.25">
      <c r="B8" s="573"/>
      <c r="C8" s="473"/>
      <c r="D8" s="196"/>
      <c r="E8" s="196"/>
      <c r="F8" s="196"/>
      <c r="G8" s="194"/>
      <c r="H8" s="197"/>
      <c r="I8" s="197"/>
      <c r="J8" s="195"/>
      <c r="K8" s="195"/>
      <c r="L8" s="426">
        <f t="shared" si="0"/>
        <v>0</v>
      </c>
    </row>
    <row r="9" spans="2:16" x14ac:dyDescent="0.25">
      <c r="B9" s="573"/>
      <c r="C9" s="473"/>
      <c r="D9" s="196"/>
      <c r="E9" s="196"/>
      <c r="F9" s="196"/>
      <c r="G9" s="194"/>
      <c r="H9" s="197"/>
      <c r="I9" s="197"/>
      <c r="J9" s="195"/>
      <c r="K9" s="195"/>
      <c r="L9" s="426">
        <f t="shared" si="0"/>
        <v>0</v>
      </c>
    </row>
    <row r="10" spans="2:16" x14ac:dyDescent="0.25">
      <c r="B10" s="264"/>
      <c r="C10" s="473"/>
      <c r="D10" s="196"/>
      <c r="E10" s="196"/>
      <c r="F10" s="196"/>
      <c r="G10" s="194"/>
      <c r="H10" s="197"/>
      <c r="I10" s="197"/>
      <c r="J10" s="195"/>
      <c r="K10" s="195"/>
      <c r="L10" s="426">
        <f t="shared" si="0"/>
        <v>0</v>
      </c>
    </row>
    <row r="11" spans="2:16" x14ac:dyDescent="0.25">
      <c r="B11" s="264"/>
      <c r="C11" s="473"/>
      <c r="D11" s="196"/>
      <c r="E11" s="196"/>
      <c r="F11" s="196"/>
      <c r="G11" s="194"/>
      <c r="H11" s="197"/>
      <c r="I11" s="197"/>
      <c r="J11" s="195"/>
      <c r="K11" s="195"/>
      <c r="L11" s="426">
        <f t="shared" si="0"/>
        <v>0</v>
      </c>
    </row>
    <row r="12" spans="2:16" x14ac:dyDescent="0.25">
      <c r="B12" s="264"/>
      <c r="C12" s="473"/>
      <c r="D12" s="196"/>
      <c r="E12" s="196"/>
      <c r="F12" s="196"/>
      <c r="G12" s="194"/>
      <c r="H12" s="197"/>
      <c r="I12" s="197"/>
      <c r="J12" s="195"/>
      <c r="K12" s="195"/>
      <c r="L12" s="426">
        <f t="shared" si="0"/>
        <v>0</v>
      </c>
    </row>
    <row r="13" spans="2:16" s="6" customFormat="1" ht="13.5" thickBot="1" x14ac:dyDescent="0.3">
      <c r="B13" s="760" t="s">
        <v>141</v>
      </c>
      <c r="C13" s="761"/>
      <c r="D13" s="761"/>
      <c r="E13" s="761"/>
      <c r="F13" s="762"/>
      <c r="G13" s="424">
        <f t="shared" ref="G13:L13" si="1">SUM(G7:G12)</f>
        <v>0</v>
      </c>
      <c r="H13" s="424">
        <f t="shared" si="1"/>
        <v>0</v>
      </c>
      <c r="I13" s="424">
        <f t="shared" si="1"/>
        <v>0</v>
      </c>
      <c r="J13" s="424">
        <f t="shared" si="1"/>
        <v>0</v>
      </c>
      <c r="K13" s="424">
        <f t="shared" si="1"/>
        <v>0</v>
      </c>
      <c r="L13" s="425">
        <f t="shared" si="1"/>
        <v>0</v>
      </c>
    </row>
    <row r="14" spans="2:16" s="9" customFormat="1" ht="8" customHeight="1" thickBot="1" x14ac:dyDescent="0.3">
      <c r="B14" s="5"/>
      <c r="C14" s="5"/>
      <c r="G14" s="72"/>
      <c r="H14" s="73"/>
      <c r="I14" s="73"/>
      <c r="J14" s="73"/>
      <c r="K14" s="73"/>
      <c r="L14" s="81"/>
    </row>
    <row r="15" spans="2:16" s="9" customFormat="1" ht="31.5" customHeight="1" thickBot="1" x14ac:dyDescent="0.3">
      <c r="B15" s="501" t="s">
        <v>255</v>
      </c>
      <c r="C15" s="502" t="s">
        <v>248</v>
      </c>
      <c r="D15" s="763" t="s">
        <v>229</v>
      </c>
      <c r="E15" s="764"/>
      <c r="F15" s="272" t="s">
        <v>197</v>
      </c>
      <c r="G15" s="327" t="s">
        <v>96</v>
      </c>
      <c r="H15" s="327" t="s">
        <v>99</v>
      </c>
      <c r="I15" s="276" t="s">
        <v>97</v>
      </c>
      <c r="J15" s="327" t="s">
        <v>214</v>
      </c>
      <c r="K15" s="327" t="s">
        <v>215</v>
      </c>
      <c r="L15" s="277" t="s">
        <v>117</v>
      </c>
    </row>
    <row r="16" spans="2:16" s="9" customFormat="1" ht="25.5" thickBot="1" x14ac:dyDescent="0.3">
      <c r="B16" s="500" t="s">
        <v>256</v>
      </c>
      <c r="C16" s="503">
        <v>3</v>
      </c>
      <c r="D16" s="767" t="s">
        <v>203</v>
      </c>
      <c r="E16" s="768"/>
      <c r="F16" s="267" t="s">
        <v>278</v>
      </c>
      <c r="G16" s="243">
        <v>5000</v>
      </c>
      <c r="H16" s="268">
        <v>10000</v>
      </c>
      <c r="I16" s="269">
        <v>10000</v>
      </c>
      <c r="J16" s="269">
        <v>15000</v>
      </c>
      <c r="K16" s="269">
        <v>30000</v>
      </c>
      <c r="L16" s="278">
        <f t="shared" ref="L16:L21" si="2">SUM(G16:K16)</f>
        <v>70000</v>
      </c>
    </row>
    <row r="17" spans="2:12" x14ac:dyDescent="0.25">
      <c r="B17" s="264"/>
      <c r="C17" s="486"/>
      <c r="D17" s="769"/>
      <c r="E17" s="770"/>
      <c r="F17" s="196"/>
      <c r="G17" s="194"/>
      <c r="H17" s="197"/>
      <c r="I17" s="197"/>
      <c r="J17" s="195"/>
      <c r="K17" s="195"/>
      <c r="L17" s="426">
        <f t="shared" si="2"/>
        <v>0</v>
      </c>
    </row>
    <row r="18" spans="2:12" x14ac:dyDescent="0.25">
      <c r="B18" s="573"/>
      <c r="C18" s="473"/>
      <c r="D18" s="196"/>
      <c r="E18" s="196"/>
      <c r="F18" s="196"/>
      <c r="G18" s="194"/>
      <c r="H18" s="197"/>
      <c r="I18" s="197"/>
      <c r="J18" s="195"/>
      <c r="K18" s="195"/>
      <c r="L18" s="426">
        <f t="shared" si="2"/>
        <v>0</v>
      </c>
    </row>
    <row r="19" spans="2:12" x14ac:dyDescent="0.25">
      <c r="B19" s="573"/>
      <c r="C19" s="473"/>
      <c r="D19" s="196"/>
      <c r="E19" s="196"/>
      <c r="F19" s="196"/>
      <c r="G19" s="194"/>
      <c r="H19" s="197"/>
      <c r="I19" s="197"/>
      <c r="J19" s="195"/>
      <c r="K19" s="195"/>
      <c r="L19" s="426">
        <f t="shared" si="2"/>
        <v>0</v>
      </c>
    </row>
    <row r="20" spans="2:12" x14ac:dyDescent="0.25">
      <c r="B20" s="264"/>
      <c r="C20" s="487"/>
      <c r="D20" s="753"/>
      <c r="E20" s="754"/>
      <c r="F20" s="196"/>
      <c r="G20" s="194"/>
      <c r="H20" s="197"/>
      <c r="I20" s="197"/>
      <c r="J20" s="195"/>
      <c r="K20" s="195"/>
      <c r="L20" s="426">
        <f t="shared" si="2"/>
        <v>0</v>
      </c>
    </row>
    <row r="21" spans="2:12" x14ac:dyDescent="0.25">
      <c r="B21" s="264"/>
      <c r="C21" s="487"/>
      <c r="D21" s="753"/>
      <c r="E21" s="754"/>
      <c r="F21" s="196"/>
      <c r="G21" s="194"/>
      <c r="H21" s="197"/>
      <c r="I21" s="197"/>
      <c r="J21" s="195"/>
      <c r="K21" s="195"/>
      <c r="L21" s="426">
        <f t="shared" si="2"/>
        <v>0</v>
      </c>
    </row>
    <row r="22" spans="2:12" s="6" customFormat="1" ht="13.5" thickBot="1" x14ac:dyDescent="0.3">
      <c r="B22" s="760" t="s">
        <v>141</v>
      </c>
      <c r="C22" s="761"/>
      <c r="D22" s="761"/>
      <c r="E22" s="761"/>
      <c r="F22" s="762"/>
      <c r="G22" s="424">
        <f t="shared" ref="G22:L22" si="3">SUM(G17:G21)</f>
        <v>0</v>
      </c>
      <c r="H22" s="424">
        <f t="shared" si="3"/>
        <v>0</v>
      </c>
      <c r="I22" s="424">
        <f t="shared" si="3"/>
        <v>0</v>
      </c>
      <c r="J22" s="424">
        <f t="shared" si="3"/>
        <v>0</v>
      </c>
      <c r="K22" s="424">
        <f t="shared" si="3"/>
        <v>0</v>
      </c>
      <c r="L22" s="425">
        <f t="shared" si="3"/>
        <v>0</v>
      </c>
    </row>
    <row r="23" spans="2:12" s="23" customFormat="1" ht="8" customHeight="1" thickBot="1" x14ac:dyDescent="0.3">
      <c r="B23" s="279"/>
      <c r="C23" s="279"/>
      <c r="D23" s="22"/>
      <c r="E23" s="22"/>
      <c r="F23" s="22"/>
      <c r="G23" s="74"/>
      <c r="H23" s="74"/>
      <c r="I23" s="74"/>
      <c r="J23" s="74"/>
      <c r="K23" s="74"/>
      <c r="L23" s="74"/>
    </row>
    <row r="24" spans="2:12" s="9" customFormat="1" ht="28.5" thickBot="1" x14ac:dyDescent="0.3">
      <c r="B24" s="478" t="s">
        <v>255</v>
      </c>
      <c r="C24" s="485"/>
      <c r="D24" s="763" t="s">
        <v>122</v>
      </c>
      <c r="E24" s="764"/>
      <c r="F24" s="272" t="s">
        <v>197</v>
      </c>
      <c r="G24" s="327" t="s">
        <v>96</v>
      </c>
      <c r="H24" s="327" t="s">
        <v>99</v>
      </c>
      <c r="I24" s="276" t="s">
        <v>97</v>
      </c>
      <c r="J24" s="327" t="s">
        <v>214</v>
      </c>
      <c r="K24" s="327" t="s">
        <v>215</v>
      </c>
      <c r="L24" s="277" t="s">
        <v>117</v>
      </c>
    </row>
    <row r="25" spans="2:12" x14ac:dyDescent="0.25">
      <c r="B25" s="573"/>
      <c r="C25" s="486"/>
      <c r="D25" s="765"/>
      <c r="E25" s="766"/>
      <c r="F25" s="193"/>
      <c r="G25" s="194"/>
      <c r="H25" s="197"/>
      <c r="I25" s="197"/>
      <c r="J25" s="195"/>
      <c r="K25" s="195"/>
      <c r="L25" s="426">
        <f>SUM(G25:K25)</f>
        <v>0</v>
      </c>
    </row>
    <row r="26" spans="2:12" x14ac:dyDescent="0.25">
      <c r="B26" s="573"/>
      <c r="C26" s="487"/>
      <c r="D26" s="753"/>
      <c r="E26" s="754"/>
      <c r="F26" s="196"/>
      <c r="G26" s="194"/>
      <c r="H26" s="197"/>
      <c r="I26" s="197"/>
      <c r="J26" s="195"/>
      <c r="K26" s="195"/>
      <c r="L26" s="426">
        <f>SUM(G26:K26)</f>
        <v>0</v>
      </c>
    </row>
    <row r="27" spans="2:12" s="6" customFormat="1" ht="13.5" thickBot="1" x14ac:dyDescent="0.3">
      <c r="B27" s="760" t="s">
        <v>141</v>
      </c>
      <c r="C27" s="761"/>
      <c r="D27" s="761"/>
      <c r="E27" s="761"/>
      <c r="F27" s="762"/>
      <c r="G27" s="424">
        <f>SUM(G25:G26)</f>
        <v>0</v>
      </c>
      <c r="H27" s="424">
        <f>SUM(H25:H26)</f>
        <v>0</v>
      </c>
      <c r="I27" s="424">
        <f>SUM(I25:I26)</f>
        <v>0</v>
      </c>
      <c r="J27" s="424">
        <f>SUM(J25:J26)</f>
        <v>0</v>
      </c>
      <c r="K27" s="424">
        <f>SUM(K25:K26)</f>
        <v>0</v>
      </c>
      <c r="L27" s="425">
        <f>SUM(G27:K27)</f>
        <v>0</v>
      </c>
    </row>
    <row r="28" spans="2:12" s="9" customFormat="1" ht="8" customHeight="1" thickBot="1" x14ac:dyDescent="0.3">
      <c r="B28" s="5"/>
      <c r="C28" s="5"/>
      <c r="G28" s="72"/>
      <c r="H28" s="73"/>
      <c r="I28" s="73"/>
      <c r="J28" s="73"/>
      <c r="K28" s="73"/>
      <c r="L28" s="81"/>
    </row>
    <row r="29" spans="2:12" s="6" customFormat="1" ht="15.75" customHeight="1" thickBot="1" x14ac:dyDescent="0.3">
      <c r="B29" s="755" t="s">
        <v>276</v>
      </c>
      <c r="C29" s="756"/>
      <c r="D29" s="756"/>
      <c r="E29" s="756"/>
      <c r="F29" s="757"/>
      <c r="G29" s="472">
        <f>ROUND(SUMIF(B7:B12,"S",G7:G12)+SUMIF(B17:B21,"S",G17:G21)+SUMIF(B25:B26,"S",G25:G26),0)</f>
        <v>0</v>
      </c>
      <c r="H29" s="472">
        <f>ROUND(SUMIF(B7:B12,"S",H7:H12)+SUMIF(B17:B21,"S",H17:H21)+SUMIF(B25:B26,"S",H25:H26),0)</f>
        <v>0</v>
      </c>
      <c r="I29" s="472">
        <f>ROUND(SUMIF(B7:B12,"S",I7:I12)+SUMIF(B17:B21,"S",I17:I21)+SUMIF(B25:B26,"S",I25:I26),0)</f>
        <v>0</v>
      </c>
      <c r="J29" s="472">
        <f>ROUND(SUMIF(C7:C12,"S",J7:J12)+SUMIF(C17:C21,"S",J17:J21)+SUMIF(C25:C26,"S",J25:J26),0)</f>
        <v>0</v>
      </c>
      <c r="K29" s="472">
        <f>ROUND(SUMIF(D7:D12,"S",K7:K12)+SUMIF(D17:D21,"S",K17:K21)+SUMIF(D25:D26,"S",K25:K26),0)</f>
        <v>0</v>
      </c>
      <c r="L29" s="606">
        <f>SUM(G29:K29)</f>
        <v>0</v>
      </c>
    </row>
    <row r="30" spans="2:12" s="6" customFormat="1" ht="15.75" customHeight="1" thickBot="1" x14ac:dyDescent="0.3">
      <c r="B30" s="755" t="s">
        <v>277</v>
      </c>
      <c r="C30" s="756"/>
      <c r="D30" s="756"/>
      <c r="E30" s="756"/>
      <c r="F30" s="757"/>
      <c r="G30" s="472">
        <f>ROUND(SUMIF(B7:B12,"CB",G7:G12)+SUMIF(B17:B21,"CB",G17:G21)+SUMIF(B25:B26,"CB",G25:G26),0)</f>
        <v>0</v>
      </c>
      <c r="H30" s="472">
        <f>ROUND(SUMIF(B7:B12,"CB",H7:H12)+SUMIF(B17:B21,"CB",H17:H21)+SUMIF(B25:B26,"CB",H25:H26),0)</f>
        <v>0</v>
      </c>
      <c r="I30" s="472">
        <f>ROUND(SUMIF(B7:B12,"CB",I7:I12)+SUMIF(B17:B21,"CB",I17:I21)+SUMIF(B25:B26,"CB",I25:I26),0)</f>
        <v>0</v>
      </c>
      <c r="J30" s="472">
        <f>ROUND(SUMIF(C7:C12,"CB",J7:J12)+SUMIF(C17:C21,"CB",J17:J21)+SUMIF(C25:C26,"CB",J25:J26),0)</f>
        <v>0</v>
      </c>
      <c r="K30" s="472">
        <f>ROUND(SUMIF(D7:D12,"CB",K7:K12)+SUMIF(D17:D21,"CB",K17:K21)+SUMIF(D25:D26,"CB",K25:K26),0)</f>
        <v>0</v>
      </c>
      <c r="L30" s="606">
        <f>SUM(G30:K30)</f>
        <v>0</v>
      </c>
    </row>
    <row r="31" spans="2:12" s="6" customFormat="1" ht="15.75" customHeight="1" thickBot="1" x14ac:dyDescent="0.3">
      <c r="B31" s="755" t="s">
        <v>245</v>
      </c>
      <c r="C31" s="756"/>
      <c r="D31" s="756"/>
      <c r="E31" s="756"/>
      <c r="F31" s="757"/>
      <c r="G31" s="472">
        <f t="shared" ref="G31:L31" si="4">ROUND(SUM(G13+G22+G27),0)</f>
        <v>0</v>
      </c>
      <c r="H31" s="472">
        <f t="shared" si="4"/>
        <v>0</v>
      </c>
      <c r="I31" s="472">
        <f t="shared" si="4"/>
        <v>0</v>
      </c>
      <c r="J31" s="472">
        <f t="shared" si="4"/>
        <v>0</v>
      </c>
      <c r="K31" s="472">
        <f t="shared" si="4"/>
        <v>0</v>
      </c>
      <c r="L31" s="606">
        <f t="shared" si="4"/>
        <v>0</v>
      </c>
    </row>
    <row r="32" spans="2:12" s="9" customFormat="1" ht="8" customHeight="1" thickBot="1" x14ac:dyDescent="0.3">
      <c r="G32" s="72"/>
      <c r="H32" s="73"/>
      <c r="I32" s="73"/>
      <c r="J32" s="73"/>
      <c r="K32" s="73"/>
      <c r="L32" s="81"/>
    </row>
    <row r="33" spans="2:12" ht="11.25" customHeight="1" x14ac:dyDescent="0.25">
      <c r="B33" s="721" t="s">
        <v>175</v>
      </c>
      <c r="C33" s="722"/>
      <c r="D33" s="722"/>
      <c r="E33" s="722"/>
      <c r="F33" s="722"/>
      <c r="G33" s="722"/>
      <c r="H33" s="722"/>
      <c r="I33" s="722"/>
      <c r="J33" s="722"/>
      <c r="K33" s="722"/>
      <c r="L33" s="723"/>
    </row>
    <row r="34" spans="2:12" ht="11.25" customHeight="1" thickBot="1" x14ac:dyDescent="0.3">
      <c r="B34" s="724"/>
      <c r="C34" s="725"/>
      <c r="D34" s="725"/>
      <c r="E34" s="725"/>
      <c r="F34" s="725"/>
      <c r="G34" s="725"/>
      <c r="H34" s="725"/>
      <c r="I34" s="725"/>
      <c r="J34" s="725"/>
      <c r="K34" s="725"/>
      <c r="L34" s="726"/>
    </row>
    <row r="35" spans="2:12" s="9" customFormat="1" x14ac:dyDescent="0.25">
      <c r="G35" s="72"/>
      <c r="H35" s="73"/>
      <c r="I35" s="73"/>
      <c r="J35" s="73"/>
      <c r="K35" s="73"/>
      <c r="L35" s="81"/>
    </row>
    <row r="36" spans="2:12" s="9" customFormat="1" x14ac:dyDescent="0.25">
      <c r="G36" s="72"/>
      <c r="H36" s="73"/>
      <c r="I36" s="73"/>
      <c r="J36" s="73"/>
      <c r="K36" s="73"/>
      <c r="L36" s="81"/>
    </row>
    <row r="37" spans="2:12" s="9" customFormat="1" x14ac:dyDescent="0.25">
      <c r="G37" s="72"/>
      <c r="H37" s="73"/>
      <c r="I37" s="73"/>
      <c r="J37" s="73"/>
      <c r="K37" s="73"/>
      <c r="L37" s="81"/>
    </row>
    <row r="38" spans="2:12" s="9" customFormat="1" x14ac:dyDescent="0.25">
      <c r="G38" s="72"/>
      <c r="H38" s="73"/>
      <c r="I38" s="73"/>
      <c r="J38" s="73"/>
      <c r="K38" s="73"/>
      <c r="L38" s="81"/>
    </row>
    <row r="39" spans="2:12" s="9" customFormat="1" x14ac:dyDescent="0.25">
      <c r="G39" s="72"/>
      <c r="H39" s="73"/>
      <c r="I39" s="73"/>
      <c r="J39" s="73"/>
      <c r="K39" s="73"/>
      <c r="L39" s="81"/>
    </row>
    <row r="40" spans="2:12" s="9" customFormat="1" x14ac:dyDescent="0.25">
      <c r="G40" s="72"/>
      <c r="H40" s="73"/>
      <c r="I40" s="73"/>
      <c r="J40" s="73"/>
      <c r="K40" s="73"/>
      <c r="L40" s="81"/>
    </row>
    <row r="41" spans="2:12" s="9" customFormat="1" x14ac:dyDescent="0.25">
      <c r="G41" s="72"/>
      <c r="H41" s="73"/>
      <c r="I41" s="73"/>
      <c r="J41" s="73"/>
      <c r="K41" s="73"/>
      <c r="L41" s="81"/>
    </row>
    <row r="42" spans="2:12" s="9" customFormat="1" x14ac:dyDescent="0.25">
      <c r="G42" s="72"/>
      <c r="H42" s="73"/>
      <c r="I42" s="73"/>
      <c r="J42" s="73"/>
      <c r="K42" s="73"/>
      <c r="L42" s="81"/>
    </row>
    <row r="43" spans="2:12" s="9" customFormat="1" x14ac:dyDescent="0.25">
      <c r="G43" s="72"/>
      <c r="H43" s="73"/>
      <c r="I43" s="73"/>
      <c r="J43" s="73"/>
      <c r="K43" s="73"/>
      <c r="L43" s="81"/>
    </row>
    <row r="44" spans="2:12" s="9" customFormat="1" x14ac:dyDescent="0.25">
      <c r="G44" s="72"/>
      <c r="H44" s="73"/>
      <c r="I44" s="73"/>
      <c r="J44" s="73"/>
      <c r="K44" s="73"/>
      <c r="L44" s="81"/>
    </row>
    <row r="45" spans="2:12" s="9" customFormat="1" x14ac:dyDescent="0.25">
      <c r="G45" s="72"/>
      <c r="H45" s="73"/>
      <c r="I45" s="73"/>
      <c r="J45" s="73"/>
      <c r="K45" s="73"/>
      <c r="L45" s="81"/>
    </row>
    <row r="46" spans="2:12" s="9" customFormat="1" x14ac:dyDescent="0.25">
      <c r="G46" s="72"/>
      <c r="H46" s="73"/>
      <c r="I46" s="73"/>
      <c r="J46" s="73"/>
      <c r="K46" s="73"/>
      <c r="L46" s="81"/>
    </row>
    <row r="47" spans="2:12" s="9" customFormat="1" x14ac:dyDescent="0.25">
      <c r="G47" s="72"/>
      <c r="H47" s="73"/>
      <c r="I47" s="73"/>
      <c r="J47" s="73"/>
      <c r="K47" s="73"/>
      <c r="L47" s="81"/>
    </row>
    <row r="48" spans="2:12" s="9" customFormat="1" x14ac:dyDescent="0.25">
      <c r="G48" s="72"/>
      <c r="H48" s="73"/>
      <c r="I48" s="73"/>
      <c r="J48" s="73"/>
      <c r="K48" s="73"/>
      <c r="L48" s="81"/>
    </row>
    <row r="49" spans="7:12" s="9" customFormat="1" x14ac:dyDescent="0.25">
      <c r="G49" s="72"/>
      <c r="H49" s="73"/>
      <c r="I49" s="73"/>
      <c r="J49" s="73"/>
      <c r="K49" s="73"/>
      <c r="L49" s="81"/>
    </row>
    <row r="50" spans="7:12" s="9" customFormat="1" x14ac:dyDescent="0.25">
      <c r="G50" s="72"/>
      <c r="H50" s="73"/>
      <c r="I50" s="73"/>
      <c r="J50" s="73"/>
      <c r="K50" s="73"/>
      <c r="L50" s="81"/>
    </row>
    <row r="51" spans="7:12" s="9" customFormat="1" x14ac:dyDescent="0.25">
      <c r="G51" s="72"/>
      <c r="H51" s="73"/>
      <c r="I51" s="73"/>
      <c r="J51" s="73"/>
      <c r="K51" s="73"/>
      <c r="L51" s="81"/>
    </row>
    <row r="52" spans="7:12" s="9" customFormat="1" x14ac:dyDescent="0.25">
      <c r="G52" s="72"/>
      <c r="H52" s="73"/>
      <c r="I52" s="73"/>
      <c r="J52" s="73"/>
      <c r="K52" s="73"/>
      <c r="L52" s="81"/>
    </row>
  </sheetData>
  <sheetProtection sheet="1" formatCells="0" formatColumns="0" formatRows="0" insertRows="0" deleteRows="0"/>
  <customSheetViews>
    <customSheetView guid="{D7FF18E2-A72D-4088-BD59-9D74A43C39A8}" scale="90" showPageBreaks="1" printArea="1" topLeftCell="A4">
      <selection activeCell="A18" sqref="A18"/>
      <pageMargins left="0.5" right="0.5" top="0.25" bottom="0.5" header="0.5" footer="0.25"/>
      <printOptions horizontalCentered="1"/>
      <pageSetup scale="90" fitToHeight="5" orientation="landscape" r:id="rId1"/>
      <headerFooter alignWithMargins="0">
        <oddFooter>&amp;Lf. Contractual&amp;RPage &amp;P of &amp;N</oddFooter>
      </headerFooter>
    </customSheetView>
    <customSheetView guid="{5BEC5FDE-32D0-42EF-8D2A-06DCBD4F05CC}" scale="90" showPageBreaks="1" printArea="1" topLeftCell="A4">
      <selection activeCell="E6" sqref="E6"/>
      <pageMargins left="0.5" right="0.5" top="0.25" bottom="0.5" header="0.5" footer="0.25"/>
      <printOptions horizontalCentered="1"/>
      <pageSetup scale="90" fitToHeight="5" orientation="landscape" r:id="rId2"/>
      <headerFooter alignWithMargins="0">
        <oddFooter>&amp;Lf. Contractual&amp;RPage &amp;P of &amp;N</oddFooter>
      </headerFooter>
    </customSheetView>
    <customSheetView guid="{712CE29F-EFCA-4968-A7C5-599F87319D6A}" scale="90" topLeftCell="A4">
      <selection activeCell="A4" sqref="A4:F4"/>
      <pageMargins left="0.5" right="0.5" top="0.25" bottom="0.5" header="0.5" footer="0.25"/>
      <printOptions horizontalCentered="1"/>
      <pageSetup scale="90" fitToHeight="5" orientation="landscape" r:id="rId3"/>
      <headerFooter alignWithMargins="0">
        <oddFooter>&amp;Lf. Contractual&amp;RPage &amp;P of &amp;N</oddFooter>
      </headerFooter>
    </customSheetView>
    <customSheetView guid="{6588CF8C-0BB8-4786-9A46-0A2D10254132}" scale="90" showPageBreaks="1" printArea="1">
      <selection activeCell="A6" sqref="A6:IV6"/>
      <pageMargins left="0.5" right="0.5" top="0.25" bottom="0.5" header="0.5" footer="0.25"/>
      <printOptions horizontalCentered="1"/>
      <pageSetup scale="90" fitToHeight="5" orientation="landscape" r:id="rId4"/>
      <headerFooter alignWithMargins="0">
        <oddFooter>&amp;Lf. Contractual&amp;RPage &amp;P of &amp;N</oddFooter>
      </headerFooter>
    </customSheetView>
    <customSheetView guid="{D5CEF8EB-A9A7-4458-BF65-8F18E34CBA87}" scale="90" showPageBreaks="1" printArea="1">
      <selection activeCell="G3" sqref="G3"/>
      <pageMargins left="0.5" right="0.5" top="0.25" bottom="0.5" header="0.5" footer="0.25"/>
      <printOptions horizontalCentered="1"/>
      <pageSetup scale="90" fitToHeight="5" orientation="landscape" r:id="rId5"/>
      <headerFooter alignWithMargins="0">
        <oddFooter>&amp;Lf. Contractual&amp;RPage &amp;P of &amp;N</oddFooter>
      </headerFooter>
    </customSheetView>
    <customSheetView guid="{BF352FCE-C1BE-4B84-9561-6030FEF6A15F}" scale="90" showPageBreaks="1">
      <selection activeCell="D1" sqref="D1:F1"/>
      <pageMargins left="0.25" right="0.25" top="0.25" bottom="0.25" header="0.5" footer="0.25"/>
      <pageSetup scale="90" fitToWidth="0" fitToHeight="0" orientation="landscape" r:id="rId6"/>
      <headerFooter alignWithMargins="0">
        <oddFooter>&amp;Lf. Contractual&amp;RPage &amp;P of &amp;N</oddFooter>
      </headerFooter>
    </customSheetView>
  </customSheetViews>
  <mergeCells count="19">
    <mergeCell ref="B33:L34"/>
    <mergeCell ref="B29:F29"/>
    <mergeCell ref="B22:F22"/>
    <mergeCell ref="B13:F13"/>
    <mergeCell ref="B27:F27"/>
    <mergeCell ref="D24:E24"/>
    <mergeCell ref="D25:E25"/>
    <mergeCell ref="D26:E26"/>
    <mergeCell ref="D15:E15"/>
    <mergeCell ref="D16:E16"/>
    <mergeCell ref="D17:E17"/>
    <mergeCell ref="D20:E20"/>
    <mergeCell ref="D21:E21"/>
    <mergeCell ref="B30:F30"/>
    <mergeCell ref="B31:F31"/>
    <mergeCell ref="H1:L1"/>
    <mergeCell ref="B1:D1"/>
    <mergeCell ref="B2:L2"/>
    <mergeCell ref="B3:L3"/>
  </mergeCells>
  <phoneticPr fontId="2" type="noConversion"/>
  <printOptions horizontalCentered="1"/>
  <pageMargins left="0.5" right="0.5" top="0.25" bottom="0.25" header="0.5" footer="0.5"/>
  <pageSetup scale="85" orientation="landscape" horizontalDpi="300" verticalDpi="300" r:id="rId7"/>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39997558519241921"/>
    <pageSetUpPr fitToPage="1"/>
  </sheetPr>
  <dimension ref="B1:AB74"/>
  <sheetViews>
    <sheetView showGridLines="0" zoomScale="90" workbookViewId="0">
      <selection activeCell="I11" sqref="I11"/>
    </sheetView>
  </sheetViews>
  <sheetFormatPr defaultColWidth="9.1796875" defaultRowHeight="12.5" x14ac:dyDescent="0.25"/>
  <cols>
    <col min="1" max="1" width="3.26953125" style="20" customWidth="1"/>
    <col min="2" max="2" width="9.81640625" style="20" customWidth="1"/>
    <col min="3" max="3" width="8" style="20" customWidth="1"/>
    <col min="4" max="4" width="57.453125" style="20" customWidth="1"/>
    <col min="5" max="5" width="12.453125" style="396" customWidth="1"/>
    <col min="6" max="6" width="28.26953125" style="427" customWidth="1"/>
    <col min="7" max="7" width="50.81640625" style="397" customWidth="1"/>
    <col min="8" max="28" width="9.1796875" style="9"/>
    <col min="29" max="16384" width="9.1796875" style="20"/>
  </cols>
  <sheetData>
    <row r="1" spans="2:13" s="124" customFormat="1" ht="12.75" customHeight="1" x14ac:dyDescent="0.25">
      <c r="B1" s="737" t="s">
        <v>156</v>
      </c>
      <c r="C1" s="737"/>
      <c r="D1" s="737"/>
      <c r="E1" s="125"/>
      <c r="F1" s="126"/>
      <c r="G1" s="418"/>
      <c r="H1" s="334"/>
      <c r="I1" s="334"/>
      <c r="J1" s="334"/>
    </row>
    <row r="2" spans="2:13" s="13" customFormat="1" ht="18.5" thickBot="1" x14ac:dyDescent="0.3">
      <c r="B2" s="771" t="s">
        <v>93</v>
      </c>
      <c r="C2" s="771"/>
      <c r="D2" s="771"/>
      <c r="E2" s="771"/>
      <c r="F2" s="771"/>
      <c r="G2" s="771"/>
      <c r="H2" s="24"/>
      <c r="I2" s="24"/>
      <c r="J2" s="24"/>
      <c r="K2" s="12"/>
      <c r="L2" s="12"/>
      <c r="M2" s="12"/>
    </row>
    <row r="3" spans="2:13" s="9" customFormat="1" ht="103.5" customHeight="1" thickBot="1" x14ac:dyDescent="0.3">
      <c r="B3" s="738" t="s">
        <v>279</v>
      </c>
      <c r="C3" s="739"/>
      <c r="D3" s="739"/>
      <c r="E3" s="739"/>
      <c r="F3" s="739"/>
      <c r="G3" s="740"/>
    </row>
    <row r="4" spans="2:13" s="9" customFormat="1" ht="8" customHeight="1" thickBot="1" x14ac:dyDescent="0.3">
      <c r="D4" s="1"/>
      <c r="E4" s="72"/>
      <c r="F4" s="80"/>
      <c r="G4" s="15"/>
    </row>
    <row r="5" spans="2:13" ht="15.75" customHeight="1" thickBot="1" x14ac:dyDescent="0.35">
      <c r="B5" s="772" t="s">
        <v>207</v>
      </c>
      <c r="C5" s="773"/>
      <c r="D5" s="773"/>
      <c r="E5" s="773"/>
      <c r="F5" s="773"/>
      <c r="G5" s="774"/>
    </row>
    <row r="6" spans="2:13" s="9" customFormat="1" ht="8" customHeight="1" thickBot="1" x14ac:dyDescent="0.3">
      <c r="D6" s="1"/>
      <c r="E6" s="72"/>
      <c r="F6" s="80"/>
      <c r="G6" s="15"/>
    </row>
    <row r="7" spans="2:13" s="6" customFormat="1" ht="36.75" customHeight="1" thickBot="1" x14ac:dyDescent="0.3">
      <c r="B7" s="478" t="s">
        <v>255</v>
      </c>
      <c r="C7" s="484" t="s">
        <v>248</v>
      </c>
      <c r="D7" s="272" t="s">
        <v>135</v>
      </c>
      <c r="E7" s="274" t="s">
        <v>136</v>
      </c>
      <c r="F7" s="275" t="s">
        <v>106</v>
      </c>
      <c r="G7" s="328" t="s">
        <v>107</v>
      </c>
    </row>
    <row r="8" spans="2:13" s="6" customFormat="1" ht="14.5" thickBot="1" x14ac:dyDescent="0.3">
      <c r="B8" s="741" t="s">
        <v>96</v>
      </c>
      <c r="C8" s="742"/>
      <c r="D8" s="742"/>
      <c r="E8" s="742"/>
      <c r="F8" s="742"/>
      <c r="G8" s="743"/>
    </row>
    <row r="9" spans="2:13" s="428" customFormat="1" ht="13" thickBot="1" x14ac:dyDescent="0.3">
      <c r="B9" s="263" t="s">
        <v>254</v>
      </c>
      <c r="C9" s="249">
        <v>6</v>
      </c>
      <c r="D9" s="267" t="s">
        <v>177</v>
      </c>
      <c r="E9" s="243">
        <v>28000</v>
      </c>
      <c r="F9" s="280" t="s">
        <v>0</v>
      </c>
      <c r="G9" s="244" t="s">
        <v>1</v>
      </c>
    </row>
    <row r="10" spans="2:13" ht="13.5" thickBot="1" x14ac:dyDescent="0.3">
      <c r="B10" s="263" t="s">
        <v>256</v>
      </c>
      <c r="C10" s="249">
        <v>3</v>
      </c>
      <c r="D10" s="267" t="s">
        <v>282</v>
      </c>
      <c r="E10" s="243">
        <v>6000</v>
      </c>
      <c r="F10" s="280" t="s">
        <v>252</v>
      </c>
      <c r="G10" s="607" t="s">
        <v>283</v>
      </c>
    </row>
    <row r="11" spans="2:13" x14ac:dyDescent="0.25">
      <c r="B11" s="264"/>
      <c r="C11" s="473"/>
      <c r="D11" s="256"/>
      <c r="E11" s="176"/>
      <c r="F11" s="201"/>
      <c r="G11" s="180"/>
    </row>
    <row r="12" spans="2:13" x14ac:dyDescent="0.25">
      <c r="B12" s="573"/>
      <c r="C12" s="473"/>
      <c r="D12" s="256"/>
      <c r="E12" s="176"/>
      <c r="F12" s="201"/>
      <c r="G12" s="180"/>
    </row>
    <row r="13" spans="2:13" x14ac:dyDescent="0.25">
      <c r="B13" s="573"/>
      <c r="C13" s="473"/>
      <c r="D13" s="256"/>
      <c r="E13" s="176"/>
      <c r="F13" s="201"/>
      <c r="G13" s="180"/>
    </row>
    <row r="14" spans="2:13" x14ac:dyDescent="0.25">
      <c r="B14" s="264"/>
      <c r="C14" s="473"/>
      <c r="D14" s="256"/>
      <c r="E14" s="176"/>
      <c r="F14" s="201"/>
      <c r="G14" s="180"/>
    </row>
    <row r="15" spans="2:13" ht="13" thickBot="1" x14ac:dyDescent="0.3">
      <c r="B15" s="265"/>
      <c r="C15" s="482"/>
      <c r="D15" s="260"/>
      <c r="E15" s="282"/>
      <c r="F15" s="283"/>
      <c r="G15" s="241"/>
    </row>
    <row r="16" spans="2:13" s="9" customFormat="1" ht="13.5" thickBot="1" x14ac:dyDescent="0.3">
      <c r="B16" s="746" t="s">
        <v>100</v>
      </c>
      <c r="C16" s="747"/>
      <c r="D16" s="748"/>
      <c r="E16" s="411">
        <f>SUM(E11:E15)</f>
        <v>0</v>
      </c>
      <c r="F16" s="429"/>
      <c r="G16" s="430"/>
    </row>
    <row r="17" spans="2:7" s="6" customFormat="1" ht="14.5" thickBot="1" x14ac:dyDescent="0.3">
      <c r="B17" s="741" t="s">
        <v>99</v>
      </c>
      <c r="C17" s="742"/>
      <c r="D17" s="742"/>
      <c r="E17" s="742"/>
      <c r="F17" s="742"/>
      <c r="G17" s="743"/>
    </row>
    <row r="18" spans="2:7" x14ac:dyDescent="0.25">
      <c r="B18" s="266"/>
      <c r="C18" s="480"/>
      <c r="D18" s="255"/>
      <c r="E18" s="176"/>
      <c r="F18" s="281"/>
      <c r="G18" s="177"/>
    </row>
    <row r="19" spans="2:7" x14ac:dyDescent="0.25">
      <c r="B19" s="573"/>
      <c r="C19" s="473"/>
      <c r="D19" s="256"/>
      <c r="E19" s="176"/>
      <c r="F19" s="201"/>
      <c r="G19" s="180"/>
    </row>
    <row r="20" spans="2:7" x14ac:dyDescent="0.25">
      <c r="B20" s="573"/>
      <c r="C20" s="473"/>
      <c r="D20" s="256"/>
      <c r="E20" s="176"/>
      <c r="F20" s="201"/>
      <c r="G20" s="180"/>
    </row>
    <row r="21" spans="2:7" x14ac:dyDescent="0.25">
      <c r="B21" s="264"/>
      <c r="C21" s="473"/>
      <c r="D21" s="256"/>
      <c r="E21" s="188"/>
      <c r="F21" s="201"/>
      <c r="G21" s="180"/>
    </row>
    <row r="22" spans="2:7" ht="13" thickBot="1" x14ac:dyDescent="0.3">
      <c r="B22" s="265"/>
      <c r="C22" s="482"/>
      <c r="D22" s="260"/>
      <c r="E22" s="251"/>
      <c r="F22" s="283"/>
      <c r="G22" s="241"/>
    </row>
    <row r="23" spans="2:7" s="9" customFormat="1" ht="13.5" thickBot="1" x14ac:dyDescent="0.3">
      <c r="B23" s="746" t="s">
        <v>101</v>
      </c>
      <c r="C23" s="747"/>
      <c r="D23" s="748"/>
      <c r="E23" s="411">
        <f>SUM(E18:E22)</f>
        <v>0</v>
      </c>
      <c r="F23" s="429"/>
      <c r="G23" s="430"/>
    </row>
    <row r="24" spans="2:7" s="9" customFormat="1" ht="14.5" thickBot="1" x14ac:dyDescent="0.3">
      <c r="B24" s="741" t="s">
        <v>97</v>
      </c>
      <c r="C24" s="742"/>
      <c r="D24" s="742"/>
      <c r="E24" s="742"/>
      <c r="F24" s="742"/>
      <c r="G24" s="743"/>
    </row>
    <row r="25" spans="2:7" x14ac:dyDescent="0.25">
      <c r="B25" s="266"/>
      <c r="C25" s="480"/>
      <c r="D25" s="255"/>
      <c r="E25" s="176"/>
      <c r="F25" s="281"/>
      <c r="G25" s="177"/>
    </row>
    <row r="26" spans="2:7" x14ac:dyDescent="0.25">
      <c r="B26" s="264"/>
      <c r="C26" s="473"/>
      <c r="D26" s="256"/>
      <c r="E26" s="188"/>
      <c r="F26" s="201"/>
      <c r="G26" s="180"/>
    </row>
    <row r="27" spans="2:7" x14ac:dyDescent="0.25">
      <c r="B27" s="573"/>
      <c r="C27" s="473"/>
      <c r="D27" s="256"/>
      <c r="E27" s="176"/>
      <c r="F27" s="201"/>
      <c r="G27" s="180"/>
    </row>
    <row r="28" spans="2:7" x14ac:dyDescent="0.25">
      <c r="B28" s="573"/>
      <c r="C28" s="473"/>
      <c r="D28" s="256"/>
      <c r="E28" s="176"/>
      <c r="F28" s="201"/>
      <c r="G28" s="180"/>
    </row>
    <row r="29" spans="2:7" ht="13" thickBot="1" x14ac:dyDescent="0.3">
      <c r="B29" s="265"/>
      <c r="C29" s="482"/>
      <c r="D29" s="260"/>
      <c r="E29" s="251"/>
      <c r="F29" s="283"/>
      <c r="G29" s="241"/>
    </row>
    <row r="30" spans="2:7" s="9" customFormat="1" ht="15.75" customHeight="1" thickBot="1" x14ac:dyDescent="0.3">
      <c r="B30" s="746" t="s">
        <v>102</v>
      </c>
      <c r="C30" s="747"/>
      <c r="D30" s="748"/>
      <c r="E30" s="411">
        <f>SUM(E25:E29)</f>
        <v>0</v>
      </c>
      <c r="F30" s="429"/>
      <c r="G30" s="430"/>
    </row>
    <row r="31" spans="2:7" s="9" customFormat="1" ht="15.75" customHeight="1" thickBot="1" x14ac:dyDescent="0.3">
      <c r="B31" s="741" t="s">
        <v>214</v>
      </c>
      <c r="C31" s="742"/>
      <c r="D31" s="742"/>
      <c r="E31" s="742"/>
      <c r="F31" s="742"/>
      <c r="G31" s="743"/>
    </row>
    <row r="32" spans="2:7" ht="15.75" customHeight="1" x14ac:dyDescent="0.25">
      <c r="B32" s="266"/>
      <c r="C32" s="480"/>
      <c r="D32" s="255"/>
      <c r="E32" s="176"/>
      <c r="F32" s="281"/>
      <c r="G32" s="177"/>
    </row>
    <row r="33" spans="2:7" ht="15.75" customHeight="1" x14ac:dyDescent="0.25">
      <c r="B33" s="264"/>
      <c r="C33" s="473"/>
      <c r="D33" s="256"/>
      <c r="E33" s="188"/>
      <c r="F33" s="201"/>
      <c r="G33" s="180"/>
    </row>
    <row r="34" spans="2:7" ht="15.75" customHeight="1" x14ac:dyDescent="0.25">
      <c r="B34" s="573"/>
      <c r="C34" s="473"/>
      <c r="D34" s="256"/>
      <c r="E34" s="176"/>
      <c r="F34" s="201"/>
      <c r="G34" s="180"/>
    </row>
    <row r="35" spans="2:7" ht="15.75" customHeight="1" x14ac:dyDescent="0.25">
      <c r="B35" s="573"/>
      <c r="C35" s="473"/>
      <c r="D35" s="256"/>
      <c r="E35" s="176"/>
      <c r="F35" s="201"/>
      <c r="G35" s="180"/>
    </row>
    <row r="36" spans="2:7" ht="15.75" customHeight="1" thickBot="1" x14ac:dyDescent="0.3">
      <c r="B36" s="265"/>
      <c r="C36" s="482"/>
      <c r="D36" s="260"/>
      <c r="E36" s="251"/>
      <c r="F36" s="283"/>
      <c r="G36" s="241"/>
    </row>
    <row r="37" spans="2:7" s="9" customFormat="1" ht="15.75" customHeight="1" thickBot="1" x14ac:dyDescent="0.3">
      <c r="B37" s="746" t="s">
        <v>217</v>
      </c>
      <c r="C37" s="747"/>
      <c r="D37" s="748"/>
      <c r="E37" s="411">
        <f>SUM(E32:E36)</f>
        <v>0</v>
      </c>
      <c r="F37" s="429"/>
      <c r="G37" s="430"/>
    </row>
    <row r="38" spans="2:7" s="6" customFormat="1" ht="15.75" customHeight="1" thickBot="1" x14ac:dyDescent="0.3">
      <c r="B38" s="741" t="s">
        <v>215</v>
      </c>
      <c r="C38" s="742"/>
      <c r="D38" s="742"/>
      <c r="E38" s="742"/>
      <c r="F38" s="742"/>
      <c r="G38" s="743"/>
    </row>
    <row r="39" spans="2:7" x14ac:dyDescent="0.25">
      <c r="B39" s="266"/>
      <c r="C39" s="480"/>
      <c r="D39" s="255"/>
      <c r="E39" s="176"/>
      <c r="F39" s="281"/>
      <c r="G39" s="177"/>
    </row>
    <row r="40" spans="2:7" x14ac:dyDescent="0.25">
      <c r="B40" s="573"/>
      <c r="C40" s="473"/>
      <c r="D40" s="256"/>
      <c r="E40" s="176"/>
      <c r="F40" s="201"/>
      <c r="G40" s="180"/>
    </row>
    <row r="41" spans="2:7" x14ac:dyDescent="0.25">
      <c r="B41" s="573"/>
      <c r="C41" s="473"/>
      <c r="D41" s="256"/>
      <c r="E41" s="176"/>
      <c r="F41" s="201"/>
      <c r="G41" s="180"/>
    </row>
    <row r="42" spans="2:7" x14ac:dyDescent="0.25">
      <c r="B42" s="264"/>
      <c r="C42" s="473"/>
      <c r="D42" s="256"/>
      <c r="E42" s="176"/>
      <c r="F42" s="201"/>
      <c r="G42" s="180"/>
    </row>
    <row r="43" spans="2:7" ht="13.5" customHeight="1" thickBot="1" x14ac:dyDescent="0.3">
      <c r="B43" s="265"/>
      <c r="C43" s="482"/>
      <c r="D43" s="260"/>
      <c r="E43" s="282"/>
      <c r="F43" s="283"/>
      <c r="G43" s="241"/>
    </row>
    <row r="44" spans="2:7" s="9" customFormat="1" ht="13.5" customHeight="1" thickBot="1" x14ac:dyDescent="0.3">
      <c r="B44" s="746" t="s">
        <v>216</v>
      </c>
      <c r="C44" s="747"/>
      <c r="D44" s="748"/>
      <c r="E44" s="411">
        <f>SUM(E39:E43)</f>
        <v>0</v>
      </c>
      <c r="F44" s="429"/>
      <c r="G44" s="430"/>
    </row>
    <row r="45" spans="2:7" s="9" customFormat="1" ht="8" customHeight="1" thickBot="1" x14ac:dyDescent="0.3">
      <c r="B45" s="5"/>
      <c r="C45" s="5"/>
      <c r="D45" s="433"/>
      <c r="E45" s="72"/>
      <c r="F45" s="80"/>
      <c r="G45" s="15"/>
    </row>
    <row r="46" spans="2:7" s="6" customFormat="1" ht="13.5" customHeight="1" x14ac:dyDescent="0.25">
      <c r="B46" s="744" t="s">
        <v>284</v>
      </c>
      <c r="C46" s="745"/>
      <c r="D46" s="745"/>
      <c r="E46" s="565">
        <f>SUMIF(B25:B29,"S",E25:E29)+SUMIF(B32:B36,"S",E32:E36)+SUMIF(B39:B43,"S",E39:E43)+SUMIF(B11:B15,"S",E11:E15)+SUMIF(B18:B22,"S",E18:E22)</f>
        <v>0</v>
      </c>
      <c r="F46" s="608"/>
      <c r="G46" s="609"/>
    </row>
    <row r="47" spans="2:7" s="6" customFormat="1" ht="13.5" customHeight="1" x14ac:dyDescent="0.25">
      <c r="B47" s="749" t="s">
        <v>285</v>
      </c>
      <c r="C47" s="750"/>
      <c r="D47" s="750"/>
      <c r="E47" s="561">
        <f>SUMIF(B25:B29,"CB",E25:E29)+SUMIF(B32:B36,"CB",E32:E36)+SUMIF(B39:B43,"CB",E39:E43)+SUMIF(B11:B15,"CB",E11:E15)+SUMIF(B18:B22,"CB",E18:E22)</f>
        <v>0</v>
      </c>
      <c r="F47" s="610"/>
      <c r="G47" s="611"/>
    </row>
    <row r="48" spans="2:7" s="6" customFormat="1" ht="13.5" customHeight="1" thickBot="1" x14ac:dyDescent="0.3">
      <c r="B48" s="751" t="s">
        <v>239</v>
      </c>
      <c r="C48" s="752"/>
      <c r="D48" s="752"/>
      <c r="E48" s="571">
        <f>E30+E37+E44+E23+E16</f>
        <v>0</v>
      </c>
      <c r="F48" s="612"/>
      <c r="G48" s="613"/>
    </row>
    <row r="49" spans="2:7" s="9" customFormat="1" ht="8" customHeight="1" thickBot="1" x14ac:dyDescent="0.3">
      <c r="E49" s="72"/>
      <c r="F49" s="80"/>
      <c r="G49" s="15"/>
    </row>
    <row r="50" spans="2:7" ht="11.25" customHeight="1" x14ac:dyDescent="0.25">
      <c r="B50" s="721" t="s">
        <v>175</v>
      </c>
      <c r="C50" s="722"/>
      <c r="D50" s="722"/>
      <c r="E50" s="722"/>
      <c r="F50" s="722"/>
      <c r="G50" s="723"/>
    </row>
    <row r="51" spans="2:7" ht="11.25" customHeight="1" thickBot="1" x14ac:dyDescent="0.3">
      <c r="B51" s="724"/>
      <c r="C51" s="725"/>
      <c r="D51" s="725"/>
      <c r="E51" s="725"/>
      <c r="F51" s="725"/>
      <c r="G51" s="726"/>
    </row>
    <row r="52" spans="2:7" s="9" customFormat="1" x14ac:dyDescent="0.25">
      <c r="E52" s="72"/>
      <c r="F52" s="80"/>
      <c r="G52" s="15"/>
    </row>
    <row r="53" spans="2:7" s="9" customFormat="1" x14ac:dyDescent="0.25">
      <c r="E53" s="72"/>
      <c r="F53" s="80"/>
      <c r="G53" s="15"/>
    </row>
    <row r="54" spans="2:7" s="9" customFormat="1" x14ac:dyDescent="0.25">
      <c r="E54" s="72"/>
      <c r="F54" s="80"/>
      <c r="G54" s="15"/>
    </row>
    <row r="55" spans="2:7" s="9" customFormat="1" x14ac:dyDescent="0.25">
      <c r="E55" s="72"/>
      <c r="F55" s="80"/>
      <c r="G55" s="15"/>
    </row>
    <row r="56" spans="2:7" s="9" customFormat="1" x14ac:dyDescent="0.25">
      <c r="E56" s="72"/>
      <c r="F56" s="80"/>
      <c r="G56" s="15"/>
    </row>
    <row r="57" spans="2:7" s="9" customFormat="1" x14ac:dyDescent="0.25">
      <c r="E57" s="72"/>
      <c r="F57" s="80"/>
      <c r="G57" s="15"/>
    </row>
    <row r="58" spans="2:7" s="9" customFormat="1" x14ac:dyDescent="0.25">
      <c r="E58" s="72"/>
      <c r="F58" s="80"/>
      <c r="G58" s="15"/>
    </row>
    <row r="59" spans="2:7" s="9" customFormat="1" x14ac:dyDescent="0.25">
      <c r="E59" s="72"/>
      <c r="F59" s="80"/>
      <c r="G59" s="15"/>
    </row>
    <row r="60" spans="2:7" s="9" customFormat="1" x14ac:dyDescent="0.25">
      <c r="E60" s="72"/>
      <c r="F60" s="80"/>
      <c r="G60" s="15"/>
    </row>
    <row r="61" spans="2:7" s="9" customFormat="1" x14ac:dyDescent="0.25">
      <c r="E61" s="72"/>
      <c r="F61" s="80"/>
      <c r="G61" s="15"/>
    </row>
    <row r="62" spans="2:7" s="9" customFormat="1" x14ac:dyDescent="0.25">
      <c r="E62" s="72"/>
      <c r="F62" s="80"/>
      <c r="G62" s="15"/>
    </row>
    <row r="63" spans="2:7" s="9" customFormat="1" x14ac:dyDescent="0.25">
      <c r="E63" s="72"/>
      <c r="F63" s="80"/>
      <c r="G63" s="15"/>
    </row>
    <row r="64" spans="2:7" s="9" customFormat="1" x14ac:dyDescent="0.25">
      <c r="E64" s="72"/>
      <c r="F64" s="80"/>
      <c r="G64" s="15"/>
    </row>
    <row r="65" spans="5:7" s="9" customFormat="1" x14ac:dyDescent="0.25">
      <c r="E65" s="72"/>
      <c r="F65" s="80"/>
      <c r="G65" s="15"/>
    </row>
    <row r="66" spans="5:7" s="9" customFormat="1" x14ac:dyDescent="0.25">
      <c r="E66" s="72"/>
      <c r="F66" s="80"/>
      <c r="G66" s="15"/>
    </row>
    <row r="67" spans="5:7" s="9" customFormat="1" x14ac:dyDescent="0.25">
      <c r="E67" s="72"/>
      <c r="F67" s="80"/>
      <c r="G67" s="15"/>
    </row>
    <row r="68" spans="5:7" s="9" customFormat="1" x14ac:dyDescent="0.25">
      <c r="E68" s="72"/>
      <c r="F68" s="80"/>
      <c r="G68" s="15"/>
    </row>
    <row r="69" spans="5:7" s="9" customFormat="1" x14ac:dyDescent="0.25">
      <c r="E69" s="72"/>
      <c r="F69" s="80"/>
      <c r="G69" s="15"/>
    </row>
    <row r="70" spans="5:7" s="9" customFormat="1" x14ac:dyDescent="0.25">
      <c r="E70" s="72"/>
      <c r="F70" s="80"/>
      <c r="G70" s="15"/>
    </row>
    <row r="71" spans="5:7" s="9" customFormat="1" x14ac:dyDescent="0.25">
      <c r="E71" s="72"/>
      <c r="F71" s="80"/>
      <c r="G71" s="15"/>
    </row>
    <row r="72" spans="5:7" s="9" customFormat="1" x14ac:dyDescent="0.25">
      <c r="E72" s="72"/>
      <c r="F72" s="80"/>
      <c r="G72" s="15"/>
    </row>
    <row r="73" spans="5:7" s="9" customFormat="1" x14ac:dyDescent="0.25">
      <c r="E73" s="72"/>
      <c r="F73" s="80"/>
      <c r="G73" s="15"/>
    </row>
    <row r="74" spans="5:7" s="9" customFormat="1" x14ac:dyDescent="0.25">
      <c r="E74" s="72"/>
      <c r="F74" s="80"/>
      <c r="G74" s="15"/>
    </row>
  </sheetData>
  <sheetProtection sheet="1" formatCells="0" formatColumns="0" formatRows="0" insertRows="0" deleteRows="0"/>
  <customSheetViews>
    <customSheetView guid="{D7FF18E2-A72D-4088-BD59-9D74A43C39A8}" scale="90" showPageBreaks="1" showGridLines="0" fitToPage="1" printArea="1">
      <selection activeCell="A3" sqref="A3:D3"/>
      <pageMargins left="0.5" right="0.5" top="0.25" bottom="0.5" header="0.5" footer="0.25"/>
      <printOptions horizontalCentered="1"/>
      <pageSetup scale="84" fitToHeight="2" orientation="landscape" r:id="rId1"/>
      <headerFooter alignWithMargins="0">
        <oddFooter>&amp;Lg. Construction&amp;RPage &amp;P of &amp;N</oddFooter>
      </headerFooter>
    </customSheetView>
    <customSheetView guid="{5BEC5FDE-32D0-42EF-8D2A-06DCBD4F05CC}" scale="90" showPageBreaks="1" showGridLines="0" fitToPage="1" printArea="1">
      <selection activeCell="A3" sqref="A3:D3"/>
      <pageMargins left="0.5" right="0.5" top="0.25" bottom="0.5" header="0.5" footer="0.25"/>
      <printOptions horizontalCentered="1"/>
      <pageSetup scale="84" fitToHeight="2" orientation="landscape" r:id="rId2"/>
      <headerFooter alignWithMargins="0">
        <oddFooter>&amp;Lg. Construction&amp;RPage &amp;P of &amp;N</oddFooter>
      </headerFooter>
    </customSheetView>
    <customSheetView guid="{712CE29F-EFCA-4968-A7C5-599F87319D6A}" scale="90" showGridLines="0" fitToPage="1">
      <selection activeCell="A3" sqref="A3:D3"/>
      <pageMargins left="0.5" right="0.5" top="0.25" bottom="0.5" header="0.5" footer="0.25"/>
      <printOptions horizontalCentered="1"/>
      <pageSetup scale="84" fitToHeight="2" orientation="landscape" r:id="rId3"/>
      <headerFooter alignWithMargins="0">
        <oddFooter>&amp;Lg. Construction&amp;RPage &amp;P of &amp;N</oddFooter>
      </headerFooter>
    </customSheetView>
    <customSheetView guid="{6588CF8C-0BB8-4786-9A46-0A2D10254132}" scale="90" showPageBreaks="1" showGridLines="0" fitToPage="1" printArea="1" topLeftCell="A4">
      <selection activeCell="A3" sqref="A3:D3"/>
      <pageMargins left="0.5" right="0.5" top="0.25" bottom="0.5" header="0.5" footer="0.25"/>
      <printOptions horizontalCentered="1"/>
      <pageSetup scale="84" fitToHeight="2" orientation="landscape" r:id="rId4"/>
      <headerFooter alignWithMargins="0">
        <oddFooter>&amp;Lg. Construction&amp;RPage &amp;P of &amp;N</oddFooter>
      </headerFooter>
    </customSheetView>
    <customSheetView guid="{D5CEF8EB-A9A7-4458-BF65-8F18E34CBA87}" scale="90" showPageBreaks="1" showGridLines="0" fitToPage="1" printArea="1">
      <selection activeCell="G3" sqref="G3"/>
      <pageMargins left="0.5" right="0.5" top="0.25" bottom="0.5" header="0.5" footer="0.25"/>
      <printOptions horizontalCentered="1"/>
      <pageSetup scale="84" fitToHeight="2" orientation="landscape" r:id="rId5"/>
      <headerFooter alignWithMargins="0">
        <oddFooter>&amp;Lg. Construction&amp;RPage &amp;P of &amp;N</oddFooter>
      </headerFooter>
    </customSheetView>
    <customSheetView guid="{BF352FCE-C1BE-4B84-9561-6030FEF6A15F}" scale="90" showPageBreaks="1" fitToPage="1">
      <selection activeCell="A2" sqref="A2:D2"/>
      <pageMargins left="0.5" right="0.5" top="0.25" bottom="0.5" header="0.5" footer="0.25"/>
      <printOptions horizontalCentered="1"/>
      <pageSetup scale="87" orientation="landscape" r:id="rId6"/>
      <headerFooter alignWithMargins="0">
        <oddFooter>&amp;Lg. Construction&amp;RPage &amp;P of &amp;N</oddFooter>
      </headerFooter>
    </customSheetView>
  </customSheetViews>
  <mergeCells count="18">
    <mergeCell ref="B50:G51"/>
    <mergeCell ref="B8:G8"/>
    <mergeCell ref="B17:G17"/>
    <mergeCell ref="B38:G38"/>
    <mergeCell ref="B24:G24"/>
    <mergeCell ref="B31:G31"/>
    <mergeCell ref="B46:D46"/>
    <mergeCell ref="B44:D44"/>
    <mergeCell ref="B37:D37"/>
    <mergeCell ref="B30:D30"/>
    <mergeCell ref="B23:D23"/>
    <mergeCell ref="B16:D16"/>
    <mergeCell ref="B47:D47"/>
    <mergeCell ref="B48:D48"/>
    <mergeCell ref="B1:D1"/>
    <mergeCell ref="B2:G2"/>
    <mergeCell ref="B3:G3"/>
    <mergeCell ref="B5:G5"/>
  </mergeCells>
  <phoneticPr fontId="2" type="noConversion"/>
  <printOptions horizontalCentered="1"/>
  <pageMargins left="0.5" right="0.5" top="0.25" bottom="0.25" header="0.5" footer="0.5"/>
  <pageSetup scale="83" orientation="landscape" horizontalDpi="300" verticalDpi="300" r:id="rId7"/>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tint="-0.249977111117893"/>
    <pageSetUpPr fitToPage="1"/>
  </sheetPr>
  <dimension ref="B1:AB74"/>
  <sheetViews>
    <sheetView showGridLines="0" zoomScale="90" workbookViewId="0"/>
  </sheetViews>
  <sheetFormatPr defaultColWidth="9.1796875" defaultRowHeight="12.5" x14ac:dyDescent="0.25"/>
  <cols>
    <col min="1" max="1" width="3.26953125" style="20" customWidth="1"/>
    <col min="2" max="2" width="9.54296875" style="20" customWidth="1"/>
    <col min="3" max="3" width="7.7265625" style="20" customWidth="1"/>
    <col min="4" max="4" width="42.26953125" style="20" customWidth="1"/>
    <col min="5" max="5" width="14.1796875" style="396" customWidth="1"/>
    <col min="6" max="6" width="36.1796875" style="431" customWidth="1"/>
    <col min="7" max="7" width="61.7265625" style="397" customWidth="1"/>
    <col min="8" max="28" width="9.1796875" style="9"/>
    <col min="29" max="16384" width="9.1796875" style="20"/>
  </cols>
  <sheetData>
    <row r="1" spans="2:10" s="124" customFormat="1" ht="12.75" customHeight="1" x14ac:dyDescent="0.25">
      <c r="B1" s="737" t="s">
        <v>156</v>
      </c>
      <c r="C1" s="737"/>
      <c r="D1" s="737"/>
      <c r="E1" s="126"/>
      <c r="F1" s="334"/>
      <c r="G1" s="418"/>
    </row>
    <row r="2" spans="2:10" s="13" customFormat="1" ht="18.5" thickBot="1" x14ac:dyDescent="0.3">
      <c r="B2" s="781" t="s">
        <v>94</v>
      </c>
      <c r="C2" s="781"/>
      <c r="D2" s="781"/>
      <c r="E2" s="781"/>
      <c r="F2" s="781"/>
      <c r="G2" s="781"/>
      <c r="H2" s="12"/>
      <c r="I2" s="12"/>
      <c r="J2" s="12"/>
    </row>
    <row r="3" spans="2:10" s="9" customFormat="1" ht="94.5" customHeight="1" thickBot="1" x14ac:dyDescent="0.3">
      <c r="B3" s="775" t="s">
        <v>280</v>
      </c>
      <c r="C3" s="776"/>
      <c r="D3" s="776"/>
      <c r="E3" s="776"/>
      <c r="F3" s="776"/>
      <c r="G3" s="777"/>
    </row>
    <row r="4" spans="2:10" s="9" customFormat="1" ht="8" customHeight="1" thickBot="1" x14ac:dyDescent="0.3">
      <c r="D4" s="1"/>
      <c r="E4" s="72"/>
      <c r="F4" s="83"/>
      <c r="G4" s="15"/>
    </row>
    <row r="5" spans="2:10" s="6" customFormat="1" ht="36.75" customHeight="1" thickBot="1" x14ac:dyDescent="0.3">
      <c r="B5" s="478" t="s">
        <v>255</v>
      </c>
      <c r="C5" s="484" t="s">
        <v>248</v>
      </c>
      <c r="D5" s="272" t="s">
        <v>186</v>
      </c>
      <c r="E5" s="274" t="s">
        <v>119</v>
      </c>
      <c r="F5" s="275" t="s">
        <v>106</v>
      </c>
      <c r="G5" s="328" t="s">
        <v>107</v>
      </c>
    </row>
    <row r="6" spans="2:10" s="6" customFormat="1" ht="15" customHeight="1" thickBot="1" x14ac:dyDescent="0.3">
      <c r="B6" s="741" t="s">
        <v>96</v>
      </c>
      <c r="C6" s="742"/>
      <c r="D6" s="742"/>
      <c r="E6" s="742"/>
      <c r="F6" s="742"/>
      <c r="G6" s="743"/>
    </row>
    <row r="7" spans="2:10" s="9" customFormat="1" ht="13.5" customHeight="1" thickBot="1" x14ac:dyDescent="0.3">
      <c r="B7" s="263" t="s">
        <v>254</v>
      </c>
      <c r="C7" s="249">
        <v>5</v>
      </c>
      <c r="D7" s="242" t="s">
        <v>187</v>
      </c>
      <c r="E7" s="243">
        <v>16000</v>
      </c>
      <c r="F7" s="284" t="s">
        <v>142</v>
      </c>
      <c r="G7" s="244" t="s">
        <v>143</v>
      </c>
    </row>
    <row r="8" spans="2:10" ht="13.5" thickBot="1" x14ac:dyDescent="0.3">
      <c r="B8" s="263" t="s">
        <v>256</v>
      </c>
      <c r="C8" s="249">
        <v>4</v>
      </c>
      <c r="D8" s="242" t="s">
        <v>251</v>
      </c>
      <c r="E8" s="243">
        <v>500</v>
      </c>
      <c r="F8" s="284" t="s">
        <v>252</v>
      </c>
      <c r="G8" s="244" t="s">
        <v>253</v>
      </c>
    </row>
    <row r="9" spans="2:10" x14ac:dyDescent="0.25">
      <c r="B9" s="264"/>
      <c r="C9" s="480"/>
      <c r="D9" s="255"/>
      <c r="E9" s="176"/>
      <c r="F9" s="202"/>
      <c r="G9" s="177"/>
    </row>
    <row r="10" spans="2:10" x14ac:dyDescent="0.25">
      <c r="B10" s="573"/>
      <c r="C10" s="473"/>
      <c r="D10" s="256"/>
      <c r="E10" s="188"/>
      <c r="F10" s="203"/>
      <c r="G10" s="180"/>
    </row>
    <row r="11" spans="2:10" x14ac:dyDescent="0.25">
      <c r="B11" s="573"/>
      <c r="C11" s="473"/>
      <c r="D11" s="256"/>
      <c r="E11" s="188"/>
      <c r="F11" s="203"/>
      <c r="G11" s="180"/>
    </row>
    <row r="12" spans="2:10" x14ac:dyDescent="0.25">
      <c r="B12" s="264"/>
      <c r="C12" s="473"/>
      <c r="D12" s="256"/>
      <c r="E12" s="188"/>
      <c r="F12" s="203"/>
      <c r="G12" s="180"/>
    </row>
    <row r="13" spans="2:10" x14ac:dyDescent="0.25">
      <c r="B13" s="264"/>
      <c r="C13" s="473"/>
      <c r="D13" s="256"/>
      <c r="E13" s="188"/>
      <c r="F13" s="203"/>
      <c r="G13" s="180"/>
    </row>
    <row r="14" spans="2:10" ht="13" thickBot="1" x14ac:dyDescent="0.3">
      <c r="B14" s="265"/>
      <c r="C14" s="482"/>
      <c r="D14" s="260"/>
      <c r="E14" s="251"/>
      <c r="F14" s="285"/>
      <c r="G14" s="241"/>
    </row>
    <row r="15" spans="2:10" s="9" customFormat="1" ht="13.5" thickBot="1" x14ac:dyDescent="0.3">
      <c r="B15" s="746" t="s">
        <v>100</v>
      </c>
      <c r="C15" s="747"/>
      <c r="D15" s="748"/>
      <c r="E15" s="411">
        <f>SUM(E9:E14)</f>
        <v>0</v>
      </c>
      <c r="F15" s="432"/>
      <c r="G15" s="430"/>
    </row>
    <row r="16" spans="2:10" s="6" customFormat="1" ht="14.5" thickBot="1" x14ac:dyDescent="0.3">
      <c r="B16" s="181"/>
      <c r="C16" s="490"/>
      <c r="D16" s="742" t="s">
        <v>99</v>
      </c>
      <c r="E16" s="742"/>
      <c r="F16" s="742"/>
      <c r="G16" s="743"/>
    </row>
    <row r="17" spans="2:7" ht="13" x14ac:dyDescent="0.25">
      <c r="B17" s="266"/>
      <c r="C17" s="480"/>
      <c r="D17" s="286"/>
      <c r="E17" s="176"/>
      <c r="F17" s="202"/>
      <c r="G17" s="177"/>
    </row>
    <row r="18" spans="2:7" x14ac:dyDescent="0.25">
      <c r="B18" s="573"/>
      <c r="C18" s="473"/>
      <c r="D18" s="256"/>
      <c r="E18" s="188"/>
      <c r="F18" s="203"/>
      <c r="G18" s="180"/>
    </row>
    <row r="19" spans="2:7" x14ac:dyDescent="0.25">
      <c r="B19" s="573"/>
      <c r="C19" s="473"/>
      <c r="D19" s="256"/>
      <c r="E19" s="188"/>
      <c r="F19" s="203"/>
      <c r="G19" s="180"/>
    </row>
    <row r="20" spans="2:7" x14ac:dyDescent="0.25">
      <c r="B20" s="264"/>
      <c r="C20" s="473"/>
      <c r="D20" s="256"/>
      <c r="E20" s="188"/>
      <c r="F20" s="203"/>
      <c r="G20" s="180"/>
    </row>
    <row r="21" spans="2:7" x14ac:dyDescent="0.25">
      <c r="B21" s="264"/>
      <c r="C21" s="473"/>
      <c r="D21" s="256"/>
      <c r="E21" s="188"/>
      <c r="F21" s="203"/>
      <c r="G21" s="180"/>
    </row>
    <row r="22" spans="2:7" ht="13" thickBot="1" x14ac:dyDescent="0.3">
      <c r="B22" s="265"/>
      <c r="C22" s="482"/>
      <c r="D22" s="260"/>
      <c r="E22" s="251"/>
      <c r="F22" s="285"/>
      <c r="G22" s="241"/>
    </row>
    <row r="23" spans="2:7" s="9" customFormat="1" ht="13.5" thickBot="1" x14ac:dyDescent="0.3">
      <c r="B23" s="746" t="s">
        <v>101</v>
      </c>
      <c r="C23" s="747"/>
      <c r="D23" s="748"/>
      <c r="E23" s="411">
        <f>SUM(E17:E22)</f>
        <v>0</v>
      </c>
      <c r="F23" s="432"/>
      <c r="G23" s="430"/>
    </row>
    <row r="24" spans="2:7" s="6" customFormat="1" ht="14.5" thickBot="1" x14ac:dyDescent="0.3">
      <c r="B24" s="181"/>
      <c r="C24" s="490"/>
      <c r="D24" s="742" t="s">
        <v>97</v>
      </c>
      <c r="E24" s="742"/>
      <c r="F24" s="742"/>
      <c r="G24" s="743"/>
    </row>
    <row r="25" spans="2:7" ht="13" x14ac:dyDescent="0.25">
      <c r="B25" s="266"/>
      <c r="C25" s="480"/>
      <c r="D25" s="286"/>
      <c r="E25" s="176"/>
      <c r="F25" s="202"/>
      <c r="G25" s="177"/>
    </row>
    <row r="26" spans="2:7" x14ac:dyDescent="0.25">
      <c r="B26" s="264"/>
      <c r="C26" s="480"/>
      <c r="D26" s="255"/>
      <c r="E26" s="176"/>
      <c r="F26" s="202"/>
      <c r="G26" s="177"/>
    </row>
    <row r="27" spans="2:7" x14ac:dyDescent="0.25">
      <c r="B27" s="573"/>
      <c r="C27" s="473"/>
      <c r="D27" s="256"/>
      <c r="E27" s="188"/>
      <c r="F27" s="203"/>
      <c r="G27" s="180"/>
    </row>
    <row r="28" spans="2:7" x14ac:dyDescent="0.25">
      <c r="B28" s="573"/>
      <c r="C28" s="473"/>
      <c r="D28" s="256"/>
      <c r="E28" s="188"/>
      <c r="F28" s="203"/>
      <c r="G28" s="180"/>
    </row>
    <row r="29" spans="2:7" x14ac:dyDescent="0.25">
      <c r="B29" s="264"/>
      <c r="C29" s="473"/>
      <c r="D29" s="256"/>
      <c r="E29" s="188"/>
      <c r="F29" s="203"/>
      <c r="G29" s="180"/>
    </row>
    <row r="30" spans="2:7" ht="13" thickBot="1" x14ac:dyDescent="0.3">
      <c r="B30" s="265"/>
      <c r="C30" s="482"/>
      <c r="D30" s="260"/>
      <c r="E30" s="251"/>
      <c r="F30" s="285"/>
      <c r="G30" s="241"/>
    </row>
    <row r="31" spans="2:7" s="9" customFormat="1" ht="13.5" thickBot="1" x14ac:dyDescent="0.3">
      <c r="B31" s="778" t="s">
        <v>102</v>
      </c>
      <c r="C31" s="779"/>
      <c r="D31" s="780"/>
      <c r="E31" s="411">
        <f>SUM(E25:E30)</f>
        <v>0</v>
      </c>
      <c r="F31" s="432"/>
      <c r="G31" s="430"/>
    </row>
    <row r="32" spans="2:7" s="6" customFormat="1" ht="14.5" thickBot="1" x14ac:dyDescent="0.3">
      <c r="B32" s="181"/>
      <c r="C32" s="490"/>
      <c r="D32" s="742" t="s">
        <v>214</v>
      </c>
      <c r="E32" s="742"/>
      <c r="F32" s="742"/>
      <c r="G32" s="743"/>
    </row>
    <row r="33" spans="2:28" ht="13" x14ac:dyDescent="0.25">
      <c r="B33" s="266"/>
      <c r="C33" s="480"/>
      <c r="D33" s="286"/>
      <c r="E33" s="176"/>
      <c r="F33" s="202"/>
      <c r="G33" s="177"/>
    </row>
    <row r="34" spans="2:28" x14ac:dyDescent="0.25">
      <c r="B34" s="264"/>
      <c r="C34" s="480"/>
      <c r="D34" s="255"/>
      <c r="E34" s="176"/>
      <c r="F34" s="202"/>
      <c r="G34" s="177"/>
    </row>
    <row r="35" spans="2:28" x14ac:dyDescent="0.25">
      <c r="B35" s="264"/>
      <c r="C35" s="473"/>
      <c r="D35" s="256"/>
      <c r="E35" s="188"/>
      <c r="F35" s="203"/>
      <c r="G35" s="180"/>
    </row>
    <row r="36" spans="2:28" x14ac:dyDescent="0.25">
      <c r="B36" s="573"/>
      <c r="C36" s="473"/>
      <c r="D36" s="256"/>
      <c r="E36" s="188"/>
      <c r="F36" s="203"/>
      <c r="G36" s="180"/>
    </row>
    <row r="37" spans="2:28" x14ac:dyDescent="0.25">
      <c r="B37" s="573"/>
      <c r="C37" s="473"/>
      <c r="D37" s="256"/>
      <c r="E37" s="188"/>
      <c r="F37" s="203"/>
      <c r="G37" s="180"/>
    </row>
    <row r="38" spans="2:28" ht="13" thickBot="1" x14ac:dyDescent="0.3">
      <c r="B38" s="265"/>
      <c r="C38" s="482"/>
      <c r="D38" s="260"/>
      <c r="E38" s="251"/>
      <c r="F38" s="285"/>
      <c r="G38" s="241"/>
    </row>
    <row r="39" spans="2:28" s="9" customFormat="1" ht="13.5" thickBot="1" x14ac:dyDescent="0.3">
      <c r="B39" s="746" t="s">
        <v>217</v>
      </c>
      <c r="C39" s="747"/>
      <c r="D39" s="748"/>
      <c r="E39" s="411">
        <f>SUM(E33:E38)</f>
        <v>0</v>
      </c>
      <c r="F39" s="432"/>
      <c r="G39" s="430"/>
    </row>
    <row r="40" spans="2:28" s="9" customFormat="1" ht="14.5" thickBot="1" x14ac:dyDescent="0.3">
      <c r="B40" s="181"/>
      <c r="C40" s="490"/>
      <c r="D40" s="742" t="s">
        <v>215</v>
      </c>
      <c r="E40" s="742"/>
      <c r="F40" s="742"/>
      <c r="G40" s="743"/>
    </row>
    <row r="41" spans="2:28" s="391" customFormat="1" ht="13" x14ac:dyDescent="0.25">
      <c r="B41" s="266"/>
      <c r="C41" s="480"/>
      <c r="D41" s="286"/>
      <c r="E41" s="176"/>
      <c r="F41" s="202"/>
      <c r="G41" s="177"/>
      <c r="H41" s="6"/>
      <c r="I41" s="6"/>
      <c r="J41" s="6"/>
      <c r="K41" s="6"/>
      <c r="L41" s="6"/>
      <c r="M41" s="6"/>
      <c r="N41" s="6"/>
      <c r="O41" s="6"/>
      <c r="P41" s="6"/>
      <c r="Q41" s="6"/>
      <c r="R41" s="6"/>
      <c r="S41" s="6"/>
      <c r="T41" s="6"/>
      <c r="U41" s="6"/>
      <c r="V41" s="6"/>
      <c r="W41" s="6"/>
      <c r="X41" s="6"/>
      <c r="Y41" s="6"/>
      <c r="Z41" s="6"/>
      <c r="AA41" s="6"/>
      <c r="AB41" s="6"/>
    </row>
    <row r="42" spans="2:28" x14ac:dyDescent="0.25">
      <c r="B42" s="573"/>
      <c r="C42" s="473"/>
      <c r="D42" s="256"/>
      <c r="E42" s="188"/>
      <c r="F42" s="202"/>
      <c r="G42" s="177"/>
    </row>
    <row r="43" spans="2:28" ht="11.25" customHeight="1" x14ac:dyDescent="0.25">
      <c r="B43" s="573"/>
      <c r="C43" s="473"/>
      <c r="D43" s="256"/>
      <c r="E43" s="188"/>
      <c r="F43" s="203"/>
      <c r="G43" s="180"/>
    </row>
    <row r="44" spans="2:28" ht="11.25" customHeight="1" x14ac:dyDescent="0.25">
      <c r="B44" s="264"/>
      <c r="C44" s="473"/>
      <c r="D44" s="256"/>
      <c r="E44" s="188"/>
      <c r="F44" s="203"/>
      <c r="G44" s="180"/>
    </row>
    <row r="45" spans="2:28" x14ac:dyDescent="0.25">
      <c r="B45" s="264"/>
      <c r="C45" s="473"/>
      <c r="D45" s="256"/>
      <c r="E45" s="188"/>
      <c r="F45" s="203"/>
      <c r="G45" s="180"/>
    </row>
    <row r="46" spans="2:28" ht="13" thickBot="1" x14ac:dyDescent="0.3">
      <c r="B46" s="265"/>
      <c r="C46" s="482"/>
      <c r="D46" s="260"/>
      <c r="E46" s="251"/>
      <c r="F46" s="285"/>
      <c r="G46" s="241"/>
    </row>
    <row r="47" spans="2:28" s="9" customFormat="1" ht="13.5" thickBot="1" x14ac:dyDescent="0.3">
      <c r="B47" s="746" t="s">
        <v>216</v>
      </c>
      <c r="C47" s="747"/>
      <c r="D47" s="748"/>
      <c r="E47" s="411">
        <f>SUM(E41:E46)</f>
        <v>0</v>
      </c>
      <c r="F47" s="432"/>
      <c r="G47" s="430"/>
    </row>
    <row r="48" spans="2:28" s="9" customFormat="1" ht="8" customHeight="1" thickBot="1" x14ac:dyDescent="0.3">
      <c r="B48" s="5"/>
      <c r="C48" s="5"/>
      <c r="D48" s="433"/>
      <c r="E48" s="72"/>
      <c r="F48" s="83"/>
      <c r="G48" s="15"/>
    </row>
    <row r="49" spans="2:7" s="9" customFormat="1" ht="13.5" customHeight="1" x14ac:dyDescent="0.25">
      <c r="B49" s="744" t="s">
        <v>286</v>
      </c>
      <c r="C49" s="745"/>
      <c r="D49" s="745"/>
      <c r="E49" s="565">
        <f>ROUND(SUMIF(B25:B30,"S",E25:E30)+SUMIF(B33:B38,"S",E33:E38)+SUMIF(B41:B46,"S",E41:E46)+SUMIF(B9:B14,"S",E9:E14)+SUMIF(B17:B22,"S",E17:E22),0)</f>
        <v>0</v>
      </c>
      <c r="F49" s="614"/>
      <c r="G49" s="609"/>
    </row>
    <row r="50" spans="2:7" s="9" customFormat="1" ht="13" x14ac:dyDescent="0.25">
      <c r="B50" s="749" t="s">
        <v>287</v>
      </c>
      <c r="C50" s="750"/>
      <c r="D50" s="750"/>
      <c r="E50" s="561">
        <f>ROUND(SUMIF(B25:B30,"CB",E25:E30)+SUMIF(B33:B38,"CB",E33:E38)+SUMIF(B41:B46,"CB",E41:E46)+SUMIF(B9:B14,"CB",E9:E14)+SUMIF(B17:B22,"CB",E17:E22),0)</f>
        <v>0</v>
      </c>
      <c r="F50" s="615"/>
      <c r="G50" s="611"/>
    </row>
    <row r="51" spans="2:7" s="9" customFormat="1" ht="13.5" thickBot="1" x14ac:dyDescent="0.3">
      <c r="B51" s="751" t="s">
        <v>238</v>
      </c>
      <c r="C51" s="752"/>
      <c r="D51" s="752"/>
      <c r="E51" s="571">
        <f>ROUND(SUM(E47+E39+E31+E23+E15),0)</f>
        <v>0</v>
      </c>
      <c r="F51" s="616"/>
      <c r="G51" s="613"/>
    </row>
    <row r="52" spans="2:7" s="9" customFormat="1" ht="8" customHeight="1" thickBot="1" x14ac:dyDescent="0.3">
      <c r="E52" s="72"/>
      <c r="F52" s="83"/>
      <c r="G52" s="15"/>
    </row>
    <row r="53" spans="2:7" x14ac:dyDescent="0.25">
      <c r="B53" s="721" t="s">
        <v>175</v>
      </c>
      <c r="C53" s="722"/>
      <c r="D53" s="722"/>
      <c r="E53" s="722"/>
      <c r="F53" s="722"/>
      <c r="G53" s="723"/>
    </row>
    <row r="54" spans="2:7" ht="13" thickBot="1" x14ac:dyDescent="0.3">
      <c r="B54" s="724"/>
      <c r="C54" s="725"/>
      <c r="D54" s="725"/>
      <c r="E54" s="725"/>
      <c r="F54" s="725"/>
      <c r="G54" s="726"/>
    </row>
    <row r="55" spans="2:7" s="9" customFormat="1" x14ac:dyDescent="0.25">
      <c r="E55" s="72"/>
      <c r="F55" s="83"/>
      <c r="G55" s="15"/>
    </row>
    <row r="56" spans="2:7" s="9" customFormat="1" x14ac:dyDescent="0.25">
      <c r="E56" s="72"/>
      <c r="F56" s="83"/>
      <c r="G56" s="15"/>
    </row>
    <row r="57" spans="2:7" s="9" customFormat="1" x14ac:dyDescent="0.25">
      <c r="E57" s="72"/>
      <c r="F57" s="83"/>
      <c r="G57" s="15"/>
    </row>
    <row r="58" spans="2:7" s="9" customFormat="1" x14ac:dyDescent="0.25">
      <c r="E58" s="72"/>
      <c r="F58" s="83"/>
      <c r="G58" s="15"/>
    </row>
    <row r="59" spans="2:7" s="9" customFormat="1" x14ac:dyDescent="0.25">
      <c r="E59" s="72"/>
      <c r="F59" s="83"/>
      <c r="G59" s="15"/>
    </row>
    <row r="60" spans="2:7" s="9" customFormat="1" x14ac:dyDescent="0.25">
      <c r="E60" s="72"/>
      <c r="F60" s="83"/>
      <c r="G60" s="15"/>
    </row>
    <row r="61" spans="2:7" s="9" customFormat="1" x14ac:dyDescent="0.25">
      <c r="E61" s="72"/>
      <c r="F61" s="83"/>
      <c r="G61" s="15"/>
    </row>
    <row r="62" spans="2:7" s="9" customFormat="1" x14ac:dyDescent="0.25">
      <c r="E62" s="72"/>
      <c r="F62" s="83"/>
      <c r="G62" s="15"/>
    </row>
    <row r="63" spans="2:7" s="9" customFormat="1" x14ac:dyDescent="0.25">
      <c r="E63" s="72"/>
      <c r="F63" s="83"/>
      <c r="G63" s="15"/>
    </row>
    <row r="64" spans="2:7" s="9" customFormat="1" x14ac:dyDescent="0.25">
      <c r="E64" s="72"/>
      <c r="F64" s="83"/>
      <c r="G64" s="15"/>
    </row>
    <row r="65" spans="5:7" s="9" customFormat="1" x14ac:dyDescent="0.25">
      <c r="E65" s="72"/>
      <c r="F65" s="83"/>
      <c r="G65" s="15"/>
    </row>
    <row r="66" spans="5:7" s="9" customFormat="1" x14ac:dyDescent="0.25">
      <c r="E66" s="72"/>
      <c r="F66" s="83"/>
      <c r="G66" s="15"/>
    </row>
    <row r="67" spans="5:7" s="9" customFormat="1" x14ac:dyDescent="0.25">
      <c r="E67" s="72"/>
      <c r="F67" s="83"/>
      <c r="G67" s="15"/>
    </row>
    <row r="68" spans="5:7" s="9" customFormat="1" x14ac:dyDescent="0.25">
      <c r="E68" s="72"/>
      <c r="F68" s="83"/>
      <c r="G68" s="15"/>
    </row>
    <row r="69" spans="5:7" s="9" customFormat="1" x14ac:dyDescent="0.25">
      <c r="E69" s="72"/>
      <c r="F69" s="83"/>
      <c r="G69" s="15"/>
    </row>
    <row r="70" spans="5:7" s="9" customFormat="1" x14ac:dyDescent="0.25">
      <c r="E70" s="72"/>
      <c r="F70" s="83"/>
      <c r="G70" s="15"/>
    </row>
    <row r="71" spans="5:7" s="9" customFormat="1" x14ac:dyDescent="0.25">
      <c r="E71" s="72"/>
      <c r="F71" s="83"/>
      <c r="G71" s="15"/>
    </row>
    <row r="72" spans="5:7" s="9" customFormat="1" x14ac:dyDescent="0.25">
      <c r="E72" s="72"/>
      <c r="F72" s="83"/>
      <c r="G72" s="15"/>
    </row>
    <row r="73" spans="5:7" s="9" customFormat="1" x14ac:dyDescent="0.25">
      <c r="E73" s="72"/>
      <c r="F73" s="83"/>
      <c r="G73" s="15"/>
    </row>
    <row r="74" spans="5:7" s="9" customFormat="1" x14ac:dyDescent="0.25">
      <c r="E74" s="72"/>
      <c r="F74" s="83"/>
      <c r="G74" s="15"/>
    </row>
  </sheetData>
  <sheetProtection sheet="1" formatCells="0" formatColumns="0" formatRows="0" insertRows="0" deleteRows="0"/>
  <customSheetViews>
    <customSheetView guid="{D7FF18E2-A72D-4088-BD59-9D74A43C39A8}" scale="90" showPageBreaks="1" fitToPage="1" printArea="1">
      <selection activeCell="I5" sqref="I5"/>
      <pageMargins left="0.5" right="0.5" top="0.25" bottom="0.5" header="0.5" footer="0.25"/>
      <printOptions horizontalCentered="1"/>
      <pageSetup scale="84" fitToHeight="6" orientation="landscape" r:id="rId1"/>
      <headerFooter alignWithMargins="0">
        <oddFooter>&amp;Lh. Other Direct Costs&amp;RPage &amp;P of &amp;N</oddFooter>
      </headerFooter>
    </customSheetView>
    <customSheetView guid="{5BEC5FDE-32D0-42EF-8D2A-06DCBD4F05CC}" scale="90" showPageBreaks="1" fitToPage="1" printArea="1">
      <selection activeCell="I5" sqref="I5"/>
      <pageMargins left="0.5" right="0.5" top="0.25" bottom="0.5" header="0.5" footer="0.25"/>
      <printOptions horizontalCentered="1"/>
      <pageSetup scale="84" fitToHeight="6" orientation="landscape" r:id="rId2"/>
      <headerFooter alignWithMargins="0">
        <oddFooter>&amp;Lh. Other Direct Costs&amp;RPage &amp;P of &amp;N</oddFooter>
      </headerFooter>
    </customSheetView>
    <customSheetView guid="{712CE29F-EFCA-4968-A7C5-599F87319D6A}" scale="90" fitToPage="1">
      <selection activeCell="B31" sqref="B31"/>
      <pageMargins left="0.5" right="0.5" top="0.25" bottom="0.5" header="0.5" footer="0.25"/>
      <printOptions horizontalCentered="1"/>
      <pageSetup scale="84" fitToHeight="6" orientation="landscape" r:id="rId3"/>
      <headerFooter alignWithMargins="0">
        <oddFooter>&amp;Lh. Other Direct Costs&amp;RPage &amp;P of &amp;N</oddFooter>
      </headerFooter>
    </customSheetView>
    <customSheetView guid="{6588CF8C-0BB8-4786-9A46-0A2D10254132}" scale="90" showPageBreaks="1" fitToPage="1" printArea="1">
      <selection activeCell="F3" sqref="F3"/>
      <pageMargins left="0.5" right="0.5" top="0.25" bottom="0.5" header="0.5" footer="0.25"/>
      <printOptions horizontalCentered="1"/>
      <pageSetup scale="84" fitToHeight="6" orientation="landscape" r:id="rId4"/>
      <headerFooter alignWithMargins="0">
        <oddFooter>&amp;Lh. Other Direct Costs&amp;RPage &amp;P of &amp;N</oddFooter>
      </headerFooter>
    </customSheetView>
    <customSheetView guid="{D5CEF8EB-A9A7-4458-BF65-8F18E34CBA87}" scale="90" showPageBreaks="1" fitToPage="1" printArea="1">
      <selection activeCell="A3" sqref="A3:D3"/>
      <pageMargins left="0.5" right="0.5" top="0.25" bottom="0.5" header="0.5" footer="0.25"/>
      <printOptions horizontalCentered="1"/>
      <pageSetup scale="84" fitToHeight="6" orientation="landscape" r:id="rId5"/>
      <headerFooter alignWithMargins="0">
        <oddFooter>&amp;Lh. Other Direct Costs&amp;RPage &amp;P of &amp;N</oddFooter>
      </headerFooter>
    </customSheetView>
    <customSheetView guid="{BF352FCE-C1BE-4B84-9561-6030FEF6A15F}" scale="90" showPageBreaks="1" fitToPage="1">
      <selection activeCell="A2" sqref="A2:D2"/>
      <pageMargins left="0.5" right="0.5" top="0.25" bottom="0.5" header="0.5" footer="0.25"/>
      <printOptions horizontalCentered="1"/>
      <pageSetup scale="84" orientation="landscape" r:id="rId6"/>
      <headerFooter alignWithMargins="0">
        <oddFooter>&amp;Lh. Other Direct Costs&amp;RPage &amp;P of &amp;N</oddFooter>
      </headerFooter>
    </customSheetView>
  </customSheetViews>
  <mergeCells count="17">
    <mergeCell ref="B1:D1"/>
    <mergeCell ref="B2:G2"/>
    <mergeCell ref="B53:G54"/>
    <mergeCell ref="B3:G3"/>
    <mergeCell ref="B6:G6"/>
    <mergeCell ref="D24:G24"/>
    <mergeCell ref="D16:G16"/>
    <mergeCell ref="D32:G32"/>
    <mergeCell ref="D40:G40"/>
    <mergeCell ref="B49:D49"/>
    <mergeCell ref="B47:D47"/>
    <mergeCell ref="B39:D39"/>
    <mergeCell ref="B31:D31"/>
    <mergeCell ref="B23:D23"/>
    <mergeCell ref="B15:D15"/>
    <mergeCell ref="B50:D50"/>
    <mergeCell ref="B51:D51"/>
  </mergeCells>
  <phoneticPr fontId="2" type="noConversion"/>
  <printOptions horizontalCentered="1"/>
  <pageMargins left="0.5" right="0.5" top="0.25" bottom="0.25" header="0.5" footer="0.5"/>
  <pageSetup scale="80" orientation="landscape" horizontalDpi="300" verticalDpi="300" r:id="rId7"/>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9B6D68648A374F8A84C091C5312AC2" ma:contentTypeVersion="3" ma:contentTypeDescription="Create a new document." ma:contentTypeScope="" ma:versionID="f77e74bc894eccae678833a79bdaa9b5">
  <xsd:schema xmlns:xsd="http://www.w3.org/2001/XMLSchema" xmlns:xs="http://www.w3.org/2001/XMLSchema" xmlns:p="http://schemas.microsoft.com/office/2006/metadata/properties" xmlns:ns1="http://schemas.microsoft.com/sharepoint/v3" xmlns:ns2="c6d9b406-8ab6-4e35-b189-c607f551e6ff" xmlns:ns3="4a53122c-99ef-4056-b9d7-198bf3ffeec5" targetNamespace="http://schemas.microsoft.com/office/2006/metadata/properties" ma:root="true" ma:fieldsID="7c12f484e3fb86f03c8ea14277691a1c" ns1:_="" ns2:_="" ns3:_="">
    <xsd:import namespace="http://schemas.microsoft.com/sharepoint/v3"/>
    <xsd:import namespace="c6d9b406-8ab6-4e35-b189-c607f551e6ff"/>
    <xsd:import namespace="4a53122c-99ef-4056-b9d7-198bf3ffeec5"/>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2"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d9b406-8ab6-4e35-b189-c607f551e6f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a53122c-99ef-4056-b9d7-198bf3ffeec5" elementFormDefault="qualified">
    <xsd:import namespace="http://schemas.microsoft.com/office/2006/documentManagement/types"/>
    <xsd:import namespace="http://schemas.microsoft.com/office/infopath/2007/PartnerControls"/>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c6d9b406-8ab6-4e35-b189-c607f551e6ff">PZK64XEQC5JR-1184640895-218</_dlc_DocId>
    <_dlc_DocIdUrl xmlns="c6d9b406-8ab6-4e35-b189-c607f551e6ff">
      <Url>https://eeredocman.ee.doe.gov/offices/EE-6/AdminLibrary/_layouts/15/DocIdRedir.aspx?ID=PZK64XEQC5JR-1184640895-218</Url>
      <Description>PZK64XEQC5JR-1184640895-218</Description>
    </_dlc_DocIdUrl>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4A649E0-5DE6-464B-991A-A426621691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6d9b406-8ab6-4e35-b189-c607f551e6ff"/>
    <ds:schemaRef ds:uri="4a53122c-99ef-4056-b9d7-198bf3ffee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37890C-5697-4B75-8ED6-4BF1A46EE4A3}">
  <ds:schemaRefs>
    <ds:schemaRef ds:uri="http://schemas.microsoft.com/sharepoint/v3/contenttype/forms"/>
  </ds:schemaRefs>
</ds:datastoreItem>
</file>

<file path=customXml/itemProps3.xml><?xml version="1.0" encoding="utf-8"?>
<ds:datastoreItem xmlns:ds="http://schemas.openxmlformats.org/officeDocument/2006/customXml" ds:itemID="{D9573E29-0C75-4DB9-AEF6-54B84AEC0A8F}">
  <ds:schemaRefs>
    <ds:schemaRef ds:uri="http://schemas.microsoft.com/sharepoint/events"/>
  </ds:schemaRefs>
</ds:datastoreItem>
</file>

<file path=customXml/itemProps4.xml><?xml version="1.0" encoding="utf-8"?>
<ds:datastoreItem xmlns:ds="http://schemas.openxmlformats.org/officeDocument/2006/customXml" ds:itemID="{335C459A-88E6-4C69-A7A2-C889E476A057}">
  <ds:schemaRefs>
    <ds:schemaRef ds:uri="http://schemas.openxmlformats.org/package/2006/metadata/core-properties"/>
    <ds:schemaRef ds:uri="http://purl.org/dc/elements/1.1/"/>
    <ds:schemaRef ds:uri="http://schemas.microsoft.com/office/2006/documentManagement/types"/>
    <ds:schemaRef ds:uri="4a53122c-99ef-4056-b9d7-198bf3ffeec5"/>
    <ds:schemaRef ds:uri="http://www.w3.org/XML/1998/namespace"/>
    <ds:schemaRef ds:uri="http://purl.org/dc/terms/"/>
    <ds:schemaRef ds:uri="http://schemas.microsoft.com/office/infopath/2007/PartnerControls"/>
    <ds:schemaRef ds:uri="http://schemas.microsoft.com/office/2006/metadata/properties"/>
    <ds:schemaRef ds:uri="c6d9b406-8ab6-4e35-b189-c607f551e6ff"/>
    <ds:schemaRef ds:uri="http://schemas.microsoft.com/sharepoint/v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8</vt:i4>
      </vt:variant>
    </vt:vector>
  </HeadingPairs>
  <TitlesOfParts>
    <vt:vector size="22" baseType="lpstr">
      <vt:lpstr>Instructions and Summary</vt:lpstr>
      <vt:lpstr>a. Personnel</vt:lpstr>
      <vt:lpstr>b. Fringe</vt:lpstr>
      <vt:lpstr>c. Travel</vt:lpstr>
      <vt:lpstr>d. Equipment</vt:lpstr>
      <vt:lpstr>e. Supplies</vt:lpstr>
      <vt:lpstr>f. Contractual</vt:lpstr>
      <vt:lpstr>g. Construction</vt:lpstr>
      <vt:lpstr>h. Other</vt:lpstr>
      <vt:lpstr>i. Indirect</vt:lpstr>
      <vt:lpstr>j. Cost Share</vt:lpstr>
      <vt:lpstr>SF-424A</vt:lpstr>
      <vt:lpstr>SF-424A Cost Categories</vt:lpstr>
      <vt:lpstr>SF-424A Minus FFRDC</vt:lpstr>
      <vt:lpstr>'a. Personnel'!Print_Titles</vt:lpstr>
      <vt:lpstr>'c. Travel'!Print_Titles</vt:lpstr>
      <vt:lpstr>'d. Equipment'!Print_Titles</vt:lpstr>
      <vt:lpstr>'e. Supplies'!Print_Titles</vt:lpstr>
      <vt:lpstr>'f. Contractual'!Print_Titles</vt:lpstr>
      <vt:lpstr>'g. Construction'!Print_Titles</vt:lpstr>
      <vt:lpstr>'h. Other'!Print_Titles</vt:lpstr>
      <vt:lpstr>'j. Cost Share'!Print_Titles</vt:lpstr>
    </vt:vector>
  </TitlesOfParts>
  <Company>U.S. Department of Energy - Golden Field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EERE 159 - Detailed Budget Justification</dc:title>
  <dc:creator>Pat Saito</dc:creator>
  <cp:lastModifiedBy>Jennifer Hanna</cp:lastModifiedBy>
  <cp:lastPrinted>2024-05-10T16:25:18Z</cp:lastPrinted>
  <dcterms:created xsi:type="dcterms:W3CDTF">2006-10-30T17:25:35Z</dcterms:created>
  <dcterms:modified xsi:type="dcterms:W3CDTF">2024-08-13T20:56:31Z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642d6244-c9c1-46b2-90e4-0f8bbd09b354</vt:lpwstr>
  </property>
  <property fmtid="{D5CDD505-2E9C-101B-9397-08002B2CF9AE}" pid="3" name="ContentTypeId">
    <vt:lpwstr>0x010100AC9B6D68648A374F8A84C091C5312AC2</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