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showInkAnnotation="0" codeName="ThisWorkbook" defaultThemeVersion="124226"/>
  <mc:AlternateContent xmlns:mc="http://schemas.openxmlformats.org/markup-compatibility/2006">
    <mc:Choice Requires="x15">
      <x15ac:absPath xmlns:x15ac="http://schemas.microsoft.com/office/spreadsheetml/2010/11/ac" url="\\eerefs6.doe.local\EERERESTRICTED\SOPs &amp; Templates\FY24\BIL IRA Budget Justifications\"/>
    </mc:Choice>
  </mc:AlternateContent>
  <xr:revisionPtr revIDLastSave="0" documentId="13_ncr:1_{404F4480-5C83-4888-A5AC-335C0FC76F6E}" xr6:coauthVersionLast="47" xr6:coauthVersionMax="47" xr10:uidLastSave="{00000000-0000-0000-0000-000000000000}"/>
  <bookViews>
    <workbookView xWindow="28690" yWindow="-110" windowWidth="29020" windowHeight="15820" tabRatio="853"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Cost Categories" sheetId="13" r:id="rId12"/>
    <sheet name="SF-424A Minus FFRDC" sheetId="19" r:id="rId13"/>
    <sheet name="Audit" sheetId="20" state="veryHidden" r:id="rId14"/>
  </sheets>
  <definedNames>
    <definedName name="_xlnm._FilterDatabase" localSheetId="1" hidden="1">'a. Personnel'!$B$7:$P$7</definedName>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Indirect'!$I:$J</definedName>
    <definedName name="Z_5BEC5FDE_32D0_42EF_8D2A_06DCBD4F05CC_.wvu.PrintArea" localSheetId="1" hidden="1">'a. Personnel'!$B$1:$P$39</definedName>
    <definedName name="Z_5BEC5FDE_32D0_42EF_8D2A_06DCBD4F05CC_.wvu.PrintArea" localSheetId="2" hidden="1">'b. Fringe'!$B$1:$L$21</definedName>
    <definedName name="Z_5BEC5FDE_32D0_42EF_8D2A_06DCBD4F05CC_.wvu.PrintArea" localSheetId="6" hidden="1">'f. Contractual'!$D$1:$J$32</definedName>
    <definedName name="Z_5BEC5FDE_32D0_42EF_8D2A_06DCBD4F05CC_.wvu.PrintArea" localSheetId="7" hidden="1">'g. Construction'!$D$1:$G$35</definedName>
    <definedName name="Z_5BEC5FDE_32D0_42EF_8D2A_06DCBD4F05CC_.wvu.PrintArea" localSheetId="8" hidden="1">'h. Other'!$D$1:$G$36</definedName>
    <definedName name="Z_5BEC5FDE_32D0_42EF_8D2A_06DCBD4F05CC_.wvu.PrintArea" localSheetId="9" hidden="1">'i. Indirect'!$B$1:$H$25</definedName>
    <definedName name="Z_5BEC5FDE_32D0_42EF_8D2A_06DCBD4F05CC_.wvu.PrintArea" localSheetId="10" hidden="1">'j. Cost Share'!$B$1:$H$23</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Indirect'!$I:$J</definedName>
    <definedName name="Z_6588CF8C_0BB8_4786_9A46_0A2D10254132_.wvu.PrintArea" localSheetId="1" hidden="1">'a. Personnel'!$B$1:$P$39</definedName>
    <definedName name="Z_6588CF8C_0BB8_4786_9A46_0A2D10254132_.wvu.PrintArea" localSheetId="2" hidden="1">'b. Fringe'!$B$1:$L$21</definedName>
    <definedName name="Z_6588CF8C_0BB8_4786_9A46_0A2D10254132_.wvu.PrintArea" localSheetId="6" hidden="1">'f. Contractual'!$D$1:$J$32</definedName>
    <definedName name="Z_6588CF8C_0BB8_4786_9A46_0A2D10254132_.wvu.PrintArea" localSheetId="7" hidden="1">'g. Construction'!$D$1:$G$35</definedName>
    <definedName name="Z_6588CF8C_0BB8_4786_9A46_0A2D10254132_.wvu.PrintArea" localSheetId="8" hidden="1">'h. Other'!$D$1:$G$36</definedName>
    <definedName name="Z_6588CF8C_0BB8_4786_9A46_0A2D10254132_.wvu.PrintArea" localSheetId="9" hidden="1">'i. Indirect'!$B$1:$H$25</definedName>
    <definedName name="Z_6588CF8C_0BB8_4786_9A46_0A2D10254132_.wvu.PrintArea" localSheetId="10" hidden="1">'j. Cost Share'!$B$1:$H$23</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Indirect'!$I:$J</definedName>
    <definedName name="Z_712CE29F_EFCA_4968_A7C5_599F87319D6A_.wvu.PrintArea" localSheetId="1" hidden="1">'a. Personnel'!$B$1:$P$39</definedName>
    <definedName name="Z_712CE29F_EFCA_4968_A7C5_599F87319D6A_.wvu.PrintArea" localSheetId="2" hidden="1">'b. Fringe'!$B$1:$L$21</definedName>
    <definedName name="Z_712CE29F_EFCA_4968_A7C5_599F87319D6A_.wvu.PrintArea" localSheetId="6" hidden="1">'f. Contractual'!$D$1:$J$32</definedName>
    <definedName name="Z_712CE29F_EFCA_4968_A7C5_599F87319D6A_.wvu.PrintArea" localSheetId="7" hidden="1">'g. Construction'!$D$1:$G$35</definedName>
    <definedName name="Z_712CE29F_EFCA_4968_A7C5_599F87319D6A_.wvu.PrintArea" localSheetId="8" hidden="1">'h. Other'!$D$1:$G$36</definedName>
    <definedName name="Z_712CE29F_EFCA_4968_A7C5_599F87319D6A_.wvu.PrintArea" localSheetId="9" hidden="1">'i. Indirect'!$B$1:$H$25</definedName>
    <definedName name="Z_712CE29F_EFCA_4968_A7C5_599F87319D6A_.wvu.PrintArea" localSheetId="10" hidden="1">'j. Cost Share'!$B$1:$H$23</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Indirect'!$I:$J</definedName>
    <definedName name="Z_BF352FCE_C1BE_4B84_9561_6030FEF6A15F_.wvu.PrintArea" localSheetId="1" hidden="1">'a. Personnel'!$B$1:$P$39</definedName>
    <definedName name="Z_BF352FCE_C1BE_4B84_9561_6030FEF6A15F_.wvu.PrintArea" localSheetId="2" hidden="1">'b. Fringe'!$B$1:$L$21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Indirect'!$I:$J</definedName>
    <definedName name="Z_D5CEF8EB_A9A7_4458_BF65_8F18E34CBA87_.wvu.PrintArea" localSheetId="1" hidden="1">'a. Personnel'!$B$1:$P$39</definedName>
    <definedName name="Z_D5CEF8EB_A9A7_4458_BF65_8F18E34CBA87_.wvu.PrintArea" localSheetId="2" hidden="1">'b. Fringe'!$B$1:$L$21</definedName>
    <definedName name="Z_D5CEF8EB_A9A7_4458_BF65_8F18E34CBA87_.wvu.PrintArea" localSheetId="6" hidden="1">'f. Contractual'!$D$1:$J$32</definedName>
    <definedName name="Z_D5CEF8EB_A9A7_4458_BF65_8F18E34CBA87_.wvu.PrintArea" localSheetId="7" hidden="1">'g. Construction'!$D$1:$G$35</definedName>
    <definedName name="Z_D5CEF8EB_A9A7_4458_BF65_8F18E34CBA87_.wvu.PrintArea" localSheetId="8" hidden="1">'h. Other'!$D$1:$G$36</definedName>
    <definedName name="Z_D5CEF8EB_A9A7_4458_BF65_8F18E34CBA87_.wvu.PrintArea" localSheetId="9" hidden="1">'i. Indirect'!$B$1:$H$25</definedName>
    <definedName name="Z_D5CEF8EB_A9A7_4458_BF65_8F18E34CBA87_.wvu.PrintArea" localSheetId="10" hidden="1">'j. Cost Share'!$B$1:$H$23</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Indirect'!$I:$J</definedName>
    <definedName name="Z_D7FF18E2_A72D_4088_BD59_9D74A43C39A8_.wvu.PrintArea" localSheetId="1" hidden="1">'a. Personnel'!$B$1:$P$39</definedName>
    <definedName name="Z_D7FF18E2_A72D_4088_BD59_9D74A43C39A8_.wvu.PrintArea" localSheetId="2" hidden="1">'b. Fringe'!$B$1:$L$21</definedName>
    <definedName name="Z_D7FF18E2_A72D_4088_BD59_9D74A43C39A8_.wvu.PrintArea" localSheetId="6" hidden="1">'f. Contractual'!$D$1:$J$32</definedName>
    <definedName name="Z_D7FF18E2_A72D_4088_BD59_9D74A43C39A8_.wvu.PrintArea" localSheetId="7" hidden="1">'g. Construction'!$D$1:$G$35</definedName>
    <definedName name="Z_D7FF18E2_A72D_4088_BD59_9D74A43C39A8_.wvu.PrintArea" localSheetId="8" hidden="1">'h. Other'!$D$1:$G$36</definedName>
    <definedName name="Z_D7FF18E2_A72D_4088_BD59_9D74A43C39A8_.wvu.PrintArea" localSheetId="9" hidden="1">'i. Indirect'!$B$1:$H$25</definedName>
    <definedName name="Z_D7FF18E2_A72D_4088_BD59_9D74A43C39A8_.wvu.PrintArea" localSheetId="10" hidden="1">'j. Cost Share'!$B$1:$H$23</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8" i="6" l="1"/>
  <c r="K32" i="20" l="1"/>
  <c r="H32" i="20"/>
  <c r="E32" i="20"/>
  <c r="L32" i="20" s="1"/>
  <c r="M32" i="20" s="1"/>
  <c r="K30" i="20"/>
  <c r="J30" i="20"/>
  <c r="I30" i="20"/>
  <c r="H30" i="20"/>
  <c r="G30" i="20"/>
  <c r="F30" i="20"/>
  <c r="E30" i="20"/>
  <c r="L30" i="20" s="1"/>
  <c r="M30" i="20" s="1"/>
  <c r="D30" i="20"/>
  <c r="C30" i="20"/>
  <c r="J29" i="20"/>
  <c r="I29" i="20"/>
  <c r="G29" i="20"/>
  <c r="F29" i="20"/>
  <c r="D29" i="20"/>
  <c r="C29" i="20"/>
  <c r="J28" i="20"/>
  <c r="I28" i="20"/>
  <c r="G28" i="20"/>
  <c r="F28" i="20"/>
  <c r="D28" i="20"/>
  <c r="C28" i="20"/>
  <c r="K27" i="20"/>
  <c r="J27" i="20"/>
  <c r="I27" i="20"/>
  <c r="H27" i="20"/>
  <c r="G27" i="20"/>
  <c r="F27" i="20"/>
  <c r="E27" i="20"/>
  <c r="L27" i="20" s="1"/>
  <c r="M27" i="20" s="1"/>
  <c r="D27" i="20"/>
  <c r="C27" i="20"/>
  <c r="L26" i="20"/>
  <c r="M26" i="20" s="1"/>
  <c r="K26" i="20"/>
  <c r="J26" i="20"/>
  <c r="I26" i="20"/>
  <c r="H26" i="20"/>
  <c r="G26" i="20"/>
  <c r="F26" i="20"/>
  <c r="E26" i="20"/>
  <c r="D26" i="20"/>
  <c r="C26" i="20"/>
  <c r="K25" i="20"/>
  <c r="K28" i="20" s="1"/>
  <c r="J25" i="20"/>
  <c r="I25" i="20"/>
  <c r="H25" i="20"/>
  <c r="H28" i="20" s="1"/>
  <c r="G25" i="20"/>
  <c r="F25" i="20"/>
  <c r="E25" i="20"/>
  <c r="E28" i="20" s="1"/>
  <c r="D25" i="20"/>
  <c r="C25" i="20"/>
  <c r="K23" i="20"/>
  <c r="J23" i="20"/>
  <c r="I23" i="20"/>
  <c r="H23" i="20"/>
  <c r="G23" i="20"/>
  <c r="F23" i="20"/>
  <c r="E23" i="20"/>
  <c r="L23" i="20" s="1"/>
  <c r="M23" i="20" s="1"/>
  <c r="D23" i="20"/>
  <c r="C23" i="20"/>
  <c r="K22" i="20"/>
  <c r="J22" i="20"/>
  <c r="I22" i="20"/>
  <c r="H22" i="20"/>
  <c r="G22" i="20"/>
  <c r="F22" i="20"/>
  <c r="E22" i="20"/>
  <c r="D22" i="20"/>
  <c r="C22" i="20"/>
  <c r="K21" i="20"/>
  <c r="J21" i="20"/>
  <c r="I21" i="20"/>
  <c r="H21" i="20"/>
  <c r="L21" i="20" s="1"/>
  <c r="M21" i="20" s="1"/>
  <c r="G21" i="20"/>
  <c r="F21" i="20"/>
  <c r="E21" i="20"/>
  <c r="D21" i="20"/>
  <c r="C21" i="20"/>
  <c r="K20" i="20"/>
  <c r="H20" i="20"/>
  <c r="E20" i="20"/>
  <c r="L20" i="20" s="1"/>
  <c r="M20" i="20" s="1"/>
  <c r="K19" i="20"/>
  <c r="J19" i="20"/>
  <c r="I19" i="20"/>
  <c r="H19" i="20"/>
  <c r="G19" i="20"/>
  <c r="F19" i="20"/>
  <c r="E19" i="20"/>
  <c r="D19" i="20"/>
  <c r="C19" i="20"/>
  <c r="I15" i="20"/>
  <c r="F15" i="20"/>
  <c r="J30" i="1"/>
  <c r="I30" i="1"/>
  <c r="G30" i="1"/>
  <c r="F30" i="1"/>
  <c r="D30" i="1"/>
  <c r="C30" i="1"/>
  <c r="E34" i="9"/>
  <c r="E33" i="9"/>
  <c r="J29" i="1"/>
  <c r="I29" i="1"/>
  <c r="G29" i="1"/>
  <c r="F29" i="1"/>
  <c r="D29" i="1"/>
  <c r="C29" i="1"/>
  <c r="E33" i="8"/>
  <c r="E32" i="8"/>
  <c r="J28" i="1"/>
  <c r="I28" i="1"/>
  <c r="G28" i="1"/>
  <c r="F28" i="1"/>
  <c r="D28" i="1"/>
  <c r="C28" i="1"/>
  <c r="J27" i="1"/>
  <c r="J26" i="1"/>
  <c r="J25" i="1"/>
  <c r="I27" i="1"/>
  <c r="I26" i="1"/>
  <c r="I25" i="1"/>
  <c r="G27" i="1"/>
  <c r="G26" i="1"/>
  <c r="G25" i="1"/>
  <c r="F27" i="1"/>
  <c r="F26" i="1"/>
  <c r="F25" i="1"/>
  <c r="D27" i="1"/>
  <c r="D26" i="1"/>
  <c r="D25" i="1"/>
  <c r="C27" i="1"/>
  <c r="C26" i="1"/>
  <c r="C25" i="1"/>
  <c r="I30" i="7"/>
  <c r="I29" i="7"/>
  <c r="H30" i="7"/>
  <c r="H29" i="7"/>
  <c r="G30" i="7"/>
  <c r="G29" i="7"/>
  <c r="D23" i="1"/>
  <c r="C23" i="1"/>
  <c r="G10" i="6"/>
  <c r="G11" i="6"/>
  <c r="E16" i="8"/>
  <c r="E29" i="20" s="1"/>
  <c r="M15" i="4"/>
  <c r="M11" i="4"/>
  <c r="G11" i="5"/>
  <c r="D22" i="1" s="1"/>
  <c r="H34" i="2"/>
  <c r="K34" i="2"/>
  <c r="H35" i="2"/>
  <c r="K35" i="2"/>
  <c r="E36" i="2"/>
  <c r="E35" i="2"/>
  <c r="E34" i="2"/>
  <c r="I31" i="20" l="1"/>
  <c r="I33" i="20" s="1"/>
  <c r="J31" i="20"/>
  <c r="J33" i="20" s="1"/>
  <c r="G31" i="20"/>
  <c r="G33" i="20" s="1"/>
  <c r="F31" i="20"/>
  <c r="F33" i="20" s="1"/>
  <c r="C31" i="20"/>
  <c r="C33" i="20" s="1"/>
  <c r="D31" i="20"/>
  <c r="D33" i="20" s="1"/>
  <c r="E31" i="20"/>
  <c r="L28" i="20"/>
  <c r="M28" i="20" s="1"/>
  <c r="E33" i="20"/>
  <c r="L12" i="20" s="1"/>
  <c r="L22" i="20"/>
  <c r="M22" i="20" s="1"/>
  <c r="L19" i="20"/>
  <c r="M19" i="20" s="1"/>
  <c r="L25" i="20"/>
  <c r="M25" i="20" s="1"/>
  <c r="J29" i="7"/>
  <c r="J30" i="7"/>
  <c r="E15" i="9"/>
  <c r="G7" i="6"/>
  <c r="F14" i="10"/>
  <c r="H7" i="11"/>
  <c r="L34" i="20" l="1"/>
  <c r="L35" i="20"/>
  <c r="M8" i="4" a="1"/>
  <c r="M8" i="4" s="1"/>
  <c r="M30" i="4"/>
  <c r="M27" i="4"/>
  <c r="M28" i="4"/>
  <c r="M26" i="4"/>
  <c r="J21" i="1" s="1"/>
  <c r="M25" i="4"/>
  <c r="I21" i="1" s="1"/>
  <c r="M22" i="4"/>
  <c r="M19" i="4"/>
  <c r="M20" i="4"/>
  <c r="M18" i="4"/>
  <c r="G21" i="1" s="1"/>
  <c r="M17" i="4"/>
  <c r="F21" i="1" s="1"/>
  <c r="M14" i="4"/>
  <c r="M10" i="4"/>
  <c r="M12" i="4"/>
  <c r="M9" i="4"/>
  <c r="M7" i="4"/>
  <c r="M33" i="4" l="1"/>
  <c r="C21" i="1"/>
  <c r="M34" i="4"/>
  <c r="D21" i="1"/>
  <c r="M31" i="4"/>
  <c r="M23" i="4"/>
  <c r="I29" i="19"/>
  <c r="M35" i="4" l="1"/>
  <c r="I29" i="13"/>
  <c r="G10" i="2" l="1"/>
  <c r="G2" i="19" l="1"/>
  <c r="D2" i="19"/>
  <c r="G17" i="11"/>
  <c r="F17" i="11"/>
  <c r="E17" i="11"/>
  <c r="F15" i="10"/>
  <c r="F13" i="10"/>
  <c r="F12" i="10"/>
  <c r="E16" i="10"/>
  <c r="D16" i="10"/>
  <c r="C16" i="10"/>
  <c r="E31" i="9"/>
  <c r="E23" i="9"/>
  <c r="I27" i="7"/>
  <c r="K27" i="1" s="1"/>
  <c r="H27" i="7"/>
  <c r="H27" i="1" s="1"/>
  <c r="G27" i="7"/>
  <c r="E27" i="1" s="1"/>
  <c r="I22" i="7"/>
  <c r="H22" i="7"/>
  <c r="G22" i="7"/>
  <c r="I13" i="7"/>
  <c r="H13" i="7"/>
  <c r="G13" i="7"/>
  <c r="I13" i="3"/>
  <c r="F13" i="3"/>
  <c r="C13" i="3"/>
  <c r="I14" i="20" l="1"/>
  <c r="I13" i="20"/>
  <c r="I12" i="20"/>
  <c r="E35" i="9"/>
  <c r="H31" i="7"/>
  <c r="G31" i="7"/>
  <c r="I31" i="7"/>
  <c r="L27" i="1"/>
  <c r="I13" i="1"/>
  <c r="H10" i="19" s="1"/>
  <c r="J27" i="7"/>
  <c r="F16" i="10"/>
  <c r="F12" i="20" l="1"/>
  <c r="M12" i="20"/>
  <c r="H10" i="13"/>
  <c r="H16" i="11"/>
  <c r="H15" i="11"/>
  <c r="H14" i="11"/>
  <c r="H13" i="11"/>
  <c r="H12" i="11"/>
  <c r="H11" i="11"/>
  <c r="H10" i="11"/>
  <c r="H9" i="11"/>
  <c r="H8" i="11"/>
  <c r="H6" i="11"/>
  <c r="H17" i="11" l="1"/>
  <c r="G2" i="13"/>
  <c r="D2" i="13"/>
  <c r="G7" i="5" l="1"/>
  <c r="I14" i="1" l="1"/>
  <c r="E23" i="8"/>
  <c r="H29" i="20" s="1"/>
  <c r="E30" i="8"/>
  <c r="K29" i="20" s="1"/>
  <c r="K31" i="20" s="1"/>
  <c r="K33" i="20" s="1"/>
  <c r="L14" i="20" s="1"/>
  <c r="J6" i="7"/>
  <c r="J7" i="7"/>
  <c r="J8" i="7"/>
  <c r="J9" i="7"/>
  <c r="J10" i="7"/>
  <c r="J11" i="7"/>
  <c r="J12" i="7"/>
  <c r="E25" i="1"/>
  <c r="H25" i="1"/>
  <c r="K25" i="1"/>
  <c r="J16" i="7"/>
  <c r="J17" i="7"/>
  <c r="J18" i="7"/>
  <c r="J19" i="7"/>
  <c r="J20" i="7"/>
  <c r="J21" i="7"/>
  <c r="E26" i="1"/>
  <c r="H26" i="1"/>
  <c r="K26" i="1"/>
  <c r="J25" i="7"/>
  <c r="J26" i="7"/>
  <c r="G9" i="6"/>
  <c r="G12" i="6"/>
  <c r="G13" i="6"/>
  <c r="G14" i="6"/>
  <c r="G15" i="6"/>
  <c r="G16" i="6"/>
  <c r="G19" i="6"/>
  <c r="G20" i="6"/>
  <c r="G21" i="6"/>
  <c r="G22" i="6"/>
  <c r="G23" i="6"/>
  <c r="G24" i="6"/>
  <c r="G25" i="6"/>
  <c r="G26" i="6"/>
  <c r="G29" i="6"/>
  <c r="G30" i="6"/>
  <c r="I23" i="1" s="1"/>
  <c r="G31" i="6"/>
  <c r="J23" i="1" s="1"/>
  <c r="G32" i="6"/>
  <c r="G33" i="6"/>
  <c r="G34" i="6"/>
  <c r="G35" i="6"/>
  <c r="G36" i="6"/>
  <c r="G8" i="5"/>
  <c r="G9" i="5"/>
  <c r="G10" i="5"/>
  <c r="C22" i="1" s="1"/>
  <c r="G12" i="5"/>
  <c r="G13" i="5"/>
  <c r="G14" i="5"/>
  <c r="G17" i="5"/>
  <c r="G18" i="5"/>
  <c r="F22" i="1" s="1"/>
  <c r="G19" i="5"/>
  <c r="G20" i="5"/>
  <c r="G21" i="5"/>
  <c r="G22" i="5"/>
  <c r="G25" i="5"/>
  <c r="G26" i="5"/>
  <c r="I22" i="1" s="1"/>
  <c r="G27" i="5"/>
  <c r="J22" i="1" s="1"/>
  <c r="G28" i="5"/>
  <c r="G29" i="5"/>
  <c r="G30" i="5"/>
  <c r="E7" i="3"/>
  <c r="H7" i="3"/>
  <c r="K7" i="3"/>
  <c r="E8" i="3"/>
  <c r="H8" i="3"/>
  <c r="K8" i="3"/>
  <c r="E9" i="3"/>
  <c r="H9" i="3"/>
  <c r="K9" i="3"/>
  <c r="E10" i="3"/>
  <c r="H10" i="3"/>
  <c r="K10" i="3"/>
  <c r="E11" i="3"/>
  <c r="H11" i="3"/>
  <c r="K11" i="3"/>
  <c r="E12" i="3"/>
  <c r="H12" i="3"/>
  <c r="K12" i="3"/>
  <c r="G8" i="2"/>
  <c r="J8" i="2"/>
  <c r="M8" i="2"/>
  <c r="N8" i="2"/>
  <c r="G9" i="2"/>
  <c r="J9" i="2"/>
  <c r="M9" i="2"/>
  <c r="N9" i="2"/>
  <c r="J10" i="2"/>
  <c r="M10" i="2"/>
  <c r="N10" i="2"/>
  <c r="N34" i="2" s="1"/>
  <c r="G11" i="2"/>
  <c r="G35" i="2" s="1"/>
  <c r="D19" i="1" s="1"/>
  <c r="D31" i="1" s="1"/>
  <c r="D33" i="1" s="1"/>
  <c r="J11" i="2"/>
  <c r="M11" i="2"/>
  <c r="N11" i="2"/>
  <c r="G12" i="2"/>
  <c r="J12" i="2"/>
  <c r="J34" i="2" s="1"/>
  <c r="F19" i="1" s="1"/>
  <c r="M12" i="2"/>
  <c r="N12" i="2"/>
  <c r="G13" i="2"/>
  <c r="J13" i="2"/>
  <c r="M13" i="2"/>
  <c r="N13" i="2"/>
  <c r="G14" i="2"/>
  <c r="J14" i="2"/>
  <c r="M14" i="2"/>
  <c r="M34" i="2" s="1"/>
  <c r="I19" i="1" s="1"/>
  <c r="I31" i="1" s="1"/>
  <c r="I33" i="1" s="1"/>
  <c r="N14" i="2"/>
  <c r="G15" i="2"/>
  <c r="J15" i="2"/>
  <c r="M15" i="2"/>
  <c r="N15" i="2"/>
  <c r="G16" i="2"/>
  <c r="J16" i="2"/>
  <c r="M16" i="2"/>
  <c r="N16" i="2"/>
  <c r="G17" i="2"/>
  <c r="J17" i="2"/>
  <c r="M17" i="2"/>
  <c r="N17" i="2"/>
  <c r="G18" i="2"/>
  <c r="J18" i="2"/>
  <c r="M18" i="2"/>
  <c r="N18" i="2"/>
  <c r="G19" i="2"/>
  <c r="J19" i="2"/>
  <c r="M19" i="2"/>
  <c r="N19" i="2"/>
  <c r="G20" i="2"/>
  <c r="J20" i="2"/>
  <c r="M20" i="2"/>
  <c r="N20" i="2"/>
  <c r="G21" i="2"/>
  <c r="J21" i="2"/>
  <c r="M21" i="2"/>
  <c r="N21" i="2"/>
  <c r="G22" i="2"/>
  <c r="J22" i="2"/>
  <c r="M22" i="2"/>
  <c r="N22" i="2"/>
  <c r="G23" i="2"/>
  <c r="J23" i="2"/>
  <c r="M23" i="2"/>
  <c r="N23" i="2"/>
  <c r="G24" i="2"/>
  <c r="J24" i="2"/>
  <c r="M24" i="2"/>
  <c r="N24" i="2"/>
  <c r="G25" i="2"/>
  <c r="J25" i="2"/>
  <c r="M25" i="2"/>
  <c r="N25" i="2"/>
  <c r="G26" i="2"/>
  <c r="J26" i="2"/>
  <c r="M26" i="2"/>
  <c r="N26" i="2"/>
  <c r="G27" i="2"/>
  <c r="J27" i="2"/>
  <c r="M27" i="2"/>
  <c r="N27" i="2"/>
  <c r="G28" i="2"/>
  <c r="J28" i="2"/>
  <c r="M28" i="2"/>
  <c r="N28" i="2"/>
  <c r="G29" i="2"/>
  <c r="J29" i="2"/>
  <c r="M29" i="2"/>
  <c r="N29" i="2"/>
  <c r="G30" i="2"/>
  <c r="J30" i="2"/>
  <c r="M30" i="2"/>
  <c r="N30" i="2"/>
  <c r="G31" i="2"/>
  <c r="J31" i="2"/>
  <c r="M31" i="2"/>
  <c r="N31" i="2"/>
  <c r="G32" i="2"/>
  <c r="J32" i="2"/>
  <c r="M32" i="2"/>
  <c r="N32" i="2"/>
  <c r="G33" i="2"/>
  <c r="J33" i="2"/>
  <c r="M33" i="2"/>
  <c r="N33" i="2"/>
  <c r="H36" i="2"/>
  <c r="K36" i="2"/>
  <c r="I12" i="1"/>
  <c r="I15" i="1" s="1"/>
  <c r="M14" i="20" l="1"/>
  <c r="F14" i="20"/>
  <c r="H31" i="20"/>
  <c r="L29" i="20"/>
  <c r="H29" i="1"/>
  <c r="F23" i="19" s="1"/>
  <c r="E34" i="8"/>
  <c r="L26" i="1"/>
  <c r="G40" i="6"/>
  <c r="G23" i="1"/>
  <c r="G39" i="6"/>
  <c r="F23" i="1"/>
  <c r="F31" i="1" s="1"/>
  <c r="F33" i="1" s="1"/>
  <c r="G17" i="6"/>
  <c r="G33" i="5"/>
  <c r="G22" i="1"/>
  <c r="G34" i="5"/>
  <c r="G15" i="5"/>
  <c r="L25" i="1"/>
  <c r="J35" i="2"/>
  <c r="G19" i="1" s="1"/>
  <c r="G34" i="2"/>
  <c r="C19" i="1" s="1"/>
  <c r="C31" i="1" s="1"/>
  <c r="C33" i="1" s="1"/>
  <c r="M35" i="2"/>
  <c r="J19" i="1" s="1"/>
  <c r="J31" i="1" s="1"/>
  <c r="J33" i="1" s="1"/>
  <c r="N35" i="2"/>
  <c r="O13" i="2"/>
  <c r="K28" i="1"/>
  <c r="G22" i="13" s="1"/>
  <c r="H28" i="1"/>
  <c r="F22" i="19" s="1"/>
  <c r="E28" i="1"/>
  <c r="E22" i="13" s="1"/>
  <c r="O29" i="2"/>
  <c r="O33" i="2"/>
  <c r="O31" i="2"/>
  <c r="O30" i="2"/>
  <c r="L12" i="3"/>
  <c r="L10" i="3"/>
  <c r="K13" i="3"/>
  <c r="L8" i="3"/>
  <c r="G23" i="5"/>
  <c r="G37" i="6"/>
  <c r="G27" i="6"/>
  <c r="H23" i="1" s="1"/>
  <c r="J13" i="7"/>
  <c r="O21" i="2"/>
  <c r="O17" i="2"/>
  <c r="O15" i="2"/>
  <c r="O14" i="2"/>
  <c r="L11" i="3"/>
  <c r="L9" i="3"/>
  <c r="H13" i="3"/>
  <c r="L7" i="3"/>
  <c r="G31" i="5"/>
  <c r="K22" i="1" s="1"/>
  <c r="G20" i="19" s="1"/>
  <c r="J22" i="7"/>
  <c r="M36" i="2"/>
  <c r="J36" i="2"/>
  <c r="N36" i="2"/>
  <c r="E13" i="3"/>
  <c r="G36" i="2"/>
  <c r="H9" i="13"/>
  <c r="H9" i="19"/>
  <c r="H11" i="19"/>
  <c r="H11" i="13"/>
  <c r="F23" i="13"/>
  <c r="O25" i="2"/>
  <c r="O23" i="2"/>
  <c r="O22" i="2"/>
  <c r="O9" i="2"/>
  <c r="E32" i="1"/>
  <c r="O27" i="2"/>
  <c r="O26" i="2"/>
  <c r="O19" i="2"/>
  <c r="O18" i="2"/>
  <c r="O11" i="2"/>
  <c r="K32" i="1"/>
  <c r="H32" i="1"/>
  <c r="H30" i="1"/>
  <c r="E30" i="1"/>
  <c r="E29" i="1"/>
  <c r="O10" i="2"/>
  <c r="O32" i="2"/>
  <c r="O28" i="2"/>
  <c r="O24" i="2"/>
  <c r="O20" i="2"/>
  <c r="O16" i="2"/>
  <c r="O12" i="2"/>
  <c r="O8" i="2"/>
  <c r="K30" i="1"/>
  <c r="K29" i="1"/>
  <c r="H21" i="1"/>
  <c r="H33" i="20" l="1"/>
  <c r="L13" i="20" s="1"/>
  <c r="L31" i="20"/>
  <c r="L34" i="1"/>
  <c r="M34" i="1" s="1"/>
  <c r="G31" i="1"/>
  <c r="G33" i="1" s="1"/>
  <c r="L35" i="1" s="1"/>
  <c r="M35" i="1" s="1"/>
  <c r="F22" i="13"/>
  <c r="J31" i="7"/>
  <c r="G41" i="6"/>
  <c r="G35" i="5"/>
  <c r="O35" i="2"/>
  <c r="O34" i="2"/>
  <c r="K19" i="1"/>
  <c r="G17" i="13" s="1"/>
  <c r="E22" i="19"/>
  <c r="L28" i="1"/>
  <c r="E23" i="19"/>
  <c r="L29" i="1"/>
  <c r="E24" i="19"/>
  <c r="L30" i="1"/>
  <c r="E26" i="19"/>
  <c r="L32" i="1"/>
  <c r="G22" i="19"/>
  <c r="F19" i="19"/>
  <c r="F21" i="19"/>
  <c r="L13" i="3"/>
  <c r="O36" i="2"/>
  <c r="H13" i="19"/>
  <c r="H13" i="13"/>
  <c r="G24" i="19"/>
  <c r="G24" i="13"/>
  <c r="F24" i="19"/>
  <c r="F24" i="13"/>
  <c r="F26" i="19"/>
  <c r="F26" i="13"/>
  <c r="G26" i="13"/>
  <c r="G26" i="19"/>
  <c r="G23" i="13"/>
  <c r="G23" i="19"/>
  <c r="F21" i="13"/>
  <c r="G20" i="13"/>
  <c r="F19" i="13"/>
  <c r="E23" i="13"/>
  <c r="E26" i="13"/>
  <c r="E24" i="13"/>
  <c r="E22" i="1"/>
  <c r="E23" i="1"/>
  <c r="H22" i="1"/>
  <c r="F20" i="19" s="1"/>
  <c r="K21" i="1"/>
  <c r="K20" i="1"/>
  <c r="H20" i="1"/>
  <c r="H19" i="1"/>
  <c r="E19" i="1"/>
  <c r="K23" i="1"/>
  <c r="E20" i="1"/>
  <c r="L33" i="20" l="1"/>
  <c r="L15" i="20"/>
  <c r="M31" i="20" s="1"/>
  <c r="M33" i="20" s="1"/>
  <c r="M13" i="20"/>
  <c r="F13" i="20"/>
  <c r="G17" i="19"/>
  <c r="L20" i="1"/>
  <c r="I23" i="19"/>
  <c r="L23" i="1"/>
  <c r="L19" i="1"/>
  <c r="E20" i="19"/>
  <c r="I20" i="19" s="1"/>
  <c r="L22" i="1"/>
  <c r="M20" i="1"/>
  <c r="H31" i="1"/>
  <c r="H33" i="1" s="1"/>
  <c r="G19" i="19"/>
  <c r="K31" i="1"/>
  <c r="K33" i="1" s="1"/>
  <c r="E17" i="19"/>
  <c r="E21" i="19"/>
  <c r="G21" i="19"/>
  <c r="I24" i="19"/>
  <c r="I24" i="13"/>
  <c r="I26" i="19"/>
  <c r="I22" i="19"/>
  <c r="I23" i="13"/>
  <c r="I26" i="13"/>
  <c r="G18" i="19"/>
  <c r="G18" i="13"/>
  <c r="F18" i="13"/>
  <c r="F18" i="19"/>
  <c r="F17" i="19"/>
  <c r="F17" i="13"/>
  <c r="E18" i="13"/>
  <c r="E18" i="19"/>
  <c r="G21" i="13"/>
  <c r="F20" i="13"/>
  <c r="G19" i="13"/>
  <c r="E20" i="13"/>
  <c r="I22" i="13"/>
  <c r="E21" i="13"/>
  <c r="E17" i="13"/>
  <c r="L14" i="1" l="1"/>
  <c r="G19" i="11"/>
  <c r="L13" i="1"/>
  <c r="F19" i="11"/>
  <c r="M15" i="20"/>
  <c r="M29" i="20"/>
  <c r="I21" i="19"/>
  <c r="G25" i="19"/>
  <c r="G27" i="19" s="1"/>
  <c r="I18" i="13"/>
  <c r="I18" i="19"/>
  <c r="I20" i="13"/>
  <c r="I21" i="13"/>
  <c r="F25" i="19"/>
  <c r="F27" i="19" s="1"/>
  <c r="F25" i="13"/>
  <c r="F27" i="13" s="1"/>
  <c r="I17" i="13"/>
  <c r="I17" i="19"/>
  <c r="G25" i="13"/>
  <c r="G27" i="13" s="1"/>
  <c r="M13" i="1" l="1"/>
  <c r="F13" i="1"/>
  <c r="F14" i="1"/>
  <c r="M14" i="1"/>
  <c r="G11" i="19" l="1"/>
  <c r="I11" i="19" s="1"/>
  <c r="G10" i="19"/>
  <c r="I10" i="19" s="1"/>
  <c r="G11" i="13"/>
  <c r="I11" i="13" s="1"/>
  <c r="G10" i="13"/>
  <c r="I10" i="13" s="1"/>
  <c r="M32" i="1"/>
  <c r="E21" i="1" l="1"/>
  <c r="L21" i="1" s="1"/>
  <c r="E31" i="1" l="1"/>
  <c r="L31" i="1" s="1"/>
  <c r="E19" i="13"/>
  <c r="E19" i="19"/>
  <c r="E33" i="1" l="1"/>
  <c r="E25" i="19"/>
  <c r="E27" i="19" s="1"/>
  <c r="I19" i="19"/>
  <c r="I25" i="19" s="1"/>
  <c r="I27" i="19" s="1"/>
  <c r="I19" i="13"/>
  <c r="I25" i="13" s="1"/>
  <c r="I27" i="13" s="1"/>
  <c r="E25" i="13"/>
  <c r="E27" i="13" s="1"/>
  <c r="L12" i="1" l="1"/>
  <c r="L15" i="1" s="1"/>
  <c r="E19" i="11"/>
  <c r="M26" i="1"/>
  <c r="M27" i="1"/>
  <c r="M22" i="1"/>
  <c r="M19" i="1"/>
  <c r="M23" i="1"/>
  <c r="M30" i="1"/>
  <c r="M28" i="1"/>
  <c r="M25" i="1"/>
  <c r="F12" i="1"/>
  <c r="M12" i="1"/>
  <c r="L33" i="1"/>
  <c r="D22" i="11" s="1"/>
  <c r="H22" i="11" s="1"/>
  <c r="M21" i="1"/>
  <c r="G9" i="19" l="1"/>
  <c r="F15" i="1"/>
  <c r="M31" i="1"/>
  <c r="M33" i="1" s="1"/>
  <c r="M15" i="1"/>
  <c r="M29" i="1"/>
  <c r="G9" i="13"/>
  <c r="I9" i="13" s="1"/>
  <c r="I13" i="13" s="1"/>
  <c r="G13" i="19"/>
  <c r="I9" i="19"/>
  <c r="I13" i="19" s="1"/>
  <c r="G13" i="13"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<sst xmlns="http://schemas.openxmlformats.org/spreadsheetml/2006/main" count="533" uniqueCount="246">
  <si>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</si>
  <si>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</si>
  <si>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</si>
  <si>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</si>
  <si>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</si>
  <si>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</si>
  <si>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</si>
  <si>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</si>
  <si>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</si>
  <si>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</si>
  <si>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Non-Federal </t>
  </si>
  <si>
    <t>Federal</t>
  </si>
  <si>
    <t>Non-Federal</t>
  </si>
  <si>
    <t>(a)</t>
  </si>
  <si>
    <t>(b)</t>
  </si>
  <si>
    <t>(d)</t>
  </si>
  <si>
    <t>(e)</t>
  </si>
  <si>
    <t>(f)</t>
  </si>
  <si>
    <t>(g)</t>
  </si>
  <si>
    <t>1.</t>
  </si>
  <si>
    <t>2.</t>
  </si>
  <si>
    <t>3.</t>
  </si>
  <si>
    <t>4.</t>
  </si>
  <si>
    <t>5.</t>
  </si>
  <si>
    <t>Section B - Budget Categories</t>
  </si>
  <si>
    <t>6.</t>
  </si>
  <si>
    <t>Object Class Categories</t>
  </si>
  <si>
    <t>Grant Program, Function or Activity</t>
  </si>
  <si>
    <t>Total (5)</t>
  </si>
  <si>
    <t>a.  Personnel</t>
  </si>
  <si>
    <t>b.  Fringe Benefits</t>
  </si>
  <si>
    <t>c.  Travel</t>
  </si>
  <si>
    <t>d.  Equipment</t>
  </si>
  <si>
    <t>e.  Supplies</t>
  </si>
  <si>
    <t>f.  Contractual</t>
  </si>
  <si>
    <t>g.  Construction</t>
  </si>
  <si>
    <t>h.  Other</t>
  </si>
  <si>
    <t>i.  Total Direct Charges (sum of 6a-6h)</t>
  </si>
  <si>
    <t>j.  Indirect Charges</t>
  </si>
  <si>
    <t>7.</t>
  </si>
  <si>
    <t>Program Income</t>
  </si>
  <si>
    <t>Previous Edition Usable</t>
  </si>
  <si>
    <t>Prescribed by OMB Circular A-102</t>
  </si>
  <si>
    <t>Authorized for Local Reproduction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</si>
  <si>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</si>
  <si>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</si>
  <si>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</si>
  <si>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</si>
  <si>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</si>
  <si>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</si>
  <si>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</si>
  <si>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</si>
  <si>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</si>
  <si>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</si>
  <si>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</si>
  <si>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</si>
  <si>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</si>
  <si>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</si>
  <si>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</si>
  <si>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</si>
  <si>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</si>
  <si>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</si>
  <si>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</si>
  <si>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</si>
  <si>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</si>
  <si>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CATEGORY</t>
  </si>
  <si>
    <t>Rate Basis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</si>
  <si>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</si>
  <si>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</si>
  <si>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</si>
  <si>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</si>
  <si>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</si>
  <si>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</si>
  <si>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</si>
  <si>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</si>
  <si>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</si>
  <si>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</si>
  <si>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</si>
  <si>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</si>
  <si>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f. Contractual</t>
  </si>
  <si>
    <t>Cost Share</t>
  </si>
  <si>
    <t>Project Total Dollars</t>
  </si>
  <si>
    <t>Project Total Hours</t>
  </si>
  <si>
    <t>Position Title</t>
  </si>
  <si>
    <t>Total Budget Period 1</t>
  </si>
  <si>
    <t>Total Budget Period 2</t>
  </si>
  <si>
    <t>Total Budget Period 3</t>
  </si>
  <si>
    <t>Instructions and Summary</t>
  </si>
  <si>
    <t>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</si>
  <si>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</si>
  <si>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</si>
  <si>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</si>
  <si>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</si>
  <si>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</si>
  <si>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</si>
  <si>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</si>
  <si>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</si>
  <si>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</si>
  <si>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</si>
  <si>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</si>
  <si>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</si>
  <si>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</si>
  <si>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</si>
  <si>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 xml:space="preserve">Total Project Cost:  </t>
  </si>
  <si>
    <t>Sub-recipient</t>
  </si>
  <si>
    <t xml:space="preserve">Total Contractual </t>
  </si>
  <si>
    <t>Labor Type</t>
  </si>
  <si>
    <t>Rate</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</si>
  <si>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</si>
  <si>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</si>
  <si>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</si>
  <si>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</si>
  <si>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</si>
  <si>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</si>
  <si>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</si>
  <si>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</si>
  <si>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</si>
  <si>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</si>
  <si>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</si>
  <si>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</si>
  <si>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</si>
  <si>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</si>
  <si>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</si>
  <si>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 xml:space="preserve">Explanation of BASE </t>
  </si>
  <si>
    <t>FCCM Rate, if applicable</t>
  </si>
  <si>
    <t>FCCM Costs, if applicable</t>
  </si>
  <si>
    <t xml:space="preserve">Total Project </t>
  </si>
  <si>
    <t>% of Project</t>
  </si>
  <si>
    <t>Total Costs</t>
  </si>
  <si>
    <r>
      <t xml:space="preserve">Comments </t>
    </r>
    <r>
      <rPr>
        <sz val="10"/>
        <rFont val="Arial"/>
        <family val="2"/>
      </rPr>
      <t>(as needed)</t>
    </r>
  </si>
  <si>
    <t>Additional Explanation (as needed):</t>
  </si>
  <si>
    <t>Cost Share %</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</si>
  <si>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</si>
  <si>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</si>
  <si>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</si>
  <si>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</si>
  <si>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t xml:space="preserve">                                                             Budget Period 1</t>
  </si>
  <si>
    <t xml:space="preserve">                                                             Budget Period 2</t>
  </si>
  <si>
    <t xml:space="preserve">                                                              Budget Period 3</t>
  </si>
  <si>
    <t>Project partner ABC Company will provide 20 PV modules for product development at the price of $680 per module</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</si>
  <si>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</si>
  <si>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</si>
  <si>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</si>
  <si>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</si>
  <si>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</si>
  <si>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</si>
  <si>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</si>
  <si>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</si>
  <si>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</si>
  <si>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</si>
  <si>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3,4,5</t>
  </si>
  <si>
    <t>Purpose and Basis of Cost</t>
  </si>
  <si>
    <t>2,4</t>
  </si>
  <si>
    <t>Partner to develop optimal lens for Gen 2 product. Cost estimate based on personnel hours.</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</si>
  <si>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</si>
  <si>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</si>
  <si>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</si>
  <si>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</si>
  <si>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</si>
  <si>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</si>
  <si>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</si>
  <si>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Current GSA rates</t>
  </si>
  <si>
    <r>
      <t>Overall description of construction activities:</t>
    </r>
    <r>
      <rPr>
        <b/>
        <sz val="11"/>
        <color indexed="10"/>
        <rFont val="Arial"/>
        <family val="2"/>
      </rPr>
      <t xml:space="preserve"> Example Only!!! - Build wind turbine platform</t>
    </r>
  </si>
  <si>
    <t xml:space="preserve">Type (Cash or In Kind) </t>
  </si>
  <si>
    <t>Lodging per Traveler</t>
  </si>
  <si>
    <t>Flight per Traveler</t>
  </si>
  <si>
    <t>Vehicle per Traveler</t>
  </si>
  <si>
    <t>Per Diem Per Traveler</t>
  </si>
  <si>
    <t>(c)</t>
  </si>
  <si>
    <r>
      <t>SF-424A</t>
    </r>
    <r>
      <rPr>
        <sz val="9"/>
        <rFont val="Arial"/>
        <family val="2"/>
      </rPr>
      <t xml:space="preserve"> (Rev. 4-92) </t>
    </r>
  </si>
  <si>
    <r>
      <t xml:space="preserve">k.  </t>
    </r>
    <r>
      <rPr>
        <b/>
        <sz val="11"/>
        <rFont val="Arial"/>
        <family val="2"/>
      </rPr>
      <t>Totals</t>
    </r>
    <r>
      <rPr>
        <sz val="11"/>
        <rFont val="Arial"/>
        <family val="2"/>
      </rPr>
      <t xml:space="preserve"> (sum of 6i-6j)</t>
    </r>
  </si>
  <si>
    <t>Total Project Cost Share Percent:</t>
  </si>
  <si>
    <t>Cost Share Percentage per Budget Period</t>
  </si>
  <si>
    <t>Example: Labor + Fringe</t>
  </si>
  <si>
    <t>Example: Total Cost Input</t>
  </si>
  <si>
    <t>Contractor 
Name/Organization</t>
  </si>
  <si>
    <t>Contractor</t>
  </si>
  <si>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**When this option is checked, the entity preparing this form shall submit an indirect rate proposal in the format provided in the Sample Rate Proposal at </t>
    </r>
    <r>
      <rPr>
        <sz val="10"/>
        <color rgb="FF0000FF"/>
        <rFont val="Arial"/>
        <family val="2"/>
      </rPr>
      <t>https://www.energy.gov/eere/funding/downloads/sample-indirect-rate-proposal-and-profit-compliance-audit</t>
    </r>
    <r>
      <rPr>
        <sz val="10"/>
        <color indexed="10"/>
        <rFont val="Arial"/>
        <family val="2"/>
      </rPr>
      <t xml:space="preserve">, or a format that provides the same level of information and which will support the rates being proposed for use in the performance of the proposed project. </t>
    </r>
  </si>
  <si>
    <t>Contractor Quote - Attached</t>
  </si>
  <si>
    <r>
      <rPr>
        <b/>
        <sz val="10"/>
        <color indexed="1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 xml:space="preserve">2. </t>
    </r>
    <r>
      <rPr>
        <u/>
        <sz val="10"/>
        <rFont val="Arial"/>
        <family val="2"/>
      </rPr>
      <t>Cash Cost Share</t>
    </r>
    <r>
      <rPr>
        <sz val="10"/>
        <rFont val="Arial"/>
        <family val="2"/>
      </rPr>
      <t xml:space="preserv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Contractors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t>
    </r>
    <r>
      <rPr>
        <u/>
        <sz val="10"/>
        <rFont val="Arial"/>
        <family val="2"/>
      </rPr>
      <t>In Kind Cost Share</t>
    </r>
    <r>
      <rPr>
        <sz val="10"/>
        <rFont val="Arial"/>
        <family val="2"/>
      </rPr>
      <t xml:space="preserv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Contractors may not provide cost share.  Any partial donation of goods or services is considered a discount and is not allowable.  
</t>
    </r>
    <r>
      <rPr>
        <b/>
        <sz val="10"/>
        <rFont val="Arial"/>
        <family val="2"/>
      </rPr>
      <t>4.</t>
    </r>
    <r>
      <rPr>
        <sz val="10"/>
        <rFont val="Arial"/>
        <family val="2"/>
      </rPr>
      <t xml:space="preserve"> Funds from other Federal sources </t>
    </r>
    <r>
      <rPr>
        <u/>
        <sz val="10"/>
        <rFont val="Arial"/>
        <family val="2"/>
      </rPr>
      <t>MAY NOT</t>
    </r>
    <r>
      <rPr>
        <sz val="10"/>
        <rFont val="Arial"/>
        <family val="2"/>
      </rPr>
      <t xml:space="preserve">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t>
    </r>
    <r>
      <rPr>
        <b/>
        <sz val="10"/>
        <rFont val="Arial"/>
        <family val="2"/>
      </rPr>
      <t xml:space="preserve"> cannot claim "unrecovered indirect costs"</t>
    </r>
    <r>
      <rPr>
        <sz val="10"/>
        <rFont val="Arial"/>
        <family val="2"/>
      </rPr>
      <t xml:space="preserve"> as a Cost Share contribution,</t>
    </r>
    <r>
      <rPr>
        <b/>
        <sz val="10"/>
        <rFont val="Arial"/>
        <family val="2"/>
      </rPr>
      <t xml:space="preserve"> without prior approval.        </t>
    </r>
    <r>
      <rPr>
        <sz val="10"/>
        <rFont val="Arial"/>
        <family val="2"/>
      </rPr>
      <t xml:space="preserve">                                                                                                                                                                                                                                                                                                                </t>
    </r>
    <r>
      <rPr>
        <b/>
        <sz val="10"/>
        <color rgb="FFFF0000"/>
        <rFont val="Arial"/>
        <family val="2"/>
      </rPr>
      <t>8.</t>
    </r>
    <r>
      <rPr>
        <sz val="10"/>
        <color rgb="FFFF0000"/>
        <rFont val="Arial"/>
        <family val="2"/>
      </rPr>
      <t xml:space="preserve"> Each budget period is rounded to the nearest dollar. </t>
    </r>
  </si>
  <si>
    <t>Provide an explanation of how your indirect cost rate was applied.</t>
  </si>
  <si>
    <t>Hourly Rate
($/Hr)</t>
  </si>
  <si>
    <t>TOTAL COST SHARE</t>
  </si>
  <si>
    <t>Total Indirect Costs Requested:</t>
  </si>
  <si>
    <t>TOTAL OTHER DIRECT COSTS</t>
  </si>
  <si>
    <t>TOTAL CONSTRUCTION</t>
  </si>
  <si>
    <t>TOTAL CONTRACTUAL</t>
  </si>
  <si>
    <t>TOTAL SUPPLIES</t>
  </si>
  <si>
    <t>TOTAL EQUIPMENT</t>
  </si>
  <si>
    <t>TOTAL TRAVEL</t>
  </si>
  <si>
    <t>TOTAL FRINGE</t>
  </si>
  <si>
    <t>TOTAL PERSONNEL</t>
  </si>
  <si>
    <t>FFRDC</t>
  </si>
  <si>
    <t>Subrecipient Unique Entity Identifier (UEI)</t>
  </si>
  <si>
    <t>Subrecipient
Name/Organization</t>
  </si>
  <si>
    <t>______ An indirect rate has been approved or negotiated with a federal government agency. A copy of the latest rate agreement is included with this application and will be provided electronically to the Contracting Officer for this project.
______ The organization does not have a current, federally approved indirect cost rate agreement and has provided an indirect rate proposal in support of the proposed costs.
______ This organization has elected to apply a 10% de minimis rate in accordance with 2 CFR 200.414(f).</t>
  </si>
  <si>
    <t>Task #</t>
  </si>
  <si>
    <t>SOPO or CBOO</t>
  </si>
  <si>
    <t>1,2</t>
  </si>
  <si>
    <t>Quote</t>
  </si>
  <si>
    <r>
      <t xml:space="preserve">EXAMPLE!!! </t>
    </r>
    <r>
      <rPr>
        <sz val="10"/>
        <color indexed="10"/>
        <rFont val="Arial"/>
        <family val="2"/>
      </rPr>
      <t xml:space="preserve"> Room Rental</t>
    </r>
  </si>
  <si>
    <t>Quoted price</t>
  </si>
  <si>
    <t>Community meeting</t>
  </si>
  <si>
    <t>S</t>
  </si>
  <si>
    <r>
      <rPr>
        <b/>
        <sz val="10"/>
        <color indexed="10"/>
        <rFont val="Arial"/>
        <family val="2"/>
      </rPr>
      <t>INSTRUCTIONS - PLEASE READ!!!</t>
    </r>
    <r>
      <rPr>
        <sz val="10"/>
        <color indexed="10"/>
        <rFont val="Arial"/>
        <family val="2"/>
      </rPr>
      <t xml:space="preserve">
</t>
    </r>
    <r>
      <rPr>
        <sz val="10"/>
        <rFont val="Arial"/>
        <family val="2"/>
      </rPr>
      <t>1. Fill out the table below to indicate how your indirect costs are calculated. Use the box below to provide additional explanation regarding your indirect rate calculation.  
2.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3. The indirect rate should be applied to both the Federal Share and Recipient Cost Share.                                                                                                                                                                                     
4</t>
    </r>
    <r>
      <rPr>
        <b/>
        <sz val="10"/>
        <rFont val="Arial"/>
        <family val="2"/>
      </rPr>
      <t>. NOTE:</t>
    </r>
    <r>
      <rPr>
        <sz val="10"/>
        <rFont val="Arial"/>
        <family val="2"/>
      </rPr>
      <t xml:space="preserve"> A Recipient who elects to employ the 10% de minimis Indirect Cost rate </t>
    </r>
    <r>
      <rPr>
        <b/>
        <sz val="10"/>
        <rFont val="Arial"/>
        <family val="2"/>
      </rPr>
      <t>cannot claim resulting costs as a Cost Share contribution, nor can the Recipient claim "unrecovered indirect costs"</t>
    </r>
    <r>
      <rPr>
        <sz val="10"/>
        <rFont val="Arial"/>
        <family val="2"/>
      </rPr>
      <t xml:space="preserve"> </t>
    </r>
    <r>
      <rPr>
        <b/>
        <sz val="10"/>
        <rFont val="Arial"/>
        <family val="2"/>
      </rPr>
      <t>as a Cost Share contribution.</t>
    </r>
    <r>
      <rPr>
        <sz val="10"/>
        <rFont val="Arial"/>
        <family val="2"/>
      </rPr>
      <t xml:space="preserve">  Neither of these costs can be reflected as actual indirect cost rates realized by the organization, and therefore are not verifiable in the Recipient records as required by Federal Regulation (§200.306(b)(1)).
5. Each budget period is rounded to the nearest dollar.</t>
    </r>
  </si>
  <si>
    <t>S or CB</t>
  </si>
  <si>
    <t>CB</t>
  </si>
  <si>
    <r>
      <t xml:space="preserve">Please read the instructions on each worksheet tab before starting. If you have any questions, please ask your </t>
    </r>
    <r>
      <rPr>
        <b/>
        <sz val="12"/>
        <color rgb="FFFF0000"/>
        <rFont val="Arial"/>
        <family val="2"/>
      </rPr>
      <t>DOE co</t>
    </r>
    <r>
      <rPr>
        <b/>
        <sz val="12"/>
        <color indexed="10"/>
        <rFont val="Arial"/>
        <family val="2"/>
      </rPr>
      <t xml:space="preserve">ntact!                                                                                                    Do not modify this template or any cells or formulas!  </t>
    </r>
  </si>
  <si>
    <r>
      <t xml:space="preserve">Program Manager </t>
    </r>
    <r>
      <rPr>
        <b/>
        <sz val="10"/>
        <color rgb="FFFF0000"/>
        <rFont val="Arial"/>
        <family val="2"/>
      </rPr>
      <t>(EXAMPLE!!!)</t>
    </r>
  </si>
  <si>
    <r>
      <rPr>
        <b/>
        <sz val="10"/>
        <color rgb="FFFF0000"/>
        <rFont val="Arial"/>
        <family val="2"/>
      </rPr>
      <t>EXAMPLE ONLY!!!</t>
    </r>
    <r>
      <rPr>
        <sz val="10"/>
        <color rgb="FFFF0000"/>
        <rFont val="Arial"/>
        <family val="2"/>
      </rPr>
      <t xml:space="preserve"> Three days of excavation for platform site</t>
    </r>
  </si>
  <si>
    <t>Contractor for coordinating community engagement activities. Estimate provided by contractor.</t>
  </si>
  <si>
    <r>
      <rPr>
        <b/>
        <sz val="10"/>
        <color rgb="FFFF0000"/>
        <rFont val="Arial"/>
        <family val="2"/>
      </rPr>
      <t>EXAMPLE ONLY!!!</t>
    </r>
    <r>
      <rPr>
        <sz val="10"/>
        <color rgb="FFFF0000"/>
        <rFont val="Arial"/>
        <family val="2"/>
      </rPr>
      <t xml:space="preserve"> Two days of park equipment assembly </t>
    </r>
  </si>
  <si>
    <t>Execution of planned community benefit.</t>
  </si>
  <si>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4. Each budget period is rounded to the nearest dollar.</t>
    </r>
  </si>
  <si>
    <r>
      <t>EXAMPLE!!!</t>
    </r>
    <r>
      <rPr>
        <sz val="10"/>
        <color indexed="10"/>
        <rFont val="Arial"/>
        <family val="2"/>
      </rPr>
      <t xml:space="preserve">  Travel to Community Benefits Workshop</t>
    </r>
  </si>
  <si>
    <r>
      <rPr>
        <b/>
        <sz val="10"/>
        <color indexed="10"/>
        <rFont val="Arial"/>
        <family val="2"/>
      </rPr>
      <t>INSTRUCTIONS - PLEASE READ!!!</t>
    </r>
    <r>
      <rPr>
        <sz val="10"/>
        <rFont val="Arial"/>
        <family val="2"/>
      </rPr>
      <t xml:space="preserve">
1.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2. List all equipment below, providing a basis of cost (e.g. contractor quotes, catalog prices, prior invoices, etc.). Briefly justify items as they apply to the Statement of Project Objectives. If it is existing equipment, provide logical support for the estimated value shown. 
3. During award negotiations, provide a contractor quote for all equipment items over $50,000 in price. If the contractor quote is not an exact price match, provide an explanation in the additional explanation section below. If a contractor quote is not practical, such as for a piece of equipment that is purpose-built, first of its kind, or otherwise not available off the shelf, provide a detailed engineering estimate for how the cost estimate was derived.
4. Each budget period is rounded to the nearest dollar.
5. Please indicate in column B if equipment is related to SOPO = S or CBP/CBOO = CB tasks.
6. If equipment is for both SOPO and CBP/CBOO tasks, please ensure those costs are properly separated.</t>
    </r>
  </si>
  <si>
    <r>
      <rPr>
        <b/>
        <sz val="10"/>
        <color indexed="10"/>
        <rFont val="Arial"/>
        <family val="2"/>
      </rPr>
      <t>INSTRUCTIONS - PLEASE READ!!!</t>
    </r>
    <r>
      <rPr>
        <sz val="10"/>
        <rFont val="Arial"/>
        <family val="2"/>
      </rPr>
      <t xml:space="preserve">
1.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2. List all proposed supplies below, providing a basis of costs (e.g. contractor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3.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4. Add rows as needed. If rows are added, formulas/calculations may need to be adjusted by the preparer. 
5. Each budget period is rounded to the nearest dollar.
6. Please indicate in column B if supplies are related to SOPO = S or CBP/CBOO = CB tasks. 
7. If supplies are for both SOPO and CB/CBOO tasks, please ensure those costs are properly separated.</t>
    </r>
  </si>
  <si>
    <r>
      <rPr>
        <b/>
        <sz val="10"/>
        <color indexed="10"/>
        <rFont val="Arial"/>
        <family val="2"/>
      </rPr>
      <t>INSTRUCTIONS - PLEASE READ!!!</t>
    </r>
    <r>
      <rPr>
        <sz val="10"/>
        <rFont val="Arial"/>
        <family val="2"/>
      </rPr>
      <t xml:space="preserve">
1. The entity completing this form must provide all costs related to subrecipients, contractors, and FFRDC partners in the applicable boxes below.  
2. </t>
    </r>
    <r>
      <rPr>
        <u/>
        <sz val="10"/>
        <rFont val="Arial"/>
        <family val="2"/>
      </rPr>
      <t>Subrecipients (partners, sub-awardees): Subrecipients shall submit a Budget Justification describing all project costs and calculations when their total proposed budget exceeds either (1) $250,000 or (2) 25% of total award costs.</t>
    </r>
    <r>
      <rPr>
        <sz val="10"/>
        <rFont val="Arial"/>
        <family val="2"/>
      </rPr>
      <t xml:space="preserve"> 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contractor status. 
3. Contractors: List all contractors supplying commercial supplies or services used to support the project. For each Contractor cost with total project costs of $250,000 or more, a Contractor quote must be provided. A contractor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contractor status. 
4.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5. Each budget period is rounded to the nearest dollar.
6. Please indicate in column B if subrecipients/contractors are related to SOPO = S or CBP/CBOO = CB tasks. 
7. If subrecipients/contractors are for both SOPO and CB/CBOO tasks, please ensure those costs are properly separated.</t>
    </r>
  </si>
  <si>
    <r>
      <rPr>
        <b/>
        <sz val="10"/>
        <color indexed="10"/>
        <rFont val="Arial"/>
        <family val="2"/>
      </rPr>
      <t>PLEASE READ!!!</t>
    </r>
    <r>
      <rPr>
        <sz val="10"/>
        <rFont val="Arial"/>
        <family val="2"/>
      </rPr>
      <t xml:space="preserve">
1. Construction, for the purpose of budgeting, is defined as all types of work done on a particular building, including erecting, altering, or remodeling. Construction conducted by the award recipient is entered on this page. Any construction work that is performed by a contractor or subrecipient should be entered under f. Contractual.
2. List all proposed construction below, providing a basis of cost such as engineering estimates, prior construction, etc., and briefly justify its need as it applies to the Statement of Project Objectives.
3. Each budget period is rounded to the nearest dollar.
4. Please indicate in column B if construction tasks are related to SOPO = S or CBP/CBOO = CB tasks. 
5. If construction tasks are for both SOPO and CB/CBOO tasks, please ensure those costs are properly separated.</t>
    </r>
  </si>
  <si>
    <r>
      <rPr>
        <b/>
        <sz val="10"/>
        <color indexed="10"/>
        <rFont val="Arial"/>
        <family val="2"/>
      </rPr>
      <t>INSTRUCTIONS - PLEASE READ!!!</t>
    </r>
    <r>
      <rPr>
        <sz val="10"/>
        <rFont val="Arial"/>
        <family val="2"/>
      </rPr>
      <t xml:space="preserve">
1.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2. Basis of cost are items such as contractor quotes, prior purchases of similar or like items, published price list, etc.
3. Each budget period is rounded to the nearest dollar.
4. Please indicate in column B if other direct costs are related to SOPO = S or CBP/CBOO = CB tasks. 
5. If other direct costs are for both SOPO and CB/CBOO tasks, please ensure those costs are properly separated.</t>
    </r>
  </si>
  <si>
    <t>TOTAL SOPO PERSONNEL</t>
  </si>
  <si>
    <t>TOTAL CBP/CBOO PERSONNEL</t>
  </si>
  <si>
    <t>N/A</t>
  </si>
  <si>
    <t>TOTAL SOPO TRAVEL</t>
  </si>
  <si>
    <t>TOTAL CBP/CBOO TRAVEL</t>
  </si>
  <si>
    <t>TOTAL SOPO EQUIPMENT</t>
  </si>
  <si>
    <t>TOTAL CBP/CBOO EQUIPMENT</t>
  </si>
  <si>
    <t>TOTAL SOPO SUPPLIES</t>
  </si>
  <si>
    <t>TOTAL CB/CBOO SUPPLIES</t>
  </si>
  <si>
    <t>TOTAL SOPO CONTRACTUAL</t>
  </si>
  <si>
    <t>TOTAL CB/CBOO CONTRACTUAL</t>
  </si>
  <si>
    <t>TOTAL SOPO CONSTRUCTION</t>
  </si>
  <si>
    <t>TOTAL SOPO OTHER DIRECT COSTS</t>
  </si>
  <si>
    <t>TOTAL CB/CBOO OTHER DIRECT COSTS</t>
  </si>
  <si>
    <t>Total SOPO Costs</t>
  </si>
  <si>
    <t>Total CB/CBOO Costs</t>
  </si>
  <si>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 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contractors,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three budget periods, consult your DOE contact before adding additional budget period rows or columns. </t>
    </r>
    <r>
      <rPr>
        <b/>
        <sz val="10"/>
        <rFont val="Arial"/>
        <family val="2"/>
      </rPr>
      <t xml:space="preserve">
8.</t>
    </r>
    <r>
      <rPr>
        <sz val="1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24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</si>
  <si>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r>
      <t xml:space="preserve">EXAMPLE!!!   </t>
    </r>
    <r>
      <rPr>
        <sz val="10"/>
        <color indexed="10"/>
        <rFont val="Arial"/>
        <family val="2"/>
      </rPr>
      <t>Audio Visual Equipment</t>
    </r>
  </si>
  <si>
    <t>Community &amp; Stakeholder Engagement Meeting Facilitation</t>
  </si>
  <si>
    <t>TOTAL CB/CBOO CONSTRUCTION</t>
  </si>
  <si>
    <r>
      <rPr>
        <b/>
        <sz val="10"/>
        <color rgb="FFFF0000"/>
        <rFont val="Arial"/>
        <family val="2"/>
      </rPr>
      <t>Example!!!</t>
    </r>
    <r>
      <rPr>
        <sz val="10"/>
        <color rgb="FFFF0000"/>
        <rFont val="Arial"/>
        <family val="2"/>
      </rPr>
      <t xml:space="preserve"> 10/01/2024 – 09/30/27</t>
    </r>
  </si>
  <si>
    <r>
      <t>INSTRUCTIONS - PLEASE READ!!!</t>
    </r>
    <r>
      <rPr>
        <b/>
        <sz val="10"/>
        <rFont val="Arial"/>
        <family val="2"/>
      </rPr>
      <t xml:space="preserve">
</t>
    </r>
    <r>
      <rPr>
        <sz val="10"/>
        <rFont val="Arial"/>
        <family val="2"/>
      </rPr>
      <t>1. List project costs solely for employees of the entity completing this form.  All personnel costs for subrecipients and contractors must be included under f. Contractual.
2. All personnel should be identified by position title and not employee name. Enter the amount of time (e.g., hours or % of time) and the base hourly rate and the total direct personnel compensation will automatically calculate. Rate basis (e.g., rate negotiated for each hour worked on the project, labor distribution report, state civil service rates, etc.) must also be identified.
3. If loaded labor rates are utilized, a description of the costs the loaded rate is comprised of must be included in the Additional Explanation section below. DOE must review all components of the loaded labor rate for reasonableness and unallowable costs (e.g. fee or profit). 
4. If a position and hours are attributed to multiple employees (e.g. Technician working 4000 hours) the number of employees for that position title must be identified.  
5. Each budget period is rounded to the nearest dollar.
6. In column B, please indicate if personnel costs are specific to SOPO = S or CBP/CBOO = CB tasks.</t>
    </r>
    <r>
      <rPr>
        <b/>
        <sz val="10"/>
        <color indexed="10"/>
        <rFont val="Arial"/>
        <family val="2"/>
      </rPr>
      <t xml:space="preserve">
</t>
    </r>
    <r>
      <rPr>
        <sz val="10"/>
        <rFont val="Arial"/>
        <family val="2"/>
      </rPr>
      <t>7. If personnel costs are related to both SOPO and CBP/CBOO tasks, please ensure those costs are properly separated.</t>
    </r>
  </si>
  <si>
    <r>
      <t>INSTRUCTIONS - PLEASE READ!!!</t>
    </r>
    <r>
      <rPr>
        <b/>
        <sz val="10"/>
        <rFont val="Arial"/>
        <family val="2"/>
      </rPr>
      <t xml:space="preserve">
</t>
    </r>
    <r>
      <rPr>
        <sz val="10"/>
        <rFont val="Arial"/>
        <family val="2"/>
      </rPr>
      <t xml:space="preserve">1.  Identify Foreign and Domestic Travel as separate items. Examples of Purpose of Travel are subrecipient site visits, DOE meetings, project mgmt. meetings, etc. Examples of Basis for Estimating Costs are past trips, travel quotes, GSA rates, etc.   
2.  All listed travel must be necessary for performance of the Statement of Project Objectives or CBP/CBOO activities.                                                                                                                                                                                                                                                                 
3. Only travel that is directly associated with this award should be included as a direct travel cost to the award.                                                                                                                                                                                                                                                                                                                                                                                4. Federal travel regulations are contained within the applicable cost principles for all entity types.                                                                                                                                                                                                                                                                                             5.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6. </t>
    </r>
    <r>
      <rPr>
        <b/>
        <sz val="10"/>
        <rFont val="Arial"/>
        <family val="2"/>
      </rPr>
      <t>Columns H, I, J, K, and L are total per trip per the total number of travelers.</t>
    </r>
    <r>
      <rPr>
        <sz val="10"/>
        <rFont val="Arial"/>
        <family val="2"/>
      </rPr>
      <t xml:space="preserve">                                                                                                                                                                                                                                                                                                                                                                                                                                                                                                     7. The number of days is inclusive of day of departure and day of return.                                                                                                                                                                                                                                                                                               8. Recipients should enter City and State (or City and Country for International travel) in the Depart from and Destination fields.                                                                                                                                                                                              9. Each budget period is rounded to the nearest dollar.</t>
    </r>
    <r>
      <rPr>
        <b/>
        <sz val="10"/>
        <rFont val="Arial"/>
        <family val="2"/>
      </rPr>
      <t xml:space="preserve">
</t>
    </r>
    <r>
      <rPr>
        <sz val="10"/>
        <rFont val="Arial"/>
        <family val="2"/>
      </rPr>
      <t>10. In column B, please indicate if travel is specific to SOPO = S or CBP/CBOO = CB tasks.</t>
    </r>
    <r>
      <rPr>
        <b/>
        <sz val="10"/>
        <rFont val="Arial"/>
        <family val="2"/>
      </rPr>
      <t xml:space="preserve">
</t>
    </r>
    <r>
      <rPr>
        <sz val="10"/>
        <rFont val="Arial"/>
        <family val="2"/>
      </rPr>
      <t>11. If travel is for both SOPO and CBP/CBOO tasks, please ensure those costs are properly separated.</t>
    </r>
  </si>
  <si>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 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contractors,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three budget periods, consult your DOE contact before adding additional budget period rows or columns. </t>
    </r>
    <r>
      <rPr>
        <b/>
        <sz val="10"/>
        <rFont val="Arial"/>
        <family val="2"/>
      </rPr>
      <t xml:space="preserve">
</t>
    </r>
    <r>
      <rPr>
        <b/>
        <sz val="10"/>
        <color rgb="FFFF0000"/>
        <rFont val="Arial"/>
        <family val="2"/>
      </rPr>
      <t>8. ALL budget period cost categories are rounded to the nearest dollar and separated by SOPO (S) or CBP/CBOO (CB) activity.</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24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</si>
  <si>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r>
      <t xml:space="preserve">EXAMPLE!!! </t>
    </r>
    <r>
      <rPr>
        <sz val="10"/>
        <color indexed="10"/>
        <rFont val="Arial"/>
        <family val="2"/>
      </rPr>
      <t xml:space="preserve"> Printed reports</t>
    </r>
  </si>
  <si>
    <t xml:space="preserve">Project and community analysis reports for stakeholder engagement events.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</si>
</sst>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39"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7"/>
      <name val="Arial"/>
      <family val="2"/>
    </font>
    <font>
      <b/>
      <sz val="14"/>
      <name val="Arial"/>
      <family val="2"/>
    </font>
    <font>
      <b/>
      <sz val="9"/>
      <name val="Arial"/>
      <family val="2"/>
    </font>
    <font>
      <sz val="9"/>
      <name val="Arial"/>
      <family val="2"/>
    </font>
    <font>
      <b/>
      <sz val="12"/>
      <name val="Calibri"/>
      <family val="2"/>
    </font>
    <font>
      <sz val="12"/>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
      <sz val="10"/>
      <color rgb="FF0000FF"/>
      <name val="Arial"/>
      <family val="2"/>
    </font>
    <font>
      <i/>
      <sz val="11"/>
      <color rgb="FFFF0000"/>
      <name val="Arial"/>
      <family val="2"/>
    </font>
    <font>
      <i/>
      <sz val="10"/>
      <color rgb="FFFF0000"/>
      <name val="Arial"/>
      <family val="2"/>
    </font>
    <font>
      <b/>
      <sz val="12"/>
      <color rgb="FFFF0000"/>
      <name val="Arial"/>
      <family val="2"/>
    </font>
  </fonts>
  <fills count="8">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499984740745262"/>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10"/>
      </bottom>
      <diagonal/>
    </border>
    <border>
      <left/>
      <right style="thin">
        <color indexed="64"/>
      </right>
      <top style="medium">
        <color indexed="64"/>
      </top>
      <bottom style="medium">
        <color indexed="10"/>
      </bottom>
      <diagonal/>
    </border>
    <border>
      <left style="thin">
        <color indexed="64"/>
      </left>
      <right/>
      <top style="medium">
        <color indexed="10"/>
      </top>
      <bottom style="thin">
        <color indexed="64"/>
      </bottom>
      <diagonal/>
    </border>
    <border>
      <left/>
      <right style="thin">
        <color indexed="64"/>
      </right>
      <top style="medium">
        <color indexed="10"/>
      </top>
      <bottom style="thin">
        <color indexed="64"/>
      </bottom>
      <diagonal/>
    </border>
    <border>
      <left style="medium">
        <color indexed="64"/>
      </left>
      <right style="thin">
        <color indexed="64"/>
      </right>
      <top style="medium">
        <color indexed="64"/>
      </top>
      <bottom style="medium">
        <color indexed="10"/>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10"/>
      </top>
      <bottom style="medium">
        <color indexed="10"/>
      </bottom>
      <diagonal/>
    </border>
    <border>
      <left style="thin">
        <color indexed="64"/>
      </left>
      <right style="medium">
        <color indexed="64"/>
      </right>
      <top style="medium">
        <color indexed="10"/>
      </top>
      <bottom style="medium">
        <color indexed="10"/>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0" fontId="5" fillId="0" borderId="0"/>
    <xf numFmtId="0" fontId="29" fillId="0" borderId="0"/>
    <xf numFmtId="9" fontId="1" fillId="0" borderId="0" applyFont="0" applyFill="0" applyBorder="0" applyAlignment="0" applyProtection="0"/>
  </cellStyleXfs>
  <cellXfs count="835">
    <xf numFmtId="0" fontId="0" fillId="0" borderId="0" xfId="0"/>
    <xf numFmtId="1" fontId="5" fillId="0" borderId="1" xfId="0" applyNumberFormat="1" applyFont="1" applyBorder="1" applyAlignment="1" applyProtection="1">
      <alignment horizontal="center" vertical="top" wrapText="1"/>
      <protection locked="0"/>
    </xf>
    <xf numFmtId="0" fontId="5" fillId="0" borderId="2" xfId="0" applyFont="1" applyBorder="1" applyAlignment="1" applyProtection="1">
      <alignment horizontal="left" vertical="top" wrapText="1"/>
      <protection locked="0"/>
    </xf>
    <xf numFmtId="1" fontId="5" fillId="0" borderId="1" xfId="0" applyNumberFormat="1" applyFont="1" applyBorder="1" applyAlignment="1" applyProtection="1">
      <alignment horizontal="left" vertical="top" wrapText="1"/>
      <protection locked="0"/>
    </xf>
    <xf numFmtId="0" fontId="5" fillId="0" borderId="0" xfId="0" applyFont="1" applyAlignment="1" applyProtection="1">
      <alignment vertical="top" wrapText="1"/>
      <protection locked="0"/>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0" fontId="12" fillId="0" borderId="0" xfId="0" applyFont="1" applyAlignment="1" applyProtection="1">
      <alignment vertical="top" wrapText="1"/>
      <protection locked="0"/>
    </xf>
    <xf numFmtId="0" fontId="3" fillId="0" borderId="0" xfId="0" applyFont="1" applyAlignment="1" applyProtection="1">
      <alignment horizontal="left" vertical="top" wrapText="1"/>
      <protection locked="0"/>
    </xf>
    <xf numFmtId="0" fontId="4" fillId="3" borderId="23" xfId="0" applyFont="1" applyFill="1" applyBorder="1" applyAlignment="1" applyProtection="1">
      <alignment horizontal="left" vertical="center" wrapText="1"/>
      <protection locked="0"/>
    </xf>
    <xf numFmtId="0" fontId="4" fillId="3" borderId="24" xfId="0" applyFont="1" applyFill="1" applyBorder="1" applyAlignment="1" applyProtection="1">
      <alignment horizontal="left" vertical="center" wrapText="1"/>
      <protection locked="0"/>
    </xf>
    <xf numFmtId="0" fontId="5" fillId="0" borderId="26" xfId="0" applyFont="1" applyBorder="1" applyAlignment="1" applyProtection="1">
      <alignment vertical="center" wrapText="1"/>
      <protection locked="0"/>
    </xf>
    <xf numFmtId="0" fontId="5" fillId="0" borderId="19" xfId="0" applyFont="1" applyBorder="1" applyAlignment="1" applyProtection="1">
      <alignment vertical="center" wrapText="1"/>
      <protection locked="0"/>
    </xf>
    <xf numFmtId="0" fontId="5" fillId="0" borderId="21" xfId="0" applyFont="1" applyBorder="1" applyAlignment="1" applyProtection="1">
      <alignment vertical="center" wrapText="1"/>
      <protection locked="0"/>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26"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19" xfId="0" applyFont="1" applyBorder="1" applyAlignment="1" applyProtection="1">
      <alignment horizontal="left" vertical="center" wrapText="1"/>
      <protection locked="0"/>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3" fillId="4" borderId="28" xfId="0" applyFont="1" applyFill="1" applyBorder="1" applyAlignment="1">
      <alignment horizontal="center" vertical="center" wrapText="1"/>
    </xf>
    <xf numFmtId="165" fontId="5" fillId="4" borderId="8" xfId="0" applyNumberFormat="1" applyFont="1" applyFill="1" applyBorder="1" applyAlignment="1">
      <alignment horizontal="right" vertical="center" wrapText="1"/>
    </xf>
    <xf numFmtId="165" fontId="5" fillId="4" borderId="4" xfId="0" applyNumberFormat="1" applyFont="1" applyFill="1" applyBorder="1" applyAlignment="1">
      <alignment horizontal="right" vertical="center" wrapText="1"/>
    </xf>
    <xf numFmtId="0" fontId="4" fillId="4" borderId="28" xfId="0" applyFont="1" applyFill="1" applyBorder="1" applyAlignment="1">
      <alignment horizontal="center" vertical="center" wrapText="1"/>
    </xf>
    <xf numFmtId="0" fontId="4" fillId="4" borderId="31" xfId="0" applyFont="1" applyFill="1" applyBorder="1" applyAlignment="1">
      <alignment horizontal="center" vertical="center" wrapText="1"/>
    </xf>
    <xf numFmtId="165" fontId="5" fillId="4" borderId="1" xfId="0" applyNumberFormat="1" applyFont="1" applyFill="1" applyBorder="1" applyAlignment="1">
      <alignment horizontal="right" vertical="center" wrapText="1"/>
    </xf>
    <xf numFmtId="165" fontId="5" fillId="4" borderId="32" xfId="0" applyNumberFormat="1" applyFont="1" applyFill="1" applyBorder="1" applyAlignment="1">
      <alignment horizontal="right" vertical="center" wrapText="1"/>
    </xf>
    <xf numFmtId="0" fontId="3" fillId="6" borderId="33" xfId="0" applyFont="1" applyFill="1" applyBorder="1" applyAlignment="1">
      <alignment horizontal="center" vertical="center" wrapText="1"/>
    </xf>
    <xf numFmtId="0" fontId="3" fillId="6" borderId="28" xfId="0" applyFont="1" applyFill="1" applyBorder="1" applyAlignment="1">
      <alignment horizontal="center" vertical="center" wrapText="1"/>
    </xf>
    <xf numFmtId="0" fontId="2" fillId="6" borderId="35" xfId="0" applyFont="1" applyFill="1" applyBorder="1" applyAlignment="1">
      <alignment horizontal="left" vertical="center" wrapText="1"/>
    </xf>
    <xf numFmtId="0" fontId="2" fillId="6" borderId="36" xfId="0" applyFont="1" applyFill="1" applyBorder="1" applyAlignment="1">
      <alignment horizontal="left" vertical="center" wrapText="1"/>
    </xf>
    <xf numFmtId="0" fontId="3" fillId="6" borderId="37" xfId="0" applyFont="1" applyFill="1" applyBorder="1" applyAlignment="1">
      <alignment horizontal="center" vertical="center" wrapText="1"/>
    </xf>
    <xf numFmtId="0" fontId="3" fillId="6" borderId="38" xfId="0" applyFont="1" applyFill="1" applyBorder="1" applyAlignment="1">
      <alignment horizontal="center" vertical="center" wrapText="1"/>
    </xf>
    <xf numFmtId="0" fontId="3" fillId="6" borderId="15" xfId="0" applyFont="1" applyFill="1" applyBorder="1" applyAlignment="1">
      <alignment horizontal="left" vertical="center" wrapText="1"/>
    </xf>
    <xf numFmtId="0" fontId="3" fillId="6" borderId="2" xfId="0" applyFont="1" applyFill="1" applyBorder="1" applyAlignment="1">
      <alignment horizontal="left" vertical="center" wrapText="1"/>
    </xf>
    <xf numFmtId="0" fontId="3" fillId="6" borderId="40" xfId="0" applyFont="1" applyFill="1" applyBorder="1" applyAlignment="1">
      <alignment horizontal="left" vertical="center" wrapText="1"/>
    </xf>
    <xf numFmtId="0" fontId="3" fillId="6" borderId="22" xfId="0" applyFont="1" applyFill="1" applyBorder="1" applyAlignment="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34" fillId="4" borderId="6" xfId="0" applyFont="1" applyFill="1" applyBorder="1" applyAlignment="1">
      <alignment horizontal="left" vertical="center" wrapText="1"/>
    </xf>
    <xf numFmtId="0" fontId="34" fillId="4" borderId="1" xfId="0" applyFont="1" applyFill="1" applyBorder="1" applyAlignment="1">
      <alignment horizontal="right" vertical="center" wrapText="1"/>
    </xf>
    <xf numFmtId="164" fontId="34" fillId="4" borderId="1" xfId="0" applyNumberFormat="1" applyFont="1" applyFill="1" applyBorder="1" applyAlignment="1">
      <alignment horizontal="right" vertical="center" wrapText="1"/>
    </xf>
    <xf numFmtId="165" fontId="34" fillId="4" borderId="8" xfId="0" applyNumberFormat="1" applyFont="1" applyFill="1" applyBorder="1" applyAlignment="1">
      <alignment horizontal="right" vertical="center" wrapText="1"/>
    </xf>
    <xf numFmtId="1" fontId="34" fillId="4" borderId="3" xfId="0" applyNumberFormat="1" applyFont="1" applyFill="1" applyBorder="1" applyAlignment="1">
      <alignment horizontal="right" vertical="center" wrapText="1"/>
    </xf>
    <xf numFmtId="164" fontId="34" fillId="4" borderId="12" xfId="0" applyNumberFormat="1" applyFont="1" applyFill="1" applyBorder="1" applyAlignment="1">
      <alignment horizontal="right" vertical="center" wrapText="1"/>
    </xf>
    <xf numFmtId="165" fontId="34" fillId="4" borderId="12" xfId="0" applyNumberFormat="1" applyFont="1" applyFill="1" applyBorder="1" applyAlignment="1">
      <alignment horizontal="right" vertical="center" wrapText="1"/>
    </xf>
    <xf numFmtId="0" fontId="34" fillId="4" borderId="26" xfId="0" applyFont="1" applyFill="1" applyBorder="1" applyAlignment="1">
      <alignment horizontal="left" vertical="center" wrapText="1"/>
    </xf>
    <xf numFmtId="0" fontId="34" fillId="4" borderId="44" xfId="0" applyFont="1" applyFill="1" applyBorder="1" applyAlignment="1">
      <alignment horizontal="left" vertical="center" wrapText="1"/>
    </xf>
    <xf numFmtId="0" fontId="34" fillId="4" borderId="32" xfId="0" applyFont="1" applyFill="1" applyBorder="1" applyAlignment="1">
      <alignment horizontal="right" vertical="center" wrapText="1"/>
    </xf>
    <xf numFmtId="164" fontId="34" fillId="4" borderId="32" xfId="0" applyNumberFormat="1" applyFont="1" applyFill="1" applyBorder="1" applyAlignment="1">
      <alignment horizontal="right" vertical="center" wrapText="1"/>
    </xf>
    <xf numFmtId="165" fontId="34" fillId="4" borderId="38" xfId="0" applyNumberFormat="1" applyFont="1" applyFill="1" applyBorder="1" applyAlignment="1">
      <alignment horizontal="right" vertical="center" wrapText="1"/>
    </xf>
    <xf numFmtId="1" fontId="34" fillId="4" borderId="20" xfId="0" applyNumberFormat="1" applyFont="1" applyFill="1" applyBorder="1" applyAlignment="1">
      <alignment horizontal="right" vertical="center" wrapText="1"/>
    </xf>
    <xf numFmtId="164" fontId="34" fillId="4" borderId="45" xfId="0" applyNumberFormat="1" applyFont="1" applyFill="1" applyBorder="1" applyAlignment="1">
      <alignment horizontal="right" vertical="center" wrapText="1"/>
    </xf>
    <xf numFmtId="165" fontId="34" fillId="4" borderId="45" xfId="0" applyNumberFormat="1" applyFont="1" applyFill="1" applyBorder="1" applyAlignment="1">
      <alignment horizontal="right" vertical="center" wrapText="1"/>
    </xf>
    <xf numFmtId="0" fontId="34" fillId="4" borderId="39" xfId="0" applyFont="1" applyFill="1" applyBorder="1" applyAlignment="1">
      <alignment horizontal="left" vertical="center" wrapText="1"/>
    </xf>
    <xf numFmtId="165" fontId="30" fillId="4" borderId="1" xfId="2" applyNumberFormat="1" applyFont="1" applyFill="1" applyBorder="1" applyAlignment="1">
      <alignment horizontal="center" vertical="center" wrapText="1"/>
    </xf>
    <xf numFmtId="6" fontId="30" fillId="4" borderId="1" xfId="2" applyNumberFormat="1" applyFont="1" applyFill="1" applyBorder="1" applyAlignment="1">
      <alignment horizontal="center" vertical="center" wrapText="1"/>
    </xf>
    <xf numFmtId="9" fontId="30" fillId="4" borderId="1" xfId="2" applyNumberFormat="1" applyFont="1" applyFill="1" applyBorder="1" applyAlignment="1">
      <alignment horizontal="center" vertical="center" wrapText="1"/>
    </xf>
    <xf numFmtId="164" fontId="5" fillId="4" borderId="28" xfId="0" applyNumberFormat="1" applyFont="1" applyFill="1" applyBorder="1" applyAlignment="1" applyProtection="1">
      <alignment horizontal="center" vertical="top" wrapText="1"/>
      <protection locked="0"/>
    </xf>
    <xf numFmtId="0" fontId="5" fillId="4" borderId="34" xfId="0" applyFont="1" applyFill="1" applyBorder="1" applyAlignment="1" applyProtection="1">
      <alignment horizontal="left"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19" xfId="0" applyFont="1" applyFill="1" applyBorder="1" applyAlignment="1" applyProtection="1">
      <alignment horizontal="left" vertical="top" wrapText="1"/>
      <protection locked="0"/>
    </xf>
    <xf numFmtId="164" fontId="3" fillId="4" borderId="28" xfId="0" applyNumberFormat="1" applyFont="1" applyFill="1" applyBorder="1" applyAlignment="1" applyProtection="1">
      <alignment horizontal="center" vertical="top" wrapText="1"/>
      <protection locked="0"/>
    </xf>
    <xf numFmtId="0" fontId="3" fillId="4" borderId="34"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0" fontId="5" fillId="6" borderId="26"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26" xfId="0" applyFont="1" applyFill="1" applyBorder="1" applyAlignment="1" applyProtection="1">
      <alignment horizontal="center" vertical="top" wrapText="1"/>
      <protection locked="0"/>
    </xf>
    <xf numFmtId="0" fontId="5" fillId="5" borderId="19" xfId="0" applyFont="1" applyFill="1" applyBorder="1" applyAlignment="1" applyProtection="1">
      <alignment horizontal="center" vertical="top" wrapText="1"/>
      <protection locked="0"/>
    </xf>
    <xf numFmtId="0" fontId="5" fillId="0" borderId="7" xfId="0" applyFont="1" applyBorder="1" applyAlignment="1" applyProtection="1">
      <alignment vertical="top" wrapText="1"/>
      <protection locked="0"/>
    </xf>
    <xf numFmtId="165" fontId="5" fillId="0" borderId="8" xfId="0" applyNumberFormat="1" applyFont="1" applyBorder="1" applyAlignment="1" applyProtection="1">
      <alignment horizontal="right" vertical="top" wrapText="1"/>
      <protection locked="0"/>
    </xf>
    <xf numFmtId="165" fontId="5" fillId="0" borderId="12" xfId="0" applyNumberFormat="1" applyFont="1" applyBorder="1" applyAlignment="1" applyProtection="1">
      <alignment horizontal="right" vertical="top" wrapText="1"/>
      <protection locked="0"/>
    </xf>
    <xf numFmtId="0" fontId="5" fillId="0" borderId="6" xfId="0" applyFont="1" applyBorder="1" applyAlignment="1" applyProtection="1">
      <alignment vertical="top" wrapText="1"/>
      <protection locked="0"/>
    </xf>
    <xf numFmtId="165" fontId="5" fillId="0" borderId="3" xfId="0" applyNumberFormat="1" applyFont="1" applyBorder="1" applyAlignment="1" applyProtection="1">
      <alignment horizontal="right" vertical="top" wrapText="1"/>
      <protection locked="0"/>
    </xf>
    <xf numFmtId="165" fontId="5" fillId="0" borderId="0" xfId="0" applyNumberFormat="1" applyFont="1" applyAlignment="1" applyProtection="1">
      <alignment horizontal="right" vertical="top" wrapText="1"/>
      <protection locked="0"/>
    </xf>
    <xf numFmtId="1" fontId="5" fillId="0" borderId="0" xfId="0" applyNumberFormat="1" applyFont="1" applyAlignment="1" applyProtection="1">
      <alignment horizontal="right" vertical="top" wrapText="1"/>
      <protection locked="0"/>
    </xf>
    <xf numFmtId="165" fontId="3" fillId="0" borderId="0" xfId="0" applyNumberFormat="1" applyFont="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1" fontId="3" fillId="4" borderId="28" xfId="0" applyNumberFormat="1" applyFont="1" applyFill="1" applyBorder="1" applyAlignment="1" applyProtection="1">
      <alignment horizontal="right" vertical="top" wrapText="1"/>
      <protection locked="0"/>
    </xf>
    <xf numFmtId="0" fontId="5" fillId="0" borderId="54" xfId="0" applyFont="1" applyBorder="1" applyAlignment="1" applyProtection="1">
      <alignment vertical="center" wrapText="1"/>
      <protection locked="0"/>
    </xf>
    <xf numFmtId="0" fontId="5" fillId="5" borderId="54" xfId="0" applyFont="1" applyFill="1" applyBorder="1" applyAlignment="1" applyProtection="1">
      <alignment horizontal="right" vertical="center" wrapText="1"/>
      <protection locked="0"/>
    </xf>
    <xf numFmtId="164" fontId="5" fillId="5" borderId="54" xfId="0" applyNumberFormat="1" applyFont="1" applyFill="1" applyBorder="1" applyAlignment="1" applyProtection="1">
      <alignment horizontal="right" vertical="center" wrapText="1"/>
      <protection locked="0"/>
    </xf>
    <xf numFmtId="1" fontId="5" fillId="5" borderId="54" xfId="0" applyNumberFormat="1" applyFont="1" applyFill="1" applyBorder="1" applyAlignment="1" applyProtection="1">
      <alignment horizontal="right" vertical="center" wrapText="1"/>
      <protection locked="0"/>
    </xf>
    <xf numFmtId="0" fontId="5" fillId="0" borderId="18" xfId="0" applyFont="1" applyBorder="1" applyAlignment="1" applyProtection="1">
      <alignment horizontal="left" vertical="center"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28" xfId="1"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28" xfId="0" applyNumberFormat="1" applyFont="1" applyFill="1" applyBorder="1" applyAlignment="1" applyProtection="1">
      <alignment horizontal="right" vertical="top" wrapText="1"/>
      <protection locked="0"/>
    </xf>
    <xf numFmtId="165" fontId="3" fillId="4" borderId="28" xfId="1" applyNumberFormat="1" applyFont="1" applyFill="1" applyBorder="1" applyAlignment="1" applyProtection="1">
      <alignment horizontal="right" vertical="top" wrapText="1"/>
      <protection locked="0"/>
    </xf>
    <xf numFmtId="44" fontId="7" fillId="6" borderId="1" xfId="1" applyFont="1" applyFill="1" applyBorder="1" applyAlignment="1" applyProtection="1">
      <alignment horizontal="center" wrapText="1"/>
      <protection locked="0"/>
    </xf>
    <xf numFmtId="165" fontId="7" fillId="5" borderId="1" xfId="1" applyNumberFormat="1" applyFont="1" applyFill="1" applyBorder="1" applyAlignment="1" applyProtection="1">
      <alignment horizontal="center" wrapText="1"/>
      <protection locked="0"/>
    </xf>
    <xf numFmtId="9" fontId="33" fillId="4" borderId="2" xfId="2" applyNumberFormat="1" applyFont="1" applyFill="1" applyBorder="1" applyAlignment="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34"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0" xfId="0" applyFont="1" applyFill="1" applyBorder="1" applyAlignment="1" applyProtection="1">
      <alignment horizontal="center" vertical="top" wrapText="1"/>
      <protection locked="0"/>
    </xf>
    <xf numFmtId="0" fontId="5" fillId="5" borderId="29" xfId="0" applyFont="1" applyFill="1" applyBorder="1" applyAlignment="1" applyProtection="1">
      <alignment horizontal="left" vertical="top" wrapText="1"/>
      <protection locked="0"/>
    </xf>
    <xf numFmtId="164" fontId="5" fillId="5" borderId="54" xfId="0" applyNumberFormat="1" applyFont="1" applyFill="1" applyBorder="1" applyAlignment="1" applyProtection="1">
      <alignment horizontal="center" vertical="top" wrapText="1"/>
      <protection locked="0"/>
    </xf>
    <xf numFmtId="1" fontId="5" fillId="5" borderId="54" xfId="0" applyNumberFormat="1" applyFont="1" applyFill="1" applyBorder="1" applyAlignment="1" applyProtection="1">
      <alignment horizontal="right" vertical="top" wrapText="1"/>
      <protection locked="0"/>
    </xf>
    <xf numFmtId="165" fontId="5" fillId="5" borderId="54" xfId="1" applyNumberFormat="1" applyFont="1" applyFill="1" applyBorder="1" applyAlignment="1" applyProtection="1">
      <alignment horizontal="right" vertical="top" wrapText="1"/>
      <protection locked="0"/>
    </xf>
    <xf numFmtId="0" fontId="5" fillId="5" borderId="18" xfId="0" applyFont="1" applyFill="1" applyBorder="1" applyAlignment="1" applyProtection="1">
      <alignment horizontal="left" vertical="top" wrapText="1"/>
      <protection locked="0"/>
    </xf>
    <xf numFmtId="0" fontId="5" fillId="0" borderId="15" xfId="0" applyFont="1" applyBorder="1" applyAlignment="1" applyProtection="1">
      <alignment horizontal="center" vertical="center"/>
      <protection locked="0"/>
    </xf>
    <xf numFmtId="0" fontId="34" fillId="4" borderId="2" xfId="0" applyFont="1" applyFill="1" applyBorder="1" applyAlignment="1">
      <alignment horizontal="center" vertical="center"/>
    </xf>
    <xf numFmtId="0" fontId="34" fillId="4" borderId="22" xfId="0" applyFont="1" applyFill="1" applyBorder="1" applyAlignment="1">
      <alignment horizontal="center" vertical="center"/>
    </xf>
    <xf numFmtId="0" fontId="5" fillId="5" borderId="54" xfId="0" applyFont="1" applyFill="1" applyBorder="1" applyAlignment="1" applyProtection="1">
      <alignment horizontal="center" vertical="top" wrapText="1"/>
      <protection locked="0"/>
    </xf>
    <xf numFmtId="165" fontId="5" fillId="5" borderId="54" xfId="0" applyNumberFormat="1" applyFont="1" applyFill="1" applyBorder="1" applyAlignment="1" applyProtection="1">
      <alignment horizontal="right" vertical="top" wrapText="1"/>
      <protection locked="0"/>
    </xf>
    <xf numFmtId="1" fontId="5" fillId="5" borderId="54" xfId="0" applyNumberFormat="1" applyFont="1" applyFill="1" applyBorder="1" applyAlignment="1" applyProtection="1">
      <alignment horizontal="center" vertical="top" wrapText="1"/>
      <protection locked="0"/>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5" fillId="5" borderId="54"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29"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18" xfId="0" applyFont="1" applyFill="1" applyBorder="1" applyAlignment="1" applyProtection="1">
      <alignment horizontal="center" vertical="top" wrapText="1"/>
      <protection locked="0"/>
    </xf>
    <xf numFmtId="0" fontId="5" fillId="0" borderId="2" xfId="0" applyFont="1" applyBorder="1" applyAlignment="1" applyProtection="1">
      <alignment horizontal="center" vertical="top" wrapText="1"/>
      <protection locked="0"/>
    </xf>
    <xf numFmtId="0" fontId="5" fillId="0" borderId="40"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54" xfId="0" applyNumberFormat="1" applyFont="1" applyFill="1" applyBorder="1" applyAlignment="1" applyProtection="1">
      <alignment vertical="top" wrapText="1"/>
      <protection locked="0"/>
    </xf>
    <xf numFmtId="1" fontId="5" fillId="5" borderId="54"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10" fontId="5" fillId="4" borderId="8" xfId="0" applyNumberFormat="1" applyFont="1" applyFill="1" applyBorder="1" applyAlignment="1">
      <alignment horizontal="center" vertical="center" wrapText="1"/>
    </xf>
    <xf numFmtId="10" fontId="5" fillId="4" borderId="32" xfId="0" applyNumberFormat="1" applyFont="1" applyFill="1" applyBorder="1" applyAlignment="1">
      <alignment horizontal="center" vertical="center" wrapText="1"/>
    </xf>
    <xf numFmtId="10" fontId="7" fillId="5" borderId="1" xfId="0" applyNumberFormat="1" applyFont="1" applyFill="1" applyBorder="1" applyAlignment="1" applyProtection="1">
      <alignment horizontal="center" wrapText="1"/>
      <protection locked="0"/>
    </xf>
    <xf numFmtId="165" fontId="4" fillId="4" borderId="32" xfId="1" applyNumberFormat="1" applyFont="1" applyFill="1" applyBorder="1" applyAlignment="1" applyProtection="1">
      <alignment horizontal="center" wrapText="1"/>
    </xf>
    <xf numFmtId="164" fontId="0" fillId="0" borderId="0" xfId="0" applyNumberFormat="1"/>
    <xf numFmtId="6" fontId="7" fillId="0" borderId="2" xfId="2" applyNumberFormat="1" applyFont="1" applyBorder="1" applyAlignment="1" applyProtection="1">
      <alignment horizontal="left" vertical="center" wrapText="1"/>
      <protection locked="0"/>
    </xf>
    <xf numFmtId="3" fontId="7" fillId="5" borderId="1" xfId="2" applyNumberFormat="1" applyFont="1" applyFill="1" applyBorder="1" applyAlignment="1" applyProtection="1">
      <alignment horizontal="center" vertical="center" wrapText="1"/>
      <protection locked="0"/>
    </xf>
    <xf numFmtId="10" fontId="7" fillId="5" borderId="1" xfId="2" applyNumberFormat="1" applyFont="1" applyFill="1" applyBorder="1" applyAlignment="1" applyProtection="1">
      <alignment horizontal="center" vertical="center" wrapText="1"/>
      <protection locked="0"/>
    </xf>
    <xf numFmtId="6" fontId="7" fillId="0" borderId="2" xfId="2" applyNumberFormat="1" applyFont="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5" fillId="6" borderId="2" xfId="0" applyFont="1" applyFill="1" applyBorder="1" applyAlignment="1" applyProtection="1">
      <alignment horizontal="center" vertical="top" wrapText="1"/>
      <protection locked="0"/>
    </xf>
    <xf numFmtId="0" fontId="5" fillId="6" borderId="36" xfId="0" applyFont="1" applyFill="1" applyBorder="1" applyAlignment="1" applyProtection="1">
      <alignment horizontal="center" vertical="top" wrapText="1"/>
      <protection locked="0"/>
    </xf>
    <xf numFmtId="165" fontId="3" fillId="4" borderId="28" xfId="0" applyNumberFormat="1" applyFont="1" applyFill="1" applyBorder="1" applyAlignment="1">
      <alignment horizontal="right" vertical="top" wrapText="1"/>
    </xf>
    <xf numFmtId="49" fontId="2" fillId="0" borderId="0" xfId="0" applyNumberFormat="1" applyFont="1" applyAlignment="1" applyProtection="1">
      <alignment vertical="top" wrapText="1"/>
      <protection locked="0"/>
    </xf>
    <xf numFmtId="49" fontId="3" fillId="0" borderId="0" xfId="0" applyNumberFormat="1" applyFont="1" applyAlignment="1" applyProtection="1">
      <alignment horizontal="left" vertical="top" wrapText="1"/>
      <protection locked="0"/>
    </xf>
    <xf numFmtId="167" fontId="3" fillId="0" borderId="0" xfId="1" applyNumberFormat="1" applyFont="1" applyAlignment="1" applyProtection="1">
      <alignment horizontal="left" vertical="top" wrapText="1"/>
      <protection locked="0"/>
    </xf>
    <xf numFmtId="49" fontId="3" fillId="0" borderId="0" xfId="0" applyNumberFormat="1" applyFont="1" applyAlignment="1" applyProtection="1">
      <alignment horizontal="right" vertical="top" wrapText="1"/>
      <protection locked="0"/>
    </xf>
    <xf numFmtId="0" fontId="3" fillId="0" borderId="0" xfId="0" applyFont="1" applyAlignment="1" applyProtection="1">
      <alignment horizontal="right"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49" fontId="5" fillId="0" borderId="0" xfId="0" applyNumberFormat="1" applyFont="1" applyAlignment="1" applyProtection="1">
      <alignment horizontal="left" vertical="top" wrapText="1"/>
      <protection locked="0"/>
    </xf>
    <xf numFmtId="164" fontId="5" fillId="0" borderId="0" xfId="0" applyNumberFormat="1" applyFont="1" applyAlignment="1" applyProtection="1">
      <alignment horizontal="center" vertical="top" wrapText="1"/>
      <protection locked="0"/>
    </xf>
    <xf numFmtId="1" fontId="5" fillId="0" borderId="0" xfId="0" applyNumberFormat="1" applyFont="1" applyAlignment="1" applyProtection="1">
      <alignment horizontal="center" vertical="top" wrapText="1"/>
      <protection locked="0"/>
    </xf>
    <xf numFmtId="167" fontId="5" fillId="0" borderId="0" xfId="1" applyNumberFormat="1" applyFont="1" applyAlignment="1" applyProtection="1">
      <alignment horizontal="center" vertical="top" wrapText="1"/>
      <protection locked="0"/>
    </xf>
    <xf numFmtId="0" fontId="5" fillId="0" borderId="0" xfId="0" applyFont="1" applyAlignment="1" applyProtection="1">
      <alignment horizontal="left" vertical="top" wrapText="1"/>
      <protection locked="0"/>
    </xf>
    <xf numFmtId="0" fontId="3" fillId="6" borderId="47" xfId="0" applyFont="1" applyFill="1" applyBorder="1" applyAlignment="1" applyProtection="1">
      <alignment horizontal="center" vertical="center" wrapText="1"/>
      <protection locked="0"/>
    </xf>
    <xf numFmtId="164" fontId="3" fillId="6" borderId="48" xfId="0" applyNumberFormat="1" applyFont="1" applyFill="1" applyBorder="1" applyAlignment="1" applyProtection="1">
      <alignment horizontal="center" vertical="center" wrapText="1"/>
      <protection locked="0"/>
    </xf>
    <xf numFmtId="1" fontId="3" fillId="6" borderId="48" xfId="0" applyNumberFormat="1" applyFont="1" applyFill="1" applyBorder="1" applyAlignment="1" applyProtection="1">
      <alignment horizontal="center" vertical="center" wrapText="1"/>
      <protection locked="0"/>
    </xf>
    <xf numFmtId="167" fontId="3" fillId="6" borderId="48" xfId="1" applyNumberFormat="1" applyFont="1" applyFill="1" applyBorder="1" applyAlignment="1" applyProtection="1">
      <alignment horizontal="center" vertical="center" wrapText="1"/>
      <protection locked="0"/>
    </xf>
    <xf numFmtId="165" fontId="3" fillId="6" borderId="48" xfId="0" applyNumberFormat="1" applyFont="1" applyFill="1" applyBorder="1" applyAlignment="1" applyProtection="1">
      <alignment horizontal="center" vertical="center" wrapText="1"/>
      <protection locked="0"/>
    </xf>
    <xf numFmtId="0" fontId="3" fillId="6" borderId="49" xfId="0" applyFont="1" applyFill="1" applyBorder="1" applyAlignment="1" applyProtection="1">
      <alignment horizontal="center" vertical="center" wrapText="1"/>
      <protection locked="0"/>
    </xf>
    <xf numFmtId="0" fontId="3" fillId="6" borderId="33" xfId="0" applyFont="1" applyFill="1" applyBorder="1" applyAlignment="1" applyProtection="1">
      <alignment horizontal="center" vertical="top" wrapText="1"/>
      <protection locked="0"/>
    </xf>
    <xf numFmtId="0" fontId="3" fillId="0" borderId="0" xfId="0" applyFont="1" applyAlignment="1" applyProtection="1">
      <alignment horizontal="left" vertical="top" wrapText="1" indent="1"/>
      <protection locked="0"/>
    </xf>
    <xf numFmtId="0" fontId="6" fillId="0" borderId="0" xfId="0" applyFont="1" applyAlignment="1" applyProtection="1">
      <alignment vertical="top" wrapText="1"/>
      <protection locked="0"/>
    </xf>
    <xf numFmtId="165" fontId="5" fillId="4" borderId="28" xfId="0" applyNumberFormat="1" applyFont="1" applyFill="1" applyBorder="1" applyAlignment="1">
      <alignment horizontal="right" vertical="top" wrapText="1"/>
    </xf>
    <xf numFmtId="0" fontId="15" fillId="0" borderId="0" xfId="0" applyFont="1" applyAlignment="1" applyProtection="1">
      <alignment vertical="center" wrapText="1"/>
      <protection locked="0"/>
    </xf>
    <xf numFmtId="0" fontId="16" fillId="0" borderId="0" xfId="0" applyFont="1" applyAlignment="1" applyProtection="1">
      <alignment vertical="center" wrapText="1"/>
      <protection locked="0"/>
    </xf>
    <xf numFmtId="49" fontId="5" fillId="0" borderId="0" xfId="0" applyNumberFormat="1" applyFont="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4" fillId="6" borderId="50" xfId="0" applyFont="1" applyFill="1" applyBorder="1" applyAlignment="1" applyProtection="1">
      <alignment horizontal="center" vertical="center" wrapText="1"/>
      <protection locked="0"/>
    </xf>
    <xf numFmtId="0" fontId="4" fillId="6" borderId="48" xfId="0" applyFont="1" applyFill="1" applyBorder="1" applyAlignment="1" applyProtection="1">
      <alignment horizontal="center" vertical="center" wrapText="1"/>
      <protection locked="0"/>
    </xf>
    <xf numFmtId="165" fontId="4" fillId="6" borderId="48" xfId="0" applyNumberFormat="1" applyFont="1" applyFill="1" applyBorder="1" applyAlignment="1" applyProtection="1">
      <alignment horizontal="center" vertical="center" wrapText="1"/>
      <protection locked="0"/>
    </xf>
    <xf numFmtId="1" fontId="4" fillId="6" borderId="48" xfId="0" applyNumberFormat="1" applyFont="1" applyFill="1" applyBorder="1" applyAlignment="1" applyProtection="1">
      <alignment horizontal="center" vertical="center" wrapText="1"/>
      <protection locked="0"/>
    </xf>
    <xf numFmtId="0" fontId="4" fillId="6" borderId="49" xfId="0" applyFont="1" applyFill="1" applyBorder="1" applyAlignment="1" applyProtection="1">
      <alignment horizontal="center" vertical="center" wrapText="1"/>
      <protection locked="0"/>
    </xf>
    <xf numFmtId="164" fontId="5" fillId="0" borderId="0" xfId="0" applyNumberFormat="1" applyFont="1" applyAlignment="1" applyProtection="1">
      <alignment horizontal="right" vertical="top" wrapText="1"/>
      <protection locked="0"/>
    </xf>
    <xf numFmtId="0" fontId="4" fillId="6" borderId="28" xfId="0" applyFont="1" applyFill="1" applyBorder="1" applyAlignment="1" applyProtection="1">
      <alignment horizontal="center" vertical="center" wrapText="1"/>
      <protection locked="0"/>
    </xf>
    <xf numFmtId="164" fontId="4" fillId="6" borderId="28" xfId="0" applyNumberFormat="1" applyFont="1" applyFill="1" applyBorder="1" applyAlignment="1" applyProtection="1">
      <alignment horizontal="center" vertical="center" wrapText="1"/>
      <protection locked="0"/>
    </xf>
    <xf numFmtId="165" fontId="4" fillId="6" borderId="28" xfId="0" applyNumberFormat="1" applyFont="1" applyFill="1" applyBorder="1" applyAlignment="1" applyProtection="1">
      <alignment horizontal="center" vertical="center" wrapText="1"/>
      <protection locked="0"/>
    </xf>
    <xf numFmtId="1" fontId="4" fillId="6" borderId="28" xfId="0" applyNumberFormat="1" applyFont="1" applyFill="1" applyBorder="1" applyAlignment="1" applyProtection="1">
      <alignment horizontal="center" vertical="center" wrapText="1"/>
      <protection locked="0"/>
    </xf>
    <xf numFmtId="0" fontId="4" fillId="6" borderId="34" xfId="0" applyFont="1" applyFill="1" applyBorder="1" applyAlignment="1" applyProtection="1">
      <alignment horizontal="center" vertical="center" wrapText="1"/>
      <protection locked="0"/>
    </xf>
    <xf numFmtId="0" fontId="7" fillId="0" borderId="0" xfId="0" applyFont="1" applyAlignment="1" applyProtection="1">
      <alignment horizontal="left" vertical="top" wrapText="1"/>
      <protection locked="0"/>
    </xf>
    <xf numFmtId="0" fontId="7" fillId="0" borderId="0" xfId="0" applyFont="1" applyAlignment="1" applyProtection="1">
      <alignment horizontal="right" vertical="top" wrapText="1"/>
      <protection locked="0"/>
    </xf>
    <xf numFmtId="0" fontId="4" fillId="0" borderId="0" xfId="0" applyFont="1" applyAlignment="1" applyProtection="1">
      <alignment horizontal="right" vertical="top" wrapText="1"/>
      <protection locked="0"/>
    </xf>
    <xf numFmtId="165" fontId="4" fillId="6" borderId="34" xfId="0" applyNumberFormat="1" applyFont="1" applyFill="1" applyBorder="1" applyAlignment="1" applyProtection="1">
      <alignment horizontal="center" vertical="center" wrapText="1"/>
      <protection locked="0"/>
    </xf>
    <xf numFmtId="0" fontId="20" fillId="0" borderId="0" xfId="0" applyFont="1" applyAlignment="1" applyProtection="1">
      <alignment horizontal="center" vertical="top" wrapText="1"/>
      <protection locked="0"/>
    </xf>
    <xf numFmtId="0" fontId="20" fillId="0" borderId="0" xfId="0" applyFont="1" applyAlignment="1" applyProtection="1">
      <alignment horizontal="right" vertical="top" wrapText="1"/>
      <protection locked="0"/>
    </xf>
    <xf numFmtId="165" fontId="20" fillId="0" borderId="0" xfId="0" applyNumberFormat="1" applyFont="1" applyAlignment="1" applyProtection="1">
      <alignment horizontal="right" vertical="top" wrapText="1"/>
      <protection locked="0"/>
    </xf>
    <xf numFmtId="0" fontId="20" fillId="0" borderId="0" xfId="0" applyFont="1" applyAlignment="1" applyProtection="1">
      <alignment vertical="top" wrapText="1"/>
      <protection locked="0"/>
    </xf>
    <xf numFmtId="165" fontId="3" fillId="4" borderId="32" xfId="0" applyNumberFormat="1" applyFont="1" applyFill="1" applyBorder="1" applyAlignment="1">
      <alignment horizontal="right" vertical="top" wrapText="1"/>
    </xf>
    <xf numFmtId="165" fontId="3" fillId="4" borderId="21" xfId="0" applyNumberFormat="1" applyFont="1" applyFill="1" applyBorder="1" applyAlignment="1">
      <alignment horizontal="right" vertical="top" wrapText="1"/>
    </xf>
    <xf numFmtId="165" fontId="2" fillId="0" borderId="0" xfId="0" applyNumberFormat="1" applyFont="1" applyAlignment="1" applyProtection="1">
      <alignment horizontal="right" vertical="top" wrapText="1"/>
      <protection locked="0"/>
    </xf>
    <xf numFmtId="49" fontId="10" fillId="0" borderId="0" xfId="0" applyNumberFormat="1" applyFont="1" applyAlignment="1" applyProtection="1">
      <alignment horizontal="center" vertical="center" wrapText="1"/>
      <protection locked="0"/>
    </xf>
    <xf numFmtId="1" fontId="5" fillId="0" borderId="0" xfId="0" applyNumberFormat="1" applyFont="1" applyAlignment="1" applyProtection="1">
      <alignment vertical="top" wrapText="1"/>
      <protection locked="0"/>
    </xf>
    <xf numFmtId="0" fontId="3" fillId="6" borderId="36" xfId="0" applyFont="1" applyFill="1" applyBorder="1" applyAlignment="1" applyProtection="1">
      <alignment horizontal="center" vertical="top" wrapText="1"/>
      <protection locked="0"/>
    </xf>
    <xf numFmtId="1" fontId="5" fillId="0" borderId="0" xfId="0" applyNumberFormat="1" applyFont="1" applyAlignment="1" applyProtection="1">
      <alignment horizontal="left" vertical="top" wrapText="1"/>
      <protection locked="0"/>
    </xf>
    <xf numFmtId="0" fontId="2" fillId="0" borderId="0" xfId="0" applyFont="1" applyAlignment="1" applyProtection="1">
      <alignment wrapText="1"/>
      <protection locked="0"/>
    </xf>
    <xf numFmtId="0" fontId="5" fillId="0" borderId="0" xfId="0" applyFont="1" applyAlignment="1" applyProtection="1">
      <alignment wrapText="1"/>
      <protection locked="0"/>
    </xf>
    <xf numFmtId="0" fontId="4" fillId="0" borderId="0" xfId="0" applyFont="1" applyAlignment="1" applyProtection="1">
      <alignment horizontal="left" vertical="center" wrapText="1" indent="1"/>
      <protection locked="0"/>
    </xf>
    <xf numFmtId="49" fontId="4" fillId="0" borderId="0" xfId="0" applyNumberFormat="1" applyFont="1" applyAlignment="1" applyProtection="1">
      <alignment horizontal="center" vertical="top" wrapText="1"/>
      <protection locked="0"/>
    </xf>
    <xf numFmtId="0" fontId="4" fillId="0" borderId="0" xfId="0" applyFont="1" applyAlignment="1" applyProtection="1">
      <alignment horizontal="center" wrapText="1"/>
      <protection locked="0"/>
    </xf>
    <xf numFmtId="49" fontId="7" fillId="6" borderId="42" xfId="0" applyNumberFormat="1" applyFont="1" applyFill="1" applyBorder="1" applyAlignment="1" applyProtection="1">
      <alignment horizontal="left" vertical="top" wrapText="1"/>
      <protection locked="0"/>
    </xf>
    <xf numFmtId="0" fontId="4" fillId="6" borderId="2" xfId="0" applyFont="1" applyFill="1" applyBorder="1" applyAlignment="1" applyProtection="1">
      <alignment horizontal="right" wrapText="1"/>
      <protection locked="0"/>
    </xf>
    <xf numFmtId="0" fontId="7" fillId="6" borderId="1" xfId="0" applyFont="1" applyFill="1" applyBorder="1" applyAlignment="1" applyProtection="1">
      <alignment wrapText="1"/>
      <protection locked="0"/>
    </xf>
    <xf numFmtId="9" fontId="30" fillId="0" borderId="0" xfId="0" applyNumberFormat="1" applyFont="1" applyAlignment="1" applyProtection="1">
      <alignment horizontal="center" wrapText="1"/>
      <protection locked="0"/>
    </xf>
    <xf numFmtId="165" fontId="30" fillId="0" borderId="0" xfId="0" applyNumberFormat="1" applyFont="1" applyAlignment="1" applyProtection="1">
      <alignment horizontal="center" wrapText="1"/>
      <protection locked="0"/>
    </xf>
    <xf numFmtId="0" fontId="7" fillId="0" borderId="2" xfId="0" applyFont="1" applyBorder="1" applyAlignment="1" applyProtection="1">
      <alignment horizontal="right" wrapText="1"/>
      <protection locked="0"/>
    </xf>
    <xf numFmtId="0" fontId="7" fillId="0" borderId="0" xfId="0" applyFont="1" applyAlignment="1" applyProtection="1">
      <alignment horizontal="center" wrapText="1"/>
      <protection locked="0"/>
    </xf>
    <xf numFmtId="165" fontId="7" fillId="0" borderId="0" xfId="0" applyNumberFormat="1" applyFont="1" applyAlignment="1" applyProtection="1">
      <alignment horizontal="center" wrapText="1"/>
      <protection locked="0"/>
    </xf>
    <xf numFmtId="0" fontId="4" fillId="0" borderId="22" xfId="0" applyFont="1" applyBorder="1" applyAlignment="1" applyProtection="1">
      <alignment horizontal="right" wrapText="1"/>
      <protection locked="0"/>
    </xf>
    <xf numFmtId="0" fontId="4" fillId="0" borderId="0" xfId="0" applyFont="1" applyAlignment="1" applyProtection="1">
      <alignment horizontal="left" vertical="top" wrapText="1" indent="1"/>
      <protection locked="0"/>
    </xf>
    <xf numFmtId="0" fontId="0" fillId="0" borderId="0" xfId="0" applyAlignment="1" applyProtection="1">
      <alignment wrapText="1"/>
      <protection locked="0"/>
    </xf>
    <xf numFmtId="0" fontId="4" fillId="6" borderId="47" xfId="0" applyFont="1" applyFill="1" applyBorder="1" applyAlignment="1" applyProtection="1">
      <alignment horizontal="left" vertical="top" wrapText="1"/>
      <protection locked="0"/>
    </xf>
    <xf numFmtId="1" fontId="4" fillId="6" borderId="48" xfId="0" applyNumberFormat="1" applyFont="1" applyFill="1" applyBorder="1" applyAlignment="1" applyProtection="1">
      <alignment horizontal="center" vertical="top" wrapText="1"/>
      <protection locked="0"/>
    </xf>
    <xf numFmtId="0" fontId="4" fillId="6" borderId="48" xfId="0" applyFont="1" applyFill="1" applyBorder="1" applyAlignment="1" applyProtection="1">
      <alignment horizontal="center" vertical="top" wrapText="1"/>
      <protection locked="0"/>
    </xf>
    <xf numFmtId="0" fontId="4" fillId="6" borderId="49" xfId="0" applyFont="1" applyFill="1" applyBorder="1" applyAlignment="1" applyProtection="1">
      <alignment horizontal="center" vertical="top" wrapText="1"/>
      <protection locked="0"/>
    </xf>
    <xf numFmtId="0" fontId="7" fillId="0" borderId="0" xfId="0" applyFont="1" applyAlignment="1" applyProtection="1">
      <alignment vertical="top" wrapText="1"/>
      <protection locked="0"/>
    </xf>
    <xf numFmtId="165" fontId="18" fillId="0" borderId="0" xfId="0" applyNumberFormat="1" applyFont="1" applyAlignment="1" applyProtection="1">
      <alignment horizontal="center" vertical="top" wrapText="1"/>
      <protection locked="0"/>
    </xf>
    <xf numFmtId="164" fontId="18" fillId="0" borderId="0" xfId="0" applyNumberFormat="1" applyFont="1" applyAlignment="1" applyProtection="1">
      <alignment horizontal="right" vertical="top" wrapText="1"/>
      <protection locked="0"/>
    </xf>
    <xf numFmtId="165" fontId="3" fillId="4" borderId="51" xfId="0" applyNumberFormat="1" applyFont="1" applyFill="1" applyBorder="1" applyAlignment="1">
      <alignment horizontal="right" vertical="top" wrapText="1"/>
    </xf>
    <xf numFmtId="165" fontId="3" fillId="4" borderId="35" xfId="0" applyNumberFormat="1" applyFont="1" applyFill="1" applyBorder="1" applyAlignment="1">
      <alignment horizontal="right" vertical="top"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4" fontId="7" fillId="0" borderId="1" xfId="0" applyNumberFormat="1" applyFont="1" applyBorder="1" applyAlignment="1" applyProtection="1">
      <alignment horizontal="right" vertical="center"/>
      <protection locked="0"/>
    </xf>
    <xf numFmtId="164" fontId="7" fillId="0" borderId="1" xfId="0" applyNumberFormat="1" applyFont="1" applyBorder="1" applyAlignment="1">
      <alignment horizontal="right" vertical="center"/>
    </xf>
    <xf numFmtId="0" fontId="7" fillId="0" borderId="7" xfId="0" applyFont="1" applyBorder="1" applyAlignment="1" applyProtection="1">
      <alignment horizontal="left" vertical="center"/>
      <protection locked="0"/>
    </xf>
    <xf numFmtId="0" fontId="7" fillId="0" borderId="8" xfId="0" applyFont="1" applyBorder="1" applyAlignment="1" applyProtection="1">
      <alignment horizontal="center" vertical="center"/>
      <protection locked="0"/>
    </xf>
    <xf numFmtId="164" fontId="7" fillId="0" borderId="8" xfId="0" applyNumberFormat="1" applyFont="1" applyBorder="1" applyAlignment="1" applyProtection="1">
      <alignment horizontal="right" vertical="center"/>
      <protection locked="0"/>
    </xf>
    <xf numFmtId="164" fontId="7" fillId="0" borderId="8" xfId="0" applyNumberFormat="1" applyFont="1" applyBorder="1" applyAlignment="1">
      <alignment horizontal="right" vertical="center"/>
    </xf>
    <xf numFmtId="0" fontId="7" fillId="0" borderId="8" xfId="0" applyFont="1" applyBorder="1" applyAlignment="1">
      <alignment horizontal="center" vertical="center"/>
    </xf>
    <xf numFmtId="164" fontId="7" fillId="0" borderId="14" xfId="0" applyNumberFormat="1" applyFont="1" applyBorder="1" applyAlignment="1" applyProtection="1">
      <alignment horizontal="right" vertical="center"/>
      <protection locked="0"/>
    </xf>
    <xf numFmtId="164" fontId="7" fillId="0" borderId="54" xfId="0" applyNumberFormat="1" applyFont="1" applyBorder="1" applyAlignment="1">
      <alignment horizontal="right" vertical="center"/>
    </xf>
    <xf numFmtId="164" fontId="7" fillId="0" borderId="3" xfId="0" applyNumberFormat="1" applyFont="1" applyBorder="1" applyAlignment="1" applyProtection="1">
      <alignment horizontal="right" vertical="center"/>
      <protection locked="0"/>
    </xf>
    <xf numFmtId="0" fontId="24" fillId="0" borderId="0" xfId="0" applyFont="1" applyAlignment="1">
      <alignment vertical="center"/>
    </xf>
    <xf numFmtId="164" fontId="7" fillId="0" borderId="9" xfId="0" applyNumberFormat="1" applyFont="1" applyBorder="1" applyAlignment="1" applyProtection="1">
      <alignment horizontal="right" vertical="center"/>
      <protection locked="0"/>
    </xf>
    <xf numFmtId="164" fontId="7" fillId="0" borderId="9" xfId="0" applyNumberFormat="1" applyFont="1" applyBorder="1" applyAlignment="1">
      <alignment horizontal="right" vertical="center"/>
    </xf>
    <xf numFmtId="164" fontId="7" fillId="5" borderId="9" xfId="0" applyNumberFormat="1" applyFont="1" applyFill="1" applyBorder="1" applyAlignment="1">
      <alignment horizontal="right" vertical="center"/>
    </xf>
    <xf numFmtId="164" fontId="7" fillId="0" borderId="4" xfId="0" applyNumberFormat="1" applyFont="1" applyBorder="1" applyAlignment="1">
      <alignment horizontal="right" vertical="center"/>
    </xf>
    <xf numFmtId="165" fontId="7" fillId="0" borderId="3"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49" fontId="24" fillId="0" borderId="0" xfId="0" applyNumberFormat="1" applyFont="1" applyAlignment="1">
      <alignment vertical="center"/>
    </xf>
    <xf numFmtId="165" fontId="7" fillId="0" borderId="0" xfId="0" applyNumberFormat="1" applyFont="1" applyAlignment="1">
      <alignment horizontal="right" vertical="center"/>
    </xf>
    <xf numFmtId="0" fontId="23" fillId="0" borderId="0" xfId="0" applyFont="1" applyAlignment="1">
      <alignment horizontal="right" vertical="center" wrapText="1"/>
    </xf>
    <xf numFmtId="0" fontId="7" fillId="0" borderId="0" xfId="0" applyFont="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54" xfId="0" applyFont="1" applyBorder="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164" fontId="7" fillId="5" borderId="1" xfId="0" applyNumberFormat="1" applyFont="1" applyFill="1" applyBorder="1" applyAlignment="1">
      <alignment horizontal="right" vertical="top" wrapText="1"/>
    </xf>
    <xf numFmtId="0" fontId="7" fillId="0" borderId="7" xfId="0" applyFont="1" applyBorder="1" applyAlignment="1">
      <alignment horizontal="center" vertical="center"/>
    </xf>
    <xf numFmtId="49" fontId="7" fillId="0" borderId="3" xfId="0" applyNumberFormat="1" applyFont="1" applyBorder="1" applyAlignment="1" applyProtection="1">
      <alignment horizontal="left" vertical="center"/>
      <protection locked="0"/>
    </xf>
    <xf numFmtId="164" fontId="7" fillId="5" borderId="8" xfId="0" applyNumberFormat="1" applyFont="1" applyFill="1" applyBorder="1" applyAlignment="1">
      <alignment horizontal="right" vertical="top" wrapText="1"/>
    </xf>
    <xf numFmtId="0" fontId="34" fillId="5" borderId="19" xfId="0" applyFont="1" applyFill="1" applyBorder="1" applyAlignment="1" applyProtection="1">
      <alignment horizontal="center" vertical="center" wrapText="1"/>
      <protection locked="0"/>
    </xf>
    <xf numFmtId="0" fontId="5" fillId="5" borderId="19" xfId="0" applyFont="1" applyFill="1" applyBorder="1" applyAlignment="1" applyProtection="1">
      <alignment horizontal="center" vertical="center" wrapText="1"/>
      <protection locked="0"/>
    </xf>
    <xf numFmtId="165" fontId="3" fillId="6" borderId="28" xfId="0" applyNumberFormat="1" applyFont="1" applyFill="1" applyBorder="1" applyAlignment="1">
      <alignment horizontal="right" vertical="top" wrapText="1"/>
    </xf>
    <xf numFmtId="0" fontId="4" fillId="0" borderId="0" xfId="0" applyFont="1" applyAlignment="1" applyProtection="1">
      <alignment horizontal="right" wrapText="1"/>
      <protection locked="0"/>
    </xf>
    <xf numFmtId="165" fontId="4" fillId="0" borderId="0" xfId="1" applyNumberFormat="1" applyFont="1" applyFill="1" applyBorder="1" applyAlignment="1" applyProtection="1">
      <alignment horizontal="center" wrapText="1"/>
      <protection locked="0"/>
    </xf>
    <xf numFmtId="0" fontId="0" fillId="0" borderId="0" xfId="0" applyAlignment="1" applyProtection="1">
      <alignment horizontal="center" wrapText="1"/>
      <protection locked="0"/>
    </xf>
    <xf numFmtId="0" fontId="1" fillId="0" borderId="2" xfId="0" applyFont="1" applyBorder="1" applyAlignment="1" applyProtection="1">
      <alignment horizontal="center" vertical="top" wrapText="1"/>
      <protection locked="0"/>
    </xf>
    <xf numFmtId="0" fontId="2" fillId="0" borderId="0" xfId="0" applyFont="1" applyAlignment="1" applyProtection="1">
      <alignment horizontal="right" vertical="top" wrapText="1"/>
      <protection locked="0"/>
    </xf>
    <xf numFmtId="0" fontId="34" fillId="4" borderId="65" xfId="0" applyFont="1" applyFill="1" applyBorder="1" applyAlignment="1">
      <alignment horizontal="center" vertical="top" wrapText="1"/>
    </xf>
    <xf numFmtId="0" fontId="33" fillId="4" borderId="61" xfId="0" applyFont="1" applyFill="1" applyBorder="1" applyAlignment="1">
      <alignment horizontal="left" vertical="top" wrapText="1"/>
    </xf>
    <xf numFmtId="164" fontId="34" fillId="4" borderId="62" xfId="0" applyNumberFormat="1" applyFont="1" applyFill="1" applyBorder="1" applyAlignment="1">
      <alignment horizontal="center" vertical="top" wrapText="1"/>
    </xf>
    <xf numFmtId="1" fontId="34" fillId="4" borderId="62" xfId="0" applyNumberFormat="1" applyFont="1" applyFill="1" applyBorder="1" applyAlignment="1">
      <alignment horizontal="right" vertical="top" wrapText="1"/>
    </xf>
    <xf numFmtId="165" fontId="34" fillId="4" borderId="62" xfId="1" applyNumberFormat="1" applyFont="1" applyFill="1" applyBorder="1" applyAlignment="1" applyProtection="1">
      <alignment horizontal="right" vertical="top" wrapText="1"/>
    </xf>
    <xf numFmtId="165" fontId="34" fillId="4" borderId="62" xfId="0" applyNumberFormat="1" applyFont="1" applyFill="1" applyBorder="1" applyAlignment="1">
      <alignment horizontal="right" vertical="top" wrapText="1"/>
    </xf>
    <xf numFmtId="0" fontId="34" fillId="4" borderId="63" xfId="0" applyFont="1" applyFill="1" applyBorder="1" applyAlignment="1">
      <alignment horizontal="left" vertical="top" wrapText="1"/>
    </xf>
    <xf numFmtId="165" fontId="34" fillId="6" borderId="1" xfId="0" applyNumberFormat="1" applyFont="1" applyFill="1" applyBorder="1" applyAlignment="1">
      <alignment horizontal="right" vertical="top" wrapText="1"/>
    </xf>
    <xf numFmtId="0" fontId="7" fillId="0" borderId="11" xfId="0" applyFont="1" applyBorder="1" applyAlignment="1" applyProtection="1">
      <alignment horizontal="left" vertical="center" wrapText="1"/>
      <protection locked="0"/>
    </xf>
    <xf numFmtId="49" fontId="2" fillId="0" borderId="0" xfId="0" applyNumberFormat="1" applyFont="1" applyAlignment="1" applyProtection="1">
      <alignment horizontal="left" vertical="top" wrapText="1"/>
      <protection locked="0"/>
    </xf>
    <xf numFmtId="0" fontId="4" fillId="6" borderId="51"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49" fontId="2" fillId="0" borderId="0" xfId="0" applyNumberFormat="1" applyFont="1" applyAlignment="1" applyProtection="1">
      <alignment horizontal="right" vertical="top" wrapText="1"/>
      <protection locked="0"/>
    </xf>
    <xf numFmtId="0" fontId="2" fillId="0" borderId="0" xfId="0" applyFont="1" applyAlignment="1" applyProtection="1">
      <alignment vertical="top" wrapText="1"/>
      <protection locked="0"/>
    </xf>
    <xf numFmtId="49" fontId="4" fillId="6" borderId="27" xfId="0" applyNumberFormat="1" applyFont="1" applyFill="1" applyBorder="1" applyAlignment="1" applyProtection="1">
      <alignment horizontal="center" vertical="top" wrapText="1"/>
      <protection locked="0"/>
    </xf>
    <xf numFmtId="166" fontId="4" fillId="6" borderId="1" xfId="4" applyNumberFormat="1" applyFont="1" applyFill="1" applyBorder="1" applyAlignment="1" applyProtection="1">
      <alignment horizontal="center" vertical="top" wrapText="1"/>
      <protection locked="0"/>
    </xf>
    <xf numFmtId="0" fontId="18" fillId="0" borderId="0" xfId="0" applyFont="1" applyAlignment="1" applyProtection="1">
      <alignment horizontal="right" vertical="top" wrapText="1"/>
      <protection locked="0"/>
    </xf>
    <xf numFmtId="1" fontId="34" fillId="4" borderId="46" xfId="0" applyNumberFormat="1" applyFont="1" applyFill="1" applyBorder="1" applyAlignment="1">
      <alignment horizontal="center" vertical="top" wrapText="1"/>
    </xf>
    <xf numFmtId="1" fontId="34" fillId="4" borderId="46" xfId="0" applyNumberFormat="1" applyFont="1" applyFill="1" applyBorder="1" applyAlignment="1">
      <alignment horizontal="left" vertical="top" wrapText="1"/>
    </xf>
    <xf numFmtId="165" fontId="34" fillId="4" borderId="52" xfId="0" applyNumberFormat="1" applyFont="1" applyFill="1" applyBorder="1" applyAlignment="1">
      <alignment horizontal="right" vertical="top" wrapText="1"/>
    </xf>
    <xf numFmtId="165" fontId="3" fillId="4" borderId="26" xfId="0" applyNumberFormat="1" applyFont="1" applyFill="1" applyBorder="1" applyAlignment="1">
      <alignment horizontal="right" vertical="top" wrapText="1"/>
    </xf>
    <xf numFmtId="165" fontId="3" fillId="4" borderId="19" xfId="0" applyNumberFormat="1" applyFont="1" applyFill="1" applyBorder="1" applyAlignment="1">
      <alignment horizontal="right" vertical="top" wrapText="1"/>
    </xf>
    <xf numFmtId="165" fontId="3" fillId="4" borderId="18" xfId="0" applyNumberFormat="1" applyFont="1" applyFill="1" applyBorder="1" applyAlignment="1">
      <alignment horizontal="right" vertical="top" wrapText="1"/>
    </xf>
    <xf numFmtId="166" fontId="4" fillId="7" borderId="54" xfId="4" applyNumberFormat="1" applyFont="1" applyFill="1" applyBorder="1" applyAlignment="1" applyProtection="1">
      <alignment horizontal="center" wrapText="1"/>
    </xf>
    <xf numFmtId="166" fontId="4" fillId="7" borderId="4" xfId="4" applyNumberFormat="1" applyFont="1" applyFill="1" applyBorder="1" applyAlignment="1" applyProtection="1">
      <alignment horizontal="center" wrapText="1"/>
    </xf>
    <xf numFmtId="165" fontId="4" fillId="7" borderId="4" xfId="1" applyNumberFormat="1" applyFont="1" applyFill="1" applyBorder="1" applyAlignment="1" applyProtection="1">
      <alignment horizontal="center" wrapText="1"/>
    </xf>
    <xf numFmtId="165" fontId="4" fillId="7" borderId="8" xfId="1" applyNumberFormat="1" applyFont="1" applyFill="1" applyBorder="1" applyAlignment="1" applyProtection="1">
      <alignment horizontal="center" wrapText="1"/>
    </xf>
    <xf numFmtId="165" fontId="4" fillId="6" borderId="1" xfId="1" applyNumberFormat="1" applyFont="1" applyFill="1" applyBorder="1" applyAlignment="1" applyProtection="1">
      <alignment horizontal="center" wrapText="1"/>
    </xf>
    <xf numFmtId="165" fontId="4" fillId="4" borderId="1" xfId="1" applyNumberFormat="1" applyFont="1" applyFill="1" applyBorder="1" applyAlignment="1" applyProtection="1">
      <alignment horizontal="center" wrapText="1"/>
    </xf>
    <xf numFmtId="1" fontId="5" fillId="4" borderId="28" xfId="0" applyNumberFormat="1" applyFont="1" applyFill="1" applyBorder="1" applyAlignment="1">
      <alignment horizontal="left" vertical="top" wrapText="1"/>
    </xf>
    <xf numFmtId="0" fontId="5" fillId="4" borderId="34" xfId="0" applyFont="1" applyFill="1" applyBorder="1" applyAlignment="1">
      <alignment horizontal="left" vertical="top" wrapText="1"/>
    </xf>
    <xf numFmtId="0" fontId="34" fillId="4" borderId="61" xfId="0" applyFont="1" applyFill="1" applyBorder="1" applyAlignment="1">
      <alignment horizontal="center" vertical="top" wrapText="1"/>
    </xf>
    <xf numFmtId="1" fontId="34" fillId="4" borderId="62" xfId="0" applyNumberFormat="1" applyFont="1" applyFill="1" applyBorder="1" applyAlignment="1">
      <alignment horizontal="left" vertical="top" wrapText="1"/>
    </xf>
    <xf numFmtId="0" fontId="34" fillId="4" borderId="61" xfId="0" applyFont="1" applyFill="1" applyBorder="1" applyAlignment="1">
      <alignment vertical="top" wrapText="1"/>
    </xf>
    <xf numFmtId="1" fontId="34" fillId="4" borderId="62" xfId="0" applyNumberFormat="1" applyFont="1" applyFill="1" applyBorder="1" applyAlignment="1">
      <alignment vertical="top" wrapText="1"/>
    </xf>
    <xf numFmtId="1" fontId="5" fillId="4" borderId="28" xfId="0" applyNumberFormat="1" applyFont="1" applyFill="1" applyBorder="1" applyAlignment="1">
      <alignment vertical="top" wrapText="1"/>
    </xf>
    <xf numFmtId="0" fontId="33" fillId="4" borderId="61" xfId="0" applyFont="1" applyFill="1" applyBorder="1" applyAlignment="1">
      <alignment vertical="top" wrapText="1"/>
    </xf>
    <xf numFmtId="165" fontId="34" fillId="4" borderId="64" xfId="0" applyNumberFormat="1" applyFont="1" applyFill="1" applyBorder="1" applyAlignment="1">
      <alignment horizontal="right" vertical="top" wrapText="1"/>
    </xf>
    <xf numFmtId="165" fontId="34" fillId="4" borderId="66" xfId="0" applyNumberFormat="1" applyFont="1" applyFill="1" applyBorder="1" applyAlignment="1">
      <alignment horizontal="right" vertical="top" wrapText="1"/>
    </xf>
    <xf numFmtId="165" fontId="33" fillId="4" borderId="63" xfId="0" applyNumberFormat="1" applyFont="1" applyFill="1" applyBorder="1" applyAlignment="1">
      <alignment horizontal="right" vertical="top" wrapText="1"/>
    </xf>
    <xf numFmtId="0" fontId="34" fillId="4" borderId="62" xfId="0" applyFont="1" applyFill="1" applyBorder="1" applyAlignment="1">
      <alignment horizontal="center" vertical="top" wrapText="1"/>
    </xf>
    <xf numFmtId="164" fontId="34" fillId="4" borderId="62" xfId="0" applyNumberFormat="1" applyFont="1" applyFill="1" applyBorder="1" applyAlignment="1">
      <alignment horizontal="right" vertical="top" wrapText="1"/>
    </xf>
    <xf numFmtId="1" fontId="34" fillId="4" borderId="62" xfId="0" applyNumberFormat="1" applyFont="1" applyFill="1" applyBorder="1" applyAlignment="1">
      <alignment horizontal="center" vertical="top" wrapText="1"/>
    </xf>
    <xf numFmtId="165" fontId="5" fillId="4" borderId="8" xfId="0" applyNumberFormat="1" applyFont="1" applyFill="1" applyBorder="1" applyAlignment="1">
      <alignment horizontal="right" vertical="top" wrapText="1"/>
    </xf>
    <xf numFmtId="165" fontId="5" fillId="4" borderId="4" xfId="0" applyNumberFormat="1" applyFont="1" applyFill="1" applyBorder="1" applyAlignment="1">
      <alignment horizontal="right" vertical="top" wrapText="1"/>
    </xf>
    <xf numFmtId="0" fontId="5" fillId="4" borderId="28" xfId="0" applyFont="1" applyFill="1" applyBorder="1" applyAlignment="1">
      <alignment horizontal="center" vertical="top" wrapText="1"/>
    </xf>
    <xf numFmtId="164" fontId="5" fillId="4" borderId="28" xfId="0" applyNumberFormat="1" applyFont="1" applyFill="1" applyBorder="1" applyAlignment="1">
      <alignment horizontal="right" vertical="top" wrapText="1"/>
    </xf>
    <xf numFmtId="1" fontId="5" fillId="4" borderId="28" xfId="0" applyNumberFormat="1" applyFont="1" applyFill="1" applyBorder="1" applyAlignment="1">
      <alignment horizontal="center" vertical="top" wrapText="1"/>
    </xf>
    <xf numFmtId="0" fontId="5" fillId="4" borderId="34" xfId="0" applyFont="1" applyFill="1" applyBorder="1" applyAlignment="1">
      <alignment horizontal="center" vertical="top" wrapText="1"/>
    </xf>
    <xf numFmtId="165" fontId="5" fillId="4" borderId="1" xfId="0" applyNumberFormat="1" applyFont="1" applyFill="1" applyBorder="1" applyAlignment="1">
      <alignment horizontal="right" vertical="top" wrapText="1"/>
    </xf>
    <xf numFmtId="165" fontId="5" fillId="4" borderId="54" xfId="0" applyNumberFormat="1" applyFont="1" applyFill="1" applyBorder="1" applyAlignment="1">
      <alignment horizontal="right" vertical="top" wrapText="1"/>
    </xf>
    <xf numFmtId="49" fontId="2" fillId="0" borderId="0" xfId="0" applyNumberFormat="1" applyFont="1" applyAlignment="1" applyProtection="1">
      <alignment horizontal="right" vertical="center" wrapText="1"/>
      <protection locked="0"/>
    </xf>
    <xf numFmtId="49" fontId="2" fillId="0" borderId="0" xfId="0" applyNumberFormat="1" applyFont="1" applyAlignment="1" applyProtection="1">
      <alignment horizontal="left" vertical="center" wrapText="1"/>
      <protection locked="0"/>
    </xf>
    <xf numFmtId="0" fontId="2" fillId="0" borderId="0" xfId="0" applyFont="1" applyAlignment="1" applyProtection="1">
      <alignment vertical="center" wrapText="1"/>
      <protection locked="0"/>
    </xf>
    <xf numFmtId="0" fontId="31" fillId="0" borderId="0" xfId="0" applyFont="1" applyAlignment="1" applyProtection="1">
      <alignment horizontal="left" vertical="center" wrapText="1"/>
      <protection locked="0"/>
    </xf>
    <xf numFmtId="49" fontId="4" fillId="6" borderId="42" xfId="2" applyNumberFormat="1" applyFont="1" applyFill="1" applyBorder="1" applyAlignment="1" applyProtection="1">
      <alignment horizontal="center" vertical="center" wrapText="1"/>
      <protection locked="0"/>
    </xf>
    <xf numFmtId="0" fontId="4" fillId="6" borderId="43" xfId="2" applyFont="1" applyFill="1" applyBorder="1" applyAlignment="1" applyProtection="1">
      <alignment horizontal="center" vertical="center" wrapText="1"/>
      <protection locked="0"/>
    </xf>
    <xf numFmtId="49" fontId="4" fillId="0" borderId="0" xfId="0" applyNumberFormat="1" applyFont="1" applyAlignment="1" applyProtection="1">
      <alignment vertical="center" wrapText="1"/>
      <protection locked="0"/>
    </xf>
    <xf numFmtId="0" fontId="7" fillId="6" borderId="2" xfId="0" applyFont="1" applyFill="1" applyBorder="1" applyAlignment="1" applyProtection="1">
      <alignment vertical="center" wrapText="1"/>
      <protection locked="0"/>
    </xf>
    <xf numFmtId="49" fontId="4" fillId="6" borderId="1" xfId="2" applyNumberFormat="1" applyFont="1" applyFill="1" applyBorder="1" applyAlignment="1" applyProtection="1">
      <alignment horizontal="center" vertical="center" wrapText="1"/>
      <protection locked="0"/>
    </xf>
    <xf numFmtId="0" fontId="4" fillId="6" borderId="1" xfId="2" applyFont="1" applyFill="1" applyBorder="1" applyAlignment="1" applyProtection="1">
      <alignment horizontal="center" vertical="center" wrapText="1"/>
      <protection locked="0"/>
    </xf>
    <xf numFmtId="0" fontId="7" fillId="6" borderId="19" xfId="2" applyFont="1" applyFill="1" applyBorder="1" applyAlignment="1" applyProtection="1">
      <alignment vertical="center" wrapText="1"/>
      <protection locked="0"/>
    </xf>
    <xf numFmtId="49" fontId="5" fillId="0" borderId="0" xfId="0" applyNumberFormat="1" applyFont="1" applyAlignment="1" applyProtection="1">
      <alignment horizontal="left" vertical="center" wrapText="1"/>
      <protection locked="0"/>
    </xf>
    <xf numFmtId="49" fontId="5" fillId="0" borderId="0" xfId="0" applyNumberFormat="1" applyFont="1" applyAlignment="1" applyProtection="1">
      <alignment horizontal="center" vertical="center" wrapText="1"/>
      <protection locked="0"/>
    </xf>
    <xf numFmtId="164" fontId="5" fillId="0" borderId="0" xfId="0" applyNumberFormat="1" applyFont="1" applyAlignment="1" applyProtection="1">
      <alignment horizontal="center" vertical="center" wrapText="1"/>
      <protection locked="0"/>
    </xf>
    <xf numFmtId="165" fontId="5" fillId="0" borderId="0" xfId="0" applyNumberFormat="1" applyFont="1" applyAlignment="1" applyProtection="1">
      <alignment horizontal="center" vertical="center" wrapText="1"/>
      <protection locked="0"/>
    </xf>
    <xf numFmtId="1" fontId="5" fillId="0" borderId="0" xfId="0" applyNumberFormat="1" applyFont="1" applyAlignment="1" applyProtection="1">
      <alignment horizontal="center" vertical="center" wrapText="1"/>
      <protection locked="0"/>
    </xf>
    <xf numFmtId="0" fontId="4" fillId="0" borderId="0" xfId="0" applyFont="1" applyAlignment="1" applyProtection="1">
      <alignment horizontal="left" vertical="center" wrapText="1"/>
      <protection locked="0"/>
    </xf>
    <xf numFmtId="0" fontId="19" fillId="0" borderId="0" xfId="0" applyFont="1" applyAlignment="1" applyProtection="1">
      <alignment vertical="center" wrapText="1"/>
      <protection locked="0"/>
    </xf>
    <xf numFmtId="0" fontId="0" fillId="0" borderId="0" xfId="0" applyAlignment="1" applyProtection="1">
      <alignment vertical="center" wrapText="1"/>
      <protection locked="0"/>
    </xf>
    <xf numFmtId="165" fontId="30" fillId="4" borderId="19" xfId="2" applyNumberFormat="1" applyFont="1" applyFill="1" applyBorder="1" applyAlignment="1">
      <alignment horizontal="center" vertical="center" wrapText="1"/>
    </xf>
    <xf numFmtId="165" fontId="7" fillId="4" borderId="1" xfId="2" applyNumberFormat="1" applyFont="1" applyFill="1" applyBorder="1" applyAlignment="1">
      <alignment horizontal="center" vertical="center" wrapText="1"/>
    </xf>
    <xf numFmtId="165" fontId="7" fillId="4" borderId="19" xfId="2" applyNumberFormat="1" applyFont="1" applyFill="1" applyBorder="1" applyAlignment="1">
      <alignment horizontal="center" vertical="center" wrapText="1"/>
    </xf>
    <xf numFmtId="49" fontId="4" fillId="4" borderId="22" xfId="2" applyNumberFormat="1" applyFont="1" applyFill="1" applyBorder="1" applyAlignment="1">
      <alignment horizontal="right" vertical="center" wrapText="1"/>
    </xf>
    <xf numFmtId="165" fontId="3" fillId="4" borderId="32" xfId="2" applyNumberFormat="1" applyFont="1" applyFill="1" applyBorder="1" applyAlignment="1">
      <alignment horizontal="center" vertical="center" wrapText="1"/>
    </xf>
    <xf numFmtId="9" fontId="3" fillId="4" borderId="32" xfId="2" applyNumberFormat="1" applyFont="1" applyFill="1" applyBorder="1" applyAlignment="1">
      <alignment horizontal="center" vertical="center" wrapText="1"/>
    </xf>
    <xf numFmtId="165" fontId="4" fillId="4" borderId="21" xfId="2" applyNumberFormat="1" applyFont="1" applyFill="1" applyBorder="1" applyAlignment="1">
      <alignment horizontal="center" vertical="center" wrapText="1"/>
    </xf>
    <xf numFmtId="49" fontId="2" fillId="0" borderId="0" xfId="0" applyNumberFormat="1" applyFont="1" applyAlignment="1" applyProtection="1">
      <alignment vertical="center" wrapText="1"/>
      <protection locked="0"/>
    </xf>
    <xf numFmtId="0" fontId="5" fillId="0" borderId="0" xfId="0" applyFont="1" applyAlignment="1" applyProtection="1">
      <alignment horizontal="left" vertical="center" wrapText="1"/>
      <protection locked="0"/>
    </xf>
    <xf numFmtId="0" fontId="7" fillId="0" borderId="0" xfId="0" applyFont="1" applyAlignment="1" applyProtection="1">
      <alignment horizontal="left" vertical="center" wrapText="1"/>
      <protection locked="0"/>
    </xf>
    <xf numFmtId="1" fontId="4" fillId="0" borderId="0" xfId="0" applyNumberFormat="1" applyFont="1" applyAlignment="1" applyProtection="1">
      <alignment horizontal="left" vertical="center" wrapText="1"/>
      <protection locked="0"/>
    </xf>
    <xf numFmtId="0" fontId="4" fillId="6" borderId="38" xfId="0" applyFont="1" applyFill="1" applyBorder="1" applyAlignment="1" applyProtection="1">
      <alignment horizontal="center" vertical="center" wrapText="1"/>
      <protection locked="0"/>
    </xf>
    <xf numFmtId="164" fontId="4" fillId="6" borderId="38" xfId="0" applyNumberFormat="1" applyFont="1" applyFill="1" applyBorder="1" applyAlignment="1" applyProtection="1">
      <alignment horizontal="center" vertical="center" wrapText="1"/>
      <protection locked="0"/>
    </xf>
    <xf numFmtId="165" fontId="4" fillId="6" borderId="38" xfId="0" applyNumberFormat="1" applyFont="1" applyFill="1" applyBorder="1" applyAlignment="1" applyProtection="1">
      <alignment horizontal="center" vertical="center" wrapText="1"/>
      <protection locked="0"/>
    </xf>
    <xf numFmtId="1" fontId="4" fillId="6" borderId="38" xfId="0" applyNumberFormat="1" applyFont="1" applyFill="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1" fontId="3" fillId="0" borderId="0" xfId="0" applyNumberFormat="1" applyFont="1" applyAlignment="1" applyProtection="1">
      <alignment horizontal="center" vertical="center" wrapText="1"/>
      <protection locked="0"/>
    </xf>
    <xf numFmtId="165" fontId="3" fillId="0" borderId="0" xfId="0" applyNumberFormat="1" applyFont="1" applyAlignment="1" applyProtection="1">
      <alignment horizontal="center" vertical="center" wrapText="1"/>
      <protection locked="0"/>
    </xf>
    <xf numFmtId="1" fontId="5" fillId="4" borderId="12" xfId="0" applyNumberFormat="1" applyFont="1" applyFill="1" applyBorder="1" applyAlignment="1">
      <alignment horizontal="right" vertical="center" wrapText="1"/>
    </xf>
    <xf numFmtId="165" fontId="5" fillId="4" borderId="12" xfId="0" applyNumberFormat="1" applyFont="1" applyFill="1" applyBorder="1" applyAlignment="1">
      <alignment horizontal="right" vertical="center" wrapText="1"/>
    </xf>
    <xf numFmtId="1" fontId="5" fillId="4" borderId="9" xfId="0" applyNumberFormat="1" applyFont="1" applyFill="1" applyBorder="1" applyAlignment="1">
      <alignment horizontal="right" vertical="center" wrapText="1"/>
    </xf>
    <xf numFmtId="165" fontId="5" fillId="4" borderId="9" xfId="0" applyNumberFormat="1" applyFont="1" applyFill="1" applyBorder="1" applyAlignment="1">
      <alignment horizontal="right" vertical="center" wrapText="1"/>
    </xf>
    <xf numFmtId="0" fontId="4" fillId="0" borderId="0" xfId="0" applyFont="1" applyAlignment="1" applyProtection="1">
      <alignment horizontal="right" vertical="center" wrapText="1"/>
      <protection locked="0"/>
    </xf>
    <xf numFmtId="0" fontId="4" fillId="0" borderId="0" xfId="0" applyFont="1" applyAlignment="1" applyProtection="1">
      <alignment vertical="center" wrapText="1"/>
      <protection locked="0"/>
    </xf>
    <xf numFmtId="0" fontId="2" fillId="0" borderId="0" xfId="0" applyFont="1" applyAlignment="1" applyProtection="1">
      <alignment horizontal="center" vertical="center" wrapText="1"/>
      <protection locked="0"/>
    </xf>
    <xf numFmtId="49" fontId="0" fillId="0" borderId="0" xfId="0" applyNumberFormat="1" applyAlignment="1" applyProtection="1">
      <alignment horizontal="left" vertical="center" wrapText="1"/>
      <protection locked="0"/>
    </xf>
    <xf numFmtId="0" fontId="3" fillId="6" borderId="34" xfId="0" applyFont="1" applyFill="1" applyBorder="1" applyAlignment="1" applyProtection="1">
      <alignment horizontal="center" vertical="center" wrapText="1"/>
      <protection locked="0"/>
    </xf>
    <xf numFmtId="0" fontId="5" fillId="4" borderId="18" xfId="0" applyFont="1" applyFill="1" applyBorder="1" applyAlignment="1" applyProtection="1">
      <alignment horizontal="center" vertical="center" wrapText="1"/>
      <protection locked="0"/>
    </xf>
    <xf numFmtId="0" fontId="3" fillId="6" borderId="39" xfId="0" applyFont="1" applyFill="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49" fontId="3" fillId="0" borderId="0" xfId="0" applyNumberFormat="1" applyFont="1" applyAlignment="1" applyProtection="1">
      <alignment horizontal="right" vertical="center" wrapText="1"/>
      <protection locked="0"/>
    </xf>
    <xf numFmtId="165" fontId="4" fillId="6" borderId="47" xfId="0" applyNumberFormat="1" applyFont="1" applyFill="1" applyBorder="1" applyAlignment="1" applyProtection="1">
      <alignment horizontal="center" vertical="center" wrapText="1"/>
      <protection locked="0"/>
    </xf>
    <xf numFmtId="0" fontId="5" fillId="0" borderId="7" xfId="0" applyFont="1" applyBorder="1" applyAlignment="1" applyProtection="1">
      <alignment horizontal="center" vertical="top" wrapText="1"/>
      <protection locked="0"/>
    </xf>
    <xf numFmtId="0" fontId="5" fillId="0" borderId="6" xfId="0" applyFont="1" applyBorder="1" applyAlignment="1" applyProtection="1">
      <alignment horizontal="center" vertical="top" wrapText="1"/>
      <protection locked="0"/>
    </xf>
    <xf numFmtId="0" fontId="5" fillId="0" borderId="7"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6" borderId="7" xfId="0" applyFont="1" applyFill="1" applyBorder="1" applyAlignment="1" applyProtection="1">
      <alignment horizontal="center" vertical="top" wrapText="1"/>
      <protection locked="0"/>
    </xf>
    <xf numFmtId="0" fontId="5" fillId="0" borderId="29" xfId="0" applyFont="1" applyBorder="1" applyAlignment="1" applyProtection="1">
      <alignment horizontal="center" vertical="top" wrapText="1"/>
      <protection locked="0"/>
    </xf>
    <xf numFmtId="0" fontId="5" fillId="6" borderId="53" xfId="0" applyFont="1" applyFill="1" applyBorder="1" applyAlignment="1" applyProtection="1">
      <alignment horizontal="center" vertical="top" wrapText="1"/>
      <protection locked="0"/>
    </xf>
    <xf numFmtId="165" fontId="4" fillId="6" borderId="58" xfId="0" applyNumberFormat="1" applyFont="1" applyFill="1" applyBorder="1" applyAlignment="1" applyProtection="1">
      <alignment vertical="center" wrapText="1"/>
      <protection locked="0"/>
    </xf>
    <xf numFmtId="165" fontId="4" fillId="6" borderId="35" xfId="0" applyNumberFormat="1" applyFont="1" applyFill="1" applyBorder="1" applyAlignment="1" applyProtection="1">
      <alignment vertical="center" wrapText="1"/>
      <protection locked="0"/>
    </xf>
    <xf numFmtId="0" fontId="5" fillId="0" borderId="11" xfId="0" applyFont="1" applyBorder="1" applyAlignment="1" applyProtection="1">
      <alignment horizontal="center" vertical="top" wrapText="1"/>
      <protection locked="0"/>
    </xf>
    <xf numFmtId="0" fontId="5" fillId="0" borderId="10" xfId="0" applyFont="1" applyBorder="1" applyAlignment="1" applyProtection="1">
      <alignment horizontal="center" vertical="top" wrapText="1"/>
      <protection locked="0"/>
    </xf>
    <xf numFmtId="0" fontId="34" fillId="4" borderId="73" xfId="0" applyFont="1" applyFill="1" applyBorder="1" applyAlignment="1">
      <alignment horizontal="center" vertical="top" wrapText="1"/>
    </xf>
    <xf numFmtId="0" fontId="34" fillId="4" borderId="70" xfId="0" applyFont="1" applyFill="1" applyBorder="1" applyAlignment="1">
      <alignment horizontal="center" vertical="top" wrapText="1"/>
    </xf>
    <xf numFmtId="165" fontId="4" fillId="6" borderId="36" xfId="0" applyNumberFormat="1" applyFont="1" applyFill="1" applyBorder="1" applyAlignment="1" applyProtection="1">
      <alignment horizontal="center" vertical="center" wrapText="1"/>
      <protection locked="0"/>
    </xf>
    <xf numFmtId="0" fontId="34" fillId="4" borderId="73" xfId="0" applyFont="1" applyFill="1" applyBorder="1" applyAlignment="1">
      <alignment horizontal="center" vertical="center" wrapText="1"/>
    </xf>
    <xf numFmtId="0" fontId="3" fillId="6" borderId="53" xfId="0" applyFont="1" applyFill="1" applyBorder="1" applyAlignment="1" applyProtection="1">
      <alignment horizontal="center" vertical="top" wrapText="1"/>
      <protection locked="0"/>
    </xf>
    <xf numFmtId="0" fontId="7" fillId="0" borderId="14" xfId="0" applyFont="1" applyBorder="1" applyAlignment="1">
      <alignment vertical="center"/>
    </xf>
    <xf numFmtId="0" fontId="7" fillId="0" borderId="9" xfId="0" applyFont="1" applyBorder="1" applyAlignment="1">
      <alignment vertical="center"/>
    </xf>
    <xf numFmtId="0" fontId="7" fillId="0" borderId="9" xfId="0" applyFont="1" applyBorder="1" applyAlignment="1">
      <alignment horizontal="center" vertical="center"/>
    </xf>
    <xf numFmtId="2" fontId="7" fillId="0" borderId="3" xfId="0" applyNumberFormat="1" applyFont="1" applyBorder="1" applyAlignment="1">
      <alignment horizontal="right" vertical="center"/>
    </xf>
    <xf numFmtId="2" fontId="7" fillId="0" borderId="12" xfId="0" applyNumberFormat="1" applyFont="1" applyBorder="1" applyAlignment="1">
      <alignment horizontal="right" vertical="center"/>
    </xf>
    <xf numFmtId="0" fontId="7" fillId="0" borderId="3" xfId="0" applyFont="1" applyBorder="1" applyAlignment="1">
      <alignment vertical="center"/>
    </xf>
    <xf numFmtId="0" fontId="7" fillId="0" borderId="12" xfId="0" applyFont="1" applyBorder="1" applyAlignment="1">
      <alignment vertical="center"/>
    </xf>
    <xf numFmtId="49" fontId="7" fillId="0" borderId="3" xfId="0" applyNumberFormat="1" applyFont="1" applyBorder="1" applyAlignment="1">
      <alignment vertical="center"/>
    </xf>
    <xf numFmtId="0" fontId="34" fillId="4" borderId="70" xfId="0" applyFont="1" applyFill="1" applyBorder="1" applyAlignment="1">
      <alignment horizontal="center" vertical="center" wrapText="1"/>
    </xf>
    <xf numFmtId="0" fontId="34" fillId="4" borderId="61" xfId="0" applyFont="1" applyFill="1" applyBorder="1" applyAlignment="1" applyProtection="1">
      <alignment horizontal="center" vertical="top" wrapText="1"/>
      <protection locked="0"/>
    </xf>
    <xf numFmtId="0" fontId="33" fillId="4" borderId="61" xfId="0" applyFont="1" applyFill="1" applyBorder="1" applyAlignment="1" applyProtection="1">
      <alignment horizontal="left" vertical="top" wrapText="1"/>
      <protection locked="0"/>
    </xf>
    <xf numFmtId="0" fontId="34" fillId="4" borderId="62" xfId="0" applyFont="1" applyFill="1" applyBorder="1" applyAlignment="1" applyProtection="1">
      <alignment horizontal="center" vertical="top" wrapText="1"/>
      <protection locked="0"/>
    </xf>
    <xf numFmtId="165" fontId="34" fillId="4" borderId="62" xfId="0" applyNumberFormat="1" applyFont="1" applyFill="1" applyBorder="1" applyAlignment="1" applyProtection="1">
      <alignment horizontal="right" vertical="top" wrapText="1"/>
      <protection locked="0"/>
    </xf>
    <xf numFmtId="1" fontId="34" fillId="4" borderId="62" xfId="0" applyNumberFormat="1" applyFont="1" applyFill="1" applyBorder="1" applyAlignment="1" applyProtection="1">
      <alignment horizontal="center" vertical="top" wrapText="1"/>
      <protection locked="0"/>
    </xf>
    <xf numFmtId="0" fontId="34" fillId="4" borderId="63" xfId="0" applyFont="1" applyFill="1" applyBorder="1" applyAlignment="1" applyProtection="1">
      <alignment horizontal="left" vertical="top" wrapText="1"/>
      <protection locked="0"/>
    </xf>
    <xf numFmtId="0" fontId="4" fillId="4" borderId="53" xfId="0" applyFont="1" applyFill="1" applyBorder="1" applyAlignment="1">
      <alignment horizontal="center" vertical="center" wrapText="1"/>
    </xf>
    <xf numFmtId="0" fontId="3" fillId="6" borderId="31" xfId="0" applyFont="1" applyFill="1" applyBorder="1" applyAlignment="1">
      <alignment horizontal="center" vertical="center" wrapText="1"/>
    </xf>
    <xf numFmtId="0" fontId="3" fillId="6" borderId="16" xfId="0" applyFont="1" applyFill="1" applyBorder="1" applyAlignment="1">
      <alignment horizontal="center" vertical="center" wrapText="1"/>
    </xf>
    <xf numFmtId="0" fontId="3" fillId="6" borderId="53" xfId="0" applyFont="1" applyFill="1" applyBorder="1" applyAlignment="1">
      <alignment horizontal="center" vertical="center" wrapText="1"/>
    </xf>
    <xf numFmtId="0" fontId="1" fillId="0" borderId="15" xfId="0" applyFont="1" applyBorder="1" applyAlignment="1" applyProtection="1">
      <alignment horizontal="center" vertical="center"/>
      <protection locked="0"/>
    </xf>
    <xf numFmtId="0" fontId="34" fillId="4" borderId="65" xfId="0" applyFont="1" applyFill="1" applyBorder="1" applyAlignment="1" applyProtection="1">
      <alignment horizontal="center" vertical="top" wrapText="1"/>
      <protection locked="0"/>
    </xf>
    <xf numFmtId="1" fontId="34" fillId="4" borderId="63" xfId="0" applyNumberFormat="1" applyFont="1" applyFill="1" applyBorder="1" applyAlignment="1">
      <alignment vertical="top" wrapText="1"/>
    </xf>
    <xf numFmtId="0" fontId="34" fillId="4" borderId="79" xfId="0" applyFont="1" applyFill="1" applyBorder="1" applyAlignment="1">
      <alignment horizontal="left" vertical="top" wrapText="1"/>
    </xf>
    <xf numFmtId="165" fontId="33" fillId="4" borderId="80" xfId="0" applyNumberFormat="1" applyFont="1" applyFill="1" applyBorder="1" applyAlignment="1">
      <alignment horizontal="right" vertical="top" wrapText="1"/>
    </xf>
    <xf numFmtId="0" fontId="3" fillId="4" borderId="16" xfId="0" applyFont="1" applyFill="1" applyBorder="1" applyAlignment="1" applyProtection="1">
      <alignment horizontal="left" vertical="top" wrapText="1"/>
      <protection locked="0"/>
    </xf>
    <xf numFmtId="1" fontId="3" fillId="4" borderId="0" xfId="0" applyNumberFormat="1" applyFont="1" applyFill="1" applyAlignment="1" applyProtection="1">
      <alignment horizontal="center" vertical="top" wrapText="1"/>
      <protection locked="0"/>
    </xf>
    <xf numFmtId="1" fontId="3" fillId="4" borderId="0" xfId="0" applyNumberFormat="1" applyFont="1" applyFill="1" applyAlignment="1" applyProtection="1">
      <alignment horizontal="right" vertical="top" wrapText="1"/>
      <protection locked="0"/>
    </xf>
    <xf numFmtId="165" fontId="3" fillId="4" borderId="0" xfId="0" applyNumberFormat="1" applyFont="1" applyFill="1" applyAlignment="1" applyProtection="1">
      <alignment horizontal="right" vertical="top" wrapText="1"/>
      <protection locked="0"/>
    </xf>
    <xf numFmtId="165" fontId="3" fillId="4" borderId="17" xfId="0" applyNumberFormat="1" applyFont="1" applyFill="1" applyBorder="1" applyAlignment="1" applyProtection="1">
      <alignment horizontal="right" vertical="top" wrapText="1"/>
      <protection locked="0"/>
    </xf>
    <xf numFmtId="0" fontId="3" fillId="6" borderId="16" xfId="0" applyFont="1" applyFill="1" applyBorder="1" applyAlignment="1" applyProtection="1">
      <alignment horizontal="left" vertical="top" wrapText="1"/>
      <protection locked="0"/>
    </xf>
    <xf numFmtId="1" fontId="3" fillId="6" borderId="0" xfId="0" applyNumberFormat="1" applyFont="1" applyFill="1" applyAlignment="1" applyProtection="1">
      <alignment horizontal="center" vertical="top" wrapText="1"/>
      <protection locked="0"/>
    </xf>
    <xf numFmtId="1" fontId="3" fillId="5" borderId="0" xfId="0" applyNumberFormat="1" applyFont="1" applyFill="1" applyAlignment="1">
      <alignment horizontal="right" vertical="top" wrapText="1"/>
    </xf>
    <xf numFmtId="166" fontId="3" fillId="5" borderId="0" xfId="0" applyNumberFormat="1" applyFont="1" applyFill="1" applyAlignment="1">
      <alignment horizontal="right" vertical="top" wrapText="1"/>
    </xf>
    <xf numFmtId="165" fontId="3" fillId="6" borderId="17" xfId="0" applyNumberFormat="1" applyFont="1" applyFill="1" applyBorder="1" applyAlignment="1" applyProtection="1">
      <alignment horizontal="right" vertical="top" wrapText="1"/>
      <protection locked="0"/>
    </xf>
    <xf numFmtId="0" fontId="3" fillId="5" borderId="16" xfId="0" applyFont="1" applyFill="1" applyBorder="1" applyAlignment="1" applyProtection="1">
      <alignment horizontal="left" vertical="top" wrapText="1"/>
      <protection locked="0"/>
    </xf>
    <xf numFmtId="1" fontId="3" fillId="5" borderId="0" xfId="0" applyNumberFormat="1" applyFont="1" applyFill="1" applyAlignment="1" applyProtection="1">
      <alignment horizontal="center" vertical="top" wrapText="1"/>
      <protection locked="0"/>
    </xf>
    <xf numFmtId="1" fontId="3" fillId="5" borderId="0" xfId="0" applyNumberFormat="1" applyFont="1" applyFill="1" applyAlignment="1" applyProtection="1">
      <alignment horizontal="right" vertical="top" wrapText="1"/>
      <protection locked="0"/>
    </xf>
    <xf numFmtId="10" fontId="3" fillId="5" borderId="0" xfId="0" applyNumberFormat="1" applyFont="1" applyFill="1" applyAlignment="1" applyProtection="1">
      <alignment horizontal="right" vertical="top" wrapText="1"/>
      <protection locked="0"/>
    </xf>
    <xf numFmtId="165" fontId="3" fillId="5" borderId="17" xfId="0" applyNumberFormat="1" applyFont="1" applyFill="1" applyBorder="1" applyAlignment="1" applyProtection="1">
      <alignment horizontal="right" vertical="top" wrapText="1"/>
      <protection locked="0"/>
    </xf>
    <xf numFmtId="0" fontId="7" fillId="6" borderId="16" xfId="0" applyFont="1" applyFill="1" applyBorder="1" applyAlignment="1" applyProtection="1">
      <alignment vertical="top" wrapText="1"/>
      <protection locked="0"/>
    </xf>
    <xf numFmtId="0" fontId="7" fillId="6" borderId="0" xfId="0" applyFont="1" applyFill="1" applyAlignment="1" applyProtection="1">
      <alignment vertical="top" wrapText="1"/>
      <protection locked="0"/>
    </xf>
    <xf numFmtId="0" fontId="18" fillId="6" borderId="0" xfId="0" applyFont="1" applyFill="1" applyAlignment="1" applyProtection="1">
      <alignment horizontal="right" vertical="top" wrapText="1"/>
      <protection locked="0"/>
    </xf>
    <xf numFmtId="165" fontId="18" fillId="6" borderId="0" xfId="0" applyNumberFormat="1" applyFont="1" applyFill="1" applyAlignment="1" applyProtection="1">
      <alignment horizontal="center" vertical="top" wrapText="1"/>
      <protection locked="0"/>
    </xf>
    <xf numFmtId="165" fontId="18" fillId="6" borderId="17" xfId="0" applyNumberFormat="1" applyFont="1" applyFill="1" applyBorder="1" applyAlignment="1" applyProtection="1">
      <alignment horizontal="center" vertical="top" wrapText="1"/>
      <protection locked="0"/>
    </xf>
    <xf numFmtId="165" fontId="18" fillId="0" borderId="25" xfId="0" applyNumberFormat="1" applyFont="1" applyBorder="1" applyAlignment="1">
      <alignment horizontal="left" vertical="top" wrapText="1"/>
    </xf>
    <xf numFmtId="166" fontId="18" fillId="0" borderId="57" xfId="0" applyNumberFormat="1" applyFont="1" applyBorder="1" applyAlignment="1">
      <alignment horizontal="center" vertical="top" wrapText="1"/>
    </xf>
    <xf numFmtId="1" fontId="1" fillId="5" borderId="3" xfId="0" applyNumberFormat="1" applyFont="1" applyFill="1" applyBorder="1" applyAlignment="1" applyProtection="1">
      <alignment horizontal="right" vertical="center" wrapText="1"/>
      <protection locked="0"/>
    </xf>
    <xf numFmtId="0" fontId="5" fillId="0" borderId="41" xfId="0" applyFont="1" applyBorder="1" applyAlignment="1" applyProtection="1">
      <alignment horizontal="center" vertical="center"/>
      <protection locked="0"/>
    </xf>
    <xf numFmtId="165" fontId="1" fillId="4" borderId="1" xfId="0" applyNumberFormat="1" applyFont="1" applyFill="1" applyBorder="1" applyAlignment="1">
      <alignment horizontal="right" vertical="center" wrapText="1"/>
    </xf>
    <xf numFmtId="165" fontId="5" fillId="4" borderId="32" xfId="0" applyNumberFormat="1" applyFont="1" applyFill="1" applyBorder="1" applyAlignment="1">
      <alignment horizontal="right" vertical="top" wrapText="1"/>
    </xf>
    <xf numFmtId="165" fontId="5" fillId="4" borderId="27" xfId="0" applyNumberFormat="1" applyFont="1" applyFill="1" applyBorder="1" applyAlignment="1">
      <alignment horizontal="right" vertical="top" wrapText="1"/>
    </xf>
    <xf numFmtId="165" fontId="5" fillId="4" borderId="62" xfId="0" applyNumberFormat="1" applyFont="1" applyFill="1" applyBorder="1" applyAlignment="1">
      <alignment horizontal="right" vertical="top" wrapText="1"/>
    </xf>
    <xf numFmtId="164" fontId="3" fillId="6" borderId="25" xfId="0" applyNumberFormat="1" applyFont="1" applyFill="1" applyBorder="1" applyAlignment="1" applyProtection="1">
      <alignment horizontal="center" vertical="top" wrapText="1"/>
      <protection locked="0"/>
    </xf>
    <xf numFmtId="164" fontId="3" fillId="6" borderId="10" xfId="0" applyNumberFormat="1" applyFont="1" applyFill="1" applyBorder="1" applyAlignment="1" applyProtection="1">
      <alignment horizontal="center" vertical="top" wrapText="1"/>
      <protection locked="0"/>
    </xf>
    <xf numFmtId="1" fontId="3" fillId="6" borderId="10" xfId="0" applyNumberFormat="1" applyFont="1" applyFill="1" applyBorder="1" applyAlignment="1" applyProtection="1">
      <alignment horizontal="right" vertical="top" wrapText="1"/>
      <protection locked="0"/>
    </xf>
    <xf numFmtId="165" fontId="3" fillId="6" borderId="10" xfId="1" applyNumberFormat="1" applyFont="1" applyFill="1" applyBorder="1" applyAlignment="1" applyProtection="1">
      <alignment horizontal="right" vertical="top" wrapText="1"/>
      <protection locked="0"/>
    </xf>
    <xf numFmtId="1" fontId="3" fillId="6" borderId="25" xfId="0" applyNumberFormat="1" applyFont="1" applyFill="1" applyBorder="1" applyAlignment="1" applyProtection="1">
      <alignment horizontal="right" vertical="top" wrapText="1"/>
      <protection locked="0"/>
    </xf>
    <xf numFmtId="165" fontId="3" fillId="6" borderId="25" xfId="1" applyNumberFormat="1" applyFont="1" applyFill="1" applyBorder="1" applyAlignment="1" applyProtection="1">
      <alignment horizontal="right" vertical="top" wrapText="1"/>
      <protection locked="0"/>
    </xf>
    <xf numFmtId="165" fontId="3" fillId="6" borderId="25" xfId="0" applyNumberFormat="1" applyFont="1" applyFill="1" applyBorder="1" applyAlignment="1">
      <alignment horizontal="right" vertical="top" wrapText="1"/>
    </xf>
    <xf numFmtId="0" fontId="3" fillId="6" borderId="57" xfId="0" applyFont="1" applyFill="1" applyBorder="1" applyAlignment="1" applyProtection="1">
      <alignment vertical="top" wrapText="1"/>
      <protection locked="0"/>
    </xf>
    <xf numFmtId="165" fontId="3" fillId="6" borderId="10" xfId="0" applyNumberFormat="1" applyFont="1" applyFill="1" applyBorder="1" applyAlignment="1">
      <alignment horizontal="right" vertical="top" wrapText="1"/>
    </xf>
    <xf numFmtId="164" fontId="3" fillId="6" borderId="78" xfId="0" applyNumberFormat="1" applyFont="1" applyFill="1" applyBorder="1" applyAlignment="1" applyProtection="1">
      <alignment horizontal="center" vertical="top" wrapText="1"/>
      <protection locked="0"/>
    </xf>
    <xf numFmtId="1" fontId="3" fillId="6" borderId="78" xfId="0" applyNumberFormat="1" applyFont="1" applyFill="1" applyBorder="1" applyAlignment="1" applyProtection="1">
      <alignment horizontal="right" vertical="top" wrapText="1"/>
      <protection locked="0"/>
    </xf>
    <xf numFmtId="165" fontId="3" fillId="6" borderId="78" xfId="1" applyNumberFormat="1" applyFont="1" applyFill="1" applyBorder="1" applyAlignment="1" applyProtection="1">
      <alignment horizontal="right" vertical="top" wrapText="1"/>
      <protection locked="0"/>
    </xf>
    <xf numFmtId="165" fontId="3" fillId="6" borderId="78" xfId="0" applyNumberFormat="1" applyFont="1" applyFill="1" applyBorder="1" applyAlignment="1">
      <alignment horizontal="right" vertical="top" wrapText="1"/>
    </xf>
    <xf numFmtId="0" fontId="3" fillId="6" borderId="81" xfId="0" applyFont="1" applyFill="1" applyBorder="1" applyAlignment="1" applyProtection="1">
      <alignment vertical="top" wrapText="1"/>
      <protection locked="0"/>
    </xf>
    <xf numFmtId="0" fontId="3" fillId="6" borderId="82" xfId="0" applyFont="1" applyFill="1" applyBorder="1" applyAlignment="1" applyProtection="1">
      <alignment vertical="top" wrapText="1"/>
      <protection locked="0"/>
    </xf>
    <xf numFmtId="0" fontId="3" fillId="6" borderId="78" xfId="0" applyFont="1" applyFill="1" applyBorder="1" applyAlignment="1">
      <alignment horizontal="right" vertical="center" wrapText="1"/>
    </xf>
    <xf numFmtId="0" fontId="3" fillId="6" borderId="81" xfId="0" applyFont="1" applyFill="1" applyBorder="1" applyAlignment="1">
      <alignment horizontal="right" vertical="center" wrapText="1"/>
    </xf>
    <xf numFmtId="0" fontId="3" fillId="6" borderId="76" xfId="0" applyFont="1" applyFill="1" applyBorder="1" applyAlignment="1">
      <alignment horizontal="right" vertical="center" wrapText="1"/>
    </xf>
    <xf numFmtId="0" fontId="3" fillId="6" borderId="10" xfId="0" applyFont="1" applyFill="1" applyBorder="1" applyAlignment="1">
      <alignment horizontal="right" vertical="center" wrapText="1"/>
    </xf>
    <xf numFmtId="0" fontId="3" fillId="6" borderId="82" xfId="0" applyFont="1" applyFill="1" applyBorder="1" applyAlignment="1">
      <alignment horizontal="right" vertical="center" wrapText="1"/>
    </xf>
    <xf numFmtId="0" fontId="3" fillId="6" borderId="56" xfId="0" applyFont="1" applyFill="1" applyBorder="1" applyAlignment="1">
      <alignment horizontal="right" vertical="center" wrapText="1"/>
    </xf>
    <xf numFmtId="0" fontId="3" fillId="6" borderId="25" xfId="0" applyFont="1" applyFill="1" applyBorder="1" applyAlignment="1">
      <alignment horizontal="right" vertical="center" wrapText="1"/>
    </xf>
    <xf numFmtId="164" fontId="3" fillId="6" borderId="25" xfId="0" applyNumberFormat="1" applyFont="1" applyFill="1" applyBorder="1" applyAlignment="1">
      <alignment horizontal="right" vertical="center" wrapText="1"/>
    </xf>
    <xf numFmtId="0" fontId="3" fillId="6" borderId="57" xfId="0" applyFont="1" applyFill="1" applyBorder="1" applyAlignment="1">
      <alignment horizontal="right" vertical="center" wrapText="1"/>
    </xf>
    <xf numFmtId="0" fontId="3" fillId="6" borderId="1" xfId="0" applyFont="1" applyFill="1" applyBorder="1" applyAlignment="1">
      <alignment horizontal="right" vertical="center" wrapText="1"/>
    </xf>
    <xf numFmtId="165" fontId="3" fillId="6" borderId="1" xfId="0" applyNumberFormat="1" applyFont="1" applyFill="1" applyBorder="1" applyAlignment="1">
      <alignment horizontal="right" vertical="center" wrapText="1"/>
    </xf>
    <xf numFmtId="0" fontId="3" fillId="6" borderId="38" xfId="0" applyFont="1" applyFill="1" applyBorder="1" applyAlignment="1">
      <alignment horizontal="right" vertical="center" wrapText="1"/>
    </xf>
    <xf numFmtId="165" fontId="3" fillId="6" borderId="38" xfId="0" applyNumberFormat="1" applyFont="1" applyFill="1" applyBorder="1" applyAlignment="1">
      <alignment horizontal="right" vertical="center" wrapText="1"/>
    </xf>
    <xf numFmtId="1" fontId="3" fillId="6" borderId="38" xfId="0" applyNumberFormat="1" applyFont="1" applyFill="1" applyBorder="1" applyAlignment="1">
      <alignment horizontal="right" vertical="center" wrapText="1"/>
    </xf>
    <xf numFmtId="0" fontId="3" fillId="6" borderId="27" xfId="0" applyFont="1" applyFill="1" applyBorder="1" applyAlignment="1">
      <alignment horizontal="right" vertical="center" wrapText="1"/>
    </xf>
    <xf numFmtId="165" fontId="3" fillId="6" borderId="27" xfId="0" applyNumberFormat="1" applyFont="1" applyFill="1" applyBorder="1" applyAlignment="1">
      <alignment horizontal="right" vertical="center" wrapText="1"/>
    </xf>
    <xf numFmtId="0" fontId="5" fillId="0" borderId="0" xfId="0" applyFont="1" applyAlignment="1">
      <alignment horizontal="center" vertical="top" wrapText="1"/>
    </xf>
    <xf numFmtId="0" fontId="3" fillId="0" borderId="0" xfId="0" applyFont="1" applyAlignment="1">
      <alignment horizontal="right" vertical="top" wrapText="1"/>
    </xf>
    <xf numFmtId="165" fontId="5" fillId="0" borderId="0" xfId="0" applyNumberFormat="1" applyFont="1" applyAlignment="1">
      <alignment horizontal="right" vertical="top" wrapText="1"/>
    </xf>
    <xf numFmtId="1" fontId="5" fillId="0" borderId="0" xfId="0" applyNumberFormat="1" applyFont="1" applyAlignment="1">
      <alignment horizontal="center" vertical="top" wrapText="1"/>
    </xf>
    <xf numFmtId="0" fontId="5" fillId="6" borderId="10" xfId="0" applyFont="1" applyFill="1" applyBorder="1" applyAlignment="1">
      <alignment horizontal="center" vertical="top" wrapText="1"/>
    </xf>
    <xf numFmtId="165" fontId="5" fillId="6" borderId="10" xfId="0" applyNumberFormat="1" applyFont="1" applyFill="1" applyBorder="1" applyAlignment="1">
      <alignment horizontal="right" vertical="top" wrapText="1"/>
    </xf>
    <xf numFmtId="1" fontId="5" fillId="6" borderId="10" xfId="0" applyNumberFormat="1" applyFont="1" applyFill="1" applyBorder="1" applyAlignment="1">
      <alignment horizontal="center" vertical="top" wrapText="1"/>
    </xf>
    <xf numFmtId="0" fontId="5" fillId="6" borderId="78" xfId="0" applyFont="1" applyFill="1" applyBorder="1" applyAlignment="1">
      <alignment horizontal="center" vertical="top" wrapText="1"/>
    </xf>
    <xf numFmtId="165" fontId="5" fillId="6" borderId="78" xfId="0" applyNumberFormat="1" applyFont="1" applyFill="1" applyBorder="1" applyAlignment="1">
      <alignment horizontal="right" vertical="top" wrapText="1"/>
    </xf>
    <xf numFmtId="1" fontId="5" fillId="6" borderId="78" xfId="0" applyNumberFormat="1" applyFont="1" applyFill="1" applyBorder="1" applyAlignment="1">
      <alignment horizontal="center" vertical="top" wrapText="1"/>
    </xf>
    <xf numFmtId="0" fontId="5" fillId="6" borderId="81" xfId="0" applyFont="1" applyFill="1" applyBorder="1" applyAlignment="1">
      <alignment horizontal="center" vertical="top" wrapText="1"/>
    </xf>
    <xf numFmtId="0" fontId="5" fillId="6" borderId="82" xfId="0" applyFont="1" applyFill="1" applyBorder="1" applyAlignment="1">
      <alignment horizontal="center" vertical="top" wrapText="1"/>
    </xf>
    <xf numFmtId="0" fontId="5" fillId="6" borderId="25" xfId="0" applyFont="1" applyFill="1" applyBorder="1" applyAlignment="1">
      <alignment horizontal="center" vertical="top" wrapText="1"/>
    </xf>
    <xf numFmtId="165" fontId="5" fillId="6" borderId="25" xfId="0" applyNumberFormat="1" applyFont="1" applyFill="1" applyBorder="1" applyAlignment="1">
      <alignment horizontal="right" vertical="top" wrapText="1"/>
    </xf>
    <xf numFmtId="1" fontId="5" fillId="6" borderId="25" xfId="0" applyNumberFormat="1" applyFont="1" applyFill="1" applyBorder="1" applyAlignment="1">
      <alignment horizontal="center" vertical="top" wrapText="1"/>
    </xf>
    <xf numFmtId="0" fontId="5" fillId="6" borderId="57" xfId="0" applyFont="1" applyFill="1" applyBorder="1" applyAlignment="1">
      <alignment horizontal="center" vertical="top" wrapText="1"/>
    </xf>
    <xf numFmtId="0" fontId="3" fillId="6" borderId="78" xfId="0" applyFont="1" applyFill="1" applyBorder="1" applyAlignment="1">
      <alignment horizontal="center" vertical="top" wrapText="1"/>
    </xf>
    <xf numFmtId="164" fontId="3" fillId="6" borderId="78" xfId="0" applyNumberFormat="1" applyFont="1" applyFill="1" applyBorder="1" applyAlignment="1">
      <alignment horizontal="right" vertical="top" wrapText="1"/>
    </xf>
    <xf numFmtId="1" fontId="3" fillId="6" borderId="78" xfId="0" applyNumberFormat="1" applyFont="1" applyFill="1" applyBorder="1" applyAlignment="1">
      <alignment horizontal="center" vertical="top" wrapText="1"/>
    </xf>
    <xf numFmtId="0" fontId="3" fillId="6" borderId="81" xfId="0" applyFont="1" applyFill="1" applyBorder="1" applyAlignment="1">
      <alignment horizontal="center" vertical="top" wrapText="1"/>
    </xf>
    <xf numFmtId="0" fontId="3" fillId="6" borderId="10" xfId="0" applyFont="1" applyFill="1" applyBorder="1" applyAlignment="1">
      <alignment horizontal="center" vertical="top" wrapText="1"/>
    </xf>
    <xf numFmtId="164" fontId="3" fillId="6" borderId="10" xfId="0" applyNumberFormat="1" applyFont="1" applyFill="1" applyBorder="1" applyAlignment="1">
      <alignment horizontal="right" vertical="top" wrapText="1"/>
    </xf>
    <xf numFmtId="1" fontId="3" fillId="6" borderId="10" xfId="0" applyNumberFormat="1" applyFont="1" applyFill="1" applyBorder="1" applyAlignment="1">
      <alignment horizontal="center" vertical="top" wrapText="1"/>
    </xf>
    <xf numFmtId="0" fontId="3" fillId="6" borderId="82" xfId="0" applyFont="1" applyFill="1" applyBorder="1" applyAlignment="1">
      <alignment horizontal="center" vertical="top" wrapText="1"/>
    </xf>
    <xf numFmtId="0" fontId="3" fillId="6" borderId="25" xfId="0" applyFont="1" applyFill="1" applyBorder="1" applyAlignment="1">
      <alignment horizontal="center" vertical="top" wrapText="1"/>
    </xf>
    <xf numFmtId="164" fontId="3" fillId="6" borderId="25" xfId="0" applyNumberFormat="1" applyFont="1" applyFill="1" applyBorder="1" applyAlignment="1">
      <alignment horizontal="right" vertical="top" wrapText="1"/>
    </xf>
    <xf numFmtId="1" fontId="3" fillId="6" borderId="25" xfId="0" applyNumberFormat="1" applyFont="1" applyFill="1" applyBorder="1" applyAlignment="1">
      <alignment horizontal="center" vertical="top" wrapText="1"/>
    </xf>
    <xf numFmtId="0" fontId="3" fillId="6" borderId="57" xfId="0" applyFont="1" applyFill="1" applyBorder="1" applyAlignment="1">
      <alignment horizontal="center" vertical="top" wrapText="1"/>
    </xf>
    <xf numFmtId="165" fontId="3" fillId="6" borderId="34" xfId="0" applyNumberFormat="1" applyFont="1" applyFill="1" applyBorder="1" applyAlignment="1">
      <alignment horizontal="right" vertical="top" wrapText="1"/>
    </xf>
    <xf numFmtId="1" fontId="3" fillId="6" borderId="10" xfId="0" applyNumberFormat="1" applyFont="1" applyFill="1" applyBorder="1" applyAlignment="1">
      <alignment vertical="top" wrapText="1"/>
    </xf>
    <xf numFmtId="1" fontId="3" fillId="6" borderId="78" xfId="0" applyNumberFormat="1" applyFont="1" applyFill="1" applyBorder="1" applyAlignment="1">
      <alignment vertical="top" wrapText="1"/>
    </xf>
    <xf numFmtId="0" fontId="3" fillId="6" borderId="81" xfId="0" applyFont="1" applyFill="1" applyBorder="1" applyAlignment="1">
      <alignment horizontal="left" vertical="top" wrapText="1"/>
    </xf>
    <xf numFmtId="0" fontId="3" fillId="6" borderId="82" xfId="0" applyFont="1" applyFill="1" applyBorder="1" applyAlignment="1">
      <alignment horizontal="left" vertical="top" wrapText="1"/>
    </xf>
    <xf numFmtId="1" fontId="3" fillId="6" borderId="25" xfId="0" applyNumberFormat="1" applyFont="1" applyFill="1" applyBorder="1" applyAlignment="1">
      <alignment vertical="top" wrapText="1"/>
    </xf>
    <xf numFmtId="0" fontId="3" fillId="6" borderId="57" xfId="0" applyFont="1" applyFill="1" applyBorder="1" applyAlignment="1">
      <alignment horizontal="left" vertical="top" wrapText="1"/>
    </xf>
    <xf numFmtId="0" fontId="5" fillId="0" borderId="17" xfId="0" applyFont="1" applyBorder="1" applyAlignment="1" applyProtection="1">
      <alignment horizontal="left" vertical="top" wrapText="1"/>
      <protection locked="0"/>
    </xf>
    <xf numFmtId="1" fontId="3" fillId="6" borderId="10" xfId="0" applyNumberFormat="1" applyFont="1" applyFill="1" applyBorder="1" applyAlignment="1">
      <alignment horizontal="left" vertical="top" wrapText="1"/>
    </xf>
    <xf numFmtId="1" fontId="3" fillId="6" borderId="78" xfId="0" applyNumberFormat="1" applyFont="1" applyFill="1" applyBorder="1" applyAlignment="1">
      <alignment horizontal="left" vertical="top" wrapText="1"/>
    </xf>
    <xf numFmtId="1" fontId="3" fillId="6" borderId="25" xfId="0" applyNumberFormat="1" applyFont="1" applyFill="1" applyBorder="1" applyAlignment="1">
      <alignment horizontal="left" vertical="top" wrapText="1"/>
    </xf>
    <xf numFmtId="165" fontId="5" fillId="4" borderId="54" xfId="0" applyNumberFormat="1" applyFont="1" applyFill="1" applyBorder="1" applyAlignment="1">
      <alignment horizontal="right" vertical="center" wrapText="1"/>
    </xf>
    <xf numFmtId="10" fontId="5" fillId="4" borderId="4" xfId="0" applyNumberFormat="1" applyFont="1" applyFill="1" applyBorder="1" applyAlignment="1">
      <alignment horizontal="center" vertical="center" wrapText="1"/>
    </xf>
    <xf numFmtId="165" fontId="5" fillId="4" borderId="27" xfId="0" applyNumberFormat="1" applyFont="1" applyFill="1" applyBorder="1" applyAlignment="1">
      <alignment horizontal="right" vertical="center" wrapText="1"/>
    </xf>
    <xf numFmtId="0" fontId="5" fillId="0" borderId="18" xfId="0" applyFont="1" applyBorder="1" applyAlignment="1" applyProtection="1">
      <alignment vertical="center" wrapText="1"/>
      <protection locked="0"/>
    </xf>
    <xf numFmtId="10" fontId="5" fillId="4" borderId="1" xfId="0" applyNumberFormat="1" applyFont="1" applyFill="1" applyBorder="1" applyAlignment="1">
      <alignment horizontal="center" vertical="center" wrapText="1"/>
    </xf>
    <xf numFmtId="0" fontId="3" fillId="6" borderId="42" xfId="0" applyFont="1" applyFill="1" applyBorder="1" applyAlignment="1">
      <alignment horizontal="left" vertical="center" wrapText="1"/>
    </xf>
    <xf numFmtId="10" fontId="5" fillId="4" borderId="27" xfId="0" applyNumberFormat="1" applyFont="1" applyFill="1" applyBorder="1" applyAlignment="1">
      <alignment horizontal="center" vertical="center" wrapText="1"/>
    </xf>
    <xf numFmtId="0" fontId="5" fillId="0" borderId="43" xfId="0" applyFont="1" applyBorder="1" applyAlignment="1" applyProtection="1">
      <alignment vertical="center" wrapText="1"/>
      <protection locked="0"/>
    </xf>
    <xf numFmtId="0" fontId="3" fillId="6" borderId="2" xfId="0" applyFont="1" applyFill="1" applyBorder="1" applyAlignment="1">
      <alignment horizontal="left" vertical="center" wrapText="1" indent="2"/>
    </xf>
    <xf numFmtId="0" fontId="3" fillId="6" borderId="40" xfId="0" applyFont="1" applyFill="1" applyBorder="1" applyAlignment="1">
      <alignment horizontal="right" vertical="center" wrapText="1"/>
    </xf>
    <xf numFmtId="10" fontId="5" fillId="4" borderId="54" xfId="0" applyNumberFormat="1" applyFont="1" applyFill="1" applyBorder="1" applyAlignment="1">
      <alignment horizontal="center" vertical="center" wrapText="1"/>
    </xf>
    <xf numFmtId="165" fontId="1" fillId="6" borderId="10" xfId="0" applyNumberFormat="1" applyFont="1" applyFill="1" applyBorder="1" applyAlignment="1">
      <alignment horizontal="right" vertical="center" wrapText="1"/>
    </xf>
    <xf numFmtId="10" fontId="1" fillId="6" borderId="10" xfId="0" applyNumberFormat="1" applyFont="1" applyFill="1" applyBorder="1" applyAlignment="1">
      <alignment horizontal="center" vertical="center" wrapText="1"/>
    </xf>
    <xf numFmtId="0" fontId="1" fillId="6" borderId="82" xfId="0" applyFont="1" applyFill="1" applyBorder="1" applyAlignment="1" applyProtection="1">
      <alignment vertical="center" wrapText="1"/>
      <protection locked="0"/>
    </xf>
    <xf numFmtId="165" fontId="1" fillId="6" borderId="25" xfId="0" applyNumberFormat="1" applyFont="1" applyFill="1" applyBorder="1" applyAlignment="1">
      <alignment horizontal="right" vertical="center" wrapText="1"/>
    </xf>
    <xf numFmtId="10" fontId="1" fillId="6" borderId="25" xfId="0" applyNumberFormat="1" applyFont="1" applyFill="1" applyBorder="1" applyAlignment="1">
      <alignment horizontal="center" vertical="center" wrapText="1"/>
    </xf>
    <xf numFmtId="0" fontId="1" fillId="6" borderId="57" xfId="0" applyFont="1" applyFill="1" applyBorder="1" applyAlignment="1" applyProtection="1">
      <alignment vertical="center" wrapText="1"/>
      <protection locked="0"/>
    </xf>
    <xf numFmtId="164" fontId="3" fillId="0" borderId="0" xfId="0" applyNumberFormat="1" applyFont="1" applyAlignment="1" applyProtection="1">
      <alignment horizontal="center" vertical="top" wrapText="1"/>
      <protection locked="0"/>
    </xf>
    <xf numFmtId="1" fontId="3" fillId="0" borderId="0" xfId="0" applyNumberFormat="1" applyFont="1" applyAlignment="1" applyProtection="1">
      <alignment horizontal="right" vertical="top" wrapText="1"/>
      <protection locked="0"/>
    </xf>
    <xf numFmtId="165" fontId="3" fillId="0" borderId="0" xfId="1" applyNumberFormat="1" applyFont="1" applyFill="1" applyBorder="1" applyAlignment="1" applyProtection="1">
      <alignment horizontal="right" vertical="top" wrapText="1"/>
      <protection locked="0"/>
    </xf>
    <xf numFmtId="165" fontId="3" fillId="0" borderId="0" xfId="0" applyNumberFormat="1" applyFont="1" applyAlignment="1">
      <alignment horizontal="right" vertical="top" wrapText="1"/>
    </xf>
    <xf numFmtId="0" fontId="5" fillId="0" borderId="0" xfId="0" applyFont="1" applyAlignment="1">
      <alignment vertical="center" wrapText="1"/>
    </xf>
    <xf numFmtId="0" fontId="4" fillId="0" borderId="0" xfId="0" applyFont="1" applyAlignment="1">
      <alignment horizontal="right" vertical="center" wrapText="1"/>
    </xf>
    <xf numFmtId="0" fontId="7" fillId="0" borderId="11"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horizontal="center" vertical="center" wrapText="1"/>
    </xf>
    <xf numFmtId="0" fontId="0" fillId="0" borderId="0" xfId="0" applyAlignment="1">
      <alignment vertical="center" wrapText="1"/>
    </xf>
    <xf numFmtId="49" fontId="0" fillId="0" borderId="0" xfId="0" applyNumberFormat="1" applyAlignment="1">
      <alignment horizontal="left" vertical="center" wrapText="1"/>
    </xf>
    <xf numFmtId="49" fontId="5" fillId="0" borderId="0" xfId="0" applyNumberFormat="1" applyFont="1" applyAlignment="1">
      <alignment horizontal="left" vertical="center" wrapText="1"/>
    </xf>
    <xf numFmtId="0" fontId="4" fillId="4" borderId="30" xfId="0" applyFont="1" applyFill="1" applyBorder="1" applyAlignment="1">
      <alignment horizontal="center" vertical="center" wrapText="1"/>
    </xf>
    <xf numFmtId="0" fontId="3" fillId="6" borderId="34" xfId="0" applyFont="1" applyFill="1" applyBorder="1" applyAlignment="1">
      <alignment horizontal="center" vertical="center" wrapText="1"/>
    </xf>
    <xf numFmtId="0" fontId="34" fillId="5" borderId="19"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3" fillId="6" borderId="39" xfId="0" applyFont="1" applyFill="1" applyBorder="1" applyAlignment="1">
      <alignment horizontal="center" vertical="center" wrapText="1"/>
    </xf>
    <xf numFmtId="0" fontId="3" fillId="0" borderId="0" xfId="0" applyFont="1" applyAlignment="1">
      <alignment horizontal="center" vertical="center" wrapText="1"/>
    </xf>
    <xf numFmtId="0" fontId="5" fillId="0" borderId="26" xfId="0" applyFont="1" applyBorder="1" applyAlignment="1">
      <alignment vertical="center" wrapText="1"/>
    </xf>
    <xf numFmtId="0" fontId="5" fillId="0" borderId="19" xfId="0" applyFont="1" applyBorder="1" applyAlignment="1">
      <alignment vertical="center" wrapText="1"/>
    </xf>
    <xf numFmtId="0" fontId="5" fillId="0" borderId="18" xfId="0" applyFont="1" applyBorder="1" applyAlignment="1">
      <alignment vertical="center" wrapText="1"/>
    </xf>
    <xf numFmtId="0" fontId="5" fillId="0" borderId="43" xfId="0" applyFont="1" applyBorder="1" applyAlignment="1">
      <alignment vertical="center" wrapText="1"/>
    </xf>
    <xf numFmtId="0" fontId="5" fillId="0" borderId="21" xfId="0" applyFont="1" applyBorder="1" applyAlignment="1">
      <alignment vertical="center" wrapText="1"/>
    </xf>
    <xf numFmtId="0" fontId="1" fillId="6" borderId="82" xfId="0" applyFont="1" applyFill="1" applyBorder="1" applyAlignment="1">
      <alignment vertical="center" wrapText="1"/>
    </xf>
    <xf numFmtId="0" fontId="1" fillId="6" borderId="57" xfId="0" applyFont="1" applyFill="1" applyBorder="1" applyAlignment="1">
      <alignment vertical="center" wrapText="1"/>
    </xf>
    <xf numFmtId="49" fontId="3" fillId="0" borderId="0" xfId="0" applyNumberFormat="1" applyFont="1" applyAlignment="1">
      <alignment horizontal="right" vertical="center" wrapText="1"/>
    </xf>
    <xf numFmtId="165" fontId="5" fillId="7" borderId="27" xfId="0" applyNumberFormat="1" applyFont="1" applyFill="1" applyBorder="1" applyAlignment="1">
      <alignment horizontal="right" vertical="center" wrapText="1"/>
    </xf>
    <xf numFmtId="10" fontId="5" fillId="7" borderId="27" xfId="0" applyNumberFormat="1" applyFont="1" applyFill="1" applyBorder="1" applyAlignment="1">
      <alignment horizontal="center" vertical="center" wrapText="1"/>
    </xf>
    <xf numFmtId="0" fontId="3" fillId="6" borderId="51" xfId="0" applyFont="1" applyFill="1" applyBorder="1" applyAlignment="1">
      <alignment horizontal="center" vertical="center" wrapText="1"/>
    </xf>
    <xf numFmtId="0" fontId="3" fillId="6" borderId="53" xfId="0" applyFont="1" applyFill="1" applyBorder="1" applyAlignment="1">
      <alignment horizontal="center" vertical="center" wrapText="1"/>
    </xf>
    <xf numFmtId="0" fontId="3" fillId="6" borderId="33" xfId="0" applyFont="1" applyFill="1" applyBorder="1" applyAlignment="1">
      <alignment horizontal="center" vertical="center" wrapText="1"/>
    </xf>
    <xf numFmtId="49" fontId="32" fillId="0" borderId="0" xfId="0" applyNumberFormat="1" applyFont="1" applyAlignment="1" applyProtection="1">
      <alignment horizontal="center" vertical="center" wrapText="1"/>
      <protection locked="0"/>
    </xf>
    <xf numFmtId="165" fontId="5" fillId="4" borderId="77" xfId="0" applyNumberFormat="1" applyFont="1" applyFill="1" applyBorder="1" applyAlignment="1">
      <alignment horizontal="right" vertical="center" wrapText="1"/>
    </xf>
    <xf numFmtId="165" fontId="5" fillId="4" borderId="78" xfId="0" applyNumberFormat="1" applyFont="1" applyFill="1" applyBorder="1" applyAlignment="1">
      <alignment horizontal="right" vertical="center" wrapText="1"/>
    </xf>
    <xf numFmtId="165" fontId="5" fillId="4" borderId="75" xfId="0" applyNumberFormat="1" applyFont="1" applyFill="1" applyBorder="1" applyAlignment="1">
      <alignment horizontal="right" vertical="center" wrapText="1"/>
    </xf>
    <xf numFmtId="165" fontId="5" fillId="4" borderId="3" xfId="0" applyNumberFormat="1" applyFont="1" applyFill="1" applyBorder="1" applyAlignment="1">
      <alignment horizontal="right" vertical="center" wrapText="1"/>
    </xf>
    <xf numFmtId="165" fontId="5" fillId="4" borderId="10" xfId="0" applyNumberFormat="1" applyFont="1" applyFill="1" applyBorder="1" applyAlignment="1">
      <alignment horizontal="right" vertical="center" wrapText="1"/>
    </xf>
    <xf numFmtId="165" fontId="5" fillId="4" borderId="6" xfId="0" applyNumberFormat="1" applyFont="1" applyFill="1" applyBorder="1" applyAlignment="1">
      <alignment horizontal="right" vertical="center" wrapText="1"/>
    </xf>
    <xf numFmtId="0" fontId="7" fillId="0" borderId="11" xfId="0" applyFont="1" applyBorder="1" applyAlignment="1" applyProtection="1">
      <alignment horizontal="left" vertical="center" wrapText="1"/>
      <protection locked="0"/>
    </xf>
    <xf numFmtId="0" fontId="4" fillId="0" borderId="0" xfId="0" applyFont="1" applyAlignment="1" applyProtection="1">
      <alignment horizontal="right" vertical="center" wrapText="1"/>
      <protection locked="0"/>
    </xf>
    <xf numFmtId="0" fontId="4" fillId="6" borderId="36" xfId="0" applyFont="1" applyFill="1" applyBorder="1" applyAlignment="1" applyProtection="1">
      <alignment horizontal="center" vertical="center" wrapText="1"/>
      <protection locked="0"/>
    </xf>
    <xf numFmtId="0" fontId="4" fillId="6" borderId="28" xfId="0" applyFont="1" applyFill="1" applyBorder="1" applyAlignment="1" applyProtection="1">
      <alignment horizontal="center" vertical="center" wrapText="1"/>
      <protection locked="0"/>
    </xf>
    <xf numFmtId="0" fontId="4" fillId="6" borderId="34" xfId="0" applyFont="1" applyFill="1" applyBorder="1" applyAlignment="1" applyProtection="1">
      <alignment horizontal="center" vertical="center" wrapText="1"/>
      <protection locked="0"/>
    </xf>
    <xf numFmtId="0" fontId="4" fillId="4" borderId="31" xfId="0" applyFont="1" applyFill="1" applyBorder="1" applyAlignment="1">
      <alignment horizontal="center" vertical="center" wrapText="1"/>
    </xf>
    <xf numFmtId="0" fontId="4" fillId="4" borderId="53" xfId="0" applyFont="1" applyFill="1" applyBorder="1" applyAlignment="1">
      <alignment horizontal="center" vertical="center" wrapText="1"/>
    </xf>
    <xf numFmtId="0" fontId="4" fillId="4" borderId="30" xfId="0" applyFont="1" applyFill="1" applyBorder="1" applyAlignment="1">
      <alignment horizontal="center" vertical="center" wrapText="1"/>
    </xf>
    <xf numFmtId="165" fontId="5" fillId="4" borderId="20" xfId="0" applyNumberFormat="1" applyFont="1" applyFill="1" applyBorder="1" applyAlignment="1">
      <alignment horizontal="right" vertical="center" wrapText="1"/>
    </xf>
    <xf numFmtId="165" fontId="5" fillId="4" borderId="68" xfId="0" applyNumberFormat="1" applyFont="1" applyFill="1" applyBorder="1" applyAlignment="1">
      <alignment horizontal="right" vertical="center" wrapText="1"/>
    </xf>
    <xf numFmtId="165" fontId="5" fillId="4" borderId="44" xfId="0" applyNumberFormat="1" applyFont="1" applyFill="1" applyBorder="1" applyAlignment="1">
      <alignment horizontal="right" vertical="center" wrapText="1"/>
    </xf>
    <xf numFmtId="0" fontId="3" fillId="4" borderId="51" xfId="0" applyFont="1" applyFill="1" applyBorder="1" applyAlignment="1">
      <alignment horizontal="center" vertical="center" wrapText="1"/>
    </xf>
    <xf numFmtId="0" fontId="3" fillId="4" borderId="53"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5" fillId="0" borderId="55" xfId="0" applyFont="1" applyBorder="1" applyAlignment="1" applyProtection="1">
      <alignment vertical="top" wrapText="1"/>
      <protection locked="0"/>
    </xf>
    <xf numFmtId="0" fontId="5" fillId="0" borderId="23" xfId="0" applyFont="1" applyBorder="1" applyAlignment="1" applyProtection="1">
      <alignment vertical="top" wrapText="1"/>
      <protection locked="0"/>
    </xf>
    <xf numFmtId="0" fontId="5" fillId="0" borderId="24" xfId="0" applyFont="1" applyBorder="1" applyAlignment="1" applyProtection="1">
      <alignment vertical="top" wrapText="1"/>
      <protection locked="0"/>
    </xf>
    <xf numFmtId="0" fontId="5" fillId="0" borderId="56" xfId="0" applyFont="1" applyBorder="1" applyAlignment="1" applyProtection="1">
      <alignment vertical="top" wrapText="1"/>
      <protection locked="0"/>
    </xf>
    <xf numFmtId="0" fontId="5" fillId="0" borderId="25" xfId="0" applyFont="1" applyBorder="1" applyAlignment="1" applyProtection="1">
      <alignment vertical="top" wrapText="1"/>
      <protection locked="0"/>
    </xf>
    <xf numFmtId="0" fontId="5" fillId="0" borderId="57"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28" fillId="6" borderId="31" xfId="0" applyFont="1" applyFill="1" applyBorder="1" applyAlignment="1" applyProtection="1">
      <alignment horizontal="center" vertical="center" wrapText="1"/>
      <protection locked="0"/>
    </xf>
    <xf numFmtId="0" fontId="18" fillId="6" borderId="53" xfId="0" applyFont="1" applyFill="1" applyBorder="1" applyAlignment="1" applyProtection="1">
      <alignment horizontal="center" vertical="center" wrapText="1"/>
      <protection locked="0"/>
    </xf>
    <xf numFmtId="0" fontId="18" fillId="6" borderId="30" xfId="0" applyFont="1" applyFill="1" applyBorder="1" applyAlignment="1" applyProtection="1">
      <alignment horizontal="center" vertical="center" wrapText="1"/>
      <protection locked="0"/>
    </xf>
    <xf numFmtId="0" fontId="22" fillId="6" borderId="31" xfId="0" applyFont="1" applyFill="1" applyBorder="1" applyAlignment="1" applyProtection="1">
      <alignment horizontal="left" vertical="center" wrapText="1" readingOrder="1"/>
      <protection locked="0"/>
    </xf>
    <xf numFmtId="0" fontId="22" fillId="6" borderId="53" xfId="0" applyFont="1" applyFill="1" applyBorder="1" applyAlignment="1" applyProtection="1">
      <alignment horizontal="left" vertical="center" wrapText="1" readingOrder="1"/>
      <protection locked="0"/>
    </xf>
    <xf numFmtId="0" fontId="22" fillId="6" borderId="30" xfId="0" applyFont="1" applyFill="1" applyBorder="1" applyAlignment="1" applyProtection="1">
      <alignment horizontal="left" vertical="center" wrapText="1" readingOrder="1"/>
      <protection locked="0"/>
    </xf>
    <xf numFmtId="0" fontId="2" fillId="4" borderId="58" xfId="0" applyFont="1" applyFill="1" applyBorder="1" applyAlignment="1">
      <alignment horizontal="center" vertical="center" wrapText="1"/>
    </xf>
    <xf numFmtId="0" fontId="2" fillId="4" borderId="59" xfId="0" applyFont="1" applyFill="1" applyBorder="1" applyAlignment="1">
      <alignment horizontal="center" vertical="center" wrapText="1"/>
    </xf>
    <xf numFmtId="0" fontId="2" fillId="4" borderId="60" xfId="0" applyFont="1" applyFill="1" applyBorder="1" applyAlignment="1">
      <alignment horizontal="center" vertical="center" wrapText="1"/>
    </xf>
    <xf numFmtId="0" fontId="3" fillId="6" borderId="31" xfId="0" applyFont="1" applyFill="1" applyBorder="1" applyAlignment="1">
      <alignment horizontal="center" vertical="center" wrapText="1"/>
    </xf>
    <xf numFmtId="0" fontId="3" fillId="4" borderId="74" xfId="0" applyFont="1" applyFill="1" applyBorder="1" applyAlignment="1">
      <alignment horizontal="right" vertical="center" wrapText="1"/>
    </xf>
    <xf numFmtId="0" fontId="3" fillId="4" borderId="78" xfId="0" applyFont="1" applyFill="1" applyBorder="1" applyAlignment="1">
      <alignment horizontal="right" vertical="center" wrapText="1"/>
    </xf>
    <xf numFmtId="0" fontId="3" fillId="4" borderId="75" xfId="0" applyFont="1" applyFill="1" applyBorder="1" applyAlignment="1">
      <alignment horizontal="right" vertical="center" wrapText="1"/>
    </xf>
    <xf numFmtId="0" fontId="3" fillId="4" borderId="76" xfId="0" applyFont="1" applyFill="1" applyBorder="1" applyAlignment="1">
      <alignment horizontal="right" vertical="center" wrapText="1"/>
    </xf>
    <xf numFmtId="0" fontId="3" fillId="4" borderId="10" xfId="0" applyFont="1" applyFill="1" applyBorder="1" applyAlignment="1">
      <alignment horizontal="right" vertical="center" wrapText="1"/>
    </xf>
    <xf numFmtId="0" fontId="3" fillId="4" borderId="6" xfId="0" applyFont="1" applyFill="1" applyBorder="1" applyAlignment="1">
      <alignment horizontal="right" vertical="center" wrapText="1"/>
    </xf>
    <xf numFmtId="0" fontId="3" fillId="4" borderId="67" xfId="0" applyFont="1" applyFill="1" applyBorder="1" applyAlignment="1">
      <alignment horizontal="right" vertical="center" wrapText="1"/>
    </xf>
    <xf numFmtId="0" fontId="3" fillId="4" borderId="68" xfId="0" applyFont="1" applyFill="1" applyBorder="1" applyAlignment="1">
      <alignment horizontal="right" vertical="center" wrapText="1"/>
    </xf>
    <xf numFmtId="0" fontId="3" fillId="4" borderId="44" xfId="0" applyFont="1" applyFill="1" applyBorder="1" applyAlignment="1">
      <alignment horizontal="right" vertical="center" wrapText="1"/>
    </xf>
    <xf numFmtId="165" fontId="5" fillId="7" borderId="27" xfId="0" applyNumberFormat="1" applyFont="1" applyFill="1" applyBorder="1" applyAlignment="1">
      <alignment horizontal="center" vertical="center" wrapText="1"/>
    </xf>
    <xf numFmtId="0" fontId="4" fillId="6" borderId="47" xfId="0" applyFont="1" applyFill="1" applyBorder="1" applyAlignment="1" applyProtection="1">
      <alignment horizontal="center" vertical="center" wrapText="1"/>
      <protection locked="0"/>
    </xf>
    <xf numFmtId="0" fontId="4" fillId="6" borderId="37" xfId="0" applyFont="1" applyFill="1" applyBorder="1" applyAlignment="1" applyProtection="1">
      <alignment horizontal="center" vertical="center" wrapText="1"/>
      <protection locked="0"/>
    </xf>
    <xf numFmtId="0" fontId="17" fillId="6" borderId="55" xfId="0" applyFont="1" applyFill="1" applyBorder="1" applyAlignment="1" applyProtection="1">
      <alignment horizontal="left" vertical="center" wrapText="1"/>
      <protection locked="0"/>
    </xf>
    <xf numFmtId="0" fontId="17" fillId="6" borderId="23" xfId="0" applyFont="1" applyFill="1" applyBorder="1" applyAlignment="1" applyProtection="1">
      <alignment horizontal="left" vertical="center" wrapText="1"/>
      <protection locked="0"/>
    </xf>
    <xf numFmtId="0" fontId="3" fillId="6" borderId="23" xfId="0" applyFont="1" applyFill="1" applyBorder="1" applyAlignment="1" applyProtection="1">
      <alignment horizontal="left" vertical="center" wrapText="1"/>
      <protection locked="0"/>
    </xf>
    <xf numFmtId="0" fontId="3" fillId="6" borderId="24" xfId="0" applyFont="1" applyFill="1" applyBorder="1" applyAlignment="1" applyProtection="1">
      <alignment horizontal="left" vertical="center" wrapText="1"/>
      <protection locked="0"/>
    </xf>
    <xf numFmtId="0" fontId="3" fillId="6" borderId="56" xfId="0" applyFont="1" applyFill="1" applyBorder="1" applyAlignment="1" applyProtection="1">
      <alignment horizontal="left" vertical="center" wrapText="1"/>
      <protection locked="0"/>
    </xf>
    <xf numFmtId="0" fontId="3" fillId="6" borderId="25" xfId="0" applyFont="1" applyFill="1" applyBorder="1" applyAlignment="1" applyProtection="1">
      <alignment horizontal="left" vertical="center" wrapText="1"/>
      <protection locked="0"/>
    </xf>
    <xf numFmtId="0" fontId="3" fillId="6" borderId="57" xfId="0" applyFont="1" applyFill="1" applyBorder="1" applyAlignment="1" applyProtection="1">
      <alignment horizontal="left" vertical="center" wrapText="1"/>
      <protection locked="0"/>
    </xf>
    <xf numFmtId="0" fontId="3" fillId="0" borderId="25" xfId="0" applyFont="1" applyBorder="1" applyAlignment="1" applyProtection="1">
      <alignment vertical="center" wrapText="1"/>
      <protection locked="0"/>
    </xf>
    <xf numFmtId="165" fontId="4" fillId="6" borderId="47" xfId="0" applyNumberFormat="1" applyFont="1" applyFill="1" applyBorder="1" applyAlignment="1" applyProtection="1">
      <alignment horizontal="center" vertical="center" wrapText="1"/>
      <protection locked="0"/>
    </xf>
    <xf numFmtId="165" fontId="4" fillId="6" borderId="37" xfId="0" applyNumberFormat="1" applyFont="1" applyFill="1" applyBorder="1" applyAlignment="1" applyProtection="1">
      <alignment horizontal="center" vertical="center" wrapText="1"/>
      <protection locked="0"/>
    </xf>
    <xf numFmtId="0" fontId="4" fillId="6" borderId="49" xfId="0" applyFont="1" applyFill="1" applyBorder="1" applyAlignment="1" applyProtection="1">
      <alignment horizontal="center" vertical="center" wrapText="1"/>
      <protection locked="0"/>
    </xf>
    <xf numFmtId="0" fontId="4" fillId="6" borderId="39" xfId="0" applyFont="1" applyFill="1" applyBorder="1" applyAlignment="1" applyProtection="1">
      <alignment horizontal="center" vertical="center" wrapText="1"/>
      <protection locked="0"/>
    </xf>
    <xf numFmtId="165" fontId="4" fillId="6" borderId="48" xfId="0" applyNumberFormat="1" applyFont="1" applyFill="1" applyBorder="1" applyAlignment="1" applyProtection="1">
      <alignment horizontal="center" vertical="center" wrapText="1"/>
      <protection locked="0"/>
    </xf>
    <xf numFmtId="165" fontId="4" fillId="6" borderId="38" xfId="0" applyNumberFormat="1" applyFont="1" applyFill="1" applyBorder="1" applyAlignment="1" applyProtection="1">
      <alignment horizontal="center" vertical="center" wrapText="1"/>
      <protection locked="0"/>
    </xf>
    <xf numFmtId="0" fontId="3" fillId="6" borderId="56" xfId="0" applyFont="1" applyFill="1" applyBorder="1" applyAlignment="1">
      <alignment horizontal="right" vertical="center" wrapText="1"/>
    </xf>
    <xf numFmtId="0" fontId="3" fillId="6" borderId="25" xfId="0" applyFont="1" applyFill="1" applyBorder="1" applyAlignment="1">
      <alignment horizontal="right" vertical="center" wrapText="1"/>
    </xf>
    <xf numFmtId="0" fontId="3" fillId="6" borderId="74" xfId="0" applyFont="1" applyFill="1" applyBorder="1" applyAlignment="1">
      <alignment horizontal="right" vertical="center" wrapText="1"/>
    </xf>
    <xf numFmtId="0" fontId="3" fillId="6" borderId="78" xfId="0" applyFont="1" applyFill="1" applyBorder="1" applyAlignment="1">
      <alignment horizontal="right" vertical="center" wrapText="1"/>
    </xf>
    <xf numFmtId="0" fontId="3" fillId="6" borderId="76" xfId="0" applyFont="1" applyFill="1" applyBorder="1" applyAlignment="1">
      <alignment horizontal="right" vertical="center" wrapText="1"/>
    </xf>
    <xf numFmtId="0" fontId="3" fillId="6" borderId="10" xfId="0" applyFont="1" applyFill="1" applyBorder="1" applyAlignment="1">
      <alignment horizontal="right" vertical="center" wrapText="1"/>
    </xf>
    <xf numFmtId="49" fontId="10" fillId="0" borderId="25" xfId="0" applyNumberFormat="1" applyFont="1" applyBorder="1" applyAlignment="1" applyProtection="1">
      <alignment horizontal="center" vertical="center" wrapText="1"/>
      <protection locked="0"/>
    </xf>
    <xf numFmtId="1" fontId="4" fillId="6" borderId="48" xfId="0" applyNumberFormat="1" applyFont="1" applyFill="1" applyBorder="1" applyAlignment="1" applyProtection="1">
      <alignment horizontal="center" vertical="center" wrapText="1"/>
      <protection locked="0"/>
    </xf>
    <xf numFmtId="1" fontId="4" fillId="6" borderId="38" xfId="0" applyNumberFormat="1" applyFont="1" applyFill="1" applyBorder="1" applyAlignment="1" applyProtection="1">
      <alignment horizontal="center" vertical="center" wrapText="1"/>
      <protection locked="0"/>
    </xf>
    <xf numFmtId="0" fontId="2" fillId="0" borderId="0" xfId="0" applyFont="1" applyAlignment="1" applyProtection="1">
      <alignment horizontal="right" vertical="center" wrapText="1"/>
      <protection locked="0"/>
    </xf>
    <xf numFmtId="0" fontId="4" fillId="6" borderId="27" xfId="0" applyFont="1" applyFill="1" applyBorder="1" applyAlignment="1" applyProtection="1">
      <alignment horizontal="center" vertical="center" wrapText="1"/>
      <protection locked="0"/>
    </xf>
    <xf numFmtId="49" fontId="2" fillId="0" borderId="0" xfId="0" applyNumberFormat="1" applyFont="1" applyAlignment="1" applyProtection="1">
      <alignment horizontal="left" vertical="center" wrapText="1"/>
      <protection locked="0"/>
    </xf>
    <xf numFmtId="165" fontId="4" fillId="6" borderId="58" xfId="0" applyNumberFormat="1" applyFont="1" applyFill="1" applyBorder="1" applyAlignment="1" applyProtection="1">
      <alignment horizontal="center" vertical="center" wrapText="1"/>
      <protection locked="0"/>
    </xf>
    <xf numFmtId="165" fontId="4" fillId="6" borderId="60" xfId="0" applyNumberFormat="1" applyFont="1" applyFill="1" applyBorder="1" applyAlignment="1" applyProtection="1">
      <alignment horizontal="center" vertical="center" wrapText="1"/>
      <protection locked="0"/>
    </xf>
    <xf numFmtId="0" fontId="3" fillId="0" borderId="0" xfId="0" applyFont="1" applyAlignment="1" applyProtection="1">
      <alignment vertical="center" wrapText="1"/>
      <protection locked="0"/>
    </xf>
    <xf numFmtId="0" fontId="5" fillId="0" borderId="31" xfId="0" applyFont="1" applyBorder="1" applyAlignment="1" applyProtection="1">
      <alignment vertical="top" wrapText="1"/>
      <protection locked="0"/>
    </xf>
    <xf numFmtId="0" fontId="5" fillId="0" borderId="53"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3" fillId="6" borderId="31" xfId="0" applyFont="1" applyFill="1" applyBorder="1" applyAlignment="1" applyProtection="1">
      <alignment horizontal="left" vertical="center" wrapText="1"/>
      <protection locked="0"/>
    </xf>
    <xf numFmtId="0" fontId="3" fillId="6" borderId="53" xfId="0" applyFont="1" applyFill="1" applyBorder="1" applyAlignment="1" applyProtection="1">
      <alignment horizontal="left" vertical="center" wrapText="1"/>
      <protection locked="0"/>
    </xf>
    <xf numFmtId="0" fontId="3" fillId="6" borderId="30" xfId="0" applyFont="1" applyFill="1" applyBorder="1" applyAlignment="1" applyProtection="1">
      <alignment horizontal="left" vertical="center" wrapText="1"/>
      <protection locked="0"/>
    </xf>
    <xf numFmtId="0" fontId="5" fillId="5" borderId="55" xfId="0" applyFont="1" applyFill="1" applyBorder="1" applyAlignment="1" applyProtection="1">
      <alignment horizontal="left" vertical="center" wrapText="1"/>
      <protection locked="0"/>
    </xf>
    <xf numFmtId="0" fontId="5" fillId="5" borderId="23" xfId="0" applyFont="1" applyFill="1" applyBorder="1" applyAlignment="1" applyProtection="1">
      <alignment horizontal="left" vertical="center" wrapText="1"/>
      <protection locked="0"/>
    </xf>
    <xf numFmtId="0" fontId="5" fillId="5" borderId="24"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56" xfId="0" applyFont="1" applyFill="1" applyBorder="1" applyAlignment="1" applyProtection="1">
      <alignment horizontal="left" vertical="center" wrapText="1"/>
      <protection locked="0"/>
    </xf>
    <xf numFmtId="0" fontId="5" fillId="5" borderId="25" xfId="0" applyFont="1" applyFill="1" applyBorder="1" applyAlignment="1" applyProtection="1">
      <alignment horizontal="left" vertical="center" wrapText="1"/>
      <protection locked="0"/>
    </xf>
    <xf numFmtId="0" fontId="5" fillId="5" borderId="57" xfId="0" applyFont="1" applyFill="1" applyBorder="1" applyAlignment="1" applyProtection="1">
      <alignment horizontal="left" vertical="center" wrapText="1"/>
      <protection locked="0"/>
    </xf>
    <xf numFmtId="0" fontId="3" fillId="6" borderId="55" xfId="0" applyFont="1" applyFill="1" applyBorder="1" applyAlignment="1" applyProtection="1">
      <alignment horizontal="left" vertical="center" wrapText="1"/>
      <protection locked="0"/>
    </xf>
    <xf numFmtId="49" fontId="4" fillId="6" borderId="27" xfId="2" applyNumberFormat="1" applyFont="1" applyFill="1" applyBorder="1" applyAlignment="1" applyProtection="1">
      <alignment horizontal="center" vertical="center" wrapText="1"/>
      <protection locked="0"/>
    </xf>
    <xf numFmtId="0" fontId="17" fillId="6" borderId="31" xfId="0" applyFont="1" applyFill="1" applyBorder="1" applyAlignment="1" applyProtection="1">
      <alignment horizontal="left" vertical="center" wrapText="1"/>
      <protection locked="0"/>
    </xf>
    <xf numFmtId="0" fontId="17" fillId="6" borderId="53" xfId="0" applyFont="1" applyFill="1" applyBorder="1" applyAlignment="1" applyProtection="1">
      <alignment horizontal="left" vertical="center" wrapText="1"/>
      <protection locked="0"/>
    </xf>
    <xf numFmtId="0" fontId="17" fillId="6" borderId="30" xfId="0" applyFont="1" applyFill="1" applyBorder="1" applyAlignment="1" applyProtection="1">
      <alignment horizontal="left" vertical="center" wrapText="1"/>
      <protection locked="0"/>
    </xf>
    <xf numFmtId="0" fontId="5" fillId="0" borderId="55"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56"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0" fontId="5" fillId="0" borderId="57" xfId="0"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49" fontId="2" fillId="0" borderId="0" xfId="0" applyNumberFormat="1" applyFont="1" applyAlignment="1" applyProtection="1">
      <alignment horizontal="left" vertical="top" wrapText="1"/>
      <protection locked="0"/>
    </xf>
    <xf numFmtId="0" fontId="4" fillId="6" borderId="53" xfId="0" applyFont="1" applyFill="1" applyBorder="1" applyAlignment="1" applyProtection="1">
      <alignment horizontal="left" vertical="top" wrapText="1"/>
      <protection locked="0"/>
    </xf>
    <xf numFmtId="0" fontId="4" fillId="6" borderId="30" xfId="0" applyFont="1" applyFill="1" applyBorder="1" applyAlignment="1" applyProtection="1">
      <alignment horizontal="left" vertical="top" wrapText="1"/>
      <protection locked="0"/>
    </xf>
    <xf numFmtId="0" fontId="3" fillId="6" borderId="74" xfId="0" applyFont="1" applyFill="1" applyBorder="1" applyAlignment="1" applyProtection="1">
      <alignment horizontal="right" vertical="top" wrapText="1"/>
      <protection locked="0"/>
    </xf>
    <xf numFmtId="0" fontId="3" fillId="6" borderId="78" xfId="0" applyFont="1" applyFill="1" applyBorder="1" applyAlignment="1" applyProtection="1">
      <alignment horizontal="right" vertical="top" wrapText="1"/>
      <protection locked="0"/>
    </xf>
    <xf numFmtId="0" fontId="3" fillId="4" borderId="31" xfId="0" applyFont="1" applyFill="1" applyBorder="1" applyAlignment="1" applyProtection="1">
      <alignment horizontal="right" vertical="top" wrapText="1"/>
      <protection locked="0"/>
    </xf>
    <xf numFmtId="0" fontId="3" fillId="4" borderId="53" xfId="0" applyFont="1" applyFill="1" applyBorder="1" applyAlignment="1" applyProtection="1">
      <alignment horizontal="right" vertical="top" wrapText="1"/>
      <protection locked="0"/>
    </xf>
    <xf numFmtId="0" fontId="3" fillId="4" borderId="33" xfId="0" applyFont="1" applyFill="1" applyBorder="1" applyAlignment="1" applyProtection="1">
      <alignment horizontal="right" vertical="top" wrapText="1"/>
      <protection locked="0"/>
    </xf>
    <xf numFmtId="0" fontId="3" fillId="6" borderId="76" xfId="0" applyFont="1" applyFill="1" applyBorder="1" applyAlignment="1" applyProtection="1">
      <alignment horizontal="right" vertical="top" wrapText="1"/>
      <protection locked="0"/>
    </xf>
    <xf numFmtId="0" fontId="3" fillId="6" borderId="10" xfId="0" applyFont="1" applyFill="1" applyBorder="1" applyAlignment="1" applyProtection="1">
      <alignment horizontal="right" vertical="top" wrapText="1"/>
      <protection locked="0"/>
    </xf>
    <xf numFmtId="0" fontId="3" fillId="6" borderId="56" xfId="0" applyFont="1" applyFill="1" applyBorder="1" applyAlignment="1" applyProtection="1">
      <alignment horizontal="right" vertical="top" wrapText="1"/>
      <protection locked="0"/>
    </xf>
    <xf numFmtId="0" fontId="3" fillId="6" borderId="25" xfId="0" applyFont="1" applyFill="1" applyBorder="1" applyAlignment="1" applyProtection="1">
      <alignment horizontal="right" vertical="top" wrapText="1"/>
      <protection locked="0"/>
    </xf>
    <xf numFmtId="0" fontId="14" fillId="0" borderId="25" xfId="0" applyFont="1" applyBorder="1" applyAlignment="1" applyProtection="1">
      <alignment horizontal="center" vertical="center" wrapText="1"/>
      <protection locked="0"/>
    </xf>
    <xf numFmtId="0" fontId="13" fillId="6" borderId="31" xfId="0" applyFont="1" applyFill="1" applyBorder="1" applyAlignment="1" applyProtection="1">
      <alignment horizontal="left" vertical="center" wrapText="1"/>
      <protection locked="0"/>
    </xf>
    <xf numFmtId="0" fontId="13" fillId="6" borderId="53" xfId="0" applyFont="1" applyFill="1" applyBorder="1" applyAlignment="1" applyProtection="1">
      <alignment horizontal="left" vertical="center" wrapText="1"/>
      <protection locked="0"/>
    </xf>
    <xf numFmtId="0" fontId="13" fillId="6" borderId="30" xfId="0" applyFont="1" applyFill="1" applyBorder="1" applyAlignment="1" applyProtection="1">
      <alignment horizontal="left" vertical="center" wrapText="1"/>
      <protection locked="0"/>
    </xf>
    <xf numFmtId="0" fontId="4" fillId="6" borderId="31" xfId="0" applyFont="1" applyFill="1" applyBorder="1" applyAlignment="1" applyProtection="1">
      <alignment horizontal="center" vertical="top" wrapText="1"/>
      <protection locked="0"/>
    </xf>
    <xf numFmtId="0" fontId="4" fillId="6" borderId="53" xfId="0" applyFont="1" applyFill="1" applyBorder="1" applyAlignment="1" applyProtection="1">
      <alignment horizontal="center" vertical="top" wrapText="1"/>
      <protection locked="0"/>
    </xf>
    <xf numFmtId="0" fontId="4" fillId="6" borderId="30" xfId="0" applyFont="1" applyFill="1" applyBorder="1" applyAlignment="1" applyProtection="1">
      <alignment horizontal="center" vertical="top" wrapText="1"/>
      <protection locked="0"/>
    </xf>
    <xf numFmtId="0" fontId="3" fillId="6" borderId="74" xfId="0" applyFont="1" applyFill="1" applyBorder="1" applyAlignment="1">
      <alignment horizontal="right" vertical="top" wrapText="1"/>
    </xf>
    <xf numFmtId="0" fontId="3" fillId="6" borderId="78" xfId="0" applyFont="1" applyFill="1" applyBorder="1" applyAlignment="1">
      <alignment horizontal="right" vertical="top" wrapText="1"/>
    </xf>
    <xf numFmtId="0" fontId="3" fillId="4" borderId="31" xfId="0" applyFont="1" applyFill="1" applyBorder="1" applyAlignment="1">
      <alignment horizontal="right" vertical="top" wrapText="1"/>
    </xf>
    <xf numFmtId="0" fontId="3" fillId="4" borderId="53" xfId="0" applyFont="1" applyFill="1" applyBorder="1" applyAlignment="1">
      <alignment horizontal="right" vertical="top" wrapText="1"/>
    </xf>
    <xf numFmtId="0" fontId="3" fillId="4" borderId="33" xfId="0" applyFont="1" applyFill="1" applyBorder="1" applyAlignment="1">
      <alignment horizontal="right" vertical="top" wrapText="1"/>
    </xf>
    <xf numFmtId="0" fontId="3" fillId="6" borderId="76" xfId="0" applyFont="1" applyFill="1" applyBorder="1" applyAlignment="1">
      <alignment horizontal="right" vertical="top" wrapText="1"/>
    </xf>
    <xf numFmtId="0" fontId="3" fillId="6" borderId="10" xfId="0" applyFont="1" applyFill="1" applyBorder="1" applyAlignment="1">
      <alignment horizontal="right" vertical="top" wrapText="1"/>
    </xf>
    <xf numFmtId="0" fontId="3" fillId="6" borderId="56" xfId="0" applyFont="1" applyFill="1" applyBorder="1" applyAlignment="1">
      <alignment horizontal="right" vertical="top" wrapText="1"/>
    </xf>
    <xf numFmtId="0" fontId="3" fillId="6" borderId="25" xfId="0" applyFont="1" applyFill="1" applyBorder="1" applyAlignment="1">
      <alignment horizontal="right" vertical="top" wrapText="1"/>
    </xf>
    <xf numFmtId="0" fontId="3" fillId="6" borderId="31" xfId="0" applyFont="1" applyFill="1" applyBorder="1" applyAlignment="1">
      <alignment horizontal="right" vertical="top" wrapText="1"/>
    </xf>
    <xf numFmtId="0" fontId="3" fillId="6" borderId="53" xfId="0" applyFont="1" applyFill="1" applyBorder="1" applyAlignment="1">
      <alignment horizontal="right" vertical="top" wrapText="1"/>
    </xf>
    <xf numFmtId="0" fontId="3" fillId="6" borderId="33" xfId="0" applyFont="1" applyFill="1" applyBorder="1" applyAlignment="1">
      <alignment horizontal="right" vertical="top" wrapText="1"/>
    </xf>
    <xf numFmtId="0" fontId="3" fillId="4" borderId="67" xfId="0" applyFont="1" applyFill="1" applyBorder="1" applyAlignment="1">
      <alignment horizontal="right" vertical="top" wrapText="1"/>
    </xf>
    <xf numFmtId="0" fontId="3" fillId="4" borderId="68" xfId="0" applyFont="1" applyFill="1" applyBorder="1" applyAlignment="1">
      <alignment horizontal="right" vertical="top" wrapText="1"/>
    </xf>
    <xf numFmtId="0" fontId="3" fillId="4" borderId="44" xfId="0" applyFont="1" applyFill="1" applyBorder="1" applyAlignment="1">
      <alignment horizontal="right" vertical="top" wrapText="1"/>
    </xf>
    <xf numFmtId="0" fontId="4" fillId="6" borderId="51" xfId="0" applyFont="1" applyFill="1" applyBorder="1" applyAlignment="1" applyProtection="1">
      <alignment horizontal="center" vertical="center" wrapText="1"/>
      <protection locked="0"/>
    </xf>
    <xf numFmtId="0" fontId="4" fillId="6" borderId="33" xfId="0" applyFont="1" applyFill="1" applyBorder="1" applyAlignment="1" applyProtection="1">
      <alignment horizontal="center" vertical="center" wrapText="1"/>
      <protection locked="0"/>
    </xf>
    <xf numFmtId="0" fontId="33" fillId="4" borderId="69" xfId="0" applyFont="1" applyFill="1" applyBorder="1" applyAlignment="1">
      <alignment horizontal="center" vertical="top" wrapText="1"/>
    </xf>
    <xf numFmtId="0" fontId="33" fillId="4" borderId="70" xfId="0" applyFont="1" applyFill="1" applyBorder="1" applyAlignment="1">
      <alignment horizontal="center" vertical="top" wrapText="1"/>
    </xf>
    <xf numFmtId="0" fontId="5" fillId="0" borderId="71" xfId="0" applyFont="1" applyBorder="1" applyAlignment="1" applyProtection="1">
      <alignment horizontal="center" vertical="top" wrapText="1"/>
      <protection locked="0"/>
    </xf>
    <xf numFmtId="0" fontId="5" fillId="0" borderId="72" xfId="0" applyFont="1" applyBorder="1" applyAlignment="1" applyProtection="1">
      <alignment horizontal="center" vertical="top" wrapText="1"/>
      <protection locked="0"/>
    </xf>
    <xf numFmtId="0" fontId="5" fillId="0" borderId="3" xfId="0" applyFont="1" applyBorder="1" applyAlignment="1" applyProtection="1">
      <alignment horizontal="center" vertical="top" wrapText="1"/>
      <protection locked="0"/>
    </xf>
    <xf numFmtId="0" fontId="5" fillId="0" borderId="6" xfId="0" applyFont="1" applyBorder="1" applyAlignment="1" applyProtection="1">
      <alignment horizontal="center" vertical="top" wrapText="1"/>
      <protection locked="0"/>
    </xf>
    <xf numFmtId="0" fontId="2" fillId="0" borderId="0" xfId="0" applyFont="1" applyAlignment="1" applyProtection="1">
      <alignment horizontal="right" vertical="top" wrapText="1"/>
      <protection locked="0"/>
    </xf>
    <xf numFmtId="49" fontId="10" fillId="0" borderId="0" xfId="0" applyNumberFormat="1" applyFont="1" applyAlignment="1" applyProtection="1">
      <alignment horizontal="center" vertical="center" wrapText="1"/>
      <protection locked="0"/>
    </xf>
    <xf numFmtId="49" fontId="4" fillId="0" borderId="31" xfId="0" applyNumberFormat="1" applyFont="1" applyBorder="1" applyAlignment="1" applyProtection="1">
      <alignment horizontal="left" wrapText="1"/>
      <protection locked="0"/>
    </xf>
    <xf numFmtId="49" fontId="4" fillId="0" borderId="53" xfId="0" applyNumberFormat="1" applyFont="1" applyBorder="1" applyAlignment="1" applyProtection="1">
      <alignment horizontal="left" wrapText="1"/>
      <protection locked="0"/>
    </xf>
    <xf numFmtId="49" fontId="4" fillId="0" borderId="30" xfId="0" applyNumberFormat="1" applyFont="1" applyBorder="1" applyAlignment="1" applyProtection="1">
      <alignment horizontal="left" wrapText="1"/>
      <protection locked="0"/>
    </xf>
    <xf numFmtId="0" fontId="14" fillId="0" borderId="0" xfId="0" applyFont="1" applyAlignment="1" applyProtection="1">
      <alignment horizontal="center" vertical="center" wrapText="1"/>
      <protection locked="0"/>
    </xf>
    <xf numFmtId="0" fontId="1" fillId="6" borderId="31" xfId="0" applyFont="1" applyFill="1" applyBorder="1" applyAlignment="1" applyProtection="1">
      <alignment horizontal="left" vertical="center" wrapText="1"/>
      <protection locked="0"/>
    </xf>
    <xf numFmtId="0" fontId="5" fillId="6" borderId="53" xfId="0" applyFont="1" applyFill="1" applyBorder="1" applyAlignment="1" applyProtection="1">
      <alignment horizontal="left" vertical="center" wrapText="1"/>
      <protection locked="0"/>
    </xf>
    <xf numFmtId="0" fontId="5" fillId="6" borderId="30" xfId="0" applyFont="1" applyFill="1" applyBorder="1" applyAlignment="1" applyProtection="1">
      <alignment horizontal="left" vertical="center" wrapText="1"/>
      <protection locked="0"/>
    </xf>
    <xf numFmtId="165" fontId="4" fillId="0" borderId="1" xfId="1" applyNumberFormat="1" applyFont="1" applyFill="1" applyBorder="1" applyAlignment="1" applyProtection="1">
      <alignment horizontal="center" wrapText="1"/>
      <protection locked="0"/>
    </xf>
    <xf numFmtId="0" fontId="0" fillId="0" borderId="19" xfId="0" applyBorder="1" applyAlignment="1" applyProtection="1">
      <alignment horizontal="center" wrapText="1"/>
      <protection locked="0"/>
    </xf>
    <xf numFmtId="49" fontId="10" fillId="0" borderId="25" xfId="0" applyNumberFormat="1" applyFont="1" applyBorder="1" applyAlignment="1" applyProtection="1">
      <alignment horizontal="center" vertical="center"/>
      <protection locked="0"/>
    </xf>
    <xf numFmtId="49" fontId="2" fillId="0" borderId="0" xfId="0" applyNumberFormat="1" applyFont="1" applyAlignment="1" applyProtection="1">
      <alignment horizontal="right" vertical="top" wrapText="1"/>
      <protection locked="0"/>
    </xf>
    <xf numFmtId="0" fontId="2" fillId="0" borderId="0" xfId="0" applyFont="1" applyAlignment="1" applyProtection="1">
      <alignment vertical="top" wrapText="1"/>
      <protection locked="0"/>
    </xf>
    <xf numFmtId="0" fontId="6" fillId="0" borderId="55" xfId="0" applyFont="1" applyBorder="1" applyAlignment="1" applyProtection="1">
      <alignment vertical="top" wrapText="1"/>
      <protection locked="0"/>
    </xf>
    <xf numFmtId="0" fontId="5" fillId="0" borderId="16" xfId="0" applyFont="1" applyBorder="1" applyAlignment="1" applyProtection="1">
      <alignment vertical="top" wrapText="1"/>
      <protection locked="0"/>
    </xf>
    <xf numFmtId="0" fontId="5" fillId="0" borderId="0" xfId="0" applyFont="1" applyAlignment="1" applyProtection="1">
      <alignment vertical="top" wrapText="1"/>
      <protection locked="0"/>
    </xf>
    <xf numFmtId="0" fontId="5" fillId="0" borderId="17" xfId="0" applyFont="1" applyBorder="1" applyAlignment="1" applyProtection="1">
      <alignment vertical="top" wrapText="1"/>
      <protection locked="0"/>
    </xf>
    <xf numFmtId="166" fontId="36" fillId="5" borderId="1" xfId="4" applyNumberFormat="1" applyFont="1" applyFill="1" applyBorder="1" applyAlignment="1" applyProtection="1">
      <alignment horizontal="center" wrapText="1"/>
      <protection locked="0"/>
    </xf>
    <xf numFmtId="0" fontId="6" fillId="5" borderId="19" xfId="0" applyFont="1" applyFill="1" applyBorder="1" applyAlignment="1" applyProtection="1">
      <alignment horizontal="center" wrapText="1"/>
      <protection locked="0"/>
    </xf>
    <xf numFmtId="165" fontId="4" fillId="5" borderId="1" xfId="1" applyNumberFormat="1" applyFont="1" applyFill="1" applyBorder="1" applyAlignment="1" applyProtection="1">
      <alignment horizontal="center" wrapText="1"/>
      <protection locked="0"/>
    </xf>
    <xf numFmtId="0" fontId="0" fillId="5" borderId="19" xfId="0" applyFill="1" applyBorder="1" applyAlignment="1" applyProtection="1">
      <alignment horizontal="center" wrapText="1"/>
      <protection locked="0"/>
    </xf>
    <xf numFmtId="166" fontId="4" fillId="0" borderId="1" xfId="4" applyNumberFormat="1" applyFont="1"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protection locked="0"/>
    </xf>
    <xf numFmtId="0" fontId="0" fillId="6" borderId="19" xfId="0" applyFill="1" applyBorder="1" applyAlignment="1" applyProtection="1">
      <alignment horizontal="center" wrapText="1"/>
      <protection locked="0"/>
    </xf>
    <xf numFmtId="0" fontId="25" fillId="6" borderId="31" xfId="0" applyFont="1" applyFill="1" applyBorder="1" applyProtection="1">
      <protection locked="0"/>
    </xf>
    <xf numFmtId="0" fontId="26" fillId="6" borderId="53" xfId="0" applyFont="1" applyFill="1" applyBorder="1" applyProtection="1">
      <protection locked="0"/>
    </xf>
    <xf numFmtId="0" fontId="26" fillId="6" borderId="30" xfId="0" applyFont="1" applyFill="1" applyBorder="1" applyProtection="1">
      <protection locked="0"/>
    </xf>
    <xf numFmtId="0" fontId="4" fillId="6" borderId="31" xfId="0" applyFont="1" applyFill="1" applyBorder="1" applyAlignment="1" applyProtection="1">
      <alignment horizontal="left" vertical="center" wrapText="1" indent="1"/>
      <protection locked="0"/>
    </xf>
    <xf numFmtId="0" fontId="4" fillId="6" borderId="53" xfId="0" applyFont="1" applyFill="1" applyBorder="1" applyAlignment="1" applyProtection="1">
      <alignment horizontal="left" vertical="center" wrapText="1" indent="1"/>
      <protection locked="0"/>
    </xf>
    <xf numFmtId="0" fontId="4" fillId="6" borderId="30" xfId="0" applyFont="1" applyFill="1" applyBorder="1" applyAlignment="1" applyProtection="1">
      <alignment horizontal="left" vertical="center" wrapText="1" indent="1"/>
      <protection locked="0"/>
    </xf>
    <xf numFmtId="0" fontId="37" fillId="5" borderId="19" xfId="0" applyFont="1" applyFill="1" applyBorder="1" applyAlignment="1" applyProtection="1">
      <alignment horizontal="center" wrapText="1"/>
      <protection locked="0"/>
    </xf>
    <xf numFmtId="49" fontId="3" fillId="5" borderId="31" xfId="0" applyNumberFormat="1" applyFont="1" applyFill="1" applyBorder="1" applyAlignment="1" applyProtection="1">
      <alignment horizontal="left" vertical="center" wrapText="1"/>
      <protection locked="0"/>
    </xf>
    <xf numFmtId="49" fontId="5" fillId="5" borderId="53" xfId="0" applyNumberFormat="1" applyFont="1" applyFill="1" applyBorder="1" applyAlignment="1" applyProtection="1">
      <alignment horizontal="left" vertical="center" wrapText="1"/>
      <protection locked="0"/>
    </xf>
    <xf numFmtId="49" fontId="5" fillId="5" borderId="30" xfId="0" applyNumberFormat="1" applyFont="1" applyFill="1" applyBorder="1" applyAlignment="1" applyProtection="1">
      <alignment horizontal="left" vertical="center" wrapText="1"/>
      <protection locked="0"/>
    </xf>
    <xf numFmtId="0" fontId="1" fillId="6" borderId="53" xfId="0" applyFont="1" applyFill="1" applyBorder="1" applyAlignment="1" applyProtection="1">
      <alignment horizontal="left" vertical="center" wrapText="1"/>
      <protection locked="0"/>
    </xf>
    <xf numFmtId="0" fontId="1" fillId="6" borderId="30" xfId="0" applyFont="1" applyFill="1" applyBorder="1" applyAlignment="1" applyProtection="1">
      <alignment horizontal="left" vertical="center" wrapText="1"/>
      <protection locked="0"/>
    </xf>
    <xf numFmtId="49" fontId="4" fillId="6" borderId="27" xfId="0" applyNumberFormat="1" applyFont="1" applyFill="1" applyBorder="1" applyAlignment="1" applyProtection="1">
      <alignment horizontal="center" vertical="top" wrapText="1"/>
      <protection locked="0"/>
    </xf>
    <xf numFmtId="0" fontId="0" fillId="6" borderId="43" xfId="0" applyFill="1" applyBorder="1" applyAlignment="1" applyProtection="1">
      <alignment horizontal="center" vertical="top" wrapText="1"/>
      <protection locked="0"/>
    </xf>
    <xf numFmtId="166" fontId="4" fillId="6" borderId="1" xfId="4" applyNumberFormat="1" applyFont="1" applyFill="1" applyBorder="1" applyAlignment="1" applyProtection="1">
      <alignment horizontal="center" vertical="top" wrapText="1"/>
      <protection locked="0"/>
    </xf>
    <xf numFmtId="0" fontId="0" fillId="6" borderId="19" xfId="0" applyFill="1" applyBorder="1" applyAlignment="1" applyProtection="1">
      <alignment horizontal="center" vertical="top" wrapText="1"/>
      <protection locked="0"/>
    </xf>
    <xf numFmtId="165" fontId="4" fillId="0" borderId="32" xfId="1" applyNumberFormat="1" applyFont="1" applyFill="1" applyBorder="1" applyAlignment="1" applyProtection="1">
      <alignment horizontal="center" wrapText="1"/>
      <protection locked="0"/>
    </xf>
    <xf numFmtId="0" fontId="0" fillId="0" borderId="21" xfId="0" applyBorder="1" applyAlignment="1" applyProtection="1">
      <alignment horizontal="center" wrapText="1"/>
      <protection locked="0"/>
    </xf>
    <xf numFmtId="164" fontId="18" fillId="6" borderId="0" xfId="0" applyNumberFormat="1" applyFont="1" applyFill="1" applyAlignment="1" applyProtection="1">
      <alignment horizontal="right" vertical="top" wrapText="1"/>
      <protection locked="0"/>
    </xf>
    <xf numFmtId="164" fontId="18" fillId="0" borderId="25" xfId="0" applyNumberFormat="1" applyFont="1" applyBorder="1" applyAlignment="1">
      <alignment horizontal="right" vertical="top" wrapText="1"/>
    </xf>
    <xf numFmtId="0" fontId="18" fillId="0" borderId="56" xfId="0" applyFont="1" applyBorder="1" applyAlignment="1">
      <alignment horizontal="right" vertical="top" wrapText="1"/>
    </xf>
    <xf numFmtId="0" fontId="18" fillId="0" borderId="25" xfId="0" applyFont="1" applyBorder="1" applyAlignment="1">
      <alignment horizontal="right" vertical="top" wrapText="1"/>
    </xf>
    <xf numFmtId="1" fontId="3" fillId="4" borderId="31" xfId="0" applyNumberFormat="1" applyFont="1" applyFill="1" applyBorder="1" applyAlignment="1" applyProtection="1">
      <alignment horizontal="right" vertical="top" wrapText="1"/>
      <protection locked="0"/>
    </xf>
    <xf numFmtId="1" fontId="3" fillId="4" borderId="53" xfId="0" applyNumberFormat="1" applyFont="1" applyFill="1" applyBorder="1" applyAlignment="1" applyProtection="1">
      <alignment horizontal="right" vertical="top" wrapText="1"/>
      <protection locked="0"/>
    </xf>
    <xf numFmtId="1" fontId="3" fillId="4" borderId="33" xfId="0" applyNumberFormat="1" applyFont="1" applyFill="1" applyBorder="1" applyAlignment="1" applyProtection="1">
      <alignment horizontal="right" vertical="top" wrapText="1"/>
      <protection locked="0"/>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1" xfId="0" applyFont="1" applyBorder="1" applyAlignment="1" applyProtection="1">
      <alignment horizontal="left" wrapText="1" indent="1"/>
      <protection locked="0"/>
    </xf>
    <xf numFmtId="0" fontId="22"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5" fillId="0" borderId="0" xfId="0" applyFont="1" applyAlignment="1">
      <alignment horizontal="right" vertical="center"/>
    </xf>
    <xf numFmtId="0" fontId="4" fillId="0" borderId="10" xfId="0" applyFont="1" applyBorder="1" applyAlignment="1">
      <alignment vertical="center"/>
    </xf>
    <xf numFmtId="0" fontId="7" fillId="2" borderId="10" xfId="0" applyFont="1" applyFill="1" applyBorder="1" applyAlignment="1">
      <alignment vertical="center"/>
    </xf>
    <xf numFmtId="0" fontId="7" fillId="0" borderId="14" xfId="0" applyFont="1" applyBorder="1" applyAlignment="1">
      <alignment vertical="center"/>
    </xf>
    <xf numFmtId="0" fontId="7" fillId="0" borderId="9" xfId="0" applyFont="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vertical="center"/>
    </xf>
    <xf numFmtId="49" fontId="7" fillId="0" borderId="14" xfId="0" applyNumberFormat="1" applyFont="1" applyBorder="1" applyAlignment="1">
      <alignment horizontal="right" vertical="center"/>
    </xf>
    <xf numFmtId="49" fontId="7" fillId="0" borderId="12" xfId="0" applyNumberFormat="1" applyFont="1" applyBorder="1" applyAlignment="1">
      <alignment horizontal="right" vertical="center"/>
    </xf>
    <xf numFmtId="0" fontId="7" fillId="0" borderId="13" xfId="0" applyFont="1" applyBorder="1" applyAlignment="1">
      <alignment vertical="center"/>
    </xf>
    <xf numFmtId="0" fontId="7" fillId="0" borderId="29"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7" fillId="0" borderId="54" xfId="0" applyFont="1" applyBorder="1" applyAlignment="1">
      <alignment horizontal="center" vertical="center"/>
    </xf>
    <xf numFmtId="0" fontId="7" fillId="0" borderId="8" xfId="0" applyFont="1" applyBorder="1" applyAlignment="1">
      <alignment horizontal="center" vertical="center"/>
    </xf>
    <xf numFmtId="0" fontId="21" fillId="0" borderId="0" xfId="0" applyFont="1" applyAlignment="1">
      <alignment horizontal="center" vertical="center"/>
    </xf>
    <xf numFmtId="0" fontId="21" fillId="0" borderId="0" xfId="0" applyFont="1" applyAlignment="1">
      <alignment horizontal="center"/>
    </xf>
    <xf numFmtId="0" fontId="5" fillId="0" borderId="0" xfId="0" applyFont="1"/>
    <xf numFmtId="0" fontId="7" fillId="0" borderId="6" xfId="0" applyFont="1" applyBorder="1" applyAlignment="1">
      <alignment vertical="center"/>
    </xf>
    <xf numFmtId="0" fontId="7" fillId="2" borderId="3" xfId="0" applyFont="1" applyFill="1" applyBorder="1" applyAlignment="1">
      <alignment vertical="center"/>
    </xf>
    <xf numFmtId="0" fontId="7" fillId="2" borderId="6" xfId="0" applyFont="1" applyFill="1" applyBorder="1" applyAlignment="1">
      <alignment vertical="center"/>
    </xf>
    <xf numFmtId="0" fontId="24" fillId="0" borderId="0" xfId="0" applyFont="1" applyAlignment="1">
      <alignment horizontal="center" vertical="center"/>
    </xf>
    <xf numFmtId="0" fontId="5" fillId="0" borderId="0" xfId="0" applyFont="1" applyAlignment="1">
      <alignment horizontal="center"/>
    </xf>
    <xf numFmtId="0" fontId="24" fillId="0" borderId="0" xfId="0" applyFont="1" applyAlignment="1">
      <alignment horizontal="right" vertical="center"/>
    </xf>
    <xf numFmtId="0" fontId="28" fillId="6" borderId="31" xfId="0" applyFont="1" applyFill="1" applyBorder="1" applyAlignment="1">
      <alignment horizontal="center" vertical="center" wrapText="1"/>
    </xf>
    <xf numFmtId="0" fontId="18" fillId="6" borderId="53" xfId="0" applyFont="1" applyFill="1" applyBorder="1" applyAlignment="1">
      <alignment horizontal="center" vertical="center" wrapText="1"/>
    </xf>
    <xf numFmtId="0" fontId="18" fillId="6" borderId="30" xfId="0" applyFont="1" applyFill="1" applyBorder="1" applyAlignment="1">
      <alignment horizontal="center" vertical="center" wrapText="1"/>
    </xf>
    <xf numFmtId="49" fontId="32" fillId="0" borderId="0" xfId="0" applyNumberFormat="1" applyFont="1" applyAlignment="1">
      <alignment horizontal="center" vertical="center" wrapText="1"/>
    </xf>
    <xf numFmtId="0" fontId="7" fillId="0" borderId="11" xfId="0" applyFont="1" applyBorder="1" applyAlignment="1">
      <alignment horizontal="left" vertical="center" wrapText="1"/>
    </xf>
    <xf numFmtId="0" fontId="4" fillId="0" borderId="0" xfId="0" applyFont="1" applyAlignment="1">
      <alignment horizontal="right" vertical="center" wrapText="1"/>
    </xf>
    <xf numFmtId="0" fontId="7" fillId="0" borderId="10" xfId="0" applyFont="1" applyBorder="1" applyAlignment="1">
      <alignment horizontal="left" vertical="center" wrapText="1"/>
    </xf>
    <xf numFmtId="0" fontId="22" fillId="6" borderId="31" xfId="0" applyFont="1" applyFill="1" applyBorder="1" applyAlignment="1">
      <alignment horizontal="left" vertical="center" wrapText="1" readingOrder="1"/>
    </xf>
    <xf numFmtId="0" fontId="22" fillId="6" borderId="53" xfId="0" applyFont="1" applyFill="1" applyBorder="1" applyAlignment="1">
      <alignment horizontal="left" vertical="center" wrapText="1" readingOrder="1"/>
    </xf>
    <xf numFmtId="0" fontId="22" fillId="6" borderId="30" xfId="0" applyFont="1" applyFill="1" applyBorder="1" applyAlignment="1">
      <alignment horizontal="left" vertical="center" wrapText="1" readingOrder="1"/>
    </xf>
    <xf numFmtId="0" fontId="4" fillId="6" borderId="36" xfId="0" applyFont="1" applyFill="1" applyBorder="1" applyAlignment="1">
      <alignment horizontal="center" vertical="center" wrapText="1"/>
    </xf>
    <xf numFmtId="0" fontId="4" fillId="6" borderId="28"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4" borderId="33"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74" xfId="0" applyFont="1" applyFill="1" applyBorder="1" applyAlignment="1">
      <alignment horizontal="center" vertical="center" wrapText="1"/>
    </xf>
    <xf numFmtId="0" fontId="3" fillId="4" borderId="78" xfId="0" applyFont="1" applyFill="1" applyBorder="1" applyAlignment="1">
      <alignment horizontal="center" vertical="center" wrapText="1"/>
    </xf>
    <xf numFmtId="0" fontId="3" fillId="4" borderId="75" xfId="0" applyFont="1" applyFill="1" applyBorder="1" applyAlignment="1">
      <alignment horizontal="center" vertical="center" wrapText="1"/>
    </xf>
    <xf numFmtId="0" fontId="3" fillId="4" borderId="76"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5" fillId="0" borderId="55" xfId="0" applyFont="1" applyBorder="1" applyAlignment="1">
      <alignment vertical="top" wrapText="1"/>
    </xf>
    <xf numFmtId="0" fontId="5" fillId="0" borderId="23" xfId="0" applyFont="1" applyBorder="1" applyAlignment="1">
      <alignment vertical="top" wrapText="1"/>
    </xf>
    <xf numFmtId="0" fontId="5" fillId="0" borderId="24" xfId="0" applyFont="1" applyBorder="1" applyAlignment="1">
      <alignment vertical="top" wrapText="1"/>
    </xf>
    <xf numFmtId="0" fontId="5" fillId="0" borderId="56" xfId="0" applyFont="1" applyBorder="1" applyAlignment="1">
      <alignment vertical="top" wrapText="1"/>
    </xf>
    <xf numFmtId="0" fontId="5" fillId="0" borderId="25" xfId="0" applyFont="1" applyBorder="1" applyAlignment="1">
      <alignment vertical="top" wrapText="1"/>
    </xf>
    <xf numFmtId="0" fontId="5" fillId="0" borderId="57" xfId="0" applyFont="1" applyBorder="1" applyAlignment="1">
      <alignment vertical="top" wrapText="1"/>
    </xf>
    <xf numFmtId="165" fontId="5" fillId="4" borderId="27" xfId="0" applyNumberFormat="1" applyFont="1" applyFill="1" applyBorder="1" applyAlignment="1">
      <alignment horizontal="center" vertical="center" wrapText="1"/>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79998168889431442"/>
    <pageSetUpPr fitToPage="1"/>
  </sheetPr>
  <dimension ref="B1:U42"/>
  <sheetViews>
    <sheetView showGridLines="0" tabSelected="1" zoomScale="90" zoomScaleNormal="90" workbookViewId="0">
      <selection activeCell="C16" sqref="C16:N16"/>
    </sheetView>
  </sheetViews>
  <sheetFormatPr defaultColWidth="9.08984375" defaultRowHeight="12.5" x14ac:dyDescent="0.25"/>
  <cols>
    <col min="1" max="1" width="3.36328125" style="346" customWidth="1"/>
    <col min="2" max="2" width="24.08984375" style="372" customWidth="1"/>
    <col min="3" max="3" width="8.453125" style="372" customWidth="1"/>
    <col min="4" max="7" width="8.36328125" style="372" customWidth="1"/>
    <col min="8" max="10" width="8.453125" style="372" customWidth="1"/>
    <col min="11" max="11" width="8.36328125" style="372" customWidth="1"/>
    <col min="12" max="13" width="16.453125" style="346" customWidth="1"/>
    <col min="14" max="14" width="42.08984375" style="16" customWidth="1"/>
    <col min="15" max="27" width="9.36328125" style="346" customWidth="1"/>
    <col min="28" max="16384" width="9.08984375" style="346"/>
  </cols>
  <sheetData>
    <row r="1" spans="2:21" s="16" customFormat="1" ht="11.25" customHeight="1" x14ac:dyDescent="0.25">
      <c r="B1" s="568" t="s">
        <v>87</v>
      </c>
      <c r="C1" s="568"/>
      <c r="D1" s="568"/>
      <c r="E1" s="568"/>
      <c r="F1" s="568"/>
      <c r="G1" s="568"/>
      <c r="H1" s="568"/>
      <c r="I1" s="568"/>
      <c r="J1" s="568"/>
      <c r="K1" s="568"/>
      <c r="L1" s="568"/>
      <c r="M1" s="568"/>
      <c r="N1" s="568"/>
    </row>
    <row r="2" spans="2:21" s="16" customFormat="1" ht="11.25" customHeight="1" x14ac:dyDescent="0.25">
      <c r="B2" s="568"/>
      <c r="C2" s="568"/>
      <c r="D2" s="568"/>
      <c r="E2" s="568"/>
      <c r="F2" s="568"/>
      <c r="G2" s="568"/>
      <c r="H2" s="568"/>
      <c r="I2" s="568"/>
      <c r="J2" s="568"/>
      <c r="K2" s="568"/>
      <c r="L2" s="568"/>
      <c r="M2" s="568"/>
      <c r="N2" s="568"/>
    </row>
    <row r="3" spans="2:21" s="155" customFormat="1" ht="16.5" customHeight="1" x14ac:dyDescent="0.25">
      <c r="B3" s="369" t="s">
        <v>93</v>
      </c>
      <c r="C3" s="575"/>
      <c r="D3" s="575"/>
      <c r="E3" s="575"/>
      <c r="F3" s="575"/>
      <c r="G3" s="575"/>
      <c r="H3" s="575"/>
      <c r="I3" s="356"/>
      <c r="J3" s="356"/>
      <c r="K3" s="576" t="s">
        <v>74</v>
      </c>
      <c r="L3" s="576"/>
      <c r="M3" s="576"/>
      <c r="N3" s="285"/>
    </row>
    <row r="4" spans="2:21" s="155" customFormat="1" ht="15" customHeight="1" x14ac:dyDescent="0.25">
      <c r="B4" s="369" t="s">
        <v>89</v>
      </c>
      <c r="C4" s="595"/>
      <c r="D4" s="595"/>
      <c r="E4" s="595"/>
      <c r="F4" s="595"/>
      <c r="G4" s="595"/>
      <c r="H4" s="595"/>
      <c r="I4" s="356"/>
      <c r="J4" s="356"/>
      <c r="K4" s="576" t="s">
        <v>90</v>
      </c>
      <c r="L4" s="576"/>
      <c r="M4" s="576"/>
      <c r="N4" s="285"/>
    </row>
    <row r="5" spans="2:21" s="155" customFormat="1" ht="12" customHeight="1" thickBot="1" x14ac:dyDescent="0.3">
      <c r="B5" s="369"/>
      <c r="C5" s="370"/>
      <c r="D5" s="370"/>
      <c r="E5" s="370"/>
      <c r="F5" s="370"/>
      <c r="G5" s="370"/>
      <c r="H5" s="370"/>
      <c r="I5" s="370"/>
      <c r="J5" s="370"/>
      <c r="K5" s="369"/>
      <c r="L5" s="369"/>
      <c r="M5" s="369"/>
      <c r="N5" s="371" t="s">
        <v>102</v>
      </c>
    </row>
    <row r="6" spans="2:21" ht="53.25" customHeight="1" thickBot="1" x14ac:dyDescent="0.3">
      <c r="B6" s="596" t="s">
        <v>207</v>
      </c>
      <c r="C6" s="597"/>
      <c r="D6" s="597"/>
      <c r="E6" s="597"/>
      <c r="F6" s="597"/>
      <c r="G6" s="597"/>
      <c r="H6" s="597"/>
      <c r="I6" s="597"/>
      <c r="J6" s="597"/>
      <c r="K6" s="597"/>
      <c r="L6" s="597"/>
      <c r="M6" s="597"/>
      <c r="N6" s="598"/>
    </row>
    <row r="7" spans="2:21" ht="215" customHeight="1" thickBot="1" x14ac:dyDescent="0.3">
      <c r="B7" s="599" t="s">
        <v>243</v>
      </c>
      <c r="C7" s="600"/>
      <c r="D7" s="600"/>
      <c r="E7" s="600"/>
      <c r="F7" s="600"/>
      <c r="G7" s="600"/>
      <c r="H7" s="600"/>
      <c r="I7" s="600"/>
      <c r="J7" s="600"/>
      <c r="K7" s="600"/>
      <c r="L7" s="600"/>
      <c r="M7" s="600"/>
      <c r="N7" s="601"/>
      <c r="P7" s="155"/>
      <c r="Q7" s="155"/>
      <c r="R7" s="155"/>
      <c r="S7" s="155"/>
      <c r="T7" s="155"/>
      <c r="U7" s="155"/>
    </row>
    <row r="8" spans="2:21" ht="8" customHeight="1" thickBot="1" x14ac:dyDescent="0.3">
      <c r="L8" s="372"/>
      <c r="M8" s="372"/>
      <c r="N8" s="339"/>
      <c r="P8" s="155"/>
      <c r="Q8" s="155"/>
      <c r="R8" s="155"/>
      <c r="S8" s="155"/>
      <c r="T8" s="155"/>
      <c r="U8" s="155"/>
    </row>
    <row r="9" spans="2:21" ht="29.25" customHeight="1" thickBot="1" x14ac:dyDescent="0.3">
      <c r="B9" s="577" t="s">
        <v>160</v>
      </c>
      <c r="C9" s="578"/>
      <c r="D9" s="578"/>
      <c r="E9" s="578"/>
      <c r="F9" s="578"/>
      <c r="G9" s="578"/>
      <c r="H9" s="578"/>
      <c r="I9" s="578"/>
      <c r="J9" s="578"/>
      <c r="K9" s="578"/>
      <c r="L9" s="578"/>
      <c r="M9" s="578"/>
      <c r="N9" s="579"/>
      <c r="P9" s="155"/>
      <c r="Q9" s="155"/>
      <c r="R9" s="155"/>
      <c r="S9" s="155"/>
      <c r="T9" s="155"/>
      <c r="U9" s="155"/>
    </row>
    <row r="10" spans="2:21" ht="9.75" customHeight="1" thickBot="1" x14ac:dyDescent="0.3">
      <c r="B10" s="31" t="s">
        <v>5</v>
      </c>
      <c r="C10" s="580"/>
      <c r="D10" s="581"/>
      <c r="E10" s="581"/>
      <c r="F10" s="581"/>
      <c r="G10" s="581"/>
      <c r="H10" s="581"/>
      <c r="I10" s="581"/>
      <c r="J10" s="581"/>
      <c r="K10" s="581"/>
      <c r="L10" s="581"/>
      <c r="M10" s="581"/>
      <c r="N10" s="582"/>
      <c r="P10" s="155"/>
      <c r="Q10" s="155"/>
      <c r="R10" s="155"/>
      <c r="S10" s="155"/>
      <c r="T10" s="155"/>
      <c r="U10" s="155"/>
    </row>
    <row r="11" spans="2:21" ht="14.5" thickBot="1" x14ac:dyDescent="0.3">
      <c r="B11" s="602"/>
      <c r="C11" s="605"/>
      <c r="D11" s="566"/>
      <c r="E11" s="567"/>
      <c r="F11" s="565" t="s">
        <v>11</v>
      </c>
      <c r="G11" s="566"/>
      <c r="H11" s="567"/>
      <c r="I11" s="565" t="s">
        <v>80</v>
      </c>
      <c r="J11" s="566"/>
      <c r="K11" s="567"/>
      <c r="L11" s="30" t="s">
        <v>128</v>
      </c>
      <c r="M11" s="30" t="s">
        <v>131</v>
      </c>
      <c r="N11" s="373" t="s">
        <v>154</v>
      </c>
      <c r="P11" s="155"/>
      <c r="Q11" s="155"/>
      <c r="R11" s="155"/>
      <c r="S11" s="155"/>
      <c r="T11" s="155"/>
      <c r="U11" s="155"/>
    </row>
    <row r="12" spans="2:21" ht="15.5" customHeight="1" x14ac:dyDescent="0.25">
      <c r="B12" s="603"/>
      <c r="C12" s="606" t="s">
        <v>53</v>
      </c>
      <c r="D12" s="607"/>
      <c r="E12" s="608"/>
      <c r="F12" s="569">
        <f>L12-I12</f>
        <v>0</v>
      </c>
      <c r="G12" s="570"/>
      <c r="H12" s="571"/>
      <c r="I12" s="569">
        <f>'j. Cost Share'!E17</f>
        <v>0</v>
      </c>
      <c r="J12" s="570"/>
      <c r="K12" s="571"/>
      <c r="L12" s="23">
        <f>E33</f>
        <v>0</v>
      </c>
      <c r="M12" s="146">
        <f>IF(L12&gt;0,I12/L12,0)</f>
        <v>0</v>
      </c>
      <c r="N12" s="269" t="s">
        <v>240</v>
      </c>
      <c r="P12" s="155"/>
      <c r="Q12" s="155"/>
      <c r="R12" s="155"/>
      <c r="S12" s="155"/>
      <c r="T12" s="155"/>
      <c r="U12" s="155"/>
    </row>
    <row r="13" spans="2:21" ht="15.5" customHeight="1" x14ac:dyDescent="0.25">
      <c r="B13" s="603"/>
      <c r="C13" s="609" t="s">
        <v>56</v>
      </c>
      <c r="D13" s="610"/>
      <c r="E13" s="611"/>
      <c r="F13" s="572">
        <f>L13-I13</f>
        <v>0</v>
      </c>
      <c r="G13" s="573"/>
      <c r="H13" s="574"/>
      <c r="I13" s="572">
        <f>'j. Cost Share'!F17</f>
        <v>0</v>
      </c>
      <c r="J13" s="573"/>
      <c r="K13" s="574"/>
      <c r="L13" s="23">
        <f>H33</f>
        <v>0</v>
      </c>
      <c r="M13" s="146">
        <f>IF(L13&gt;0,I13/L13,0)</f>
        <v>0</v>
      </c>
      <c r="N13" s="269"/>
      <c r="P13" s="155"/>
      <c r="Q13" s="155"/>
      <c r="R13" s="155"/>
      <c r="S13" s="155"/>
      <c r="T13" s="155"/>
      <c r="U13" s="155"/>
    </row>
    <row r="14" spans="2:21" ht="15.5" customHeight="1" x14ac:dyDescent="0.25">
      <c r="B14" s="603"/>
      <c r="C14" s="609" t="s">
        <v>54</v>
      </c>
      <c r="D14" s="610"/>
      <c r="E14" s="611"/>
      <c r="F14" s="572">
        <f>L14-I14</f>
        <v>0</v>
      </c>
      <c r="G14" s="573"/>
      <c r="H14" s="574"/>
      <c r="I14" s="572">
        <f>'j. Cost Share'!G17</f>
        <v>0</v>
      </c>
      <c r="J14" s="573"/>
      <c r="K14" s="574"/>
      <c r="L14" s="23">
        <f>K33</f>
        <v>0</v>
      </c>
      <c r="M14" s="146">
        <f>IF(L14&gt;0,I14/L14,0)</f>
        <v>0</v>
      </c>
      <c r="N14" s="270"/>
      <c r="P14" s="155"/>
      <c r="Q14" s="155"/>
      <c r="R14" s="155"/>
      <c r="S14" s="155"/>
      <c r="T14" s="155"/>
      <c r="U14" s="155"/>
    </row>
    <row r="15" spans="2:21" ht="14.5" thickBot="1" x14ac:dyDescent="0.3">
      <c r="B15" s="604"/>
      <c r="C15" s="612" t="s">
        <v>88</v>
      </c>
      <c r="D15" s="613"/>
      <c r="E15" s="614"/>
      <c r="F15" s="583">
        <f>SUM(F12:F14)</f>
        <v>0</v>
      </c>
      <c r="G15" s="584"/>
      <c r="H15" s="585"/>
      <c r="I15" s="583">
        <f>SUM(I12:I14)</f>
        <v>0</v>
      </c>
      <c r="J15" s="584"/>
      <c r="K15" s="585"/>
      <c r="L15" s="24">
        <f>SUM(L12:L14)</f>
        <v>0</v>
      </c>
      <c r="M15" s="146">
        <f>IF(L15&gt;0,I15/L15,0)</f>
        <v>0</v>
      </c>
      <c r="N15" s="374"/>
      <c r="P15" s="155"/>
      <c r="Q15" s="155"/>
      <c r="R15" s="155"/>
      <c r="S15" s="155"/>
      <c r="T15" s="155"/>
      <c r="U15" s="155"/>
    </row>
    <row r="16" spans="2:21" ht="9.75" customHeight="1" thickBot="1" x14ac:dyDescent="0.3">
      <c r="B16" s="32" t="s">
        <v>24</v>
      </c>
      <c r="C16" s="586"/>
      <c r="D16" s="587"/>
      <c r="E16" s="587"/>
      <c r="F16" s="587"/>
      <c r="G16" s="587"/>
      <c r="H16" s="587"/>
      <c r="I16" s="587"/>
      <c r="J16" s="587"/>
      <c r="K16" s="587"/>
      <c r="L16" s="587"/>
      <c r="M16" s="587"/>
      <c r="N16" s="588"/>
      <c r="P16" s="155"/>
      <c r="Q16" s="155"/>
      <c r="R16" s="155"/>
      <c r="S16" s="155"/>
      <c r="T16" s="155"/>
      <c r="U16" s="155"/>
    </row>
    <row r="17" spans="2:21" s="376" customFormat="1" ht="26.5" customHeight="1" thickBot="1" x14ac:dyDescent="0.3">
      <c r="B17" s="33" t="s">
        <v>65</v>
      </c>
      <c r="C17" s="565" t="s">
        <v>53</v>
      </c>
      <c r="D17" s="566"/>
      <c r="E17" s="567"/>
      <c r="F17" s="565" t="s">
        <v>56</v>
      </c>
      <c r="G17" s="566"/>
      <c r="H17" s="567"/>
      <c r="I17" s="565" t="s">
        <v>54</v>
      </c>
      <c r="J17" s="566"/>
      <c r="K17" s="567"/>
      <c r="L17" s="34" t="s">
        <v>55</v>
      </c>
      <c r="M17" s="34" t="s">
        <v>127</v>
      </c>
      <c r="N17" s="375" t="s">
        <v>129</v>
      </c>
      <c r="P17" s="155"/>
      <c r="Q17" s="155"/>
      <c r="R17" s="155"/>
      <c r="S17" s="155"/>
      <c r="T17" s="155"/>
      <c r="U17" s="155"/>
    </row>
    <row r="18" spans="2:21" s="376" customFormat="1" ht="19.5" customHeight="1" thickBot="1" x14ac:dyDescent="0.3">
      <c r="B18" s="412"/>
      <c r="C18" s="411" t="s">
        <v>203</v>
      </c>
      <c r="D18" s="413" t="s">
        <v>206</v>
      </c>
      <c r="E18" s="29" t="s">
        <v>88</v>
      </c>
      <c r="F18" s="411" t="s">
        <v>203</v>
      </c>
      <c r="G18" s="413" t="s">
        <v>206</v>
      </c>
      <c r="H18" s="29" t="s">
        <v>88</v>
      </c>
      <c r="I18" s="411" t="s">
        <v>203</v>
      </c>
      <c r="J18" s="413" t="s">
        <v>206</v>
      </c>
      <c r="K18" s="29" t="s">
        <v>88</v>
      </c>
      <c r="L18" s="30"/>
      <c r="M18" s="30"/>
      <c r="N18" s="373"/>
      <c r="P18" s="155"/>
      <c r="Q18" s="155"/>
      <c r="R18" s="155"/>
      <c r="S18" s="155"/>
      <c r="T18" s="155"/>
      <c r="U18" s="155"/>
    </row>
    <row r="19" spans="2:21" ht="15.75" customHeight="1" x14ac:dyDescent="0.25">
      <c r="B19" s="35" t="s">
        <v>45</v>
      </c>
      <c r="C19" s="23">
        <f>'a. Personnel'!G34</f>
        <v>0</v>
      </c>
      <c r="D19" s="23">
        <f>'a. Personnel'!G35</f>
        <v>0</v>
      </c>
      <c r="E19" s="23">
        <f>'a. Personnel'!G36</f>
        <v>0</v>
      </c>
      <c r="F19" s="23">
        <f>'a. Personnel'!J34</f>
        <v>0</v>
      </c>
      <c r="G19" s="23">
        <f>'a. Personnel'!J35</f>
        <v>0</v>
      </c>
      <c r="H19" s="23">
        <f>'a. Personnel'!J36</f>
        <v>0</v>
      </c>
      <c r="I19" s="23">
        <f>'a. Personnel'!M34</f>
        <v>0</v>
      </c>
      <c r="J19" s="23">
        <f>'a. Personnel'!M35</f>
        <v>0</v>
      </c>
      <c r="K19" s="23">
        <f>'a. Personnel'!M36</f>
        <v>0</v>
      </c>
      <c r="L19" s="23">
        <f>SUM(E19+H19+K19)</f>
        <v>0</v>
      </c>
      <c r="M19" s="146">
        <f>IF(L19&gt;0,L19/L15,0)</f>
        <v>0</v>
      </c>
      <c r="N19" s="12"/>
      <c r="O19" s="16"/>
      <c r="P19" s="155"/>
      <c r="Q19" s="155"/>
      <c r="R19" s="155"/>
      <c r="S19" s="155"/>
      <c r="T19" s="155"/>
      <c r="U19" s="155"/>
    </row>
    <row r="20" spans="2:21" ht="16" customHeight="1" x14ac:dyDescent="0.25">
      <c r="B20" s="36" t="s">
        <v>46</v>
      </c>
      <c r="C20" s="443" t="s">
        <v>222</v>
      </c>
      <c r="D20" s="443" t="s">
        <v>222</v>
      </c>
      <c r="E20" s="27">
        <f>'b. Fringe'!E13</f>
        <v>0</v>
      </c>
      <c r="F20" s="443" t="s">
        <v>222</v>
      </c>
      <c r="G20" s="443" t="s">
        <v>222</v>
      </c>
      <c r="H20" s="27">
        <f>'b. Fringe'!H13</f>
        <v>0</v>
      </c>
      <c r="I20" s="443" t="s">
        <v>222</v>
      </c>
      <c r="J20" s="443" t="s">
        <v>222</v>
      </c>
      <c r="K20" s="27">
        <f>'b. Fringe'!K13</f>
        <v>0</v>
      </c>
      <c r="L20" s="23">
        <f t="shared" ref="L20:L32" si="0">SUM(E20+H20+K20)</f>
        <v>0</v>
      </c>
      <c r="M20" s="146">
        <f>IF(L20&gt;0,L20/L15,0)</f>
        <v>0</v>
      </c>
      <c r="N20" s="13"/>
      <c r="O20" s="16"/>
      <c r="P20" s="155"/>
      <c r="Q20" s="155"/>
      <c r="R20" s="155"/>
      <c r="S20" s="155"/>
      <c r="T20" s="155"/>
      <c r="U20" s="155"/>
    </row>
    <row r="21" spans="2:21" ht="16" customHeight="1" x14ac:dyDescent="0.25">
      <c r="B21" s="36" t="s">
        <v>47</v>
      </c>
      <c r="C21" s="27">
        <f>SUMIF('c. Travel'!B9:B14,"S",'c. Travel'!M9:M14)</f>
        <v>0</v>
      </c>
      <c r="D21" s="27">
        <f>SUMIF('c. Travel'!B9:B14,"CB",'c. Travel'!M9:M14)</f>
        <v>0</v>
      </c>
      <c r="E21" s="27">
        <f>'c. Travel'!M15</f>
        <v>0</v>
      </c>
      <c r="F21" s="27">
        <f>SUMIF('c. Travel'!B17:B22,"S",'c. Travel'!M17:M22)</f>
        <v>0</v>
      </c>
      <c r="G21" s="27">
        <f>SUMIF('c. Travel'!B17:B22,"CB",'c. Travel'!M17:M22)</f>
        <v>0</v>
      </c>
      <c r="H21" s="27">
        <f>'c. Travel'!M23</f>
        <v>0</v>
      </c>
      <c r="I21" s="27">
        <f>SUMIF('c. Travel'!B25:B30,"S",'c. Travel'!M25:M30)</f>
        <v>0</v>
      </c>
      <c r="J21" s="27">
        <f>SUMIF('c. Travel'!B25:B30,"CB",'c. Travel'!M25:M30)</f>
        <v>0</v>
      </c>
      <c r="K21" s="27">
        <f>'c. Travel'!M31</f>
        <v>0</v>
      </c>
      <c r="L21" s="23">
        <f t="shared" si="0"/>
        <v>0</v>
      </c>
      <c r="M21" s="146">
        <f>IF(L21&gt;0,L21/L15,0)</f>
        <v>0</v>
      </c>
      <c r="N21" s="13"/>
      <c r="O21" s="16"/>
      <c r="P21" s="155"/>
      <c r="Q21" s="155"/>
      <c r="R21" s="155"/>
      <c r="S21" s="155"/>
      <c r="T21" s="155"/>
      <c r="U21" s="155"/>
    </row>
    <row r="22" spans="2:21" ht="15.75" customHeight="1" x14ac:dyDescent="0.25">
      <c r="B22" s="36" t="s">
        <v>48</v>
      </c>
      <c r="C22" s="27">
        <f>SUMIF('d. Equipment'!B9:B14,"S",'d. Equipment'!G9:G14)</f>
        <v>0</v>
      </c>
      <c r="D22" s="27">
        <f>SUMIF('d. Equipment'!B9:B14,"CB",'d. Equipment'!G9:G14)</f>
        <v>0</v>
      </c>
      <c r="E22" s="27">
        <f>'d. Equipment'!G15</f>
        <v>0</v>
      </c>
      <c r="F22" s="27">
        <f>SUMIF('d. Equipment'!B17:B22,"S",'d. Equipment'!G17:G22)</f>
        <v>0</v>
      </c>
      <c r="G22" s="27">
        <f>SUMIF('d. Equipment'!B17:B22,"CB",'d. Equipment'!G17:G22)</f>
        <v>0</v>
      </c>
      <c r="H22" s="27">
        <f>'d. Equipment'!G23</f>
        <v>0</v>
      </c>
      <c r="I22" s="27">
        <f>SUMIF('d. Equipment'!B25:B30,"S",'d. Equipment'!G25:G30)</f>
        <v>0</v>
      </c>
      <c r="J22" s="27">
        <f>SUMIF('d. Equipment'!B25:B30,"CB",'d. Equipment'!G25:G30)</f>
        <v>0</v>
      </c>
      <c r="K22" s="27">
        <f>'d. Equipment'!G31</f>
        <v>0</v>
      </c>
      <c r="L22" s="23">
        <f t="shared" si="0"/>
        <v>0</v>
      </c>
      <c r="M22" s="146">
        <f>IF(L22&gt;0,L22/L15,0)</f>
        <v>0</v>
      </c>
      <c r="N22" s="13"/>
      <c r="O22" s="16"/>
      <c r="P22" s="155"/>
      <c r="Q22" s="155"/>
      <c r="R22" s="155"/>
      <c r="S22" s="155"/>
      <c r="T22" s="155"/>
      <c r="U22" s="155"/>
    </row>
    <row r="23" spans="2:21" ht="15.75" customHeight="1" thickBot="1" x14ac:dyDescent="0.3">
      <c r="B23" s="37" t="s">
        <v>49</v>
      </c>
      <c r="C23" s="517">
        <f>SUMIF('e. Supplies'!B9:B16,"S",'e. Supplies'!G9:G16)</f>
        <v>0</v>
      </c>
      <c r="D23" s="517">
        <f>SUMIF('e. Supplies'!B9:B16,"CB",'e. Supplies'!G9:G16)</f>
        <v>0</v>
      </c>
      <c r="E23" s="517">
        <f>'e. Supplies'!G17</f>
        <v>0</v>
      </c>
      <c r="F23" s="517">
        <f>SUMIF('e. Supplies'!B19:B26,"S",'e. Supplies'!G19:G26)</f>
        <v>0</v>
      </c>
      <c r="G23" s="517">
        <f>SUMIF('e. Supplies'!B19:B26,"CB",'e. Supplies'!G19:G26)</f>
        <v>0</v>
      </c>
      <c r="H23" s="517">
        <f>'e. Supplies'!G27</f>
        <v>0</v>
      </c>
      <c r="I23" s="517">
        <f>SUMIF('e. Supplies'!B29:B36,"S",'e. Supplies'!G29:G36)</f>
        <v>0</v>
      </c>
      <c r="J23" s="517">
        <f>SUMIF('e. Supplies'!B29:B36,"CB",'e. Supplies'!G29:G36)</f>
        <v>0</v>
      </c>
      <c r="K23" s="517">
        <f>'e. Supplies'!G37</f>
        <v>0</v>
      </c>
      <c r="L23" s="24">
        <f t="shared" si="0"/>
        <v>0</v>
      </c>
      <c r="M23" s="518">
        <f>IF(L23&gt;0,L23/L15,0)</f>
        <v>0</v>
      </c>
      <c r="N23" s="520"/>
      <c r="O23" s="16"/>
      <c r="P23" s="155"/>
      <c r="Q23" s="155"/>
      <c r="R23" s="155"/>
      <c r="S23" s="155"/>
      <c r="T23" s="155"/>
      <c r="U23" s="155"/>
    </row>
    <row r="24" spans="2:21" ht="14" x14ac:dyDescent="0.25">
      <c r="B24" s="522" t="s">
        <v>79</v>
      </c>
      <c r="C24" s="615"/>
      <c r="D24" s="615"/>
      <c r="E24" s="615"/>
      <c r="F24" s="615"/>
      <c r="G24" s="615"/>
      <c r="H24" s="615"/>
      <c r="I24" s="615"/>
      <c r="J24" s="615"/>
      <c r="K24" s="615"/>
      <c r="L24" s="563"/>
      <c r="M24" s="564"/>
      <c r="N24" s="524"/>
      <c r="O24" s="16"/>
      <c r="P24" s="155"/>
      <c r="Q24" s="155"/>
      <c r="R24" s="155"/>
      <c r="S24" s="155"/>
      <c r="T24" s="155"/>
      <c r="U24" s="155"/>
    </row>
    <row r="25" spans="2:21" ht="14" x14ac:dyDescent="0.25">
      <c r="B25" s="525" t="s">
        <v>104</v>
      </c>
      <c r="C25" s="27">
        <f>SUMIF('f. Contractual'!B7:B12,"S",'f. Contractual'!G7:G12)</f>
        <v>0</v>
      </c>
      <c r="D25" s="27">
        <f>SUMIF('f. Contractual'!B7:B12,"CB",'f. Contractual'!G7:G12)</f>
        <v>0</v>
      </c>
      <c r="E25" s="27">
        <f>'f. Contractual'!G13</f>
        <v>0</v>
      </c>
      <c r="F25" s="27">
        <f>SUMIF('f. Contractual'!B7:B12,"S",'f. Contractual'!H7:H12)</f>
        <v>0</v>
      </c>
      <c r="G25" s="27">
        <f>SUMIF('f. Contractual'!B7:B12,"CB",'f. Contractual'!H7:H12)</f>
        <v>0</v>
      </c>
      <c r="H25" s="27">
        <f>'f. Contractual'!H13</f>
        <v>0</v>
      </c>
      <c r="I25" s="27">
        <f>SUMIF('f. Contractual'!B7:B12,"S",'f. Contractual'!I7:I12)</f>
        <v>0</v>
      </c>
      <c r="J25" s="27">
        <f>SUMIF('f. Contractual'!B7:B12,"CB",'f. Contractual'!I7:I12)</f>
        <v>0</v>
      </c>
      <c r="K25" s="27">
        <f>'f. Contractual'!I13</f>
        <v>0</v>
      </c>
      <c r="L25" s="27">
        <f t="shared" si="0"/>
        <v>0</v>
      </c>
      <c r="M25" s="521">
        <f>IF(L25&gt;0,L25/L15,0)</f>
        <v>0</v>
      </c>
      <c r="N25" s="13"/>
      <c r="O25" s="16"/>
      <c r="P25" s="155"/>
      <c r="Q25" s="155"/>
      <c r="R25" s="155"/>
      <c r="S25" s="155"/>
      <c r="T25" s="155"/>
      <c r="U25" s="155"/>
    </row>
    <row r="26" spans="2:21" ht="14" x14ac:dyDescent="0.25">
      <c r="B26" s="525" t="s">
        <v>176</v>
      </c>
      <c r="C26" s="27">
        <f>SUMIF('f. Contractual'!B17:B21,"S",'f. Contractual'!G17:G21)</f>
        <v>0</v>
      </c>
      <c r="D26" s="27">
        <f>SUMIF('f. Contractual'!B17:B21,"CB",'f. Contractual'!G17:G21)</f>
        <v>0</v>
      </c>
      <c r="E26" s="27">
        <f>'f. Contractual'!G22</f>
        <v>0</v>
      </c>
      <c r="F26" s="27">
        <f>SUMIF('f. Contractual'!B17:B21,"S",'f. Contractual'!H17:H21)</f>
        <v>0</v>
      </c>
      <c r="G26" s="27">
        <f>SUMIF('f. Contractual'!B17:B21,"CB",'f. Contractual'!H17:H21)</f>
        <v>0</v>
      </c>
      <c r="H26" s="27">
        <f>'f. Contractual'!H22</f>
        <v>0</v>
      </c>
      <c r="I26" s="27">
        <f>SUMIF('f. Contractual'!B17:B21,"S",'f. Contractual'!I17:I21)</f>
        <v>0</v>
      </c>
      <c r="J26" s="27">
        <f>SUMIF('f. Contractual'!B17:B21,"CB",'f. Contractual'!I17:I21)</f>
        <v>0</v>
      </c>
      <c r="K26" s="27">
        <f>'f. Contractual'!I22</f>
        <v>0</v>
      </c>
      <c r="L26" s="27">
        <f t="shared" si="0"/>
        <v>0</v>
      </c>
      <c r="M26" s="521">
        <f>IF(L26&gt;0,L26/L15,0)</f>
        <v>0</v>
      </c>
      <c r="N26" s="13"/>
      <c r="O26" s="16"/>
      <c r="P26" s="155"/>
      <c r="Q26" s="155"/>
      <c r="R26" s="155"/>
      <c r="S26" s="155"/>
      <c r="T26" s="155"/>
      <c r="U26" s="155"/>
    </row>
    <row r="27" spans="2:21" ht="14" x14ac:dyDescent="0.25">
      <c r="B27" s="525" t="s">
        <v>192</v>
      </c>
      <c r="C27" s="27">
        <f>SUMIF('f. Contractual'!B25:B26,"S",'f. Contractual'!G25:G26)</f>
        <v>0</v>
      </c>
      <c r="D27" s="27">
        <f>SUMIF('f. Contractual'!B25:B26,"CB",'f. Contractual'!G25:G26)</f>
        <v>0</v>
      </c>
      <c r="E27" s="27">
        <f>'f. Contractual'!G27</f>
        <v>0</v>
      </c>
      <c r="F27" s="27">
        <f>SUMIF('f. Contractual'!B25:B26,"S",'f. Contractual'!H25:H26)</f>
        <v>0</v>
      </c>
      <c r="G27" s="27">
        <f>SUMIF('f. Contractual'!B25:B26,"CB",'f. Contractual'!H25:H26)</f>
        <v>0</v>
      </c>
      <c r="H27" s="27">
        <f>'f. Contractual'!H27</f>
        <v>0</v>
      </c>
      <c r="I27" s="27">
        <f>SUMIF('f. Contractual'!B25:B26,"S",'f. Contractual'!I25:I26)</f>
        <v>0</v>
      </c>
      <c r="J27" s="27">
        <f>SUMIF('f. Contractual'!B25:B26,"CB",'f. Contractual'!I25:I26)</f>
        <v>0</v>
      </c>
      <c r="K27" s="27">
        <f>'f. Contractual'!I27</f>
        <v>0</v>
      </c>
      <c r="L27" s="27">
        <f t="shared" si="0"/>
        <v>0</v>
      </c>
      <c r="M27" s="521">
        <f>IF(L27&gt;0,L27/L15,0)</f>
        <v>0</v>
      </c>
      <c r="N27" s="13"/>
      <c r="O27" s="16"/>
      <c r="P27" s="155"/>
      <c r="Q27" s="155"/>
      <c r="R27" s="155"/>
      <c r="S27" s="155"/>
      <c r="T27" s="155"/>
      <c r="U27" s="155"/>
    </row>
    <row r="28" spans="2:21" ht="14.5" thickBot="1" x14ac:dyDescent="0.3">
      <c r="B28" s="38" t="s">
        <v>105</v>
      </c>
      <c r="C28" s="28">
        <f>'f. Contractual'!G29</f>
        <v>0</v>
      </c>
      <c r="D28" s="28">
        <f>'f. Contractual'!G30</f>
        <v>0</v>
      </c>
      <c r="E28" s="28">
        <f>SUM(E25:E27)</f>
        <v>0</v>
      </c>
      <c r="F28" s="28">
        <f>'f. Contractual'!H29</f>
        <v>0</v>
      </c>
      <c r="G28" s="28">
        <f>'f. Contractual'!H30</f>
        <v>0</v>
      </c>
      <c r="H28" s="28">
        <f>SUM(H25:H27)</f>
        <v>0</v>
      </c>
      <c r="I28" s="28">
        <f>'f. Contractual'!I29</f>
        <v>0</v>
      </c>
      <c r="J28" s="28">
        <f>'f. Contractual'!I30</f>
        <v>0</v>
      </c>
      <c r="K28" s="28">
        <f>SUM(K25:K27)</f>
        <v>0</v>
      </c>
      <c r="L28" s="28">
        <f t="shared" si="0"/>
        <v>0</v>
      </c>
      <c r="M28" s="147">
        <f>IF(L28&gt;0,L28/L15,0)</f>
        <v>0</v>
      </c>
      <c r="N28" s="14"/>
      <c r="O28" s="16"/>
      <c r="P28" s="155"/>
      <c r="Q28" s="155"/>
      <c r="R28" s="155"/>
      <c r="S28" s="155"/>
      <c r="T28" s="155"/>
      <c r="U28" s="155"/>
    </row>
    <row r="29" spans="2:21" ht="15.75" customHeight="1" x14ac:dyDescent="0.25">
      <c r="B29" s="35" t="s">
        <v>50</v>
      </c>
      <c r="C29" s="23">
        <f>SUMIF('g. Construction'!B11:B15,"S",'g. Construction'!E11:E15)</f>
        <v>0</v>
      </c>
      <c r="D29" s="23">
        <f>SUMIF('g. Construction'!B11:B15,"CB",'g. Construction'!E11:E15)</f>
        <v>0</v>
      </c>
      <c r="E29" s="23">
        <f>'g. Construction'!E16</f>
        <v>0</v>
      </c>
      <c r="F29" s="23">
        <f>SUMIF('g. Construction'!B18:B22,"S",'g. Construction'!E18:E22)</f>
        <v>0</v>
      </c>
      <c r="G29" s="23">
        <f>SUMIF('g. Construction'!B18:B22,"CB",'g. Construction'!E18:E22)</f>
        <v>0</v>
      </c>
      <c r="H29" s="23">
        <f>'g. Construction'!E23</f>
        <v>0</v>
      </c>
      <c r="I29" s="23">
        <f>SUMIF('g. Construction'!B25:B29,"S",'g. Construction'!E25:E29)</f>
        <v>0</v>
      </c>
      <c r="J29" s="23">
        <f>SUMIF('g. Construction'!B25:B29,"CB",'g. Construction'!E25:E29)</f>
        <v>0</v>
      </c>
      <c r="K29" s="23">
        <f>'g. Construction'!E30</f>
        <v>0</v>
      </c>
      <c r="L29" s="23">
        <f t="shared" si="0"/>
        <v>0</v>
      </c>
      <c r="M29" s="146">
        <f>IF(L29&gt;0,L29/L15,0)</f>
        <v>0</v>
      </c>
      <c r="N29" s="12"/>
      <c r="O29" s="16"/>
      <c r="P29" s="155"/>
      <c r="Q29" s="155"/>
      <c r="R29" s="155"/>
      <c r="S29" s="155"/>
      <c r="T29" s="155"/>
      <c r="U29" s="155"/>
    </row>
    <row r="30" spans="2:21" ht="15.75" customHeight="1" x14ac:dyDescent="0.25">
      <c r="B30" s="35" t="s">
        <v>51</v>
      </c>
      <c r="C30" s="23">
        <f>SUMIF('h. Other'!B9:B14,"S",'h. Other'!E9:E14)</f>
        <v>0</v>
      </c>
      <c r="D30" s="23">
        <f>SUMIF('h. Other'!B9:B14,"CB",'h. Other'!E9:E14)</f>
        <v>0</v>
      </c>
      <c r="E30" s="23">
        <f>'h. Other'!E15</f>
        <v>0</v>
      </c>
      <c r="F30" s="23">
        <f>SUMIF('h. Other'!B17:B22,"S",'h. Other'!E17:E22)</f>
        <v>0</v>
      </c>
      <c r="G30" s="23">
        <f>SUMIF('h. Other'!B17:B22,"CB",'h. Other'!E17:E22)</f>
        <v>0</v>
      </c>
      <c r="H30" s="23">
        <f>'h. Other'!E23</f>
        <v>0</v>
      </c>
      <c r="I30" s="23">
        <f>SUMIF('h. Other'!B25:B30,"S",'h. Other'!E25:E30)</f>
        <v>0</v>
      </c>
      <c r="J30" s="23">
        <f>SUMIF('h. Other'!B25:B30,"CB",'h. Other'!E25:E30)</f>
        <v>0</v>
      </c>
      <c r="K30" s="23">
        <f>'h. Other'!E31</f>
        <v>0</v>
      </c>
      <c r="L30" s="23">
        <f t="shared" si="0"/>
        <v>0</v>
      </c>
      <c r="M30" s="146">
        <f>IF(L30&gt;0,L30/L15,0)</f>
        <v>0</v>
      </c>
      <c r="N30" s="12"/>
      <c r="O30" s="16"/>
      <c r="P30" s="155"/>
      <c r="Q30" s="155"/>
      <c r="R30" s="155"/>
      <c r="S30" s="155"/>
      <c r="T30" s="155"/>
      <c r="U30" s="155"/>
    </row>
    <row r="31" spans="2:21" ht="15.75" customHeight="1" x14ac:dyDescent="0.25">
      <c r="B31" s="36" t="s">
        <v>109</v>
      </c>
      <c r="C31" s="27">
        <f>C19+C21+C22+C23+C28+C29+C30</f>
        <v>0</v>
      </c>
      <c r="D31" s="27">
        <f>D19+D21+D22+D23+D28+D29+D30</f>
        <v>0</v>
      </c>
      <c r="E31" s="27">
        <f>E19+E20+E21+E22+E23+E28+E29+E30</f>
        <v>0</v>
      </c>
      <c r="F31" s="27">
        <f>F19+F21+F22+F23+F28+F29+F30</f>
        <v>0</v>
      </c>
      <c r="G31" s="27">
        <f>G19+G21+G22+G23+G28+G29+G30</f>
        <v>0</v>
      </c>
      <c r="H31" s="27">
        <f>H19+H20+H21+H22+H23+H28+H29+H30</f>
        <v>0</v>
      </c>
      <c r="I31" s="27">
        <f>I19+I21+I22+I23+I28+I29+I30</f>
        <v>0</v>
      </c>
      <c r="J31" s="27">
        <f>J19+J21+J22+J23+J28+J29+J30</f>
        <v>0</v>
      </c>
      <c r="K31" s="27">
        <f>K19+K20+K21+K22+K23+K28+K29+K30</f>
        <v>0</v>
      </c>
      <c r="L31" s="23">
        <f t="shared" si="0"/>
        <v>0</v>
      </c>
      <c r="M31" s="146">
        <f>IF(L31&gt;0,L31/L15,0)</f>
        <v>0</v>
      </c>
      <c r="N31" s="13"/>
      <c r="O31" s="16"/>
      <c r="P31" s="155"/>
      <c r="Q31" s="155"/>
      <c r="R31" s="155"/>
      <c r="S31" s="155"/>
      <c r="T31" s="155"/>
      <c r="U31" s="155"/>
    </row>
    <row r="32" spans="2:21" ht="15.75" customHeight="1" x14ac:dyDescent="0.25">
      <c r="B32" s="36" t="s">
        <v>52</v>
      </c>
      <c r="C32" s="443" t="s">
        <v>222</v>
      </c>
      <c r="D32" s="443" t="s">
        <v>222</v>
      </c>
      <c r="E32" s="27">
        <f>'i. Indirect'!C16</f>
        <v>0</v>
      </c>
      <c r="F32" s="443" t="s">
        <v>222</v>
      </c>
      <c r="G32" s="443" t="s">
        <v>222</v>
      </c>
      <c r="H32" s="27">
        <f>'i. Indirect'!D16</f>
        <v>0</v>
      </c>
      <c r="I32" s="443" t="s">
        <v>222</v>
      </c>
      <c r="J32" s="443" t="s">
        <v>222</v>
      </c>
      <c r="K32" s="27">
        <f>'i. Indirect'!E16</f>
        <v>0</v>
      </c>
      <c r="L32" s="23">
        <f t="shared" si="0"/>
        <v>0</v>
      </c>
      <c r="M32" s="146">
        <f>IF(L32&gt;0,L32/L15,0)</f>
        <v>0</v>
      </c>
      <c r="N32" s="13"/>
      <c r="O32" s="16"/>
      <c r="P32" s="155"/>
      <c r="Q32" s="155"/>
      <c r="R32" s="155"/>
      <c r="S32" s="155"/>
      <c r="T32" s="155"/>
      <c r="U32" s="155"/>
    </row>
    <row r="33" spans="2:15" ht="15.75" customHeight="1" x14ac:dyDescent="0.25">
      <c r="B33" s="526" t="s">
        <v>128</v>
      </c>
      <c r="C33" s="517">
        <f>C31</f>
        <v>0</v>
      </c>
      <c r="D33" s="517">
        <f>D31</f>
        <v>0</v>
      </c>
      <c r="E33" s="517">
        <f>E31+E32</f>
        <v>0</v>
      </c>
      <c r="F33" s="517">
        <f>F31</f>
        <v>0</v>
      </c>
      <c r="G33" s="517">
        <f>G31</f>
        <v>0</v>
      </c>
      <c r="H33" s="517">
        <f>H31+H32</f>
        <v>0</v>
      </c>
      <c r="I33" s="517">
        <f>I31</f>
        <v>0</v>
      </c>
      <c r="J33" s="517">
        <f>J31</f>
        <v>0</v>
      </c>
      <c r="K33" s="517">
        <f>K31+K32</f>
        <v>0</v>
      </c>
      <c r="L33" s="517">
        <f>L31+L32</f>
        <v>0</v>
      </c>
      <c r="M33" s="527">
        <f>M31+M32</f>
        <v>0</v>
      </c>
      <c r="N33" s="520"/>
      <c r="O33" s="16"/>
    </row>
    <row r="34" spans="2:15" ht="15.75" customHeight="1" x14ac:dyDescent="0.25">
      <c r="B34" s="464" t="s">
        <v>234</v>
      </c>
      <c r="C34" s="528"/>
      <c r="D34" s="528"/>
      <c r="E34" s="528"/>
      <c r="F34" s="528"/>
      <c r="G34" s="528"/>
      <c r="H34" s="528"/>
      <c r="I34" s="528"/>
      <c r="J34" s="528"/>
      <c r="K34" s="528"/>
      <c r="L34" s="528">
        <f>SUM(C33+F33+I33)</f>
        <v>0</v>
      </c>
      <c r="M34" s="529">
        <f>IF(L34&gt;0,L34/L15,0)</f>
        <v>0</v>
      </c>
      <c r="N34" s="530"/>
      <c r="O34" s="16"/>
    </row>
    <row r="35" spans="2:15" ht="15.75" customHeight="1" thickBot="1" x14ac:dyDescent="0.3">
      <c r="B35" s="467" t="s">
        <v>235</v>
      </c>
      <c r="C35" s="531"/>
      <c r="D35" s="531"/>
      <c r="E35" s="531"/>
      <c r="F35" s="531"/>
      <c r="G35" s="531"/>
      <c r="H35" s="531"/>
      <c r="I35" s="531"/>
      <c r="J35" s="531"/>
      <c r="K35" s="531"/>
      <c r="L35" s="531">
        <f>SUM(D33+G33+J33)</f>
        <v>0</v>
      </c>
      <c r="M35" s="532">
        <f>IF(L35&gt;0,L35/L15,0)</f>
        <v>0</v>
      </c>
      <c r="N35" s="533"/>
      <c r="O35" s="16"/>
    </row>
    <row r="36" spans="2:15" ht="8" customHeight="1" thickBot="1" x14ac:dyDescent="0.3"/>
    <row r="37" spans="2:15" x14ac:dyDescent="0.25">
      <c r="B37" s="589" t="s">
        <v>130</v>
      </c>
      <c r="C37" s="590"/>
      <c r="D37" s="590"/>
      <c r="E37" s="590"/>
      <c r="F37" s="590"/>
      <c r="G37" s="590"/>
      <c r="H37" s="590"/>
      <c r="I37" s="590"/>
      <c r="J37" s="590"/>
      <c r="K37" s="590"/>
      <c r="L37" s="590"/>
      <c r="M37" s="590"/>
      <c r="N37" s="591"/>
    </row>
    <row r="38" spans="2:15" ht="10.5" customHeight="1" thickBot="1" x14ac:dyDescent="0.3">
      <c r="B38" s="592"/>
      <c r="C38" s="593"/>
      <c r="D38" s="593"/>
      <c r="E38" s="593"/>
      <c r="F38" s="593"/>
      <c r="G38" s="593"/>
      <c r="H38" s="593"/>
      <c r="I38" s="593"/>
      <c r="J38" s="593"/>
      <c r="K38" s="593"/>
      <c r="L38" s="593"/>
      <c r="M38" s="593"/>
      <c r="N38" s="594"/>
    </row>
    <row r="42" spans="2:15" ht="13" x14ac:dyDescent="0.25">
      <c r="B42" s="377"/>
      <c r="C42" s="377"/>
      <c r="D42" s="377"/>
      <c r="E42" s="377"/>
      <c r="F42" s="377"/>
      <c r="G42" s="377"/>
      <c r="H42" s="377"/>
      <c r="I42" s="377"/>
      <c r="J42" s="377"/>
      <c r="K42" s="377"/>
    </row>
  </sheetData>
  <sheetProtection sheet="1" formatCells="0" formatColumns="0" formatRows="0"/>
  <customSheetViews>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6"/>
      <headerFooter alignWithMargins="0"/>
    </customSheetView>
  </customSheetViews>
  <mergeCells count="33">
    <mergeCell ref="B37:N38"/>
    <mergeCell ref="C4:H4"/>
    <mergeCell ref="K4:M4"/>
    <mergeCell ref="B6:N6"/>
    <mergeCell ref="B7:N7"/>
    <mergeCell ref="B11:B15"/>
    <mergeCell ref="C17:E17"/>
    <mergeCell ref="C11:E11"/>
    <mergeCell ref="C12:E12"/>
    <mergeCell ref="C13:E13"/>
    <mergeCell ref="C14:E14"/>
    <mergeCell ref="C15:E15"/>
    <mergeCell ref="C24:E24"/>
    <mergeCell ref="F24:H24"/>
    <mergeCell ref="I24:K24"/>
    <mergeCell ref="I17:K17"/>
    <mergeCell ref="F17:H17"/>
    <mergeCell ref="F12:H12"/>
    <mergeCell ref="F13:H13"/>
    <mergeCell ref="F14:H14"/>
    <mergeCell ref="F15:H15"/>
    <mergeCell ref="C16:N16"/>
    <mergeCell ref="I15:K15"/>
    <mergeCell ref="I14:K14"/>
    <mergeCell ref="F11:H11"/>
    <mergeCell ref="I11:K11"/>
    <mergeCell ref="B1:N2"/>
    <mergeCell ref="I12:K12"/>
    <mergeCell ref="I13:K13"/>
    <mergeCell ref="C3:H3"/>
    <mergeCell ref="K3:M3"/>
    <mergeCell ref="B9:N9"/>
    <mergeCell ref="C10:N10"/>
  </mergeCells>
  <phoneticPr fontId="2" type="noConversion"/>
  <printOptions horizontalCentered="1"/>
  <pageMargins left="0.5" right="0.5" top="0.25" bottom="0.25" header="0.5" footer="0.5"/>
  <pageSetup scale="8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B1:P39"/>
  <sheetViews>
    <sheetView showGridLines="0" zoomScale="90" zoomScaleNormal="90" workbookViewId="0"/>
  </sheetViews>
  <sheetFormatPr defaultColWidth="9.08984375" defaultRowHeight="13" x14ac:dyDescent="0.25"/>
  <cols>
    <col min="1" max="1" width="3.1796875" style="16" customWidth="1"/>
    <col min="2" max="3" width="8.6328125" style="16" customWidth="1"/>
    <col min="4" max="4" width="28" style="16" customWidth="1"/>
    <col min="5" max="5" width="6.08984375" style="362" bestFit="1" customWidth="1"/>
    <col min="6" max="6" width="7.90625" style="341" customWidth="1"/>
    <col min="7" max="7" width="11.453125" style="342" customWidth="1"/>
    <col min="8" max="8" width="6.08984375" style="343" bestFit="1" customWidth="1"/>
    <col min="9" max="9" width="7.90625" style="341" customWidth="1"/>
    <col min="10" max="10" width="11.453125" style="342" customWidth="1"/>
    <col min="11" max="11" width="6.08984375" style="343" bestFit="1" customWidth="1"/>
    <col min="12" max="12" width="7.90625" style="341" customWidth="1"/>
    <col min="13" max="13" width="11.453125" style="342" customWidth="1"/>
    <col min="14" max="14" width="8.54296875" style="363" customWidth="1"/>
    <col min="15" max="15" width="11.453125" style="364" customWidth="1"/>
    <col min="16" max="16" width="24.08984375" style="362" customWidth="1"/>
    <col min="17" max="16384" width="9.08984375" style="16"/>
  </cols>
  <sheetData>
    <row r="1" spans="2:16" s="330" customFormat="1" ht="11.25" customHeight="1" x14ac:dyDescent="0.25">
      <c r="B1" s="643" t="s">
        <v>111</v>
      </c>
      <c r="C1" s="643"/>
      <c r="D1" s="643"/>
      <c r="E1" s="354"/>
      <c r="F1" s="354"/>
      <c r="G1" s="354"/>
      <c r="H1" s="354"/>
      <c r="I1" s="354"/>
      <c r="J1" s="354"/>
      <c r="K1" s="329"/>
      <c r="L1" s="329"/>
      <c r="M1" s="329"/>
      <c r="N1" s="641"/>
      <c r="O1" s="641"/>
      <c r="P1" s="641"/>
    </row>
    <row r="2" spans="2:16" s="166" customFormat="1" ht="18.5" thickBot="1" x14ac:dyDescent="0.3">
      <c r="B2" s="638" t="s">
        <v>45</v>
      </c>
      <c r="C2" s="638"/>
      <c r="D2" s="638"/>
      <c r="E2" s="638"/>
      <c r="F2" s="638"/>
      <c r="G2" s="638"/>
      <c r="H2" s="638"/>
      <c r="I2" s="638"/>
      <c r="J2" s="638"/>
      <c r="K2" s="638"/>
      <c r="L2" s="638"/>
      <c r="M2" s="638"/>
      <c r="N2" s="638"/>
      <c r="O2" s="638"/>
      <c r="P2" s="638"/>
    </row>
    <row r="3" spans="2:16" s="355" customFormat="1" ht="14.25" customHeight="1" x14ac:dyDescent="0.25">
      <c r="B3" s="618" t="s">
        <v>241</v>
      </c>
      <c r="C3" s="619"/>
      <c r="D3" s="620"/>
      <c r="E3" s="620"/>
      <c r="F3" s="620"/>
      <c r="G3" s="620"/>
      <c r="H3" s="620"/>
      <c r="I3" s="620"/>
      <c r="J3" s="620"/>
      <c r="K3" s="620"/>
      <c r="L3" s="620"/>
      <c r="M3" s="620"/>
      <c r="N3" s="620"/>
      <c r="O3" s="620"/>
      <c r="P3" s="621"/>
    </row>
    <row r="4" spans="2:16" ht="132" customHeight="1" thickBot="1" x14ac:dyDescent="0.3">
      <c r="B4" s="622"/>
      <c r="C4" s="623"/>
      <c r="D4" s="623"/>
      <c r="E4" s="623"/>
      <c r="F4" s="623"/>
      <c r="G4" s="623"/>
      <c r="H4" s="623"/>
      <c r="I4" s="623"/>
      <c r="J4" s="623"/>
      <c r="K4" s="623"/>
      <c r="L4" s="623"/>
      <c r="M4" s="623"/>
      <c r="N4" s="623"/>
      <c r="O4" s="623"/>
      <c r="P4" s="624"/>
    </row>
    <row r="5" spans="2:16" ht="8" customHeight="1" thickBot="1" x14ac:dyDescent="0.3">
      <c r="B5" s="356"/>
      <c r="C5" s="356"/>
      <c r="D5" s="356"/>
      <c r="E5" s="356"/>
      <c r="F5" s="356"/>
      <c r="G5" s="356"/>
      <c r="H5" s="356"/>
      <c r="I5" s="356"/>
      <c r="J5" s="356"/>
      <c r="K5" s="356"/>
      <c r="L5" s="356"/>
      <c r="M5" s="356"/>
      <c r="N5" s="357"/>
      <c r="O5" s="344"/>
      <c r="P5" s="356"/>
    </row>
    <row r="6" spans="2:16" ht="19.5" customHeight="1" x14ac:dyDescent="0.25">
      <c r="B6" s="626" t="s">
        <v>205</v>
      </c>
      <c r="C6" s="644" t="s">
        <v>196</v>
      </c>
      <c r="D6" s="616" t="s">
        <v>83</v>
      </c>
      <c r="E6" s="642" t="s">
        <v>53</v>
      </c>
      <c r="F6" s="642"/>
      <c r="G6" s="642"/>
      <c r="H6" s="642" t="s">
        <v>56</v>
      </c>
      <c r="I6" s="642"/>
      <c r="J6" s="642"/>
      <c r="K6" s="642" t="s">
        <v>54</v>
      </c>
      <c r="L6" s="642"/>
      <c r="M6" s="642"/>
      <c r="N6" s="639" t="s">
        <v>82</v>
      </c>
      <c r="O6" s="630" t="s">
        <v>81</v>
      </c>
      <c r="P6" s="628" t="s">
        <v>66</v>
      </c>
    </row>
    <row r="7" spans="2:16" s="15" customFormat="1" ht="42.5" thickBot="1" x14ac:dyDescent="0.3">
      <c r="B7" s="627"/>
      <c r="C7" s="645"/>
      <c r="D7" s="617"/>
      <c r="E7" s="358" t="s">
        <v>142</v>
      </c>
      <c r="F7" s="359" t="s">
        <v>181</v>
      </c>
      <c r="G7" s="360" t="s">
        <v>84</v>
      </c>
      <c r="H7" s="361" t="s">
        <v>142</v>
      </c>
      <c r="I7" s="359" t="s">
        <v>181</v>
      </c>
      <c r="J7" s="360" t="s">
        <v>85</v>
      </c>
      <c r="K7" s="361" t="s">
        <v>142</v>
      </c>
      <c r="L7" s="359" t="s">
        <v>181</v>
      </c>
      <c r="M7" s="360" t="s">
        <v>86</v>
      </c>
      <c r="N7" s="640"/>
      <c r="O7" s="631"/>
      <c r="P7" s="629"/>
    </row>
    <row r="8" spans="2:16" ht="15.75" customHeight="1" x14ac:dyDescent="0.25">
      <c r="B8" s="126" t="s">
        <v>203</v>
      </c>
      <c r="C8" s="126">
        <v>1</v>
      </c>
      <c r="D8" s="48" t="s">
        <v>145</v>
      </c>
      <c r="E8" s="49">
        <v>2000</v>
      </c>
      <c r="F8" s="50">
        <v>85</v>
      </c>
      <c r="G8" s="51">
        <f t="shared" ref="G8:G30" si="0">E8*F8</f>
        <v>170000</v>
      </c>
      <c r="H8" s="52">
        <v>200</v>
      </c>
      <c r="I8" s="53">
        <v>85</v>
      </c>
      <c r="J8" s="51">
        <f t="shared" ref="J8:J31" si="1">H8*I8</f>
        <v>17000</v>
      </c>
      <c r="K8" s="52">
        <v>200</v>
      </c>
      <c r="L8" s="53">
        <v>85</v>
      </c>
      <c r="M8" s="51">
        <f t="shared" ref="M8:M31" si="2">K8*L8</f>
        <v>17000</v>
      </c>
      <c r="N8" s="52">
        <f>E8+H8+K8</f>
        <v>2400</v>
      </c>
      <c r="O8" s="54">
        <f>G8+J8+M8</f>
        <v>204000</v>
      </c>
      <c r="P8" s="55"/>
    </row>
    <row r="9" spans="2:16" ht="15.75" customHeight="1" thickBot="1" x14ac:dyDescent="0.3">
      <c r="B9" s="127" t="s">
        <v>206</v>
      </c>
      <c r="C9" s="127">
        <v>1</v>
      </c>
      <c r="D9" s="56" t="s">
        <v>208</v>
      </c>
      <c r="E9" s="57">
        <v>1500</v>
      </c>
      <c r="F9" s="58">
        <v>50</v>
      </c>
      <c r="G9" s="59">
        <f t="shared" si="0"/>
        <v>75000</v>
      </c>
      <c r="H9" s="60">
        <v>150</v>
      </c>
      <c r="I9" s="61">
        <v>50</v>
      </c>
      <c r="J9" s="59">
        <f t="shared" si="1"/>
        <v>7500</v>
      </c>
      <c r="K9" s="60">
        <v>150</v>
      </c>
      <c r="L9" s="61">
        <v>50</v>
      </c>
      <c r="M9" s="59">
        <f t="shared" si="2"/>
        <v>7500</v>
      </c>
      <c r="N9" s="60">
        <f>E9+H9+K9</f>
        <v>1800</v>
      </c>
      <c r="O9" s="62">
        <f>G9+J9+M9</f>
        <v>90000</v>
      </c>
      <c r="P9" s="63"/>
    </row>
    <row r="10" spans="2:16" s="15" customFormat="1" ht="15.75" customHeight="1" x14ac:dyDescent="0.25">
      <c r="B10" s="414"/>
      <c r="C10" s="381"/>
      <c r="D10" s="21"/>
      <c r="E10" s="39"/>
      <c r="F10" s="40"/>
      <c r="G10" s="23">
        <f>E10*F10</f>
        <v>0</v>
      </c>
      <c r="H10" s="41"/>
      <c r="I10" s="42"/>
      <c r="J10" s="23">
        <f t="shared" si="1"/>
        <v>0</v>
      </c>
      <c r="K10" s="41"/>
      <c r="L10" s="42"/>
      <c r="M10" s="23">
        <f t="shared" si="2"/>
        <v>0</v>
      </c>
      <c r="N10" s="365">
        <f>SUM(E10+H10+K10)</f>
        <v>0</v>
      </c>
      <c r="O10" s="366">
        <f>SUM(G10+J10+M10)</f>
        <v>0</v>
      </c>
      <c r="P10" s="17"/>
    </row>
    <row r="11" spans="2:16" s="15" customFormat="1" ht="15.75" customHeight="1" x14ac:dyDescent="0.25">
      <c r="B11" s="414"/>
      <c r="C11" s="381"/>
      <c r="D11" s="21"/>
      <c r="E11" s="39"/>
      <c r="F11" s="40"/>
      <c r="G11" s="23">
        <f t="shared" si="0"/>
        <v>0</v>
      </c>
      <c r="H11" s="41"/>
      <c r="I11" s="42"/>
      <c r="J11" s="23">
        <f t="shared" si="1"/>
        <v>0</v>
      </c>
      <c r="K11" s="41"/>
      <c r="L11" s="42"/>
      <c r="M11" s="23">
        <f t="shared" si="2"/>
        <v>0</v>
      </c>
      <c r="N11" s="365">
        <f t="shared" ref="N11:N30" si="3">SUM(E11+H11+K11)</f>
        <v>0</v>
      </c>
      <c r="O11" s="366">
        <f t="shared" ref="O11:O30" si="4">SUM(G11+J11+M11)</f>
        <v>0</v>
      </c>
      <c r="P11" s="17"/>
    </row>
    <row r="12" spans="2:16" s="15" customFormat="1" ht="15.75" customHeight="1" x14ac:dyDescent="0.25">
      <c r="B12" s="414"/>
      <c r="C12" s="381"/>
      <c r="D12" s="21"/>
      <c r="E12" s="39"/>
      <c r="F12" s="40"/>
      <c r="G12" s="23">
        <f t="shared" si="0"/>
        <v>0</v>
      </c>
      <c r="H12" s="41"/>
      <c r="I12" s="42"/>
      <c r="J12" s="23">
        <f t="shared" si="1"/>
        <v>0</v>
      </c>
      <c r="K12" s="41"/>
      <c r="L12" s="42"/>
      <c r="M12" s="23">
        <f t="shared" si="2"/>
        <v>0</v>
      </c>
      <c r="N12" s="365">
        <f t="shared" si="3"/>
        <v>0</v>
      </c>
      <c r="O12" s="366">
        <f t="shared" si="4"/>
        <v>0</v>
      </c>
      <c r="P12" s="17"/>
    </row>
    <row r="13" spans="2:16" s="15" customFormat="1" ht="15.75" customHeight="1" x14ac:dyDescent="0.25">
      <c r="B13" s="414"/>
      <c r="C13" s="381"/>
      <c r="D13" s="21"/>
      <c r="E13" s="39"/>
      <c r="F13" s="40"/>
      <c r="G13" s="23">
        <f t="shared" si="0"/>
        <v>0</v>
      </c>
      <c r="H13" s="41"/>
      <c r="I13" s="42"/>
      <c r="J13" s="23">
        <f t="shared" si="1"/>
        <v>0</v>
      </c>
      <c r="K13" s="41"/>
      <c r="L13" s="42"/>
      <c r="M13" s="23">
        <f t="shared" si="2"/>
        <v>0</v>
      </c>
      <c r="N13" s="365">
        <f t="shared" si="3"/>
        <v>0</v>
      </c>
      <c r="O13" s="366">
        <f t="shared" si="4"/>
        <v>0</v>
      </c>
      <c r="P13" s="17"/>
    </row>
    <row r="14" spans="2:16" s="15" customFormat="1" ht="15.75" customHeight="1" x14ac:dyDescent="0.25">
      <c r="B14" s="414"/>
      <c r="C14" s="381"/>
      <c r="D14" s="21"/>
      <c r="E14" s="39"/>
      <c r="F14" s="40"/>
      <c r="G14" s="23">
        <f t="shared" si="0"/>
        <v>0</v>
      </c>
      <c r="H14" s="41"/>
      <c r="I14" s="42"/>
      <c r="J14" s="23">
        <f t="shared" si="1"/>
        <v>0</v>
      </c>
      <c r="K14" s="41"/>
      <c r="L14" s="42"/>
      <c r="M14" s="23">
        <f>K14*L14</f>
        <v>0</v>
      </c>
      <c r="N14" s="365">
        <f>SUM(E14+H14+K14)</f>
        <v>0</v>
      </c>
      <c r="O14" s="366">
        <f t="shared" si="4"/>
        <v>0</v>
      </c>
      <c r="P14" s="17"/>
    </row>
    <row r="15" spans="2:16" ht="15.75" customHeight="1" x14ac:dyDescent="0.25">
      <c r="B15" s="414"/>
      <c r="C15" s="381"/>
      <c r="D15" s="18"/>
      <c r="E15" s="43"/>
      <c r="F15" s="44"/>
      <c r="G15" s="23">
        <f t="shared" si="0"/>
        <v>0</v>
      </c>
      <c r="H15" s="441"/>
      <c r="I15" s="46"/>
      <c r="J15" s="23">
        <f t="shared" si="1"/>
        <v>0</v>
      </c>
      <c r="K15" s="45"/>
      <c r="L15" s="42"/>
      <c r="M15" s="23">
        <f>K15*L15</f>
        <v>0</v>
      </c>
      <c r="N15" s="365">
        <f>SUM(E15+H15+K15)</f>
        <v>0</v>
      </c>
      <c r="O15" s="366">
        <f t="shared" si="4"/>
        <v>0</v>
      </c>
      <c r="P15" s="19"/>
    </row>
    <row r="16" spans="2:16" ht="15.75" customHeight="1" x14ac:dyDescent="0.25">
      <c r="B16" s="414"/>
      <c r="C16" s="381"/>
      <c r="D16" s="18"/>
      <c r="E16" s="43"/>
      <c r="F16" s="44"/>
      <c r="G16" s="23">
        <f t="shared" si="0"/>
        <v>0</v>
      </c>
      <c r="H16" s="47"/>
      <c r="I16" s="44"/>
      <c r="J16" s="23">
        <f t="shared" si="1"/>
        <v>0</v>
      </c>
      <c r="K16" s="47"/>
      <c r="L16" s="44"/>
      <c r="M16" s="23">
        <f t="shared" si="2"/>
        <v>0</v>
      </c>
      <c r="N16" s="365">
        <f t="shared" si="3"/>
        <v>0</v>
      </c>
      <c r="O16" s="366">
        <f t="shared" si="4"/>
        <v>0</v>
      </c>
      <c r="P16" s="19"/>
    </row>
    <row r="17" spans="2:16" ht="15.75" customHeight="1" x14ac:dyDescent="0.25">
      <c r="B17" s="414"/>
      <c r="C17" s="381"/>
      <c r="D17" s="18"/>
      <c r="E17" s="43"/>
      <c r="F17" s="44"/>
      <c r="G17" s="23">
        <f t="shared" si="0"/>
        <v>0</v>
      </c>
      <c r="H17" s="47"/>
      <c r="I17" s="44"/>
      <c r="J17" s="23">
        <f t="shared" si="1"/>
        <v>0</v>
      </c>
      <c r="K17" s="47"/>
      <c r="L17" s="44"/>
      <c r="M17" s="23">
        <f t="shared" si="2"/>
        <v>0</v>
      </c>
      <c r="N17" s="365">
        <f t="shared" si="3"/>
        <v>0</v>
      </c>
      <c r="O17" s="366">
        <f t="shared" si="4"/>
        <v>0</v>
      </c>
      <c r="P17" s="19"/>
    </row>
    <row r="18" spans="2:16" s="15" customFormat="1" ht="15.75" customHeight="1" x14ac:dyDescent="0.25">
      <c r="B18" s="125"/>
      <c r="C18" s="381"/>
      <c r="D18" s="20"/>
      <c r="E18" s="43"/>
      <c r="F18" s="44"/>
      <c r="G18" s="23">
        <f t="shared" si="0"/>
        <v>0</v>
      </c>
      <c r="H18" s="47"/>
      <c r="I18" s="44"/>
      <c r="J18" s="23">
        <f t="shared" si="1"/>
        <v>0</v>
      </c>
      <c r="K18" s="47"/>
      <c r="L18" s="44"/>
      <c r="M18" s="23">
        <f t="shared" si="2"/>
        <v>0</v>
      </c>
      <c r="N18" s="365">
        <f t="shared" si="3"/>
        <v>0</v>
      </c>
      <c r="O18" s="366">
        <f t="shared" si="4"/>
        <v>0</v>
      </c>
      <c r="P18" s="19"/>
    </row>
    <row r="19" spans="2:16" s="15" customFormat="1" ht="15.75" customHeight="1" x14ac:dyDescent="0.25">
      <c r="B19" s="125"/>
      <c r="C19" s="381"/>
      <c r="D19" s="20"/>
      <c r="E19" s="43"/>
      <c r="F19" s="44"/>
      <c r="G19" s="23">
        <f t="shared" si="0"/>
        <v>0</v>
      </c>
      <c r="H19" s="47"/>
      <c r="I19" s="44"/>
      <c r="J19" s="23">
        <f t="shared" si="1"/>
        <v>0</v>
      </c>
      <c r="K19" s="47"/>
      <c r="L19" s="44"/>
      <c r="M19" s="23">
        <f t="shared" si="2"/>
        <v>0</v>
      </c>
      <c r="N19" s="365">
        <f t="shared" si="3"/>
        <v>0</v>
      </c>
      <c r="O19" s="366">
        <f t="shared" si="4"/>
        <v>0</v>
      </c>
      <c r="P19" s="19"/>
    </row>
    <row r="20" spans="2:16" s="15" customFormat="1" ht="15.75" customHeight="1" x14ac:dyDescent="0.25">
      <c r="B20" s="125"/>
      <c r="C20" s="381"/>
      <c r="D20" s="20"/>
      <c r="E20" s="43"/>
      <c r="F20" s="44"/>
      <c r="G20" s="23">
        <f t="shared" si="0"/>
        <v>0</v>
      </c>
      <c r="H20" s="47"/>
      <c r="I20" s="44"/>
      <c r="J20" s="23">
        <f t="shared" si="1"/>
        <v>0</v>
      </c>
      <c r="K20" s="47"/>
      <c r="L20" s="44"/>
      <c r="M20" s="23">
        <f t="shared" si="2"/>
        <v>0</v>
      </c>
      <c r="N20" s="365">
        <f t="shared" si="3"/>
        <v>0</v>
      </c>
      <c r="O20" s="366">
        <f t="shared" si="4"/>
        <v>0</v>
      </c>
      <c r="P20" s="19"/>
    </row>
    <row r="21" spans="2:16" s="15" customFormat="1" ht="15.75" customHeight="1" x14ac:dyDescent="0.25">
      <c r="B21" s="125"/>
      <c r="C21" s="381"/>
      <c r="D21" s="20"/>
      <c r="E21" s="43"/>
      <c r="F21" s="44"/>
      <c r="G21" s="23">
        <f t="shared" si="0"/>
        <v>0</v>
      </c>
      <c r="H21" s="47"/>
      <c r="I21" s="44"/>
      <c r="J21" s="23">
        <f t="shared" si="1"/>
        <v>0</v>
      </c>
      <c r="K21" s="47"/>
      <c r="L21" s="44"/>
      <c r="M21" s="23">
        <f t="shared" si="2"/>
        <v>0</v>
      </c>
      <c r="N21" s="365">
        <f t="shared" si="3"/>
        <v>0</v>
      </c>
      <c r="O21" s="366">
        <f t="shared" si="4"/>
        <v>0</v>
      </c>
      <c r="P21" s="19"/>
    </row>
    <row r="22" spans="2:16" s="15" customFormat="1" ht="15.75" customHeight="1" x14ac:dyDescent="0.25">
      <c r="B22" s="125"/>
      <c r="C22" s="381"/>
      <c r="D22" s="20"/>
      <c r="E22" s="43"/>
      <c r="F22" s="44"/>
      <c r="G22" s="23">
        <f t="shared" si="0"/>
        <v>0</v>
      </c>
      <c r="H22" s="47"/>
      <c r="I22" s="44"/>
      <c r="J22" s="23">
        <f t="shared" si="1"/>
        <v>0</v>
      </c>
      <c r="K22" s="47"/>
      <c r="L22" s="44"/>
      <c r="M22" s="23">
        <f t="shared" si="2"/>
        <v>0</v>
      </c>
      <c r="N22" s="365">
        <f t="shared" si="3"/>
        <v>0</v>
      </c>
      <c r="O22" s="366">
        <f t="shared" si="4"/>
        <v>0</v>
      </c>
      <c r="P22" s="19"/>
    </row>
    <row r="23" spans="2:16" ht="15.75" customHeight="1" x14ac:dyDescent="0.25">
      <c r="B23" s="125"/>
      <c r="C23" s="381"/>
      <c r="D23" s="18"/>
      <c r="E23" s="43"/>
      <c r="F23" s="44"/>
      <c r="G23" s="23">
        <f t="shared" si="0"/>
        <v>0</v>
      </c>
      <c r="H23" s="47"/>
      <c r="I23" s="44"/>
      <c r="J23" s="23">
        <f t="shared" si="1"/>
        <v>0</v>
      </c>
      <c r="K23" s="47"/>
      <c r="L23" s="44"/>
      <c r="M23" s="23">
        <f t="shared" si="2"/>
        <v>0</v>
      </c>
      <c r="N23" s="365">
        <f t="shared" si="3"/>
        <v>0</v>
      </c>
      <c r="O23" s="366">
        <f t="shared" si="4"/>
        <v>0</v>
      </c>
      <c r="P23" s="19"/>
    </row>
    <row r="24" spans="2:16" ht="15.75" customHeight="1" x14ac:dyDescent="0.25">
      <c r="B24" s="414"/>
      <c r="C24" s="381"/>
      <c r="D24" s="18"/>
      <c r="E24" s="43"/>
      <c r="F24" s="44"/>
      <c r="G24" s="23">
        <f t="shared" si="0"/>
        <v>0</v>
      </c>
      <c r="H24" s="47"/>
      <c r="I24" s="44"/>
      <c r="J24" s="23">
        <f t="shared" si="1"/>
        <v>0</v>
      </c>
      <c r="K24" s="47"/>
      <c r="L24" s="44"/>
      <c r="M24" s="23">
        <f t="shared" si="2"/>
        <v>0</v>
      </c>
      <c r="N24" s="365">
        <f t="shared" si="3"/>
        <v>0</v>
      </c>
      <c r="O24" s="366">
        <f t="shared" si="4"/>
        <v>0</v>
      </c>
      <c r="P24" s="19"/>
    </row>
    <row r="25" spans="2:16" ht="15.75" customHeight="1" x14ac:dyDescent="0.25">
      <c r="B25" s="125"/>
      <c r="C25" s="381"/>
      <c r="D25" s="18"/>
      <c r="E25" s="43"/>
      <c r="F25" s="44"/>
      <c r="G25" s="23">
        <f t="shared" si="0"/>
        <v>0</v>
      </c>
      <c r="H25" s="47"/>
      <c r="I25" s="44"/>
      <c r="J25" s="23">
        <f t="shared" si="1"/>
        <v>0</v>
      </c>
      <c r="K25" s="47"/>
      <c r="L25" s="44"/>
      <c r="M25" s="23">
        <f t="shared" si="2"/>
        <v>0</v>
      </c>
      <c r="N25" s="365">
        <f t="shared" si="3"/>
        <v>0</v>
      </c>
      <c r="O25" s="366">
        <f t="shared" si="4"/>
        <v>0</v>
      </c>
      <c r="P25" s="19"/>
    </row>
    <row r="26" spans="2:16" s="15" customFormat="1" ht="15.75" customHeight="1" x14ac:dyDescent="0.25">
      <c r="B26" s="125"/>
      <c r="C26" s="381"/>
      <c r="D26" s="20"/>
      <c r="E26" s="43"/>
      <c r="F26" s="44"/>
      <c r="G26" s="23">
        <f t="shared" si="0"/>
        <v>0</v>
      </c>
      <c r="H26" s="47"/>
      <c r="I26" s="44"/>
      <c r="J26" s="23">
        <f t="shared" si="1"/>
        <v>0</v>
      </c>
      <c r="K26" s="47"/>
      <c r="L26" s="44"/>
      <c r="M26" s="23">
        <f t="shared" si="2"/>
        <v>0</v>
      </c>
      <c r="N26" s="365">
        <f t="shared" si="3"/>
        <v>0</v>
      </c>
      <c r="O26" s="366">
        <f t="shared" si="4"/>
        <v>0</v>
      </c>
      <c r="P26" s="19"/>
    </row>
    <row r="27" spans="2:16" s="15" customFormat="1" ht="15.75" customHeight="1" x14ac:dyDescent="0.25">
      <c r="B27" s="125"/>
      <c r="C27" s="381"/>
      <c r="D27" s="20"/>
      <c r="E27" s="43"/>
      <c r="F27" s="44"/>
      <c r="G27" s="23">
        <f t="shared" si="0"/>
        <v>0</v>
      </c>
      <c r="H27" s="47"/>
      <c r="I27" s="44"/>
      <c r="J27" s="23">
        <f t="shared" si="1"/>
        <v>0</v>
      </c>
      <c r="K27" s="47"/>
      <c r="L27" s="44"/>
      <c r="M27" s="23">
        <f t="shared" si="2"/>
        <v>0</v>
      </c>
      <c r="N27" s="365">
        <f t="shared" si="3"/>
        <v>0</v>
      </c>
      <c r="O27" s="366">
        <f t="shared" si="4"/>
        <v>0</v>
      </c>
      <c r="P27" s="19"/>
    </row>
    <row r="28" spans="2:16" s="15" customFormat="1" ht="15.75" customHeight="1" x14ac:dyDescent="0.25">
      <c r="B28" s="125"/>
      <c r="C28" s="381"/>
      <c r="D28" s="20"/>
      <c r="E28" s="43"/>
      <c r="F28" s="44"/>
      <c r="G28" s="23">
        <f t="shared" si="0"/>
        <v>0</v>
      </c>
      <c r="H28" s="47"/>
      <c r="I28" s="44"/>
      <c r="J28" s="23">
        <f t="shared" si="1"/>
        <v>0</v>
      </c>
      <c r="K28" s="47"/>
      <c r="L28" s="44"/>
      <c r="M28" s="23">
        <f t="shared" si="2"/>
        <v>0</v>
      </c>
      <c r="N28" s="365">
        <f t="shared" si="3"/>
        <v>0</v>
      </c>
      <c r="O28" s="366">
        <f t="shared" si="4"/>
        <v>0</v>
      </c>
      <c r="P28" s="19"/>
    </row>
    <row r="29" spans="2:16" s="15" customFormat="1" ht="15.75" customHeight="1" x14ac:dyDescent="0.25">
      <c r="B29" s="125"/>
      <c r="C29" s="381"/>
      <c r="D29" s="20"/>
      <c r="E29" s="43"/>
      <c r="F29" s="44"/>
      <c r="G29" s="23">
        <f t="shared" si="0"/>
        <v>0</v>
      </c>
      <c r="H29" s="47"/>
      <c r="I29" s="44"/>
      <c r="J29" s="23">
        <f t="shared" si="1"/>
        <v>0</v>
      </c>
      <c r="K29" s="47"/>
      <c r="L29" s="44"/>
      <c r="M29" s="23">
        <f t="shared" si="2"/>
        <v>0</v>
      </c>
      <c r="N29" s="365">
        <f t="shared" si="3"/>
        <v>0</v>
      </c>
      <c r="O29" s="366">
        <f t="shared" si="4"/>
        <v>0</v>
      </c>
      <c r="P29" s="19"/>
    </row>
    <row r="30" spans="2:16" s="15" customFormat="1" ht="15.75" customHeight="1" x14ac:dyDescent="0.25">
      <c r="B30" s="125"/>
      <c r="C30" s="381"/>
      <c r="D30" s="20"/>
      <c r="E30" s="43"/>
      <c r="F30" s="44"/>
      <c r="G30" s="23">
        <f t="shared" si="0"/>
        <v>0</v>
      </c>
      <c r="H30" s="47"/>
      <c r="I30" s="44"/>
      <c r="J30" s="23">
        <f t="shared" si="1"/>
        <v>0</v>
      </c>
      <c r="K30" s="47"/>
      <c r="L30" s="44"/>
      <c r="M30" s="23">
        <f t="shared" si="2"/>
        <v>0</v>
      </c>
      <c r="N30" s="365">
        <f t="shared" si="3"/>
        <v>0</v>
      </c>
      <c r="O30" s="366">
        <f t="shared" si="4"/>
        <v>0</v>
      </c>
      <c r="P30" s="19"/>
    </row>
    <row r="31" spans="2:16" ht="15.75" customHeight="1" x14ac:dyDescent="0.25">
      <c r="B31" s="125"/>
      <c r="C31" s="381"/>
      <c r="D31" s="18"/>
      <c r="E31" s="43"/>
      <c r="F31" s="44"/>
      <c r="G31" s="23">
        <f>E31*F31</f>
        <v>0</v>
      </c>
      <c r="H31" s="47"/>
      <c r="I31" s="44"/>
      <c r="J31" s="23">
        <f t="shared" si="1"/>
        <v>0</v>
      </c>
      <c r="K31" s="47"/>
      <c r="L31" s="44"/>
      <c r="M31" s="23">
        <f t="shared" si="2"/>
        <v>0</v>
      </c>
      <c r="N31" s="365">
        <f>SUM(E31+H31+K31)</f>
        <v>0</v>
      </c>
      <c r="O31" s="366">
        <f>SUM(G31+J31+M31)</f>
        <v>0</v>
      </c>
      <c r="P31" s="19"/>
    </row>
    <row r="32" spans="2:16" ht="15.75" customHeight="1" x14ac:dyDescent="0.25">
      <c r="B32" s="125"/>
      <c r="C32" s="381"/>
      <c r="D32" s="18"/>
      <c r="E32" s="43"/>
      <c r="F32" s="44"/>
      <c r="G32" s="23">
        <f>E32*F32</f>
        <v>0</v>
      </c>
      <c r="H32" s="47"/>
      <c r="I32" s="44"/>
      <c r="J32" s="23">
        <f>H32*I32</f>
        <v>0</v>
      </c>
      <c r="K32" s="47"/>
      <c r="L32" s="44"/>
      <c r="M32" s="23">
        <f>K32*L32</f>
        <v>0</v>
      </c>
      <c r="N32" s="365">
        <f>SUM(E32+H32+K32)</f>
        <v>0</v>
      </c>
      <c r="O32" s="366">
        <f>SUM(G32+J32+M32)</f>
        <v>0</v>
      </c>
      <c r="P32" s="19"/>
    </row>
    <row r="33" spans="2:16" ht="15.75" customHeight="1" thickBot="1" x14ac:dyDescent="0.3">
      <c r="B33" s="442"/>
      <c r="C33" s="382"/>
      <c r="D33" s="100"/>
      <c r="E33" s="101"/>
      <c r="F33" s="102"/>
      <c r="G33" s="24">
        <f>E33*F33</f>
        <v>0</v>
      </c>
      <c r="H33" s="103"/>
      <c r="I33" s="102"/>
      <c r="J33" s="24">
        <f>H33*I33</f>
        <v>0</v>
      </c>
      <c r="K33" s="103"/>
      <c r="L33" s="102"/>
      <c r="M33" s="24">
        <f>K33*L33</f>
        <v>0</v>
      </c>
      <c r="N33" s="367">
        <f>SUM(E33+H33+K33)</f>
        <v>0</v>
      </c>
      <c r="O33" s="368">
        <f>SUM(G33+J33+M33)</f>
        <v>0</v>
      </c>
      <c r="P33" s="104"/>
    </row>
    <row r="34" spans="2:16" ht="15.75" customHeight="1" x14ac:dyDescent="0.25">
      <c r="B34" s="634" t="s">
        <v>220</v>
      </c>
      <c r="C34" s="635"/>
      <c r="D34" s="635"/>
      <c r="E34" s="476">
        <f>SUMIF($B10:$B33,"S",E10:E33)</f>
        <v>0</v>
      </c>
      <c r="F34" s="462"/>
      <c r="G34" s="477">
        <f>ROUND(SUMIF($B10:$B33,"S",G10:G33),0)</f>
        <v>0</v>
      </c>
      <c r="H34" s="476">
        <f t="shared" ref="H34:N34" si="5">SUMIF($B10:$B33,"S",H10:H33)</f>
        <v>0</v>
      </c>
      <c r="I34" s="462"/>
      <c r="J34" s="477">
        <f>ROUND(SUMIF($B10:$B33,"S",J10:J33),0)</f>
        <v>0</v>
      </c>
      <c r="K34" s="476">
        <f t="shared" si="5"/>
        <v>0</v>
      </c>
      <c r="L34" s="462"/>
      <c r="M34" s="477">
        <f>ROUND(SUMIF($B10:$B33,"S",M10:M33),0)</f>
        <v>0</v>
      </c>
      <c r="N34" s="476">
        <f t="shared" si="5"/>
        <v>0</v>
      </c>
      <c r="O34" s="477">
        <f>ROUND(SUMIF($B10:$B33,"S",O10:O33),0)</f>
        <v>0</v>
      </c>
      <c r="P34" s="463"/>
    </row>
    <row r="35" spans="2:16" ht="15.75" customHeight="1" x14ac:dyDescent="0.25">
      <c r="B35" s="636" t="s">
        <v>221</v>
      </c>
      <c r="C35" s="637"/>
      <c r="D35" s="637"/>
      <c r="E35" s="471">
        <f>SUMIF($B10:$B33,"CB",E10:E33)</f>
        <v>0</v>
      </c>
      <c r="F35" s="465"/>
      <c r="G35" s="472">
        <f>ROUND(SUMIF($B10:$B33,"CB",G10:G33),0)</f>
        <v>0</v>
      </c>
      <c r="H35" s="471">
        <f t="shared" ref="H35:N35" si="6">SUMIF($B10:$B33,"CB",H10:H33)</f>
        <v>0</v>
      </c>
      <c r="I35" s="465"/>
      <c r="J35" s="472">
        <f>ROUND(SUMIF($B10:$B33,"CB",J10:J33),0)</f>
        <v>0</v>
      </c>
      <c r="K35" s="471">
        <f t="shared" si="6"/>
        <v>0</v>
      </c>
      <c r="L35" s="465"/>
      <c r="M35" s="472">
        <f>ROUND(SUMIF($B10:$B33,"CB",M10:M33),0)</f>
        <v>0</v>
      </c>
      <c r="N35" s="471">
        <f t="shared" si="6"/>
        <v>0</v>
      </c>
      <c r="O35" s="472">
        <f>ROUND(SUMIF($B10:$B33,"CB",O10:O33),0)</f>
        <v>0</v>
      </c>
      <c r="P35" s="466"/>
    </row>
    <row r="36" spans="2:16" s="15" customFormat="1" ht="15.75" customHeight="1" thickBot="1" x14ac:dyDescent="0.3">
      <c r="B36" s="632" t="s">
        <v>191</v>
      </c>
      <c r="C36" s="633"/>
      <c r="D36" s="633"/>
      <c r="E36" s="473">
        <f>SUM(E10:E33)</f>
        <v>0</v>
      </c>
      <c r="F36" s="468"/>
      <c r="G36" s="474">
        <f>ROUND(SUM(G10:G33),0)</f>
        <v>0</v>
      </c>
      <c r="H36" s="475">
        <f>SUM(H10:H33)</f>
        <v>0</v>
      </c>
      <c r="I36" s="469"/>
      <c r="J36" s="474">
        <f>ROUND(SUM(J10:J33),0)</f>
        <v>0</v>
      </c>
      <c r="K36" s="475">
        <f>SUM(K10:K33)</f>
        <v>0</v>
      </c>
      <c r="L36" s="469"/>
      <c r="M36" s="474">
        <f>ROUND(SUM(M10:M33),0)</f>
        <v>0</v>
      </c>
      <c r="N36" s="475">
        <f>K36+H36+E36</f>
        <v>0</v>
      </c>
      <c r="O36" s="474">
        <f>ROUND(SUM(M36+J36+G36),0)</f>
        <v>0</v>
      </c>
      <c r="P36" s="470"/>
    </row>
    <row r="37" spans="2:16" ht="8" customHeight="1" thickBot="1" x14ac:dyDescent="0.3">
      <c r="B37" s="625"/>
      <c r="C37" s="625"/>
      <c r="D37" s="625"/>
      <c r="E37" s="625"/>
      <c r="F37" s="625"/>
      <c r="G37" s="343"/>
      <c r="H37" s="362"/>
    </row>
    <row r="38" spans="2:16" ht="12.5" x14ac:dyDescent="0.25">
      <c r="B38" s="589" t="s">
        <v>130</v>
      </c>
      <c r="C38" s="590"/>
      <c r="D38" s="590"/>
      <c r="E38" s="590"/>
      <c r="F38" s="590"/>
      <c r="G38" s="590"/>
      <c r="H38" s="590"/>
      <c r="I38" s="590"/>
      <c r="J38" s="590"/>
      <c r="K38" s="590"/>
      <c r="L38" s="590"/>
      <c r="M38" s="590"/>
      <c r="N38" s="590"/>
      <c r="O38" s="590"/>
      <c r="P38" s="591"/>
    </row>
    <row r="39" spans="2:16" thickBot="1" x14ac:dyDescent="0.3">
      <c r="B39" s="592"/>
      <c r="C39" s="593"/>
      <c r="D39" s="593"/>
      <c r="E39" s="593"/>
      <c r="F39" s="593"/>
      <c r="G39" s="593"/>
      <c r="H39" s="593"/>
      <c r="I39" s="593"/>
      <c r="J39" s="593"/>
      <c r="K39" s="593"/>
      <c r="L39" s="593"/>
      <c r="M39" s="593"/>
      <c r="N39" s="593"/>
      <c r="O39" s="593"/>
      <c r="P39" s="594"/>
    </row>
  </sheetData>
  <sheetProtection sheet="1" formatCells="0" formatColumns="0" formatRows="0" insertRows="0" deleteRows="0"/>
  <customSheetViews>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5" right="0.5" top="0.25" bottom="0.5" header="0.5" footer="0.25"/>
      <printOptions horizontalCentered="1"/>
      <pageSetup scale="80" orientation="landscape" r:id="rId6"/>
      <headerFooter alignWithMargins="0">
        <oddFooter>&amp;La. Personnel&amp;R Page &amp;P of &amp;N</oddFooter>
      </headerFooter>
    </customSheetView>
  </customSheetViews>
  <mergeCells count="18">
    <mergeCell ref="B2:P2"/>
    <mergeCell ref="N6:N7"/>
    <mergeCell ref="N1:P1"/>
    <mergeCell ref="E6:G6"/>
    <mergeCell ref="H6:J6"/>
    <mergeCell ref="K6:M6"/>
    <mergeCell ref="B1:D1"/>
    <mergeCell ref="C6:C7"/>
    <mergeCell ref="B38:P39"/>
    <mergeCell ref="D6:D7"/>
    <mergeCell ref="B3:P4"/>
    <mergeCell ref="B37:F37"/>
    <mergeCell ref="B6:B7"/>
    <mergeCell ref="P6:P7"/>
    <mergeCell ref="O6:O7"/>
    <mergeCell ref="B36:D36"/>
    <mergeCell ref="B34:D34"/>
    <mergeCell ref="B35:D35"/>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B1:P82"/>
  <sheetViews>
    <sheetView showGridLines="0" zoomScale="90" zoomScaleNormal="90" workbookViewId="0"/>
  </sheetViews>
  <sheetFormatPr defaultColWidth="9.08984375" defaultRowHeight="12.5" x14ac:dyDescent="0.25"/>
  <cols>
    <col min="1" max="1" width="3.08984375" style="346" customWidth="1"/>
    <col min="2" max="2" width="48" style="346" customWidth="1"/>
    <col min="3" max="3" width="18.08984375" style="346" bestFit="1" customWidth="1"/>
    <col min="4" max="4" width="9.08984375" style="346" bestFit="1" customWidth="1"/>
    <col min="5" max="5" width="9" style="346" bestFit="1" customWidth="1"/>
    <col min="6" max="6" width="18.08984375" style="346" bestFit="1" customWidth="1"/>
    <col min="7" max="7" width="9.08984375" style="346" bestFit="1" customWidth="1"/>
    <col min="8" max="8" width="7.90625" style="346" bestFit="1" customWidth="1"/>
    <col min="9" max="9" width="18.08984375" style="346" bestFit="1" customWidth="1"/>
    <col min="10" max="10" width="9.08984375" style="346" bestFit="1" customWidth="1"/>
    <col min="11" max="11" width="7.90625" style="346" bestFit="1" customWidth="1"/>
    <col min="12" max="12" width="21.54296875" style="346" bestFit="1" customWidth="1"/>
    <col min="13" max="13" width="9.08984375" style="346"/>
    <col min="14" max="14" width="31" style="346" bestFit="1" customWidth="1"/>
    <col min="15" max="16384" width="9.08984375" style="346"/>
  </cols>
  <sheetData>
    <row r="1" spans="2:16" s="330" customFormat="1" ht="10" x14ac:dyDescent="0.25">
      <c r="B1" s="643" t="s">
        <v>110</v>
      </c>
      <c r="C1" s="643"/>
      <c r="D1" s="643"/>
      <c r="E1" s="643"/>
      <c r="F1" s="643"/>
      <c r="G1" s="643"/>
      <c r="H1" s="643"/>
      <c r="I1" s="643"/>
      <c r="J1" s="643"/>
      <c r="K1" s="643"/>
      <c r="L1" s="328"/>
      <c r="M1" s="329"/>
      <c r="N1" s="329"/>
    </row>
    <row r="2" spans="2:16" s="166" customFormat="1" ht="18.5" thickBot="1" x14ac:dyDescent="0.3">
      <c r="B2" s="638" t="s">
        <v>46</v>
      </c>
      <c r="C2" s="638"/>
      <c r="D2" s="638"/>
      <c r="E2" s="638"/>
      <c r="F2" s="638"/>
      <c r="G2" s="638"/>
      <c r="H2" s="638"/>
      <c r="I2" s="638"/>
      <c r="J2" s="638"/>
      <c r="K2" s="638"/>
      <c r="L2" s="638"/>
      <c r="M2" s="208"/>
      <c r="N2" s="208"/>
      <c r="O2" s="165"/>
      <c r="P2" s="165"/>
    </row>
    <row r="3" spans="2:16" s="166" customFormat="1" ht="68.5" customHeight="1" thickBot="1" x14ac:dyDescent="0.3">
      <c r="B3" s="650" t="s">
        <v>213</v>
      </c>
      <c r="C3" s="651"/>
      <c r="D3" s="651"/>
      <c r="E3" s="651"/>
      <c r="F3" s="651"/>
      <c r="G3" s="651"/>
      <c r="H3" s="651"/>
      <c r="I3" s="651"/>
      <c r="J3" s="651"/>
      <c r="K3" s="651"/>
      <c r="L3" s="652"/>
      <c r="M3" s="331"/>
      <c r="N3" s="331"/>
    </row>
    <row r="4" spans="2:16" s="166" customFormat="1" ht="8" customHeight="1" thickBot="1" x14ac:dyDescent="0.3">
      <c r="B4" s="331"/>
      <c r="C4" s="331"/>
      <c r="D4" s="331"/>
      <c r="E4" s="331"/>
      <c r="F4" s="331"/>
      <c r="G4" s="331"/>
      <c r="H4" s="331"/>
      <c r="I4" s="331"/>
      <c r="J4" s="331"/>
      <c r="K4" s="331"/>
      <c r="L4" s="331"/>
      <c r="M4" s="331"/>
      <c r="N4" s="331"/>
    </row>
    <row r="5" spans="2:16" s="155" customFormat="1" ht="14" x14ac:dyDescent="0.25">
      <c r="B5" s="332" t="s">
        <v>106</v>
      </c>
      <c r="C5" s="663" t="s">
        <v>53</v>
      </c>
      <c r="D5" s="663"/>
      <c r="E5" s="663"/>
      <c r="F5" s="663" t="s">
        <v>56</v>
      </c>
      <c r="G5" s="663"/>
      <c r="H5" s="663"/>
      <c r="I5" s="663" t="s">
        <v>54</v>
      </c>
      <c r="J5" s="663"/>
      <c r="K5" s="663"/>
      <c r="L5" s="333" t="s">
        <v>126</v>
      </c>
      <c r="M5" s="334"/>
    </row>
    <row r="6" spans="2:16" s="155" customFormat="1" ht="14" x14ac:dyDescent="0.25">
      <c r="B6" s="335"/>
      <c r="C6" s="336" t="s">
        <v>108</v>
      </c>
      <c r="D6" s="336" t="s">
        <v>107</v>
      </c>
      <c r="E6" s="336" t="s">
        <v>88</v>
      </c>
      <c r="F6" s="337" t="s">
        <v>108</v>
      </c>
      <c r="G6" s="337" t="s">
        <v>107</v>
      </c>
      <c r="H6" s="337" t="s">
        <v>88</v>
      </c>
      <c r="I6" s="337" t="s">
        <v>108</v>
      </c>
      <c r="J6" s="337" t="s">
        <v>107</v>
      </c>
      <c r="K6" s="337" t="s">
        <v>88</v>
      </c>
      <c r="L6" s="338"/>
    </row>
    <row r="7" spans="2:16" s="155" customFormat="1" ht="14" x14ac:dyDescent="0.25">
      <c r="B7" s="114" t="s">
        <v>144</v>
      </c>
      <c r="C7" s="65">
        <v>170000</v>
      </c>
      <c r="D7" s="66">
        <v>0.2</v>
      </c>
      <c r="E7" s="64">
        <f>C7*D7</f>
        <v>34000</v>
      </c>
      <c r="F7" s="64">
        <v>10000</v>
      </c>
      <c r="G7" s="66">
        <v>0.2</v>
      </c>
      <c r="H7" s="64">
        <f t="shared" ref="H7:H12" si="0">F7*G7</f>
        <v>2000</v>
      </c>
      <c r="I7" s="64">
        <v>10000</v>
      </c>
      <c r="J7" s="66">
        <v>0.2</v>
      </c>
      <c r="K7" s="64">
        <f t="shared" ref="K7:K12" si="1">I7*J7</f>
        <v>2000</v>
      </c>
      <c r="L7" s="347">
        <f>E7+H7+K7</f>
        <v>38000</v>
      </c>
    </row>
    <row r="8" spans="2:16" s="155" customFormat="1" ht="14" x14ac:dyDescent="0.25">
      <c r="B8" s="151"/>
      <c r="C8" s="152"/>
      <c r="D8" s="153"/>
      <c r="E8" s="348">
        <f>D8*C8</f>
        <v>0</v>
      </c>
      <c r="F8" s="152"/>
      <c r="G8" s="153"/>
      <c r="H8" s="348">
        <f t="shared" si="0"/>
        <v>0</v>
      </c>
      <c r="I8" s="152"/>
      <c r="J8" s="153"/>
      <c r="K8" s="348">
        <f t="shared" si="1"/>
        <v>0</v>
      </c>
      <c r="L8" s="349">
        <f>SUM(E8+H8+K8)</f>
        <v>0</v>
      </c>
    </row>
    <row r="9" spans="2:16" s="155" customFormat="1" ht="14" x14ac:dyDescent="0.25">
      <c r="B9" s="151"/>
      <c r="C9" s="152"/>
      <c r="D9" s="153"/>
      <c r="E9" s="348">
        <f>D9*C9</f>
        <v>0</v>
      </c>
      <c r="F9" s="152"/>
      <c r="G9" s="153"/>
      <c r="H9" s="348">
        <f t="shared" si="0"/>
        <v>0</v>
      </c>
      <c r="I9" s="152"/>
      <c r="J9" s="153"/>
      <c r="K9" s="348">
        <f t="shared" si="1"/>
        <v>0</v>
      </c>
      <c r="L9" s="349">
        <f>SUM(E9+H9+K9)</f>
        <v>0</v>
      </c>
    </row>
    <row r="10" spans="2:16" s="155" customFormat="1" ht="14" x14ac:dyDescent="0.25">
      <c r="B10" s="151"/>
      <c r="C10" s="152"/>
      <c r="D10" s="153"/>
      <c r="E10" s="348">
        <f>D10*C10</f>
        <v>0</v>
      </c>
      <c r="F10" s="152"/>
      <c r="G10" s="153"/>
      <c r="H10" s="348">
        <f t="shared" si="0"/>
        <v>0</v>
      </c>
      <c r="I10" s="152"/>
      <c r="J10" s="153"/>
      <c r="K10" s="348">
        <f t="shared" si="1"/>
        <v>0</v>
      </c>
      <c r="L10" s="349">
        <f>SUM(E10+H10+K10)</f>
        <v>0</v>
      </c>
    </row>
    <row r="11" spans="2:16" s="155" customFormat="1" ht="14.25" customHeight="1" x14ac:dyDescent="0.25">
      <c r="B11" s="154"/>
      <c r="C11" s="152"/>
      <c r="D11" s="153"/>
      <c r="E11" s="348">
        <f>D11*C11</f>
        <v>0</v>
      </c>
      <c r="F11" s="152"/>
      <c r="G11" s="153"/>
      <c r="H11" s="348">
        <f t="shared" si="0"/>
        <v>0</v>
      </c>
      <c r="I11" s="152"/>
      <c r="J11" s="153"/>
      <c r="K11" s="348">
        <f t="shared" si="1"/>
        <v>0</v>
      </c>
      <c r="L11" s="349">
        <f>SUM(E11+H11+K11)</f>
        <v>0</v>
      </c>
    </row>
    <row r="12" spans="2:16" s="155" customFormat="1" ht="14.25" customHeight="1" x14ac:dyDescent="0.25">
      <c r="B12" s="154"/>
      <c r="C12" s="152"/>
      <c r="D12" s="153"/>
      <c r="E12" s="348">
        <f>D12*C12</f>
        <v>0</v>
      </c>
      <c r="F12" s="152"/>
      <c r="G12" s="153"/>
      <c r="H12" s="348">
        <f t="shared" si="0"/>
        <v>0</v>
      </c>
      <c r="I12" s="152"/>
      <c r="J12" s="153"/>
      <c r="K12" s="348">
        <f t="shared" si="1"/>
        <v>0</v>
      </c>
      <c r="L12" s="349">
        <f>SUM(E12+H12+K12)</f>
        <v>0</v>
      </c>
    </row>
    <row r="13" spans="2:16" s="16" customFormat="1" ht="14.5" thickBot="1" x14ac:dyDescent="0.3">
      <c r="B13" s="350" t="s">
        <v>190</v>
      </c>
      <c r="C13" s="351">
        <f>ROUND(SUM(C8:C12),0)</f>
        <v>0</v>
      </c>
      <c r="D13" s="352"/>
      <c r="E13" s="351">
        <f>ROUND(SUM(E8:E12),0)</f>
        <v>0</v>
      </c>
      <c r="F13" s="351">
        <f>ROUND(SUM(F8:F12),0)</f>
        <v>0</v>
      </c>
      <c r="G13" s="352"/>
      <c r="H13" s="351">
        <f>ROUND(SUM(H8:H12),0)</f>
        <v>0</v>
      </c>
      <c r="I13" s="351">
        <f>ROUND(SUM(I8:I12),0)</f>
        <v>0</v>
      </c>
      <c r="J13" s="352"/>
      <c r="K13" s="351">
        <f>ROUND(SUM(K8:K12),0)</f>
        <v>0</v>
      </c>
      <c r="L13" s="353">
        <f>ROUND(SUM(E13+H13+K13),0)</f>
        <v>0</v>
      </c>
    </row>
    <row r="14" spans="2:16" s="16" customFormat="1" ht="8" customHeight="1" thickBot="1" x14ac:dyDescent="0.3">
      <c r="B14" s="339"/>
      <c r="C14" s="340"/>
      <c r="D14" s="341"/>
      <c r="E14" s="341"/>
      <c r="F14" s="341"/>
      <c r="G14" s="341"/>
      <c r="H14" s="341"/>
      <c r="I14" s="341"/>
      <c r="J14" s="342"/>
      <c r="K14" s="343"/>
      <c r="L14" s="341"/>
      <c r="M14" s="342"/>
      <c r="N14" s="343"/>
    </row>
    <row r="15" spans="2:16" s="16" customFormat="1" ht="30" customHeight="1" thickBot="1" x14ac:dyDescent="0.3">
      <c r="B15" s="662" t="s">
        <v>134</v>
      </c>
      <c r="C15" s="620"/>
      <c r="D15" s="620"/>
      <c r="E15" s="620"/>
      <c r="F15" s="620"/>
      <c r="G15" s="620"/>
      <c r="H15" s="620"/>
      <c r="I15" s="620"/>
      <c r="J15" s="620"/>
      <c r="K15" s="620"/>
      <c r="L15" s="621"/>
      <c r="M15" s="344"/>
      <c r="N15" s="344"/>
    </row>
    <row r="16" spans="2:16" s="16" customFormat="1" ht="17.25" customHeight="1" x14ac:dyDescent="0.25">
      <c r="B16" s="653" t="s">
        <v>177</v>
      </c>
      <c r="C16" s="654"/>
      <c r="D16" s="654"/>
      <c r="E16" s="654"/>
      <c r="F16" s="654"/>
      <c r="G16" s="654"/>
      <c r="H16" s="654"/>
      <c r="I16" s="654"/>
      <c r="J16" s="654"/>
      <c r="K16" s="654"/>
      <c r="L16" s="655"/>
      <c r="M16" s="15"/>
      <c r="N16" s="15"/>
    </row>
    <row r="17" spans="2:14" s="16" customFormat="1" ht="30.75" customHeight="1" x14ac:dyDescent="0.25">
      <c r="B17" s="656"/>
      <c r="C17" s="657"/>
      <c r="D17" s="657"/>
      <c r="E17" s="657"/>
      <c r="F17" s="657"/>
      <c r="G17" s="657"/>
      <c r="H17" s="657"/>
      <c r="I17" s="657"/>
      <c r="J17" s="657"/>
      <c r="K17" s="657"/>
      <c r="L17" s="658"/>
      <c r="M17" s="345"/>
      <c r="N17" s="345"/>
    </row>
    <row r="18" spans="2:14" s="16" customFormat="1" ht="12.75" customHeight="1" x14ac:dyDescent="0.25">
      <c r="B18" s="656"/>
      <c r="C18" s="657"/>
      <c r="D18" s="657"/>
      <c r="E18" s="657"/>
      <c r="F18" s="657"/>
      <c r="G18" s="657"/>
      <c r="H18" s="657"/>
      <c r="I18" s="657"/>
      <c r="J18" s="657"/>
      <c r="K18" s="657"/>
      <c r="L18" s="658"/>
      <c r="M18" s="15"/>
      <c r="N18" s="15"/>
    </row>
    <row r="19" spans="2:14" s="16" customFormat="1" ht="92.25" customHeight="1" thickBot="1" x14ac:dyDescent="0.3">
      <c r="B19" s="659"/>
      <c r="C19" s="660"/>
      <c r="D19" s="660"/>
      <c r="E19" s="660"/>
      <c r="F19" s="660"/>
      <c r="G19" s="660"/>
      <c r="H19" s="660"/>
      <c r="I19" s="660"/>
      <c r="J19" s="660"/>
      <c r="K19" s="660"/>
      <c r="L19" s="661"/>
      <c r="M19" s="345"/>
      <c r="N19" s="345"/>
    </row>
    <row r="20" spans="2:14" s="16" customFormat="1" ht="8" customHeight="1" thickBot="1" x14ac:dyDescent="0.3">
      <c r="B20" s="646"/>
      <c r="C20" s="646"/>
      <c r="D20" s="646"/>
      <c r="E20" s="646"/>
      <c r="F20" s="646"/>
      <c r="G20" s="646"/>
      <c r="H20" s="646"/>
      <c r="I20" s="646"/>
      <c r="J20" s="646"/>
      <c r="K20" s="646"/>
      <c r="L20" s="646"/>
      <c r="M20" s="15"/>
    </row>
    <row r="21" spans="2:14" s="16" customFormat="1" ht="38.25" customHeight="1" thickBot="1" x14ac:dyDescent="0.3">
      <c r="B21" s="647" t="s">
        <v>135</v>
      </c>
      <c r="C21" s="648"/>
      <c r="D21" s="648"/>
      <c r="E21" s="648"/>
      <c r="F21" s="648"/>
      <c r="G21" s="648"/>
      <c r="H21" s="648"/>
      <c r="I21" s="648"/>
      <c r="J21" s="648"/>
      <c r="K21" s="648"/>
      <c r="L21" s="649"/>
    </row>
    <row r="22" spans="2:14" s="16" customFormat="1" x14ac:dyDescent="0.25"/>
    <row r="23" spans="2:14" s="16" customFormat="1" x14ac:dyDescent="0.25"/>
    <row r="24" spans="2:14" s="16" customFormat="1" x14ac:dyDescent="0.25"/>
    <row r="25" spans="2:14" s="16" customFormat="1" x14ac:dyDescent="0.25"/>
    <row r="26" spans="2:14" s="16" customFormat="1" x14ac:dyDescent="0.25"/>
    <row r="27" spans="2:14" s="16" customFormat="1" x14ac:dyDescent="0.25"/>
    <row r="28" spans="2:14" s="16" customFormat="1" x14ac:dyDescent="0.25"/>
    <row r="29" spans="2:14" s="16" customFormat="1" x14ac:dyDescent="0.25"/>
    <row r="30" spans="2:14" s="16" customFormat="1" x14ac:dyDescent="0.25"/>
    <row r="31" spans="2:14" s="16" customFormat="1" x14ac:dyDescent="0.25"/>
    <row r="32" spans="2:14" s="16" customFormat="1" x14ac:dyDescent="0.25"/>
    <row r="33" s="16" customFormat="1" x14ac:dyDescent="0.25"/>
    <row r="34" s="16" customFormat="1" x14ac:dyDescent="0.25"/>
    <row r="35" s="16" customFormat="1" x14ac:dyDescent="0.25"/>
    <row r="36" s="16" customFormat="1" x14ac:dyDescent="0.25"/>
    <row r="37" s="16" customFormat="1" x14ac:dyDescent="0.25"/>
    <row r="38" s="16" customFormat="1" x14ac:dyDescent="0.25"/>
    <row r="39" s="16" customFormat="1" x14ac:dyDescent="0.25"/>
    <row r="40" s="16" customFormat="1" x14ac:dyDescent="0.25"/>
    <row r="41" s="16" customFormat="1" x14ac:dyDescent="0.25"/>
    <row r="42" s="16" customFormat="1" x14ac:dyDescent="0.25"/>
    <row r="43" s="16" customFormat="1" x14ac:dyDescent="0.25"/>
    <row r="44" s="16" customFormat="1" x14ac:dyDescent="0.25"/>
    <row r="45" s="16" customFormat="1" x14ac:dyDescent="0.25"/>
    <row r="46" s="16" customFormat="1" x14ac:dyDescent="0.25"/>
    <row r="47" s="16" customFormat="1" x14ac:dyDescent="0.25"/>
    <row r="48" s="16" customFormat="1" x14ac:dyDescent="0.25"/>
    <row r="49" s="16" customFormat="1" x14ac:dyDescent="0.25"/>
    <row r="50" s="16" customFormat="1" x14ac:dyDescent="0.25"/>
    <row r="51" s="16" customFormat="1" x14ac:dyDescent="0.25"/>
    <row r="52" s="16" customFormat="1" x14ac:dyDescent="0.25"/>
    <row r="53" s="16" customFormat="1" x14ac:dyDescent="0.25"/>
    <row r="54" s="16" customFormat="1" x14ac:dyDescent="0.25"/>
    <row r="55" s="16" customFormat="1" x14ac:dyDescent="0.25"/>
    <row r="56" s="16" customFormat="1" x14ac:dyDescent="0.25"/>
    <row r="57" s="16" customFormat="1" x14ac:dyDescent="0.25"/>
    <row r="58" s="16" customFormat="1" x14ac:dyDescent="0.25"/>
    <row r="59" s="16" customFormat="1" x14ac:dyDescent="0.25"/>
    <row r="60" s="16" customFormat="1" x14ac:dyDescent="0.25"/>
    <row r="61" s="16" customFormat="1" x14ac:dyDescent="0.25"/>
    <row r="62" s="16" customFormat="1" x14ac:dyDescent="0.25"/>
    <row r="63" s="16" customFormat="1" x14ac:dyDescent="0.25"/>
    <row r="64"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sheetData>
  <sheetProtection sheet="1" formatCells="0" formatColumns="0" formatRows="0" insertRows="0" deleteRows="0"/>
  <customSheetViews>
    <customSheetView guid="{D7FF18E2-A72D-4088-BD59-9D74A43C39A8}" scale="90" showPageBreaks="1" fitToPage="1" printArea="1">
      <selection activeCell="F7" sqref="F7:F9"/>
      <pageMargins left="0.25" right="0.25" top="0.25" bottom="0.5" header="0.5" footer="0.25"/>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2"/>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25" right="0.25" top="0.25" bottom="0.5" header="0.5" footer="0.25"/>
      <pageSetup scale="81" orientation="landscape" r:id="rId6"/>
      <headerFooter alignWithMargins="0">
        <oddFooter>&amp;Lb. Fringe Benefits</oddFooter>
      </headerFooter>
    </customSheetView>
  </customSheetViews>
  <mergeCells count="10">
    <mergeCell ref="B1:K1"/>
    <mergeCell ref="B2:L2"/>
    <mergeCell ref="B20:L20"/>
    <mergeCell ref="B21:L21"/>
    <mergeCell ref="B3:L3"/>
    <mergeCell ref="B16:L19"/>
    <mergeCell ref="B15:L15"/>
    <mergeCell ref="F5:H5"/>
    <mergeCell ref="I5:K5"/>
    <mergeCell ref="C5:E5"/>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B1:R38"/>
  <sheetViews>
    <sheetView showGridLines="0" zoomScale="90" zoomScaleNormal="90" workbookViewId="0"/>
  </sheetViews>
  <sheetFormatPr defaultColWidth="9.08984375" defaultRowHeight="12.5" x14ac:dyDescent="0.25"/>
  <cols>
    <col min="1" max="1" width="3.36328125" style="4" customWidth="1"/>
    <col min="2" max="2" width="10" style="4" bestFit="1" customWidth="1"/>
    <col min="3" max="3" width="7.6328125" style="4" customWidth="1"/>
    <col min="4" max="4" width="53.6328125" style="4" customWidth="1"/>
    <col min="5" max="6" width="14.08984375" style="168" customWidth="1"/>
    <col min="7" max="7" width="6.36328125" style="169" bestFit="1" customWidth="1"/>
    <col min="8" max="8" width="9.6328125" style="169" customWidth="1"/>
    <col min="9" max="11" width="8.6328125" style="170" customWidth="1"/>
    <col min="12" max="12" width="9.90625" style="170" customWidth="1"/>
    <col min="13" max="13" width="9.90625" style="91" bestFit="1" customWidth="1"/>
    <col min="14" max="14" width="28" style="171" customWidth="1"/>
    <col min="15" max="16384" width="9.08984375" style="4"/>
  </cols>
  <sheetData>
    <row r="1" spans="2:18" s="164" customFormat="1" ht="12.75" customHeight="1" x14ac:dyDescent="0.25">
      <c r="B1" s="674" t="s">
        <v>110</v>
      </c>
      <c r="C1" s="674"/>
      <c r="D1" s="674"/>
      <c r="E1" s="159"/>
      <c r="F1" s="160"/>
      <c r="G1" s="160"/>
      <c r="H1" s="160"/>
      <c r="I1" s="161"/>
      <c r="J1" s="161"/>
      <c r="K1" s="161"/>
      <c r="L1" s="161"/>
      <c r="M1" s="162"/>
      <c r="N1" s="276"/>
      <c r="O1" s="163"/>
    </row>
    <row r="2" spans="2:18" s="166" customFormat="1" ht="15.75" customHeight="1" thickBot="1" x14ac:dyDescent="0.3">
      <c r="B2" s="673" t="s">
        <v>47</v>
      </c>
      <c r="C2" s="673"/>
      <c r="D2" s="673"/>
      <c r="E2" s="673"/>
      <c r="F2" s="673"/>
      <c r="G2" s="673"/>
      <c r="H2" s="673"/>
      <c r="I2" s="673"/>
      <c r="J2" s="673"/>
      <c r="K2" s="673"/>
      <c r="L2" s="673"/>
      <c r="M2" s="673"/>
      <c r="N2" s="673"/>
      <c r="O2" s="165"/>
      <c r="P2" s="165"/>
      <c r="Q2" s="165"/>
      <c r="R2" s="165"/>
    </row>
    <row r="3" spans="2:18" ht="189" customHeight="1" thickBot="1" x14ac:dyDescent="0.3">
      <c r="B3" s="664" t="s">
        <v>242</v>
      </c>
      <c r="C3" s="665"/>
      <c r="D3" s="665"/>
      <c r="E3" s="665"/>
      <c r="F3" s="665"/>
      <c r="G3" s="665"/>
      <c r="H3" s="665"/>
      <c r="I3" s="665"/>
      <c r="J3" s="665"/>
      <c r="K3" s="665"/>
      <c r="L3" s="665"/>
      <c r="M3" s="665"/>
      <c r="N3" s="666"/>
    </row>
    <row r="4" spans="2:18" ht="8" customHeight="1" thickBot="1" x14ac:dyDescent="0.3">
      <c r="D4" s="167"/>
    </row>
    <row r="5" spans="2:18" s="164" customFormat="1" ht="42" customHeight="1" thickBot="1" x14ac:dyDescent="0.3">
      <c r="B5" s="378" t="s">
        <v>205</v>
      </c>
      <c r="C5" s="386" t="s">
        <v>196</v>
      </c>
      <c r="D5" s="172" t="s">
        <v>146</v>
      </c>
      <c r="E5" s="173" t="s">
        <v>112</v>
      </c>
      <c r="F5" s="173" t="s">
        <v>113</v>
      </c>
      <c r="G5" s="174" t="s">
        <v>68</v>
      </c>
      <c r="H5" s="174" t="s">
        <v>67</v>
      </c>
      <c r="I5" s="175" t="s">
        <v>164</v>
      </c>
      <c r="J5" s="175" t="s">
        <v>165</v>
      </c>
      <c r="K5" s="175" t="s">
        <v>166</v>
      </c>
      <c r="L5" s="175" t="s">
        <v>167</v>
      </c>
      <c r="M5" s="176" t="s">
        <v>69</v>
      </c>
      <c r="N5" s="177" t="s">
        <v>70</v>
      </c>
    </row>
    <row r="6" spans="2:18" s="164" customFormat="1" ht="14.5" thickBot="1" x14ac:dyDescent="0.3">
      <c r="B6" s="387"/>
      <c r="C6" s="387"/>
      <c r="D6" s="178" t="s">
        <v>71</v>
      </c>
      <c r="E6" s="675" t="s">
        <v>136</v>
      </c>
      <c r="F6" s="675"/>
      <c r="G6" s="675"/>
      <c r="H6" s="675"/>
      <c r="I6" s="675"/>
      <c r="J6" s="675"/>
      <c r="K6" s="675"/>
      <c r="L6" s="675"/>
      <c r="M6" s="675"/>
      <c r="N6" s="676"/>
      <c r="O6" s="179"/>
    </row>
    <row r="7" spans="2:18" s="180" customFormat="1" ht="13.5" customHeight="1" thickBot="1" x14ac:dyDescent="0.3">
      <c r="B7" s="277" t="s">
        <v>203</v>
      </c>
      <c r="C7" s="308">
        <v>1</v>
      </c>
      <c r="D7" s="278" t="s">
        <v>155</v>
      </c>
      <c r="E7" s="279"/>
      <c r="F7" s="279"/>
      <c r="G7" s="280">
        <v>2</v>
      </c>
      <c r="H7" s="280">
        <v>2</v>
      </c>
      <c r="I7" s="281">
        <v>250</v>
      </c>
      <c r="J7" s="281">
        <v>500</v>
      </c>
      <c r="K7" s="281">
        <v>100</v>
      </c>
      <c r="L7" s="281">
        <v>80</v>
      </c>
      <c r="M7" s="282">
        <f>SUM(I7:L7)*H7</f>
        <v>1860</v>
      </c>
      <c r="N7" s="283" t="s">
        <v>161</v>
      </c>
    </row>
    <row r="8" spans="2:18" ht="13.5" thickBot="1" x14ac:dyDescent="0.3">
      <c r="B8" s="277" t="s">
        <v>206</v>
      </c>
      <c r="C8" s="308">
        <v>4</v>
      </c>
      <c r="D8" s="278" t="s">
        <v>214</v>
      </c>
      <c r="E8" s="279"/>
      <c r="F8" s="279"/>
      <c r="G8" s="280">
        <v>3</v>
      </c>
      <c r="H8" s="280">
        <v>1</v>
      </c>
      <c r="I8" s="281">
        <v>250</v>
      </c>
      <c r="J8" s="281">
        <v>500</v>
      </c>
      <c r="K8" s="281">
        <v>100</v>
      </c>
      <c r="L8" s="281">
        <v>80</v>
      </c>
      <c r="M8" s="282" cm="1">
        <f t="array" ref="M8">SUM(I8:L8*H8)</f>
        <v>930</v>
      </c>
      <c r="N8" s="283" t="s">
        <v>161</v>
      </c>
    </row>
    <row r="9" spans="2:18" x14ac:dyDescent="0.25">
      <c r="B9" s="275"/>
      <c r="C9" s="380"/>
      <c r="D9" s="116"/>
      <c r="E9" s="72"/>
      <c r="F9" s="72"/>
      <c r="G9" s="108"/>
      <c r="H9" s="108"/>
      <c r="I9" s="105"/>
      <c r="J9" s="105"/>
      <c r="K9" s="105"/>
      <c r="L9" s="105"/>
      <c r="M9" s="326">
        <f>SUM(I9:L9)*H9</f>
        <v>0</v>
      </c>
      <c r="N9" s="74"/>
    </row>
    <row r="10" spans="2:18" x14ac:dyDescent="0.25">
      <c r="B10" s="275"/>
      <c r="C10" s="380"/>
      <c r="D10" s="116"/>
      <c r="E10" s="72"/>
      <c r="F10" s="72"/>
      <c r="G10" s="108"/>
      <c r="H10" s="108"/>
      <c r="I10" s="105"/>
      <c r="J10" s="105"/>
      <c r="K10" s="105"/>
      <c r="L10" s="105"/>
      <c r="M10" s="326">
        <f>SUM(I11:L11)*H11</f>
        <v>0</v>
      </c>
      <c r="N10" s="74"/>
    </row>
    <row r="11" spans="2:18" x14ac:dyDescent="0.25">
      <c r="B11" s="275"/>
      <c r="C11" s="380"/>
      <c r="D11" s="117"/>
      <c r="E11" s="72"/>
      <c r="F11" s="72"/>
      <c r="G11" s="108"/>
      <c r="H11" s="108"/>
      <c r="I11" s="105"/>
      <c r="J11" s="105"/>
      <c r="K11" s="105"/>
      <c r="L11" s="105"/>
      <c r="M11" s="326">
        <f>SUM(I12:L12)*H12</f>
        <v>0</v>
      </c>
      <c r="N11" s="74"/>
    </row>
    <row r="12" spans="2:18" x14ac:dyDescent="0.25">
      <c r="B12" s="138"/>
      <c r="C12" s="380"/>
      <c r="D12" s="116"/>
      <c r="E12" s="72"/>
      <c r="F12" s="72"/>
      <c r="G12" s="108"/>
      <c r="H12" s="108"/>
      <c r="I12" s="105"/>
      <c r="J12" s="105"/>
      <c r="K12" s="105"/>
      <c r="L12" s="105"/>
      <c r="M12" s="326">
        <f t="shared" ref="M12" si="0">SUM(I12:L12)*H12</f>
        <v>0</v>
      </c>
      <c r="N12" s="74"/>
    </row>
    <row r="13" spans="2:18" ht="13" x14ac:dyDescent="0.25">
      <c r="B13" s="156"/>
      <c r="C13" s="383"/>
      <c r="D13" s="118" t="s">
        <v>72</v>
      </c>
      <c r="E13" s="77"/>
      <c r="F13" s="77"/>
      <c r="G13" s="109"/>
      <c r="H13" s="109"/>
      <c r="I13" s="106"/>
      <c r="J13" s="106"/>
      <c r="K13" s="106"/>
      <c r="L13" s="106"/>
      <c r="M13" s="284"/>
      <c r="N13" s="78"/>
    </row>
    <row r="14" spans="2:18" ht="13" thickBot="1" x14ac:dyDescent="0.3">
      <c r="B14" s="139"/>
      <c r="C14" s="384"/>
      <c r="D14" s="120"/>
      <c r="E14" s="121"/>
      <c r="F14" s="121"/>
      <c r="G14" s="122"/>
      <c r="H14" s="122"/>
      <c r="I14" s="123"/>
      <c r="J14" s="123"/>
      <c r="K14" s="123"/>
      <c r="L14" s="123"/>
      <c r="M14" s="444">
        <f>SUM(I14:L14)*H14</f>
        <v>0</v>
      </c>
      <c r="N14" s="124"/>
    </row>
    <row r="15" spans="2:18" ht="13.5" thickBot="1" x14ac:dyDescent="0.3">
      <c r="B15" s="679" t="s">
        <v>57</v>
      </c>
      <c r="C15" s="680"/>
      <c r="D15" s="681"/>
      <c r="E15" s="67"/>
      <c r="F15" s="67"/>
      <c r="G15" s="110"/>
      <c r="H15" s="110"/>
      <c r="I15" s="107"/>
      <c r="J15" s="107"/>
      <c r="K15" s="107"/>
      <c r="L15" s="107"/>
      <c r="M15" s="158">
        <f>SUM(M9:M14)</f>
        <v>0</v>
      </c>
      <c r="N15" s="68"/>
    </row>
    <row r="16" spans="2:18" s="164" customFormat="1" ht="14.5" thickBot="1" x14ac:dyDescent="0.3">
      <c r="B16" s="157"/>
      <c r="C16" s="385"/>
      <c r="D16" s="119" t="s">
        <v>71</v>
      </c>
      <c r="E16" s="675" t="s">
        <v>137</v>
      </c>
      <c r="F16" s="675"/>
      <c r="G16" s="675"/>
      <c r="H16" s="675"/>
      <c r="I16" s="675"/>
      <c r="J16" s="675"/>
      <c r="K16" s="675"/>
      <c r="L16" s="675"/>
      <c r="M16" s="675"/>
      <c r="N16" s="676"/>
    </row>
    <row r="17" spans="2:14" s="180" customFormat="1" ht="13" x14ac:dyDescent="0.25">
      <c r="B17" s="275"/>
      <c r="C17" s="380"/>
      <c r="D17" s="116"/>
      <c r="E17" s="72"/>
      <c r="F17" s="72"/>
      <c r="G17" s="108"/>
      <c r="H17" s="108"/>
      <c r="I17" s="105"/>
      <c r="J17" s="105"/>
      <c r="K17" s="105"/>
      <c r="L17" s="105"/>
      <c r="M17" s="445">
        <f>SUM(I17:L17)*H17</f>
        <v>0</v>
      </c>
      <c r="N17" s="71"/>
    </row>
    <row r="18" spans="2:14" x14ac:dyDescent="0.25">
      <c r="B18" s="275"/>
      <c r="C18" s="380"/>
      <c r="D18" s="117"/>
      <c r="E18" s="72"/>
      <c r="F18" s="72"/>
      <c r="G18" s="108"/>
      <c r="H18" s="108"/>
      <c r="I18" s="105"/>
      <c r="J18" s="105"/>
      <c r="K18" s="105"/>
      <c r="L18" s="105"/>
      <c r="M18" s="326">
        <f>SUM(I18:L18)*H18</f>
        <v>0</v>
      </c>
      <c r="N18" s="74"/>
    </row>
    <row r="19" spans="2:14" x14ac:dyDescent="0.25">
      <c r="B19" s="138"/>
      <c r="C19" s="380"/>
      <c r="D19" s="116"/>
      <c r="E19" s="72"/>
      <c r="F19" s="72"/>
      <c r="G19" s="108"/>
      <c r="H19" s="108"/>
      <c r="I19" s="105"/>
      <c r="J19" s="105"/>
      <c r="K19" s="105"/>
      <c r="L19" s="105"/>
      <c r="M19" s="326">
        <f t="shared" ref="M19:M20" si="1">SUM(I19:L19)*H19</f>
        <v>0</v>
      </c>
      <c r="N19" s="74"/>
    </row>
    <row r="20" spans="2:14" x14ac:dyDescent="0.25">
      <c r="B20" s="138"/>
      <c r="C20" s="380"/>
      <c r="D20" s="116"/>
      <c r="E20" s="72"/>
      <c r="F20" s="72"/>
      <c r="G20" s="108"/>
      <c r="H20" s="108"/>
      <c r="I20" s="105"/>
      <c r="J20" s="105"/>
      <c r="K20" s="105"/>
      <c r="L20" s="105"/>
      <c r="M20" s="326">
        <f t="shared" si="1"/>
        <v>0</v>
      </c>
      <c r="N20" s="74"/>
    </row>
    <row r="21" spans="2:14" ht="13" x14ac:dyDescent="0.25">
      <c r="B21" s="156"/>
      <c r="C21" s="383"/>
      <c r="D21" s="118" t="s">
        <v>72</v>
      </c>
      <c r="E21" s="77"/>
      <c r="F21" s="77"/>
      <c r="G21" s="109"/>
      <c r="H21" s="109"/>
      <c r="I21" s="106"/>
      <c r="J21" s="106"/>
      <c r="K21" s="106"/>
      <c r="L21" s="106"/>
      <c r="M21" s="284"/>
      <c r="N21" s="78"/>
    </row>
    <row r="22" spans="2:14" ht="13" thickBot="1" x14ac:dyDescent="0.3">
      <c r="B22" s="139"/>
      <c r="C22" s="384"/>
      <c r="D22" s="120"/>
      <c r="E22" s="121"/>
      <c r="F22" s="121"/>
      <c r="G22" s="122"/>
      <c r="H22" s="122"/>
      <c r="I22" s="123"/>
      <c r="J22" s="123"/>
      <c r="K22" s="123"/>
      <c r="L22" s="123"/>
      <c r="M22" s="446">
        <f>SUM(I22:L22)*H22</f>
        <v>0</v>
      </c>
      <c r="N22" s="124"/>
    </row>
    <row r="23" spans="2:14" ht="13.5" thickBot="1" x14ac:dyDescent="0.3">
      <c r="B23" s="679" t="s">
        <v>58</v>
      </c>
      <c r="C23" s="680"/>
      <c r="D23" s="681"/>
      <c r="E23" s="67"/>
      <c r="F23" s="67"/>
      <c r="G23" s="110"/>
      <c r="H23" s="110"/>
      <c r="I23" s="107"/>
      <c r="J23" s="107"/>
      <c r="K23" s="107"/>
      <c r="L23" s="107"/>
      <c r="M23" s="158">
        <f>SUM(M17:M22)</f>
        <v>0</v>
      </c>
      <c r="N23" s="68"/>
    </row>
    <row r="24" spans="2:14" s="164" customFormat="1" ht="14.5" thickBot="1" x14ac:dyDescent="0.3">
      <c r="B24" s="157"/>
      <c r="C24" s="385"/>
      <c r="D24" s="119" t="s">
        <v>71</v>
      </c>
      <c r="E24" s="675" t="s">
        <v>138</v>
      </c>
      <c r="F24" s="675"/>
      <c r="G24" s="675"/>
      <c r="H24" s="675"/>
      <c r="I24" s="675"/>
      <c r="J24" s="675"/>
      <c r="K24" s="675"/>
      <c r="L24" s="675"/>
      <c r="M24" s="675"/>
      <c r="N24" s="676"/>
    </row>
    <row r="25" spans="2:14" s="180" customFormat="1" ht="13" x14ac:dyDescent="0.25">
      <c r="B25" s="275"/>
      <c r="C25" s="380"/>
      <c r="D25" s="116"/>
      <c r="E25" s="72"/>
      <c r="F25" s="72"/>
      <c r="G25" s="108"/>
      <c r="H25" s="108"/>
      <c r="I25" s="105"/>
      <c r="J25" s="105"/>
      <c r="K25" s="105"/>
      <c r="L25" s="105"/>
      <c r="M25" s="445">
        <f>SUM(I25:L25)*H25</f>
        <v>0</v>
      </c>
      <c r="N25" s="71"/>
    </row>
    <row r="26" spans="2:14" s="180" customFormat="1" ht="13" x14ac:dyDescent="0.25">
      <c r="B26" s="275"/>
      <c r="C26" s="380"/>
      <c r="D26" s="117"/>
      <c r="E26" s="72"/>
      <c r="F26" s="72"/>
      <c r="G26" s="108"/>
      <c r="H26" s="108"/>
      <c r="I26" s="105"/>
      <c r="J26" s="105"/>
      <c r="K26" s="105"/>
      <c r="L26" s="105"/>
      <c r="M26" s="326">
        <f>SUM(I26:L26)*H26</f>
        <v>0</v>
      </c>
      <c r="N26" s="71"/>
    </row>
    <row r="27" spans="2:14" x14ac:dyDescent="0.25">
      <c r="B27" s="138"/>
      <c r="C27" s="380"/>
      <c r="D27" s="116"/>
      <c r="E27" s="72"/>
      <c r="F27" s="72"/>
      <c r="G27" s="108"/>
      <c r="H27" s="108"/>
      <c r="I27" s="105"/>
      <c r="J27" s="105"/>
      <c r="K27" s="105"/>
      <c r="L27" s="105"/>
      <c r="M27" s="326">
        <f t="shared" ref="M27:M28" si="2">SUM(I27:L27)*H27</f>
        <v>0</v>
      </c>
      <c r="N27" s="74"/>
    </row>
    <row r="28" spans="2:14" x14ac:dyDescent="0.25">
      <c r="B28" s="138"/>
      <c r="C28" s="380"/>
      <c r="D28" s="116"/>
      <c r="E28" s="72"/>
      <c r="F28" s="72"/>
      <c r="G28" s="108"/>
      <c r="H28" s="108"/>
      <c r="I28" s="105"/>
      <c r="J28" s="105"/>
      <c r="K28" s="105"/>
      <c r="L28" s="105"/>
      <c r="M28" s="326">
        <f t="shared" si="2"/>
        <v>0</v>
      </c>
      <c r="N28" s="74"/>
    </row>
    <row r="29" spans="2:14" ht="13" x14ac:dyDescent="0.25">
      <c r="B29" s="156"/>
      <c r="C29" s="383"/>
      <c r="D29" s="118" t="s">
        <v>72</v>
      </c>
      <c r="E29" s="77"/>
      <c r="F29" s="77"/>
      <c r="G29" s="109"/>
      <c r="H29" s="109"/>
      <c r="I29" s="106"/>
      <c r="J29" s="106"/>
      <c r="K29" s="106"/>
      <c r="L29" s="106"/>
      <c r="M29" s="284"/>
      <c r="N29" s="78"/>
    </row>
    <row r="30" spans="2:14" ht="13" thickBot="1" x14ac:dyDescent="0.3">
      <c r="B30" s="139"/>
      <c r="C30" s="384"/>
      <c r="D30" s="120"/>
      <c r="E30" s="121"/>
      <c r="F30" s="121"/>
      <c r="G30" s="122"/>
      <c r="H30" s="122"/>
      <c r="I30" s="123"/>
      <c r="J30" s="123"/>
      <c r="K30" s="123"/>
      <c r="L30" s="123"/>
      <c r="M30" s="446">
        <f>SUM(I30:L30)*H30</f>
        <v>0</v>
      </c>
      <c r="N30" s="124"/>
    </row>
    <row r="31" spans="2:14" ht="13.5" thickBot="1" x14ac:dyDescent="0.3">
      <c r="B31" s="679" t="s">
        <v>59</v>
      </c>
      <c r="C31" s="680"/>
      <c r="D31" s="681"/>
      <c r="E31" s="75"/>
      <c r="F31" s="75"/>
      <c r="G31" s="99"/>
      <c r="H31" s="99"/>
      <c r="I31" s="111"/>
      <c r="J31" s="111"/>
      <c r="K31" s="111"/>
      <c r="L31" s="111"/>
      <c r="M31" s="158">
        <f>SUM(M25:M30)</f>
        <v>0</v>
      </c>
      <c r="N31" s="76"/>
    </row>
    <row r="32" spans="2:14" ht="5.25" customHeight="1" thickBot="1" x14ac:dyDescent="0.3">
      <c r="B32" s="185"/>
      <c r="C32" s="185"/>
      <c r="D32" s="163"/>
      <c r="E32" s="534"/>
      <c r="F32" s="534"/>
      <c r="G32" s="535"/>
      <c r="H32" s="535"/>
      <c r="I32" s="536"/>
      <c r="J32" s="536"/>
      <c r="K32" s="536"/>
      <c r="L32" s="536"/>
      <c r="M32" s="537"/>
      <c r="N32" s="9"/>
    </row>
    <row r="33" spans="2:14" s="164" customFormat="1" ht="13" x14ac:dyDescent="0.25">
      <c r="B33" s="677" t="s">
        <v>223</v>
      </c>
      <c r="C33" s="678"/>
      <c r="D33" s="678"/>
      <c r="E33" s="456"/>
      <c r="F33" s="456"/>
      <c r="G33" s="457"/>
      <c r="H33" s="457"/>
      <c r="I33" s="458"/>
      <c r="J33" s="458"/>
      <c r="K33" s="458"/>
      <c r="L33" s="458"/>
      <c r="M33" s="459">
        <f>SUMIF(B9:B14,"S",M9:M14)+SUMIF(B17:B22,"S",M17:M22)+SUMIF(B25:B30,"S",M25:M30)</f>
        <v>0</v>
      </c>
      <c r="N33" s="460"/>
    </row>
    <row r="34" spans="2:14" s="164" customFormat="1" ht="13" x14ac:dyDescent="0.25">
      <c r="B34" s="682" t="s">
        <v>224</v>
      </c>
      <c r="C34" s="683"/>
      <c r="D34" s="683"/>
      <c r="E34" s="448"/>
      <c r="F34" s="448"/>
      <c r="G34" s="449"/>
      <c r="H34" s="449"/>
      <c r="I34" s="450"/>
      <c r="J34" s="450"/>
      <c r="K34" s="450"/>
      <c r="L34" s="450"/>
      <c r="M34" s="455">
        <f>SUMIF(B9:B14,"CB",M9:M14)+SUMIF(B17:B22,"CB",M17:M22)+SUMIF(B25:B30,"CB",M25:M30)</f>
        <v>0</v>
      </c>
      <c r="N34" s="461"/>
    </row>
    <row r="35" spans="2:14" s="164" customFormat="1" ht="13.5" thickBot="1" x14ac:dyDescent="0.3">
      <c r="B35" s="684" t="s">
        <v>189</v>
      </c>
      <c r="C35" s="685"/>
      <c r="D35" s="685"/>
      <c r="E35" s="447"/>
      <c r="F35" s="447"/>
      <c r="G35" s="451"/>
      <c r="H35" s="451"/>
      <c r="I35" s="452"/>
      <c r="J35" s="452"/>
      <c r="K35" s="452"/>
      <c r="L35" s="452"/>
      <c r="M35" s="453">
        <f>SUM(M15+M23+M31)</f>
        <v>0</v>
      </c>
      <c r="N35" s="454"/>
    </row>
    <row r="36" spans="2:14" ht="8" customHeight="1" thickBot="1" x14ac:dyDescent="0.3"/>
    <row r="37" spans="2:14" ht="11.25" customHeight="1" x14ac:dyDescent="0.25">
      <c r="B37" s="667" t="s">
        <v>130</v>
      </c>
      <c r="C37" s="668"/>
      <c r="D37" s="668"/>
      <c r="E37" s="668"/>
      <c r="F37" s="668"/>
      <c r="G37" s="668"/>
      <c r="H37" s="668"/>
      <c r="I37" s="668"/>
      <c r="J37" s="668"/>
      <c r="K37" s="668"/>
      <c r="L37" s="668"/>
      <c r="M37" s="668"/>
      <c r="N37" s="669"/>
    </row>
    <row r="38" spans="2:14" ht="11.25" customHeight="1" thickBot="1" x14ac:dyDescent="0.3">
      <c r="B38" s="670"/>
      <c r="C38" s="671"/>
      <c r="D38" s="671"/>
      <c r="E38" s="671"/>
      <c r="F38" s="671"/>
      <c r="G38" s="671"/>
      <c r="H38" s="671"/>
      <c r="I38" s="671"/>
      <c r="J38" s="671"/>
      <c r="K38" s="671"/>
      <c r="L38" s="671"/>
      <c r="M38" s="671"/>
      <c r="N38" s="672"/>
    </row>
  </sheetData>
  <sheetProtection sheet="1" formatCells="0" formatColumns="0" formatRows="0" insertRows="0" deleteRows="0"/>
  <customSheetViews>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25" right="0.25" top="0.25" bottom="0.25" header="0.3" footer="0.3"/>
      <printOptions horizontalCentered="1"/>
      <pageSetup scale="80" orientation="landscape" r:id="rId6"/>
      <headerFooter alignWithMargins="0">
        <oddFooter>&amp;Lc. Travel&amp;RPage &amp;P of &amp;N</oddFooter>
      </headerFooter>
    </customSheetView>
  </customSheetViews>
  <mergeCells count="13">
    <mergeCell ref="B3:N3"/>
    <mergeCell ref="B37:N38"/>
    <mergeCell ref="B2:N2"/>
    <mergeCell ref="B1:D1"/>
    <mergeCell ref="E6:N6"/>
    <mergeCell ref="E16:N16"/>
    <mergeCell ref="E24:N24"/>
    <mergeCell ref="B33:D33"/>
    <mergeCell ref="B31:D31"/>
    <mergeCell ref="B23:D23"/>
    <mergeCell ref="B15:D15"/>
    <mergeCell ref="B34:D34"/>
    <mergeCell ref="B35:D35"/>
  </mergeCells>
  <phoneticPr fontId="2" type="noConversion"/>
  <printOptions horizontalCentered="1"/>
  <pageMargins left="0.5" right="0.5" top="0.25" bottom="0.25" header="0.5" footer="0.5"/>
  <pageSetup scale="70"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B1:O38"/>
  <sheetViews>
    <sheetView showGridLines="0" zoomScale="90" workbookViewId="0"/>
  </sheetViews>
  <sheetFormatPr defaultColWidth="9.08984375" defaultRowHeight="12.5" x14ac:dyDescent="0.25"/>
  <cols>
    <col min="1" max="1" width="3.36328125" style="4" customWidth="1"/>
    <col min="2" max="2" width="9.6328125" style="4" customWidth="1"/>
    <col min="3" max="3" width="8" style="4" customWidth="1"/>
    <col min="4" max="4" width="45.6328125" style="4" customWidth="1"/>
    <col min="5" max="5" width="6.6328125" style="185" customWidth="1"/>
    <col min="6" max="6" width="10.453125" style="91" customWidth="1"/>
    <col min="7" max="7" width="12.08984375" style="91" customWidth="1"/>
    <col min="8" max="8" width="29.36328125" style="169" customWidth="1"/>
    <col min="9" max="9" width="55.453125" style="185" customWidth="1"/>
    <col min="10" max="16384" width="9.08984375" style="4"/>
  </cols>
  <sheetData>
    <row r="1" spans="2:15" s="290" customFormat="1" ht="12.75" customHeight="1" x14ac:dyDescent="0.25">
      <c r="B1" s="674" t="s">
        <v>111</v>
      </c>
      <c r="C1" s="674"/>
      <c r="D1" s="674"/>
      <c r="E1" s="159"/>
      <c r="F1" s="159"/>
      <c r="G1" s="159"/>
      <c r="H1" s="286"/>
      <c r="I1" s="276"/>
      <c r="J1" s="286"/>
      <c r="K1" s="286"/>
      <c r="L1" s="286"/>
    </row>
    <row r="2" spans="2:15" s="183" customFormat="1" ht="18.5" thickBot="1" x14ac:dyDescent="0.3">
      <c r="B2" s="686" t="s">
        <v>48</v>
      </c>
      <c r="C2" s="686"/>
      <c r="D2" s="686"/>
      <c r="E2" s="686"/>
      <c r="F2" s="686"/>
      <c r="G2" s="686"/>
      <c r="H2" s="686"/>
      <c r="I2" s="686"/>
      <c r="J2" s="182"/>
      <c r="K2" s="182"/>
      <c r="L2" s="182"/>
      <c r="M2" s="182"/>
      <c r="N2" s="182"/>
      <c r="O2" s="182"/>
    </row>
    <row r="3" spans="2:15" ht="159.75" customHeight="1" thickBot="1" x14ac:dyDescent="0.3">
      <c r="B3" s="687" t="s">
        <v>215</v>
      </c>
      <c r="C3" s="688"/>
      <c r="D3" s="688"/>
      <c r="E3" s="688"/>
      <c r="F3" s="688"/>
      <c r="G3" s="688"/>
      <c r="H3" s="688"/>
      <c r="I3" s="689"/>
    </row>
    <row r="4" spans="2:15" ht="8" customHeight="1" thickBot="1" x14ac:dyDescent="0.3">
      <c r="D4" s="167"/>
      <c r="E4" s="184"/>
    </row>
    <row r="5" spans="2:15" s="164" customFormat="1" ht="32.25" customHeight="1" thickBot="1" x14ac:dyDescent="0.3">
      <c r="B5" s="378" t="s">
        <v>205</v>
      </c>
      <c r="C5" s="386" t="s">
        <v>196</v>
      </c>
      <c r="D5" s="186" t="s">
        <v>147</v>
      </c>
      <c r="E5" s="187" t="s">
        <v>60</v>
      </c>
      <c r="F5" s="188" t="s">
        <v>61</v>
      </c>
      <c r="G5" s="188" t="s">
        <v>62</v>
      </c>
      <c r="H5" s="189" t="s">
        <v>63</v>
      </c>
      <c r="I5" s="190" t="s">
        <v>64</v>
      </c>
    </row>
    <row r="6" spans="2:15" s="164" customFormat="1" ht="14.5" thickBot="1" x14ac:dyDescent="0.3">
      <c r="B6" s="690" t="s">
        <v>53</v>
      </c>
      <c r="C6" s="691"/>
      <c r="D6" s="691"/>
      <c r="E6" s="691"/>
      <c r="F6" s="691"/>
      <c r="G6" s="691"/>
      <c r="H6" s="691"/>
      <c r="I6" s="692"/>
    </row>
    <row r="7" spans="2:15" ht="13.5" thickBot="1" x14ac:dyDescent="0.3">
      <c r="B7" s="277" t="s">
        <v>203</v>
      </c>
      <c r="C7" s="308" t="s">
        <v>150</v>
      </c>
      <c r="D7" s="278" t="s">
        <v>148</v>
      </c>
      <c r="E7" s="317">
        <v>2</v>
      </c>
      <c r="F7" s="282">
        <v>70000</v>
      </c>
      <c r="G7" s="282">
        <f>E7*F7</f>
        <v>140000</v>
      </c>
      <c r="H7" s="319" t="s">
        <v>178</v>
      </c>
      <c r="I7" s="283" t="s">
        <v>96</v>
      </c>
    </row>
    <row r="8" spans="2:15" ht="13.5" thickBot="1" x14ac:dyDescent="0.3">
      <c r="B8" s="415" t="s">
        <v>206</v>
      </c>
      <c r="C8" s="404">
        <v>6</v>
      </c>
      <c r="D8" s="405" t="s">
        <v>237</v>
      </c>
      <c r="E8" s="406">
        <v>1</v>
      </c>
      <c r="F8" s="407">
        <v>6000</v>
      </c>
      <c r="G8" s="282">
        <f t="shared" ref="G8:G14" si="0">E8*F8</f>
        <v>6000</v>
      </c>
      <c r="H8" s="408" t="s">
        <v>178</v>
      </c>
      <c r="I8" s="409" t="s">
        <v>238</v>
      </c>
    </row>
    <row r="9" spans="2:15" x14ac:dyDescent="0.25">
      <c r="B9" s="138"/>
      <c r="C9" s="380"/>
      <c r="D9" s="116"/>
      <c r="E9" s="80"/>
      <c r="F9" s="81"/>
      <c r="G9" s="326">
        <f t="shared" si="0"/>
        <v>0</v>
      </c>
      <c r="H9" s="73"/>
      <c r="I9" s="74"/>
    </row>
    <row r="10" spans="2:15" x14ac:dyDescent="0.25">
      <c r="B10" s="275"/>
      <c r="C10" s="380"/>
      <c r="D10" s="116"/>
      <c r="E10" s="80"/>
      <c r="F10" s="81"/>
      <c r="G10" s="326">
        <f>E10*F10</f>
        <v>0</v>
      </c>
      <c r="H10" s="73"/>
      <c r="I10" s="74"/>
    </row>
    <row r="11" spans="2:15" x14ac:dyDescent="0.25">
      <c r="B11" s="275"/>
      <c r="C11" s="380"/>
      <c r="D11" s="116"/>
      <c r="E11" s="80"/>
      <c r="F11" s="81"/>
      <c r="G11" s="326">
        <f>E11*F11</f>
        <v>0</v>
      </c>
      <c r="H11" s="73"/>
      <c r="I11" s="74"/>
    </row>
    <row r="12" spans="2:15" x14ac:dyDescent="0.25">
      <c r="B12" s="138"/>
      <c r="C12" s="380"/>
      <c r="D12" s="116"/>
      <c r="E12" s="80"/>
      <c r="F12" s="81"/>
      <c r="G12" s="326">
        <f t="shared" si="0"/>
        <v>0</v>
      </c>
      <c r="H12" s="73"/>
      <c r="I12" s="74"/>
    </row>
    <row r="13" spans="2:15" x14ac:dyDescent="0.25">
      <c r="B13" s="138"/>
      <c r="C13" s="380"/>
      <c r="D13" s="116"/>
      <c r="E13" s="80"/>
      <c r="F13" s="81"/>
      <c r="G13" s="326">
        <f t="shared" si="0"/>
        <v>0</v>
      </c>
      <c r="H13" s="73"/>
      <c r="I13" s="74"/>
    </row>
    <row r="14" spans="2:15" ht="13" thickBot="1" x14ac:dyDescent="0.3">
      <c r="B14" s="139"/>
      <c r="C14" s="384"/>
      <c r="D14" s="120"/>
      <c r="E14" s="128"/>
      <c r="F14" s="129"/>
      <c r="G14" s="327">
        <f t="shared" si="0"/>
        <v>0</v>
      </c>
      <c r="H14" s="130"/>
      <c r="I14" s="124"/>
    </row>
    <row r="15" spans="2:15" ht="13.5" thickBot="1" x14ac:dyDescent="0.3">
      <c r="B15" s="695" t="s">
        <v>57</v>
      </c>
      <c r="C15" s="696"/>
      <c r="D15" s="697"/>
      <c r="E15" s="322"/>
      <c r="F15" s="181"/>
      <c r="G15" s="181">
        <f>ROUND(SUM(G9:G14),0)</f>
        <v>0</v>
      </c>
      <c r="H15" s="324"/>
      <c r="I15" s="325"/>
    </row>
    <row r="16" spans="2:15" s="164" customFormat="1" ht="14.5" thickBot="1" x14ac:dyDescent="0.3">
      <c r="B16" s="690" t="s">
        <v>56</v>
      </c>
      <c r="C16" s="691"/>
      <c r="D16" s="691"/>
      <c r="E16" s="691"/>
      <c r="F16" s="691"/>
      <c r="G16" s="691"/>
      <c r="H16" s="691"/>
      <c r="I16" s="692"/>
    </row>
    <row r="17" spans="2:9" x14ac:dyDescent="0.25">
      <c r="B17" s="140"/>
      <c r="C17" s="379"/>
      <c r="D17" s="115"/>
      <c r="E17" s="79"/>
      <c r="F17" s="70"/>
      <c r="G17" s="320">
        <f t="shared" ref="G17:G22" si="1">E17*F17</f>
        <v>0</v>
      </c>
      <c r="H17" s="69"/>
      <c r="I17" s="71"/>
    </row>
    <row r="18" spans="2:9" x14ac:dyDescent="0.25">
      <c r="B18" s="275"/>
      <c r="C18" s="379"/>
      <c r="D18" s="115"/>
      <c r="E18" s="79"/>
      <c r="F18" s="70"/>
      <c r="G18" s="320">
        <f t="shared" si="1"/>
        <v>0</v>
      </c>
      <c r="H18" s="69"/>
      <c r="I18" s="71"/>
    </row>
    <row r="19" spans="2:9" x14ac:dyDescent="0.25">
      <c r="B19" s="275"/>
      <c r="C19" s="380"/>
      <c r="D19" s="116"/>
      <c r="E19" s="80"/>
      <c r="F19" s="81"/>
      <c r="G19" s="326">
        <f t="shared" si="1"/>
        <v>0</v>
      </c>
      <c r="H19" s="73"/>
      <c r="I19" s="74"/>
    </row>
    <row r="20" spans="2:9" x14ac:dyDescent="0.25">
      <c r="B20" s="138"/>
      <c r="C20" s="380"/>
      <c r="D20" s="116"/>
      <c r="E20" s="80"/>
      <c r="F20" s="81"/>
      <c r="G20" s="326">
        <f t="shared" si="1"/>
        <v>0</v>
      </c>
      <c r="H20" s="73"/>
      <c r="I20" s="74"/>
    </row>
    <row r="21" spans="2:9" x14ac:dyDescent="0.25">
      <c r="B21" s="138"/>
      <c r="C21" s="380"/>
      <c r="D21" s="116"/>
      <c r="E21" s="80"/>
      <c r="F21" s="81"/>
      <c r="G21" s="326">
        <f t="shared" si="1"/>
        <v>0</v>
      </c>
      <c r="H21" s="73"/>
      <c r="I21" s="74"/>
    </row>
    <row r="22" spans="2:9" ht="13" thickBot="1" x14ac:dyDescent="0.3">
      <c r="B22" s="139"/>
      <c r="C22" s="384"/>
      <c r="D22" s="120"/>
      <c r="E22" s="128"/>
      <c r="F22" s="129"/>
      <c r="G22" s="327">
        <f t="shared" si="1"/>
        <v>0</v>
      </c>
      <c r="H22" s="130"/>
      <c r="I22" s="124"/>
    </row>
    <row r="23" spans="2:9" ht="13.5" thickBot="1" x14ac:dyDescent="0.3">
      <c r="B23" s="695" t="s">
        <v>58</v>
      </c>
      <c r="C23" s="696"/>
      <c r="D23" s="697"/>
      <c r="E23" s="322"/>
      <c r="F23" s="181"/>
      <c r="G23" s="181">
        <f>ROUND(SUM(G17:G22),0)</f>
        <v>0</v>
      </c>
      <c r="H23" s="324"/>
      <c r="I23" s="325"/>
    </row>
    <row r="24" spans="2:9" s="164" customFormat="1" ht="14.5" thickBot="1" x14ac:dyDescent="0.3">
      <c r="B24" s="690" t="s">
        <v>54</v>
      </c>
      <c r="C24" s="691"/>
      <c r="D24" s="691"/>
      <c r="E24" s="691"/>
      <c r="F24" s="691"/>
      <c r="G24" s="691"/>
      <c r="H24" s="691"/>
      <c r="I24" s="692"/>
    </row>
    <row r="25" spans="2:9" x14ac:dyDescent="0.25">
      <c r="B25" s="140"/>
      <c r="C25" s="379"/>
      <c r="D25" s="115"/>
      <c r="E25" s="79"/>
      <c r="F25" s="70"/>
      <c r="G25" s="320">
        <f t="shared" ref="G25:G30" si="2">E25*F25</f>
        <v>0</v>
      </c>
      <c r="H25" s="69"/>
      <c r="I25" s="71"/>
    </row>
    <row r="26" spans="2:9" x14ac:dyDescent="0.25">
      <c r="B26" s="275"/>
      <c r="C26" s="379"/>
      <c r="D26" s="115"/>
      <c r="E26" s="79"/>
      <c r="F26" s="70"/>
      <c r="G26" s="320">
        <f t="shared" si="2"/>
        <v>0</v>
      </c>
      <c r="H26" s="69"/>
      <c r="I26" s="71"/>
    </row>
    <row r="27" spans="2:9" x14ac:dyDescent="0.25">
      <c r="B27" s="275"/>
      <c r="C27" s="380"/>
      <c r="D27" s="116"/>
      <c r="E27" s="80"/>
      <c r="F27" s="81"/>
      <c r="G27" s="326">
        <f t="shared" si="2"/>
        <v>0</v>
      </c>
      <c r="H27" s="73"/>
      <c r="I27" s="74"/>
    </row>
    <row r="28" spans="2:9" x14ac:dyDescent="0.25">
      <c r="B28" s="138"/>
      <c r="C28" s="380"/>
      <c r="D28" s="116"/>
      <c r="E28" s="80"/>
      <c r="F28" s="81"/>
      <c r="G28" s="326">
        <f t="shared" si="2"/>
        <v>0</v>
      </c>
      <c r="H28" s="73"/>
      <c r="I28" s="74"/>
    </row>
    <row r="29" spans="2:9" x14ac:dyDescent="0.25">
      <c r="B29" s="138"/>
      <c r="C29" s="380"/>
      <c r="D29" s="116"/>
      <c r="E29" s="80"/>
      <c r="F29" s="81"/>
      <c r="G29" s="326">
        <f t="shared" si="2"/>
        <v>0</v>
      </c>
      <c r="H29" s="73"/>
      <c r="I29" s="74"/>
    </row>
    <row r="30" spans="2:9" ht="13" thickBot="1" x14ac:dyDescent="0.3">
      <c r="B30" s="139"/>
      <c r="C30" s="384"/>
      <c r="D30" s="120"/>
      <c r="E30" s="128"/>
      <c r="F30" s="129"/>
      <c r="G30" s="327">
        <f t="shared" si="2"/>
        <v>0</v>
      </c>
      <c r="H30" s="130"/>
      <c r="I30" s="124"/>
    </row>
    <row r="31" spans="2:9" ht="13.5" thickBot="1" x14ac:dyDescent="0.3">
      <c r="B31" s="695" t="s">
        <v>59</v>
      </c>
      <c r="C31" s="696"/>
      <c r="D31" s="697"/>
      <c r="E31" s="322"/>
      <c r="F31" s="181"/>
      <c r="G31" s="181">
        <f>ROUND(SUM(G25:G30),0)</f>
        <v>0</v>
      </c>
      <c r="H31" s="324"/>
      <c r="I31" s="325"/>
    </row>
    <row r="32" spans="2:9" ht="6" customHeight="1" thickBot="1" x14ac:dyDescent="0.3">
      <c r="B32" s="478"/>
      <c r="C32" s="478"/>
      <c r="D32" s="479"/>
      <c r="E32" s="478"/>
      <c r="F32" s="480"/>
      <c r="G32" s="480"/>
      <c r="H32" s="481"/>
      <c r="I32" s="478"/>
    </row>
    <row r="33" spans="2:9" ht="13" x14ac:dyDescent="0.25">
      <c r="B33" s="693" t="s">
        <v>225</v>
      </c>
      <c r="C33" s="694"/>
      <c r="D33" s="694"/>
      <c r="E33" s="485"/>
      <c r="F33" s="486"/>
      <c r="G33" s="459">
        <f>ROUND(SUMIF(B9:B14,"S",G9:G14)+SUMIF(B17:B22,"S",G17:G22)+SUMIF(B25:B30,"S",G25:G30),0)</f>
        <v>0</v>
      </c>
      <c r="H33" s="487"/>
      <c r="I33" s="488"/>
    </row>
    <row r="34" spans="2:9" ht="13" x14ac:dyDescent="0.25">
      <c r="B34" s="698" t="s">
        <v>226</v>
      </c>
      <c r="C34" s="699"/>
      <c r="D34" s="699"/>
      <c r="E34" s="482"/>
      <c r="F34" s="483"/>
      <c r="G34" s="455">
        <f>ROUND(SUMIF(B9:B14,"CB",G9:G14)+SUMIF(B17:B22,"CB",G17:G22)+SUMIF(B25:B30,"CB",G25:G30),0)</f>
        <v>0</v>
      </c>
      <c r="H34" s="484"/>
      <c r="I34" s="489"/>
    </row>
    <row r="35" spans="2:9" ht="13.5" thickBot="1" x14ac:dyDescent="0.3">
      <c r="B35" s="700" t="s">
        <v>188</v>
      </c>
      <c r="C35" s="701"/>
      <c r="D35" s="701"/>
      <c r="E35" s="490"/>
      <c r="F35" s="491"/>
      <c r="G35" s="453">
        <f>ROUND(G15+G23+G31,0)</f>
        <v>0</v>
      </c>
      <c r="H35" s="492"/>
      <c r="I35" s="493"/>
    </row>
    <row r="36" spans="2:9" ht="8" customHeight="1" thickBot="1" x14ac:dyDescent="0.3"/>
    <row r="37" spans="2:9" ht="11.25" customHeight="1" x14ac:dyDescent="0.25">
      <c r="B37" s="667" t="s">
        <v>130</v>
      </c>
      <c r="C37" s="668"/>
      <c r="D37" s="668"/>
      <c r="E37" s="668"/>
      <c r="F37" s="668"/>
      <c r="G37" s="668"/>
      <c r="H37" s="668"/>
      <c r="I37" s="669"/>
    </row>
    <row r="38" spans="2:9" ht="11.25" customHeight="1" thickBot="1" x14ac:dyDescent="0.3">
      <c r="B38" s="670"/>
      <c r="C38" s="671"/>
      <c r="D38" s="671"/>
      <c r="E38" s="671"/>
      <c r="F38" s="671"/>
      <c r="G38" s="671"/>
      <c r="H38" s="671"/>
      <c r="I38" s="672"/>
    </row>
  </sheetData>
  <sheetProtection sheet="1" formatCells="0" formatColumns="0" formatRows="0" insertRows="0" deleteRows="0"/>
  <customSheetViews>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0" orientation="landscape" r:id="rId6"/>
      <headerFooter alignWithMargins="0">
        <oddFooter>&amp;Ld. Equipment&amp;RPage &amp;P of &amp;N</oddFooter>
      </headerFooter>
    </customSheetView>
  </customSheetViews>
  <mergeCells count="13">
    <mergeCell ref="B2:I2"/>
    <mergeCell ref="B1:D1"/>
    <mergeCell ref="B3:I3"/>
    <mergeCell ref="B37:I38"/>
    <mergeCell ref="B24:I24"/>
    <mergeCell ref="B16:I16"/>
    <mergeCell ref="B6:I6"/>
    <mergeCell ref="B33:D33"/>
    <mergeCell ref="B31:D31"/>
    <mergeCell ref="B23:D23"/>
    <mergeCell ref="B15:D15"/>
    <mergeCell ref="B34:D34"/>
    <mergeCell ref="B35:D35"/>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B1:O44"/>
  <sheetViews>
    <sheetView showGridLines="0" zoomScale="90" workbookViewId="0"/>
  </sheetViews>
  <sheetFormatPr defaultColWidth="9.08984375" defaultRowHeight="12.5" x14ac:dyDescent="0.25"/>
  <cols>
    <col min="1" max="1" width="3.36328125" style="4" customWidth="1"/>
    <col min="2" max="2" width="11.453125" style="4" customWidth="1"/>
    <col min="3" max="3" width="9.08984375" style="4"/>
    <col min="4" max="4" width="42.453125" style="4" customWidth="1"/>
    <col min="5" max="5" width="6.6328125" style="185" customWidth="1"/>
    <col min="6" max="6" width="14.08984375" style="191" customWidth="1"/>
    <col min="7" max="7" width="14.08984375" style="91" customWidth="1"/>
    <col min="8" max="8" width="19.90625" style="169" customWidth="1"/>
    <col min="9" max="9" width="61.81640625" style="185" customWidth="1"/>
    <col min="10" max="16384" width="9.08984375" style="4"/>
  </cols>
  <sheetData>
    <row r="1" spans="2:15" s="290" customFormat="1" ht="12.75" customHeight="1" x14ac:dyDescent="0.25">
      <c r="B1" s="674" t="s">
        <v>110</v>
      </c>
      <c r="C1" s="674"/>
      <c r="D1" s="674"/>
      <c r="E1" s="159"/>
      <c r="F1" s="159"/>
      <c r="G1" s="159"/>
      <c r="H1" s="286"/>
      <c r="I1" s="276"/>
      <c r="J1" s="286"/>
      <c r="K1" s="286"/>
      <c r="L1" s="286"/>
    </row>
    <row r="2" spans="2:15" s="183" customFormat="1" ht="18.5" thickBot="1" x14ac:dyDescent="0.3">
      <c r="B2" s="686" t="s">
        <v>49</v>
      </c>
      <c r="C2" s="686"/>
      <c r="D2" s="686"/>
      <c r="E2" s="686"/>
      <c r="F2" s="686"/>
      <c r="G2" s="686"/>
      <c r="H2" s="686"/>
      <c r="I2" s="686"/>
      <c r="J2" s="182"/>
      <c r="K2" s="182"/>
      <c r="L2" s="182"/>
      <c r="M2" s="182"/>
      <c r="N2" s="182"/>
      <c r="O2" s="182"/>
    </row>
    <row r="3" spans="2:15" ht="162.75" customHeight="1" thickBot="1" x14ac:dyDescent="0.3">
      <c r="B3" s="687" t="s">
        <v>216</v>
      </c>
      <c r="C3" s="688"/>
      <c r="D3" s="688"/>
      <c r="E3" s="688"/>
      <c r="F3" s="688"/>
      <c r="G3" s="688"/>
      <c r="H3" s="688"/>
      <c r="I3" s="689"/>
    </row>
    <row r="4" spans="2:15" ht="8" customHeight="1" thickBot="1" x14ac:dyDescent="0.3">
      <c r="D4" s="167"/>
      <c r="E4" s="184"/>
    </row>
    <row r="5" spans="2:15" s="164" customFormat="1" ht="35.25" customHeight="1" thickBot="1" x14ac:dyDescent="0.3">
      <c r="B5" s="378" t="s">
        <v>205</v>
      </c>
      <c r="C5" s="386" t="s">
        <v>196</v>
      </c>
      <c r="D5" s="288" t="s">
        <v>149</v>
      </c>
      <c r="E5" s="192" t="s">
        <v>60</v>
      </c>
      <c r="F5" s="193" t="s">
        <v>61</v>
      </c>
      <c r="G5" s="194" t="s">
        <v>62</v>
      </c>
      <c r="H5" s="195" t="s">
        <v>63</v>
      </c>
      <c r="I5" s="196" t="s">
        <v>64</v>
      </c>
    </row>
    <row r="6" spans="2:15" s="164" customFormat="1" ht="14.5" thickBot="1" x14ac:dyDescent="0.3">
      <c r="B6" s="690" t="s">
        <v>53</v>
      </c>
      <c r="C6" s="691"/>
      <c r="D6" s="691"/>
      <c r="E6" s="691"/>
      <c r="F6" s="691"/>
      <c r="G6" s="691"/>
      <c r="H6" s="691"/>
      <c r="I6" s="692"/>
    </row>
    <row r="7" spans="2:15" ht="14.25" customHeight="1" thickBot="1" x14ac:dyDescent="0.3">
      <c r="B7" s="277" t="s">
        <v>203</v>
      </c>
      <c r="C7" s="308" t="s">
        <v>198</v>
      </c>
      <c r="D7" s="278" t="s">
        <v>143</v>
      </c>
      <c r="E7" s="317">
        <v>10</v>
      </c>
      <c r="F7" s="318">
        <v>360</v>
      </c>
      <c r="G7" s="282">
        <f>E7*F7</f>
        <v>3600</v>
      </c>
      <c r="H7" s="319" t="s">
        <v>94</v>
      </c>
      <c r="I7" s="283" t="s">
        <v>95</v>
      </c>
    </row>
    <row r="8" spans="2:15" ht="15.5" customHeight="1" thickBot="1" x14ac:dyDescent="0.3">
      <c r="B8" s="277" t="s">
        <v>206</v>
      </c>
      <c r="C8" s="308">
        <v>3</v>
      </c>
      <c r="D8" s="278" t="s">
        <v>244</v>
      </c>
      <c r="E8" s="317">
        <v>100</v>
      </c>
      <c r="F8" s="318">
        <v>2</v>
      </c>
      <c r="G8" s="282">
        <f>E8*F8</f>
        <v>200</v>
      </c>
      <c r="H8" s="319" t="s">
        <v>199</v>
      </c>
      <c r="I8" s="283" t="s">
        <v>245</v>
      </c>
    </row>
    <row r="9" spans="2:15" x14ac:dyDescent="0.25">
      <c r="B9" s="138"/>
      <c r="C9" s="380"/>
      <c r="D9" s="116"/>
      <c r="E9" s="80"/>
      <c r="F9" s="83"/>
      <c r="G9" s="320">
        <f t="shared" ref="G9:G16" si="0">E9*F9</f>
        <v>0</v>
      </c>
      <c r="H9" s="73"/>
      <c r="I9" s="74"/>
    </row>
    <row r="10" spans="2:15" x14ac:dyDescent="0.25">
      <c r="B10" s="275"/>
      <c r="C10" s="380"/>
      <c r="D10" s="116"/>
      <c r="E10" s="80"/>
      <c r="F10" s="83"/>
      <c r="G10" s="320">
        <f t="shared" si="0"/>
        <v>0</v>
      </c>
      <c r="H10" s="73"/>
      <c r="I10" s="74"/>
    </row>
    <row r="11" spans="2:15" x14ac:dyDescent="0.25">
      <c r="B11" s="275"/>
      <c r="C11" s="380"/>
      <c r="D11" s="116"/>
      <c r="E11" s="80"/>
      <c r="F11" s="83"/>
      <c r="G11" s="320">
        <f t="shared" si="0"/>
        <v>0</v>
      </c>
      <c r="H11" s="73"/>
      <c r="I11" s="74"/>
    </row>
    <row r="12" spans="2:15" x14ac:dyDescent="0.25">
      <c r="B12" s="138"/>
      <c r="C12" s="380"/>
      <c r="D12" s="116"/>
      <c r="E12" s="80"/>
      <c r="F12" s="83"/>
      <c r="G12" s="320">
        <f t="shared" si="0"/>
        <v>0</v>
      </c>
      <c r="H12" s="73"/>
      <c r="I12" s="74"/>
    </row>
    <row r="13" spans="2:15" x14ac:dyDescent="0.25">
      <c r="B13" s="138"/>
      <c r="C13" s="380"/>
      <c r="D13" s="116"/>
      <c r="E13" s="80"/>
      <c r="F13" s="83"/>
      <c r="G13" s="320">
        <f t="shared" si="0"/>
        <v>0</v>
      </c>
      <c r="H13" s="73"/>
      <c r="I13" s="74"/>
    </row>
    <row r="14" spans="2:15" x14ac:dyDescent="0.25">
      <c r="B14" s="138"/>
      <c r="C14" s="380"/>
      <c r="D14" s="116"/>
      <c r="E14" s="80"/>
      <c r="F14" s="83"/>
      <c r="G14" s="320">
        <f t="shared" si="0"/>
        <v>0</v>
      </c>
      <c r="H14" s="73"/>
      <c r="I14" s="74"/>
    </row>
    <row r="15" spans="2:15" x14ac:dyDescent="0.25">
      <c r="B15" s="138"/>
      <c r="C15" s="380"/>
      <c r="D15" s="116"/>
      <c r="E15" s="80"/>
      <c r="F15" s="83"/>
      <c r="G15" s="320">
        <f t="shared" si="0"/>
        <v>0</v>
      </c>
      <c r="H15" s="73"/>
      <c r="I15" s="74"/>
    </row>
    <row r="16" spans="2:15" ht="13" thickBot="1" x14ac:dyDescent="0.3">
      <c r="B16" s="139"/>
      <c r="C16" s="384"/>
      <c r="D16" s="120"/>
      <c r="E16" s="128"/>
      <c r="F16" s="133"/>
      <c r="G16" s="321">
        <f t="shared" si="0"/>
        <v>0</v>
      </c>
      <c r="H16" s="130"/>
      <c r="I16" s="124"/>
    </row>
    <row r="17" spans="2:9" ht="13.5" thickBot="1" x14ac:dyDescent="0.3">
      <c r="B17" s="695" t="s">
        <v>57</v>
      </c>
      <c r="C17" s="696"/>
      <c r="D17" s="697"/>
      <c r="E17" s="322"/>
      <c r="F17" s="323"/>
      <c r="G17" s="158">
        <f>ROUND(SUM(G9:G16),0)</f>
        <v>0</v>
      </c>
      <c r="H17" s="324"/>
      <c r="I17" s="325"/>
    </row>
    <row r="18" spans="2:9" s="164" customFormat="1" ht="14.5" thickBot="1" x14ac:dyDescent="0.3">
      <c r="B18" s="690" t="s">
        <v>56</v>
      </c>
      <c r="C18" s="691"/>
      <c r="D18" s="691"/>
      <c r="E18" s="691"/>
      <c r="F18" s="691"/>
      <c r="G18" s="691"/>
      <c r="H18" s="691"/>
      <c r="I18" s="692"/>
    </row>
    <row r="19" spans="2:9" ht="13" x14ac:dyDescent="0.25">
      <c r="B19" s="140"/>
      <c r="C19" s="379"/>
      <c r="D19" s="134"/>
      <c r="E19" s="79"/>
      <c r="F19" s="82"/>
      <c r="G19" s="320">
        <f>E19*F19</f>
        <v>0</v>
      </c>
      <c r="H19" s="69"/>
      <c r="I19" s="71"/>
    </row>
    <row r="20" spans="2:9" x14ac:dyDescent="0.25">
      <c r="B20" s="138"/>
      <c r="C20" s="379"/>
      <c r="D20" s="131"/>
      <c r="E20" s="79"/>
      <c r="F20" s="82"/>
      <c r="G20" s="320">
        <f>E20*F20</f>
        <v>0</v>
      </c>
      <c r="H20" s="69"/>
      <c r="I20" s="71"/>
    </row>
    <row r="21" spans="2:9" x14ac:dyDescent="0.25">
      <c r="B21" s="138"/>
      <c r="C21" s="380"/>
      <c r="D21" s="132"/>
      <c r="E21" s="80"/>
      <c r="F21" s="83"/>
      <c r="G21" s="326">
        <f t="shared" ref="G21:G26" si="1">E21*F21</f>
        <v>0</v>
      </c>
      <c r="H21" s="73"/>
      <c r="I21" s="74"/>
    </row>
    <row r="22" spans="2:9" x14ac:dyDescent="0.25">
      <c r="B22" s="275"/>
      <c r="C22" s="380"/>
      <c r="D22" s="132"/>
      <c r="E22" s="80"/>
      <c r="F22" s="83"/>
      <c r="G22" s="326">
        <f t="shared" si="1"/>
        <v>0</v>
      </c>
      <c r="H22" s="73"/>
      <c r="I22" s="74"/>
    </row>
    <row r="23" spans="2:9" x14ac:dyDescent="0.25">
      <c r="B23" s="275"/>
      <c r="C23" s="380"/>
      <c r="D23" s="132"/>
      <c r="E23" s="80"/>
      <c r="F23" s="83"/>
      <c r="G23" s="326">
        <f t="shared" si="1"/>
        <v>0</v>
      </c>
      <c r="H23" s="73"/>
      <c r="I23" s="74"/>
    </row>
    <row r="24" spans="2:9" x14ac:dyDescent="0.25">
      <c r="B24" s="138"/>
      <c r="C24" s="380"/>
      <c r="D24" s="132"/>
      <c r="E24" s="80"/>
      <c r="F24" s="83"/>
      <c r="G24" s="326">
        <f t="shared" si="1"/>
        <v>0</v>
      </c>
      <c r="H24" s="73"/>
      <c r="I24" s="74"/>
    </row>
    <row r="25" spans="2:9" x14ac:dyDescent="0.25">
      <c r="B25" s="138"/>
      <c r="C25" s="380"/>
      <c r="D25" s="132"/>
      <c r="E25" s="80"/>
      <c r="F25" s="83"/>
      <c r="G25" s="326">
        <f t="shared" si="1"/>
        <v>0</v>
      </c>
      <c r="H25" s="73"/>
      <c r="I25" s="74"/>
    </row>
    <row r="26" spans="2:9" ht="13" thickBot="1" x14ac:dyDescent="0.3">
      <c r="B26" s="139"/>
      <c r="C26" s="384"/>
      <c r="D26" s="135"/>
      <c r="E26" s="128"/>
      <c r="F26" s="133"/>
      <c r="G26" s="327">
        <f t="shared" si="1"/>
        <v>0</v>
      </c>
      <c r="H26" s="130"/>
      <c r="I26" s="124"/>
    </row>
    <row r="27" spans="2:9" ht="13.5" thickBot="1" x14ac:dyDescent="0.3">
      <c r="B27" s="695" t="s">
        <v>58</v>
      </c>
      <c r="C27" s="696"/>
      <c r="D27" s="697"/>
      <c r="E27" s="322"/>
      <c r="F27" s="323"/>
      <c r="G27" s="181">
        <f>ROUND(SUM(G19:G26),0)</f>
        <v>0</v>
      </c>
      <c r="H27" s="324"/>
      <c r="I27" s="325"/>
    </row>
    <row r="28" spans="2:9" s="164" customFormat="1" ht="14.5" thickBot="1" x14ac:dyDescent="0.3">
      <c r="B28" s="690" t="s">
        <v>54</v>
      </c>
      <c r="C28" s="691"/>
      <c r="D28" s="691"/>
      <c r="E28" s="691"/>
      <c r="F28" s="691"/>
      <c r="G28" s="691"/>
      <c r="H28" s="691"/>
      <c r="I28" s="692"/>
    </row>
    <row r="29" spans="2:9" ht="13" x14ac:dyDescent="0.25">
      <c r="B29" s="140"/>
      <c r="C29" s="379"/>
      <c r="D29" s="136"/>
      <c r="E29" s="79"/>
      <c r="F29" s="82"/>
      <c r="G29" s="320">
        <f>E29*F29</f>
        <v>0</v>
      </c>
      <c r="H29" s="69"/>
      <c r="I29" s="84"/>
    </row>
    <row r="30" spans="2:9" x14ac:dyDescent="0.25">
      <c r="B30" s="275"/>
      <c r="C30" s="379"/>
      <c r="D30" s="115"/>
      <c r="E30" s="79"/>
      <c r="F30" s="82"/>
      <c r="G30" s="320">
        <f>E30*F30</f>
        <v>0</v>
      </c>
      <c r="H30" s="69"/>
      <c r="I30" s="84"/>
    </row>
    <row r="31" spans="2:9" x14ac:dyDescent="0.25">
      <c r="B31" s="275"/>
      <c r="C31" s="380"/>
      <c r="D31" s="116"/>
      <c r="E31" s="80"/>
      <c r="F31" s="83"/>
      <c r="G31" s="326">
        <f t="shared" ref="G31:G36" si="2">E31*F31</f>
        <v>0</v>
      </c>
      <c r="H31" s="73"/>
      <c r="I31" s="85"/>
    </row>
    <row r="32" spans="2:9" x14ac:dyDescent="0.25">
      <c r="B32" s="138"/>
      <c r="C32" s="380"/>
      <c r="D32" s="116"/>
      <c r="E32" s="80"/>
      <c r="F32" s="83"/>
      <c r="G32" s="326">
        <f t="shared" si="2"/>
        <v>0</v>
      </c>
      <c r="H32" s="73"/>
      <c r="I32" s="85"/>
    </row>
    <row r="33" spans="2:9" x14ac:dyDescent="0.25">
      <c r="B33" s="138"/>
      <c r="C33" s="380"/>
      <c r="D33" s="116"/>
      <c r="E33" s="80"/>
      <c r="F33" s="83"/>
      <c r="G33" s="326">
        <f t="shared" si="2"/>
        <v>0</v>
      </c>
      <c r="H33" s="73"/>
      <c r="I33" s="85"/>
    </row>
    <row r="34" spans="2:9" x14ac:dyDescent="0.25">
      <c r="B34" s="138"/>
      <c r="C34" s="380"/>
      <c r="D34" s="116"/>
      <c r="E34" s="80"/>
      <c r="F34" s="83"/>
      <c r="G34" s="326">
        <f t="shared" si="2"/>
        <v>0</v>
      </c>
      <c r="H34" s="73"/>
      <c r="I34" s="85"/>
    </row>
    <row r="35" spans="2:9" x14ac:dyDescent="0.25">
      <c r="B35" s="138"/>
      <c r="C35" s="380"/>
      <c r="D35" s="116"/>
      <c r="E35" s="80"/>
      <c r="F35" s="83"/>
      <c r="G35" s="326">
        <f t="shared" si="2"/>
        <v>0</v>
      </c>
      <c r="H35" s="73"/>
      <c r="I35" s="85"/>
    </row>
    <row r="36" spans="2:9" ht="13" thickBot="1" x14ac:dyDescent="0.3">
      <c r="B36" s="139"/>
      <c r="C36" s="384"/>
      <c r="D36" s="120"/>
      <c r="E36" s="128"/>
      <c r="F36" s="133"/>
      <c r="G36" s="327">
        <f t="shared" si="2"/>
        <v>0</v>
      </c>
      <c r="H36" s="130"/>
      <c r="I36" s="137"/>
    </row>
    <row r="37" spans="2:9" ht="13.5" thickBot="1" x14ac:dyDescent="0.3">
      <c r="B37" s="695" t="s">
        <v>59</v>
      </c>
      <c r="C37" s="696"/>
      <c r="D37" s="697"/>
      <c r="E37" s="322"/>
      <c r="F37" s="323"/>
      <c r="G37" s="181">
        <f>ROUND(SUM(G29:G36),0)</f>
        <v>0</v>
      </c>
      <c r="H37" s="324"/>
      <c r="I37" s="325"/>
    </row>
    <row r="38" spans="2:9" ht="7.5" customHeight="1" thickBot="1" x14ac:dyDescent="0.3">
      <c r="B38" s="185"/>
      <c r="C38" s="185"/>
      <c r="D38" s="163"/>
    </row>
    <row r="39" spans="2:9" s="164" customFormat="1" ht="15" customHeight="1" x14ac:dyDescent="0.25">
      <c r="B39" s="693" t="s">
        <v>227</v>
      </c>
      <c r="C39" s="694"/>
      <c r="D39" s="694"/>
      <c r="E39" s="494"/>
      <c r="F39" s="495"/>
      <c r="G39" s="459">
        <f>ROUND(SUMIF(B9:B16,"S",G9:G16)+SUMIF(B19:B26,"S",G19:G26)+SUMIF(B29:B36,"S",G29:G36),0)</f>
        <v>0</v>
      </c>
      <c r="H39" s="496"/>
      <c r="I39" s="497"/>
    </row>
    <row r="40" spans="2:9" s="164" customFormat="1" ht="15" customHeight="1" x14ac:dyDescent="0.25">
      <c r="B40" s="698" t="s">
        <v>228</v>
      </c>
      <c r="C40" s="699"/>
      <c r="D40" s="699"/>
      <c r="E40" s="498"/>
      <c r="F40" s="499"/>
      <c r="G40" s="455">
        <f>ROUND(SUMIF(B9:B16,"CB",G9:G16)+SUMIF(B19:B26,"CB",G19:G26)+SUMIF(B29:B36,"CB",G29:G36),0)</f>
        <v>0</v>
      </c>
      <c r="H40" s="500"/>
      <c r="I40" s="501"/>
    </row>
    <row r="41" spans="2:9" s="164" customFormat="1" ht="15" customHeight="1" thickBot="1" x14ac:dyDescent="0.3">
      <c r="B41" s="700" t="s">
        <v>187</v>
      </c>
      <c r="C41" s="701"/>
      <c r="D41" s="701"/>
      <c r="E41" s="502"/>
      <c r="F41" s="503"/>
      <c r="G41" s="453">
        <f>ROUND(SUM(G37+G27+G17),0)</f>
        <v>0</v>
      </c>
      <c r="H41" s="504"/>
      <c r="I41" s="505"/>
    </row>
    <row r="42" spans="2:9" ht="8" customHeight="1" thickBot="1" x14ac:dyDescent="0.3"/>
    <row r="43" spans="2:9" ht="11.25" customHeight="1" x14ac:dyDescent="0.25">
      <c r="B43" s="667" t="s">
        <v>130</v>
      </c>
      <c r="C43" s="668"/>
      <c r="D43" s="668"/>
      <c r="E43" s="668"/>
      <c r="F43" s="668"/>
      <c r="G43" s="668"/>
      <c r="H43" s="668"/>
      <c r="I43" s="669"/>
    </row>
    <row r="44" spans="2:9" ht="11.25" customHeight="1" thickBot="1" x14ac:dyDescent="0.3">
      <c r="B44" s="670"/>
      <c r="C44" s="671"/>
      <c r="D44" s="671"/>
      <c r="E44" s="671"/>
      <c r="F44" s="671"/>
      <c r="G44" s="671"/>
      <c r="H44" s="671"/>
      <c r="I44" s="672"/>
    </row>
  </sheetData>
  <sheetProtection sheet="1" formatCells="0" formatColumns="0" formatRows="0" insertRows="0" deleteRows="0"/>
  <customSheetViews>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5" orientation="landscape" r:id="rId6"/>
      <headerFooter alignWithMargins="0">
        <oddFooter>&amp;Le. Supplies&amp;RPage &amp;P of &amp;N</oddFooter>
      </headerFooter>
    </customSheetView>
  </customSheetViews>
  <mergeCells count="13">
    <mergeCell ref="B1:D1"/>
    <mergeCell ref="B3:I3"/>
    <mergeCell ref="B43:I44"/>
    <mergeCell ref="B6:I6"/>
    <mergeCell ref="B2:I2"/>
    <mergeCell ref="B18:I18"/>
    <mergeCell ref="B28:I28"/>
    <mergeCell ref="B39:D39"/>
    <mergeCell ref="B37:D37"/>
    <mergeCell ref="B27:D27"/>
    <mergeCell ref="B17:D17"/>
    <mergeCell ref="B40:D40"/>
    <mergeCell ref="B41:D41"/>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B1:N34"/>
  <sheetViews>
    <sheetView showGridLines="0" zoomScale="90" workbookViewId="0"/>
  </sheetViews>
  <sheetFormatPr defaultColWidth="9.08984375" defaultRowHeight="13" x14ac:dyDescent="0.25"/>
  <cols>
    <col min="1" max="1" width="3.1796875" style="4" customWidth="1"/>
    <col min="2" max="2" width="9.90625" style="4" customWidth="1"/>
    <col min="3" max="3" width="8" style="4" customWidth="1"/>
    <col min="4" max="5" width="42.36328125" style="4" customWidth="1"/>
    <col min="6" max="6" width="58.54296875" style="4" customWidth="1"/>
    <col min="7" max="7" width="10.6328125" style="91" customWidth="1"/>
    <col min="8" max="9" width="10.6328125" style="92" customWidth="1"/>
    <col min="10" max="10" width="10.6328125" style="93" customWidth="1"/>
    <col min="11" max="16384" width="9.08984375" style="4"/>
  </cols>
  <sheetData>
    <row r="1" spans="2:14" s="290" customFormat="1" ht="12.75" customHeight="1" x14ac:dyDescent="0.25">
      <c r="B1" s="674" t="s">
        <v>110</v>
      </c>
      <c r="C1" s="674"/>
      <c r="D1" s="674"/>
      <c r="E1" s="286"/>
      <c r="F1" s="159"/>
      <c r="G1" s="289"/>
      <c r="H1" s="716"/>
      <c r="I1" s="716"/>
      <c r="J1" s="716"/>
      <c r="K1" s="286"/>
    </row>
    <row r="2" spans="2:14" s="166" customFormat="1" ht="18.5" thickBot="1" x14ac:dyDescent="0.3">
      <c r="B2" s="673" t="s">
        <v>79</v>
      </c>
      <c r="C2" s="673"/>
      <c r="D2" s="673"/>
      <c r="E2" s="673"/>
      <c r="F2" s="673"/>
      <c r="G2" s="673"/>
      <c r="H2" s="673"/>
      <c r="I2" s="673"/>
      <c r="J2" s="673"/>
      <c r="K2" s="165"/>
      <c r="L2" s="165"/>
      <c r="M2" s="165"/>
      <c r="N2" s="165"/>
    </row>
    <row r="3" spans="2:14" ht="184.5" customHeight="1" thickBot="1" x14ac:dyDescent="0.3">
      <c r="B3" s="687" t="s">
        <v>217</v>
      </c>
      <c r="C3" s="688"/>
      <c r="D3" s="688"/>
      <c r="E3" s="688"/>
      <c r="F3" s="688"/>
      <c r="G3" s="688"/>
      <c r="H3" s="688"/>
      <c r="I3" s="688"/>
      <c r="J3" s="689"/>
    </row>
    <row r="4" spans="2:14" ht="8" customHeight="1" thickBot="1" x14ac:dyDescent="0.3">
      <c r="D4" s="197"/>
      <c r="E4" s="197"/>
      <c r="F4" s="197"/>
      <c r="G4" s="198"/>
      <c r="H4" s="198"/>
      <c r="I4" s="198"/>
      <c r="J4" s="199"/>
    </row>
    <row r="5" spans="2:14" ht="28.5" thickBot="1" x14ac:dyDescent="0.3">
      <c r="B5" s="378" t="s">
        <v>205</v>
      </c>
      <c r="C5" s="386" t="s">
        <v>196</v>
      </c>
      <c r="D5" s="288" t="s">
        <v>194</v>
      </c>
      <c r="E5" s="288" t="s">
        <v>193</v>
      </c>
      <c r="F5" s="288" t="s">
        <v>151</v>
      </c>
      <c r="G5" s="192" t="s">
        <v>53</v>
      </c>
      <c r="H5" s="192" t="s">
        <v>56</v>
      </c>
      <c r="I5" s="287" t="s">
        <v>54</v>
      </c>
      <c r="J5" s="200" t="s">
        <v>73</v>
      </c>
    </row>
    <row r="6" spans="2:14" ht="25.5" thickBot="1" x14ac:dyDescent="0.3">
      <c r="B6" s="390" t="s">
        <v>203</v>
      </c>
      <c r="C6" s="391" t="s">
        <v>152</v>
      </c>
      <c r="D6" s="313" t="s">
        <v>156</v>
      </c>
      <c r="E6" s="313"/>
      <c r="F6" s="310" t="s">
        <v>153</v>
      </c>
      <c r="G6" s="282">
        <v>48000</v>
      </c>
      <c r="H6" s="314">
        <v>32000</v>
      </c>
      <c r="I6" s="315">
        <v>16000</v>
      </c>
      <c r="J6" s="316">
        <f>SUM(G6:I6)</f>
        <v>96000</v>
      </c>
    </row>
    <row r="7" spans="2:14" x14ac:dyDescent="0.25">
      <c r="B7" s="138"/>
      <c r="C7" s="379"/>
      <c r="D7" s="86"/>
      <c r="E7" s="86"/>
      <c r="F7" s="86"/>
      <c r="G7" s="87"/>
      <c r="H7" s="88"/>
      <c r="I7" s="88"/>
      <c r="J7" s="297">
        <f t="shared" ref="J7:J12" si="0">SUM(G7:I7)</f>
        <v>0</v>
      </c>
    </row>
    <row r="8" spans="2:14" x14ac:dyDescent="0.25">
      <c r="B8" s="275"/>
      <c r="C8" s="380"/>
      <c r="D8" s="89"/>
      <c r="E8" s="89"/>
      <c r="F8" s="89"/>
      <c r="G8" s="87"/>
      <c r="H8" s="90"/>
      <c r="I8" s="90"/>
      <c r="J8" s="297">
        <f t="shared" si="0"/>
        <v>0</v>
      </c>
    </row>
    <row r="9" spans="2:14" x14ac:dyDescent="0.25">
      <c r="B9" s="275"/>
      <c r="C9" s="380"/>
      <c r="D9" s="89"/>
      <c r="E9" s="89"/>
      <c r="F9" s="89"/>
      <c r="G9" s="87"/>
      <c r="H9" s="90"/>
      <c r="I9" s="90"/>
      <c r="J9" s="297">
        <f t="shared" si="0"/>
        <v>0</v>
      </c>
    </row>
    <row r="10" spans="2:14" x14ac:dyDescent="0.25">
      <c r="B10" s="138"/>
      <c r="C10" s="380"/>
      <c r="D10" s="89"/>
      <c r="E10" s="89"/>
      <c r="F10" s="89"/>
      <c r="G10" s="87"/>
      <c r="H10" s="90"/>
      <c r="I10" s="90"/>
      <c r="J10" s="297">
        <f t="shared" si="0"/>
        <v>0</v>
      </c>
    </row>
    <row r="11" spans="2:14" x14ac:dyDescent="0.25">
      <c r="B11" s="138"/>
      <c r="C11" s="380"/>
      <c r="D11" s="89"/>
      <c r="E11" s="89"/>
      <c r="F11" s="89"/>
      <c r="G11" s="87"/>
      <c r="H11" s="90"/>
      <c r="I11" s="90"/>
      <c r="J11" s="297">
        <f t="shared" si="0"/>
        <v>0</v>
      </c>
    </row>
    <row r="12" spans="2:14" x14ac:dyDescent="0.25">
      <c r="B12" s="138"/>
      <c r="C12" s="380"/>
      <c r="D12" s="89"/>
      <c r="E12" s="89"/>
      <c r="F12" s="89"/>
      <c r="G12" s="87"/>
      <c r="H12" s="90"/>
      <c r="I12" s="90"/>
      <c r="J12" s="297">
        <f t="shared" si="0"/>
        <v>0</v>
      </c>
    </row>
    <row r="13" spans="2:14" s="164" customFormat="1" ht="13.5" thickBot="1" x14ac:dyDescent="0.3">
      <c r="B13" s="705" t="s">
        <v>97</v>
      </c>
      <c r="C13" s="706"/>
      <c r="D13" s="706"/>
      <c r="E13" s="706"/>
      <c r="F13" s="707"/>
      <c r="G13" s="205">
        <f>ROUND(SUM(G7:G12),0)</f>
        <v>0</v>
      </c>
      <c r="H13" s="205">
        <f>ROUND(SUM(H7:H12),0)</f>
        <v>0</v>
      </c>
      <c r="I13" s="205">
        <f>ROUND(SUM(I7:I12),0)</f>
        <v>0</v>
      </c>
      <c r="J13" s="206">
        <f>ROUND(SUM(J7:J12),0)</f>
        <v>0</v>
      </c>
    </row>
    <row r="14" spans="2:14" ht="8" customHeight="1" thickBot="1" x14ac:dyDescent="0.3">
      <c r="B14" s="185"/>
      <c r="C14" s="185"/>
    </row>
    <row r="15" spans="2:14" ht="32.25" customHeight="1" thickBot="1" x14ac:dyDescent="0.3">
      <c r="B15" s="378" t="s">
        <v>205</v>
      </c>
      <c r="C15" s="386" t="s">
        <v>196</v>
      </c>
      <c r="D15" s="708" t="s">
        <v>175</v>
      </c>
      <c r="E15" s="709"/>
      <c r="F15" s="288" t="s">
        <v>151</v>
      </c>
      <c r="G15" s="192" t="s">
        <v>53</v>
      </c>
      <c r="H15" s="192" t="s">
        <v>56</v>
      </c>
      <c r="I15" s="287" t="s">
        <v>54</v>
      </c>
      <c r="J15" s="200" t="s">
        <v>73</v>
      </c>
    </row>
    <row r="16" spans="2:14" ht="25.5" thickBot="1" x14ac:dyDescent="0.3">
      <c r="B16" s="393" t="s">
        <v>206</v>
      </c>
      <c r="C16" s="403">
        <v>3</v>
      </c>
      <c r="D16" s="710" t="s">
        <v>157</v>
      </c>
      <c r="E16" s="711"/>
      <c r="F16" s="310" t="s">
        <v>210</v>
      </c>
      <c r="G16" s="282">
        <v>5000</v>
      </c>
      <c r="H16" s="314">
        <v>10000</v>
      </c>
      <c r="I16" s="315">
        <v>15000</v>
      </c>
      <c r="J16" s="316">
        <f t="shared" ref="J16:J21" si="1">SUM(G16:I16)</f>
        <v>30000</v>
      </c>
    </row>
    <row r="17" spans="2:10" x14ac:dyDescent="0.25">
      <c r="B17" s="138"/>
      <c r="C17" s="388"/>
      <c r="D17" s="712"/>
      <c r="E17" s="713"/>
      <c r="F17" s="89"/>
      <c r="G17" s="87"/>
      <c r="H17" s="90"/>
      <c r="I17" s="90"/>
      <c r="J17" s="297">
        <f t="shared" si="1"/>
        <v>0</v>
      </c>
    </row>
    <row r="18" spans="2:10" x14ac:dyDescent="0.25">
      <c r="B18" s="275"/>
      <c r="C18" s="380"/>
      <c r="D18" s="89"/>
      <c r="E18" s="89"/>
      <c r="F18" s="89"/>
      <c r="G18" s="87"/>
      <c r="H18" s="90"/>
      <c r="I18" s="90"/>
      <c r="J18" s="297">
        <f t="shared" si="1"/>
        <v>0</v>
      </c>
    </row>
    <row r="19" spans="2:10" x14ac:dyDescent="0.25">
      <c r="B19" s="275"/>
      <c r="C19" s="380"/>
      <c r="D19" s="89"/>
      <c r="E19" s="89"/>
      <c r="F19" s="89"/>
      <c r="G19" s="87"/>
      <c r="H19" s="90"/>
      <c r="I19" s="90"/>
      <c r="J19" s="297">
        <f t="shared" si="1"/>
        <v>0</v>
      </c>
    </row>
    <row r="20" spans="2:10" x14ac:dyDescent="0.25">
      <c r="B20" s="138"/>
      <c r="C20" s="389"/>
      <c r="D20" s="714"/>
      <c r="E20" s="715"/>
      <c r="F20" s="89"/>
      <c r="G20" s="87"/>
      <c r="H20" s="90"/>
      <c r="I20" s="90"/>
      <c r="J20" s="297">
        <f t="shared" si="1"/>
        <v>0</v>
      </c>
    </row>
    <row r="21" spans="2:10" x14ac:dyDescent="0.25">
      <c r="B21" s="138"/>
      <c r="C21" s="389"/>
      <c r="D21" s="714"/>
      <c r="E21" s="715"/>
      <c r="F21" s="89"/>
      <c r="G21" s="87"/>
      <c r="H21" s="90"/>
      <c r="I21" s="90"/>
      <c r="J21" s="297">
        <f t="shared" si="1"/>
        <v>0</v>
      </c>
    </row>
    <row r="22" spans="2:10" s="164" customFormat="1" ht="13.5" thickBot="1" x14ac:dyDescent="0.3">
      <c r="B22" s="705" t="s">
        <v>97</v>
      </c>
      <c r="C22" s="706"/>
      <c r="D22" s="706"/>
      <c r="E22" s="706"/>
      <c r="F22" s="707"/>
      <c r="G22" s="205">
        <f>ROUND(SUM(G17:G21),0)</f>
        <v>0</v>
      </c>
      <c r="H22" s="205">
        <f>ROUND(SUM(H17:H21),0)</f>
        <v>0</v>
      </c>
      <c r="I22" s="205">
        <f>ROUND(SUM(I17:I21),0)</f>
        <v>0</v>
      </c>
      <c r="J22" s="206">
        <f>ROUND(SUM(J17:J21),0)</f>
        <v>0</v>
      </c>
    </row>
    <row r="23" spans="2:10" s="204" customFormat="1" ht="8" customHeight="1" thickBot="1" x14ac:dyDescent="0.3">
      <c r="B23" s="201"/>
      <c r="C23" s="201"/>
      <c r="D23" s="202"/>
      <c r="E23" s="202"/>
      <c r="F23" s="202"/>
      <c r="G23" s="203"/>
      <c r="H23" s="203"/>
      <c r="I23" s="203"/>
      <c r="J23" s="203"/>
    </row>
    <row r="24" spans="2:10" ht="28.5" thickBot="1" x14ac:dyDescent="0.3">
      <c r="B24" s="392" t="s">
        <v>197</v>
      </c>
      <c r="C24" s="387" t="s">
        <v>196</v>
      </c>
      <c r="D24" s="708" t="s">
        <v>78</v>
      </c>
      <c r="E24" s="709"/>
      <c r="F24" s="288" t="s">
        <v>151</v>
      </c>
      <c r="G24" s="192" t="s">
        <v>53</v>
      </c>
      <c r="H24" s="192" t="s">
        <v>56</v>
      </c>
      <c r="I24" s="287" t="s">
        <v>54</v>
      </c>
      <c r="J24" s="200" t="s">
        <v>73</v>
      </c>
    </row>
    <row r="25" spans="2:10" x14ac:dyDescent="0.25">
      <c r="B25" s="275"/>
      <c r="C25" s="380"/>
      <c r="D25" s="89"/>
      <c r="E25" s="89"/>
      <c r="F25" s="89"/>
      <c r="G25" s="87"/>
      <c r="H25" s="90"/>
      <c r="I25" s="90"/>
      <c r="J25" s="297">
        <f>SUM(G25:I25)</f>
        <v>0</v>
      </c>
    </row>
    <row r="26" spans="2:10" x14ac:dyDescent="0.25">
      <c r="B26" s="275"/>
      <c r="C26" s="380"/>
      <c r="D26" s="89"/>
      <c r="E26" s="89"/>
      <c r="F26" s="89"/>
      <c r="G26" s="87"/>
      <c r="H26" s="90"/>
      <c r="I26" s="90"/>
      <c r="J26" s="297">
        <f>SUM(G26:I26)</f>
        <v>0</v>
      </c>
    </row>
    <row r="27" spans="2:10" s="164" customFormat="1" ht="13.5" thickBot="1" x14ac:dyDescent="0.3">
      <c r="B27" s="705" t="s">
        <v>97</v>
      </c>
      <c r="C27" s="706"/>
      <c r="D27" s="706"/>
      <c r="E27" s="706"/>
      <c r="F27" s="707"/>
      <c r="G27" s="205">
        <f>ROUND(SUM(G25:G26),0)</f>
        <v>0</v>
      </c>
      <c r="H27" s="205">
        <f>ROUND(SUM(H25:H26),0)</f>
        <v>0</v>
      </c>
      <c r="I27" s="205">
        <f>ROUND(SUM(I25:I26),0)</f>
        <v>0</v>
      </c>
      <c r="J27" s="206">
        <f>ROUND(SUM(G27:I27),0)</f>
        <v>0</v>
      </c>
    </row>
    <row r="28" spans="2:10" ht="8" customHeight="1" thickBot="1" x14ac:dyDescent="0.3">
      <c r="B28" s="185"/>
      <c r="C28" s="185"/>
    </row>
    <row r="29" spans="2:10" s="164" customFormat="1" ht="15.75" customHeight="1" thickBot="1" x14ac:dyDescent="0.3">
      <c r="B29" s="702" t="s">
        <v>229</v>
      </c>
      <c r="C29" s="703"/>
      <c r="D29" s="703"/>
      <c r="E29" s="703"/>
      <c r="F29" s="704"/>
      <c r="G29" s="271">
        <f>ROUND(SUMIF(B7:B12,"S",G7:G12)+SUMIF(B17:B21,"S",G17:G21)+SUMIF(B25:B26,"S",G25:G26),0)</f>
        <v>0</v>
      </c>
      <c r="H29" s="271">
        <f>ROUND(SUMIF(B7:B12,"S",H7:H12)+SUMIF(B17:B21,"S",H17:H21)+SUMIF(B25:B26,"S",H25:H26),0)</f>
        <v>0</v>
      </c>
      <c r="I29" s="271">
        <f>ROUND(SUMIF(B7:B12,"S",I7:I12)+SUMIF(B17:B21,"S",I17:I21)+SUMIF(B25:B26,"S",I25:I26),0)</f>
        <v>0</v>
      </c>
      <c r="J29" s="506">
        <f>SUM(G29:I29)</f>
        <v>0</v>
      </c>
    </row>
    <row r="30" spans="2:10" s="164" customFormat="1" ht="15.75" customHeight="1" thickBot="1" x14ac:dyDescent="0.3">
      <c r="B30" s="702" t="s">
        <v>230</v>
      </c>
      <c r="C30" s="703"/>
      <c r="D30" s="703"/>
      <c r="E30" s="703"/>
      <c r="F30" s="704"/>
      <c r="G30" s="271">
        <f>ROUND(SUMIF(B7:B12,"CB",G7:G12)+SUMIF(B17:B21,"CB",G17:G21)+SUMIF(B25:B26,"CB",G25:G26),0)</f>
        <v>0</v>
      </c>
      <c r="H30" s="271">
        <f>ROUND(SUMIF(B7:B12,"CB",H7:H12)+SUMIF(B17:B21,"CB",H17:H21)+SUMIF(B25:B26,"CB",H25:H26),0)</f>
        <v>0</v>
      </c>
      <c r="I30" s="271">
        <f>ROUND(SUMIF(B7:B12,"CB",I7:I12)+SUMIF(B17:B21,"CB",I17:I21)+SUMIF(B25:B26,"CB",I25:I26),0)</f>
        <v>0</v>
      </c>
      <c r="J30" s="506">
        <f>SUM(G30:I30)</f>
        <v>0</v>
      </c>
    </row>
    <row r="31" spans="2:10" s="164" customFormat="1" ht="15.75" customHeight="1" thickBot="1" x14ac:dyDescent="0.3">
      <c r="B31" s="702" t="s">
        <v>186</v>
      </c>
      <c r="C31" s="703"/>
      <c r="D31" s="703"/>
      <c r="E31" s="703"/>
      <c r="F31" s="704"/>
      <c r="G31" s="271">
        <f>ROUND(SUM(G13+G22+G27),0)</f>
        <v>0</v>
      </c>
      <c r="H31" s="271">
        <f>ROUND(SUM(H13+H22+H27),0)</f>
        <v>0</v>
      </c>
      <c r="I31" s="271">
        <f>ROUND(SUM(I13+I22+I27),0)</f>
        <v>0</v>
      </c>
      <c r="J31" s="506">
        <f>ROUND(SUM(J13+J22+J27),0)</f>
        <v>0</v>
      </c>
    </row>
    <row r="32" spans="2:10" ht="8" customHeight="1" thickBot="1" x14ac:dyDescent="0.3"/>
    <row r="33" spans="2:10" ht="11.25" customHeight="1" x14ac:dyDescent="0.25">
      <c r="B33" s="667" t="s">
        <v>130</v>
      </c>
      <c r="C33" s="668"/>
      <c r="D33" s="668"/>
      <c r="E33" s="668"/>
      <c r="F33" s="668"/>
      <c r="G33" s="668"/>
      <c r="H33" s="668"/>
      <c r="I33" s="668"/>
      <c r="J33" s="669"/>
    </row>
    <row r="34" spans="2:10" ht="11.25" customHeight="1" thickBot="1" x14ac:dyDescent="0.3">
      <c r="B34" s="670"/>
      <c r="C34" s="671"/>
      <c r="D34" s="671"/>
      <c r="E34" s="671"/>
      <c r="F34" s="671"/>
      <c r="G34" s="671"/>
      <c r="H34" s="671"/>
      <c r="I34" s="671"/>
      <c r="J34" s="672"/>
    </row>
  </sheetData>
  <sheetProtection sheet="1" formatCells="0" formatColumns="0" formatRows="0" insertRows="0" deleteRows="0"/>
  <customSheetViews>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25" right="0.25" top="0.25" bottom="0.25" header="0.5" footer="0.25"/>
      <pageSetup scale="90" fitToWidth="0" fitToHeight="0" orientation="landscape" r:id="rId6"/>
      <headerFooter alignWithMargins="0">
        <oddFooter>&amp;Lf. Contractual&amp;RPage &amp;P of &amp;N</oddFooter>
      </headerFooter>
    </customSheetView>
  </customSheetViews>
  <mergeCells count="17">
    <mergeCell ref="H1:J1"/>
    <mergeCell ref="B1:D1"/>
    <mergeCell ref="B2:J2"/>
    <mergeCell ref="B3:J3"/>
    <mergeCell ref="B30:F30"/>
    <mergeCell ref="B33:J34"/>
    <mergeCell ref="B29:F29"/>
    <mergeCell ref="B27:F27"/>
    <mergeCell ref="B22:F22"/>
    <mergeCell ref="B13:F13"/>
    <mergeCell ref="D24:E24"/>
    <mergeCell ref="D15:E15"/>
    <mergeCell ref="D16:E16"/>
    <mergeCell ref="D17:E17"/>
    <mergeCell ref="D20:E20"/>
    <mergeCell ref="D21:E21"/>
    <mergeCell ref="B31:F3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4" tint="0.39997558519241921"/>
    <pageSetUpPr fitToPage="1"/>
  </sheetPr>
  <dimension ref="B1:M37"/>
  <sheetViews>
    <sheetView showGridLines="0" zoomScale="90" workbookViewId="0">
      <selection activeCell="E26" sqref="E26"/>
    </sheetView>
  </sheetViews>
  <sheetFormatPr defaultColWidth="9.08984375" defaultRowHeight="12.5" x14ac:dyDescent="0.25"/>
  <cols>
    <col min="1" max="1" width="3.26953125" style="4" customWidth="1"/>
    <col min="2" max="2" width="9.54296875" style="4" customWidth="1"/>
    <col min="3" max="3" width="8" style="4" customWidth="1"/>
    <col min="4" max="4" width="57.453125" style="4" customWidth="1"/>
    <col min="5" max="5" width="12.453125" style="91" customWidth="1"/>
    <col min="6" max="6" width="28.36328125" style="209" customWidth="1"/>
    <col min="7" max="7" width="50.90625" style="171" customWidth="1"/>
    <col min="8" max="16384" width="9.08984375" style="4"/>
  </cols>
  <sheetData>
    <row r="1" spans="2:13" s="290" customFormat="1" ht="12.75" customHeight="1" x14ac:dyDescent="0.25">
      <c r="B1" s="674" t="s">
        <v>111</v>
      </c>
      <c r="C1" s="674"/>
      <c r="D1" s="674"/>
      <c r="E1" s="207"/>
      <c r="F1" s="159"/>
      <c r="G1" s="276"/>
      <c r="H1" s="286"/>
      <c r="I1" s="286"/>
      <c r="J1" s="286"/>
    </row>
    <row r="2" spans="2:13" s="183" customFormat="1" ht="18.5" thickBot="1" x14ac:dyDescent="0.3">
      <c r="B2" s="717" t="s">
        <v>50</v>
      </c>
      <c r="C2" s="717"/>
      <c r="D2" s="717"/>
      <c r="E2" s="717"/>
      <c r="F2" s="717"/>
      <c r="G2" s="717"/>
      <c r="H2" s="208"/>
      <c r="I2" s="208"/>
      <c r="J2" s="208"/>
      <c r="K2" s="182"/>
      <c r="L2" s="182"/>
      <c r="M2" s="182"/>
    </row>
    <row r="3" spans="2:13" ht="100.5" customHeight="1" thickBot="1" x14ac:dyDescent="0.3">
      <c r="B3" s="687" t="s">
        <v>218</v>
      </c>
      <c r="C3" s="688"/>
      <c r="D3" s="688"/>
      <c r="E3" s="688"/>
      <c r="F3" s="688"/>
      <c r="G3" s="689"/>
    </row>
    <row r="4" spans="2:13" ht="8" customHeight="1" thickBot="1" x14ac:dyDescent="0.3">
      <c r="D4" s="167"/>
    </row>
    <row r="5" spans="2:13" ht="15.75" customHeight="1" thickBot="1" x14ac:dyDescent="0.35">
      <c r="B5" s="718" t="s">
        <v>162</v>
      </c>
      <c r="C5" s="719"/>
      <c r="D5" s="719"/>
      <c r="E5" s="719"/>
      <c r="F5" s="719"/>
      <c r="G5" s="720"/>
    </row>
    <row r="6" spans="2:13" ht="8" customHeight="1" thickBot="1" x14ac:dyDescent="0.3">
      <c r="D6" s="167"/>
    </row>
    <row r="7" spans="2:13" s="164" customFormat="1" ht="36.75" customHeight="1" thickBot="1" x14ac:dyDescent="0.3">
      <c r="B7" s="378" t="s">
        <v>205</v>
      </c>
      <c r="C7" s="386" t="s">
        <v>196</v>
      </c>
      <c r="D7" s="288" t="s">
        <v>91</v>
      </c>
      <c r="E7" s="194" t="s">
        <v>92</v>
      </c>
      <c r="F7" s="195" t="s">
        <v>63</v>
      </c>
      <c r="G7" s="196" t="s">
        <v>64</v>
      </c>
    </row>
    <row r="8" spans="2:13" s="164" customFormat="1" ht="14.5" thickBot="1" x14ac:dyDescent="0.3">
      <c r="B8" s="690" t="s">
        <v>53</v>
      </c>
      <c r="C8" s="691"/>
      <c r="D8" s="691"/>
      <c r="E8" s="691"/>
      <c r="F8" s="691"/>
      <c r="G8" s="692"/>
    </row>
    <row r="9" spans="2:13" s="8" customFormat="1" ht="13.5" thickBot="1" x14ac:dyDescent="0.3">
      <c r="B9" s="277" t="s">
        <v>203</v>
      </c>
      <c r="C9" s="308">
        <v>6</v>
      </c>
      <c r="D9" s="310" t="s">
        <v>209</v>
      </c>
      <c r="E9" s="282">
        <v>28000</v>
      </c>
      <c r="F9" s="311" t="s">
        <v>0</v>
      </c>
      <c r="G9" s="283" t="s">
        <v>1</v>
      </c>
    </row>
    <row r="10" spans="2:13" ht="13.5" thickBot="1" x14ac:dyDescent="0.3">
      <c r="B10" s="277" t="s">
        <v>206</v>
      </c>
      <c r="C10" s="308">
        <v>3</v>
      </c>
      <c r="D10" s="310" t="s">
        <v>211</v>
      </c>
      <c r="E10" s="282">
        <v>6000</v>
      </c>
      <c r="F10" s="311" t="s">
        <v>201</v>
      </c>
      <c r="G10" s="416" t="s">
        <v>212</v>
      </c>
    </row>
    <row r="11" spans="2:13" x14ac:dyDescent="0.25">
      <c r="B11" s="138"/>
      <c r="C11" s="380"/>
      <c r="D11" s="132"/>
      <c r="E11" s="70"/>
      <c r="F11" s="94"/>
      <c r="G11" s="74"/>
    </row>
    <row r="12" spans="2:13" x14ac:dyDescent="0.25">
      <c r="B12" s="275"/>
      <c r="C12" s="380"/>
      <c r="D12" s="132"/>
      <c r="E12" s="70"/>
      <c r="F12" s="94"/>
      <c r="G12" s="74"/>
    </row>
    <row r="13" spans="2:13" x14ac:dyDescent="0.25">
      <c r="B13" s="275"/>
      <c r="C13" s="380"/>
      <c r="D13" s="132"/>
      <c r="E13" s="70"/>
      <c r="F13" s="94"/>
      <c r="G13" s="74"/>
    </row>
    <row r="14" spans="2:13" x14ac:dyDescent="0.25">
      <c r="B14" s="138"/>
      <c r="C14" s="380"/>
      <c r="D14" s="132"/>
      <c r="E14" s="70"/>
      <c r="F14" s="94"/>
      <c r="G14" s="74"/>
    </row>
    <row r="15" spans="2:13" ht="13" thickBot="1" x14ac:dyDescent="0.3">
      <c r="B15" s="139"/>
      <c r="C15" s="384"/>
      <c r="D15" s="135"/>
      <c r="E15" s="142"/>
      <c r="F15" s="143"/>
      <c r="G15" s="124"/>
    </row>
    <row r="16" spans="2:13" ht="13.5" thickBot="1" x14ac:dyDescent="0.3">
      <c r="B16" s="695" t="s">
        <v>57</v>
      </c>
      <c r="C16" s="696"/>
      <c r="D16" s="697"/>
      <c r="E16" s="158">
        <f>SUM(E11:E15)</f>
        <v>0</v>
      </c>
      <c r="F16" s="312"/>
      <c r="G16" s="307"/>
    </row>
    <row r="17" spans="2:7" s="164" customFormat="1" ht="14.5" thickBot="1" x14ac:dyDescent="0.3">
      <c r="B17" s="690" t="s">
        <v>56</v>
      </c>
      <c r="C17" s="691"/>
      <c r="D17" s="691"/>
      <c r="E17" s="691"/>
      <c r="F17" s="691"/>
      <c r="G17" s="692"/>
    </row>
    <row r="18" spans="2:7" x14ac:dyDescent="0.25">
      <c r="B18" s="140"/>
      <c r="C18" s="379"/>
      <c r="D18" s="131"/>
      <c r="E18" s="70"/>
      <c r="F18" s="141"/>
      <c r="G18" s="71"/>
    </row>
    <row r="19" spans="2:7" x14ac:dyDescent="0.25">
      <c r="B19" s="138"/>
      <c r="C19" s="380"/>
      <c r="D19" s="132"/>
      <c r="E19" s="81"/>
      <c r="F19" s="94"/>
      <c r="G19" s="74"/>
    </row>
    <row r="20" spans="2:7" x14ac:dyDescent="0.25">
      <c r="B20" s="275"/>
      <c r="C20" s="380"/>
      <c r="D20" s="132"/>
      <c r="E20" s="70"/>
      <c r="F20" s="94"/>
      <c r="G20" s="74"/>
    </row>
    <row r="21" spans="2:7" x14ac:dyDescent="0.25">
      <c r="B21" s="275"/>
      <c r="C21" s="380"/>
      <c r="D21" s="132"/>
      <c r="E21" s="70"/>
      <c r="F21" s="94"/>
      <c r="G21" s="74"/>
    </row>
    <row r="22" spans="2:7" ht="13" thickBot="1" x14ac:dyDescent="0.3">
      <c r="B22" s="139"/>
      <c r="C22" s="384"/>
      <c r="D22" s="135"/>
      <c r="E22" s="129"/>
      <c r="F22" s="143"/>
      <c r="G22" s="124"/>
    </row>
    <row r="23" spans="2:7" ht="13.5" thickBot="1" x14ac:dyDescent="0.3">
      <c r="B23" s="695" t="s">
        <v>58</v>
      </c>
      <c r="C23" s="696"/>
      <c r="D23" s="697"/>
      <c r="E23" s="181">
        <f>SUM(E18:E22)</f>
        <v>0</v>
      </c>
      <c r="F23" s="312"/>
      <c r="G23" s="307"/>
    </row>
    <row r="24" spans="2:7" s="164" customFormat="1" ht="14.5" thickBot="1" x14ac:dyDescent="0.3">
      <c r="B24" s="690" t="s">
        <v>54</v>
      </c>
      <c r="C24" s="691"/>
      <c r="D24" s="691"/>
      <c r="E24" s="691"/>
      <c r="F24" s="691"/>
      <c r="G24" s="692"/>
    </row>
    <row r="25" spans="2:7" x14ac:dyDescent="0.25">
      <c r="B25" s="275"/>
      <c r="C25" s="380"/>
      <c r="D25" s="132"/>
      <c r="E25" s="70"/>
      <c r="F25" s="141"/>
      <c r="G25" s="71"/>
    </row>
    <row r="26" spans="2:7" x14ac:dyDescent="0.25">
      <c r="B26" s="275"/>
      <c r="C26" s="380"/>
      <c r="D26" s="132"/>
      <c r="E26" s="70"/>
      <c r="F26" s="94"/>
      <c r="G26" s="74"/>
    </row>
    <row r="27" spans="2:7" x14ac:dyDescent="0.25">
      <c r="B27" s="138"/>
      <c r="C27" s="380"/>
      <c r="D27" s="132"/>
      <c r="E27" s="70"/>
      <c r="F27" s="94"/>
      <c r="G27" s="74"/>
    </row>
    <row r="28" spans="2:7" x14ac:dyDescent="0.25">
      <c r="B28" s="138"/>
      <c r="C28" s="380"/>
      <c r="D28" s="132"/>
      <c r="E28" s="70"/>
      <c r="F28" s="94"/>
      <c r="G28" s="74"/>
    </row>
    <row r="29" spans="2:7" ht="13" thickBot="1" x14ac:dyDescent="0.3">
      <c r="B29" s="139"/>
      <c r="C29" s="384"/>
      <c r="D29" s="135"/>
      <c r="E29" s="142"/>
      <c r="F29" s="143"/>
      <c r="G29" s="124"/>
    </row>
    <row r="30" spans="2:7" ht="13.5" thickBot="1" x14ac:dyDescent="0.3">
      <c r="B30" s="695" t="s">
        <v>59</v>
      </c>
      <c r="C30" s="696"/>
      <c r="D30" s="697"/>
      <c r="E30" s="181">
        <f>SUM(E25:E29)</f>
        <v>0</v>
      </c>
      <c r="F30" s="312"/>
      <c r="G30" s="307"/>
    </row>
    <row r="31" spans="2:7" ht="7.5" customHeight="1" thickBot="1" x14ac:dyDescent="0.3">
      <c r="B31" s="185"/>
      <c r="C31" s="185"/>
      <c r="D31" s="163"/>
    </row>
    <row r="32" spans="2:7" s="164" customFormat="1" ht="13" x14ac:dyDescent="0.25">
      <c r="B32" s="693" t="s">
        <v>231</v>
      </c>
      <c r="C32" s="694"/>
      <c r="D32" s="694"/>
      <c r="E32" s="459">
        <f>SUMIF(B11:B15,"S",E11:E15)+SUMIF(B18:B22,"S",E18:E22)+SUMIF(B25:B29,"S",E25:E29)</f>
        <v>0</v>
      </c>
      <c r="F32" s="508"/>
      <c r="G32" s="509"/>
    </row>
    <row r="33" spans="2:7" s="164" customFormat="1" ht="13" x14ac:dyDescent="0.25">
      <c r="B33" s="698" t="s">
        <v>239</v>
      </c>
      <c r="C33" s="699"/>
      <c r="D33" s="699"/>
      <c r="E33" s="455">
        <f>SUMIF(B11:B15,"CB",E11:E15)+SUMIF(B18:B22,"CB",E18:E22)+SUMIF(B25:B29,"CB",E25:E29)</f>
        <v>0</v>
      </c>
      <c r="F33" s="507"/>
      <c r="G33" s="510"/>
    </row>
    <row r="34" spans="2:7" s="164" customFormat="1" ht="13.5" thickBot="1" x14ac:dyDescent="0.3">
      <c r="B34" s="700" t="s">
        <v>185</v>
      </c>
      <c r="C34" s="701"/>
      <c r="D34" s="701"/>
      <c r="E34" s="453">
        <f>E16+E23+E30</f>
        <v>0</v>
      </c>
      <c r="F34" s="511"/>
      <c r="G34" s="512"/>
    </row>
    <row r="35" spans="2:7" ht="8" customHeight="1" thickBot="1" x14ac:dyDescent="0.3"/>
    <row r="36" spans="2:7" ht="11.25" customHeight="1" x14ac:dyDescent="0.25">
      <c r="B36" s="667" t="s">
        <v>130</v>
      </c>
      <c r="C36" s="668"/>
      <c r="D36" s="668"/>
      <c r="E36" s="668"/>
      <c r="F36" s="668"/>
      <c r="G36" s="669"/>
    </row>
    <row r="37" spans="2:7" ht="11.25" customHeight="1" thickBot="1" x14ac:dyDescent="0.3">
      <c r="B37" s="670"/>
      <c r="C37" s="671"/>
      <c r="D37" s="671"/>
      <c r="E37" s="671"/>
      <c r="F37" s="671"/>
      <c r="G37" s="672"/>
    </row>
  </sheetData>
  <sheetProtection sheet="1" formatCells="0" formatColumns="0" formatRows="0" insertRows="0" deleteRows="0"/>
  <customSheetViews>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1"/>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7" orientation="landscape" r:id="rId6"/>
      <headerFooter alignWithMargins="0">
        <oddFooter>&amp;Lg. Construction&amp;RPage &amp;P of &amp;N</oddFooter>
      </headerFooter>
    </customSheetView>
  </customSheetViews>
  <mergeCells count="14">
    <mergeCell ref="B1:D1"/>
    <mergeCell ref="B2:G2"/>
    <mergeCell ref="B3:G3"/>
    <mergeCell ref="B5:G5"/>
    <mergeCell ref="B36:G37"/>
    <mergeCell ref="B8:G8"/>
    <mergeCell ref="B17:G17"/>
    <mergeCell ref="B24:G24"/>
    <mergeCell ref="B32:D32"/>
    <mergeCell ref="B30:D30"/>
    <mergeCell ref="B23:D23"/>
    <mergeCell ref="B16:D16"/>
    <mergeCell ref="B33:D33"/>
    <mergeCell ref="B34:D34"/>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B1:J38"/>
  <sheetViews>
    <sheetView showGridLines="0" zoomScale="90" workbookViewId="0"/>
  </sheetViews>
  <sheetFormatPr defaultColWidth="9.08984375" defaultRowHeight="12.5" x14ac:dyDescent="0.25"/>
  <cols>
    <col min="1" max="1" width="3.26953125" style="4" customWidth="1"/>
    <col min="2" max="2" width="10" style="4" customWidth="1"/>
    <col min="3" max="3" width="7.6328125" style="4" customWidth="1"/>
    <col min="4" max="4" width="42.36328125" style="4" customWidth="1"/>
    <col min="5" max="5" width="14.08984375" style="91" customWidth="1"/>
    <col min="6" max="6" width="36.08984375" style="211" customWidth="1"/>
    <col min="7" max="7" width="61.6328125" style="171" customWidth="1"/>
    <col min="8" max="16384" width="9.08984375" style="4"/>
  </cols>
  <sheetData>
    <row r="1" spans="2:10" s="290" customFormat="1" ht="12.75" customHeight="1" x14ac:dyDescent="0.25">
      <c r="B1" s="674" t="s">
        <v>111</v>
      </c>
      <c r="C1" s="674"/>
      <c r="D1" s="674"/>
      <c r="E1" s="159"/>
      <c r="F1" s="286"/>
      <c r="G1" s="276"/>
    </row>
    <row r="2" spans="2:10" s="183" customFormat="1" ht="18.5" thickBot="1" x14ac:dyDescent="0.3">
      <c r="B2" s="721" t="s">
        <v>51</v>
      </c>
      <c r="C2" s="721"/>
      <c r="D2" s="721"/>
      <c r="E2" s="721"/>
      <c r="F2" s="721"/>
      <c r="G2" s="721"/>
      <c r="H2" s="182"/>
      <c r="I2" s="182"/>
      <c r="J2" s="182"/>
    </row>
    <row r="3" spans="2:10" ht="101.25" customHeight="1" thickBot="1" x14ac:dyDescent="0.3">
      <c r="B3" s="722" t="s">
        <v>219</v>
      </c>
      <c r="C3" s="723"/>
      <c r="D3" s="723"/>
      <c r="E3" s="723"/>
      <c r="F3" s="723"/>
      <c r="G3" s="724"/>
    </row>
    <row r="4" spans="2:10" ht="8" customHeight="1" thickBot="1" x14ac:dyDescent="0.3">
      <c r="D4" s="167"/>
    </row>
    <row r="5" spans="2:10" s="164" customFormat="1" ht="35.25" customHeight="1" thickBot="1" x14ac:dyDescent="0.3">
      <c r="B5" s="378" t="s">
        <v>205</v>
      </c>
      <c r="C5" s="386" t="s">
        <v>196</v>
      </c>
      <c r="D5" s="288" t="s">
        <v>140</v>
      </c>
      <c r="E5" s="194" t="s">
        <v>75</v>
      </c>
      <c r="F5" s="195" t="s">
        <v>63</v>
      </c>
      <c r="G5" s="196" t="s">
        <v>64</v>
      </c>
    </row>
    <row r="6" spans="2:10" s="164" customFormat="1" ht="14.5" thickBot="1" x14ac:dyDescent="0.3">
      <c r="B6" s="690" t="s">
        <v>53</v>
      </c>
      <c r="C6" s="691"/>
      <c r="D6" s="691"/>
      <c r="E6" s="691"/>
      <c r="F6" s="691"/>
      <c r="G6" s="692"/>
    </row>
    <row r="7" spans="2:10" ht="13.5" customHeight="1" thickBot="1" x14ac:dyDescent="0.3">
      <c r="B7" s="277" t="s">
        <v>203</v>
      </c>
      <c r="C7" s="308">
        <v>5</v>
      </c>
      <c r="D7" s="278" t="s">
        <v>141</v>
      </c>
      <c r="E7" s="282">
        <v>16000</v>
      </c>
      <c r="F7" s="309" t="s">
        <v>98</v>
      </c>
      <c r="G7" s="283" t="s">
        <v>99</v>
      </c>
    </row>
    <row r="8" spans="2:10" ht="13.5" thickBot="1" x14ac:dyDescent="0.3">
      <c r="B8" s="277" t="s">
        <v>206</v>
      </c>
      <c r="C8" s="308">
        <v>4</v>
      </c>
      <c r="D8" s="278" t="s">
        <v>200</v>
      </c>
      <c r="E8" s="282">
        <v>500</v>
      </c>
      <c r="F8" s="309" t="s">
        <v>201</v>
      </c>
      <c r="G8" s="283" t="s">
        <v>202</v>
      </c>
    </row>
    <row r="9" spans="2:10" x14ac:dyDescent="0.25">
      <c r="B9" s="138"/>
      <c r="C9" s="379"/>
      <c r="D9" s="131"/>
      <c r="E9" s="70"/>
      <c r="F9" s="95"/>
      <c r="G9" s="71"/>
    </row>
    <row r="10" spans="2:10" x14ac:dyDescent="0.25">
      <c r="B10" s="275"/>
      <c r="C10" s="380"/>
      <c r="D10" s="132"/>
      <c r="E10" s="81"/>
      <c r="F10" s="96"/>
      <c r="G10" s="74"/>
    </row>
    <row r="11" spans="2:10" x14ac:dyDescent="0.25">
      <c r="B11" s="275"/>
      <c r="C11" s="380"/>
      <c r="D11" s="132"/>
      <c r="E11" s="81"/>
      <c r="F11" s="96"/>
      <c r="G11" s="74"/>
    </row>
    <row r="12" spans="2:10" x14ac:dyDescent="0.25">
      <c r="B12" s="138"/>
      <c r="C12" s="380"/>
      <c r="D12" s="132"/>
      <c r="E12" s="81"/>
      <c r="F12" s="96"/>
      <c r="G12" s="74"/>
    </row>
    <row r="13" spans="2:10" x14ac:dyDescent="0.25">
      <c r="B13" s="138"/>
      <c r="C13" s="380"/>
      <c r="D13" s="132"/>
      <c r="E13" s="81"/>
      <c r="F13" s="96"/>
      <c r="G13" s="74"/>
    </row>
    <row r="14" spans="2:10" ht="13" thickBot="1" x14ac:dyDescent="0.3">
      <c r="B14" s="139"/>
      <c r="C14" s="384"/>
      <c r="D14" s="135"/>
      <c r="E14" s="129"/>
      <c r="F14" s="144"/>
      <c r="G14" s="124"/>
    </row>
    <row r="15" spans="2:10" ht="13.5" thickBot="1" x14ac:dyDescent="0.3">
      <c r="B15" s="695" t="s">
        <v>57</v>
      </c>
      <c r="C15" s="696"/>
      <c r="D15" s="697"/>
      <c r="E15" s="181">
        <f>ROUND(SUM(E9:E14),0)</f>
        <v>0</v>
      </c>
      <c r="F15" s="306"/>
      <c r="G15" s="307"/>
    </row>
    <row r="16" spans="2:10" s="164" customFormat="1" ht="14.5" thickBot="1" x14ac:dyDescent="0.3">
      <c r="B16" s="210"/>
      <c r="C16" s="394"/>
      <c r="D16" s="691" t="s">
        <v>56</v>
      </c>
      <c r="E16" s="691"/>
      <c r="F16" s="691"/>
      <c r="G16" s="692"/>
    </row>
    <row r="17" spans="2:7" ht="13" x14ac:dyDescent="0.25">
      <c r="B17" s="140"/>
      <c r="C17" s="379"/>
      <c r="D17" s="145"/>
      <c r="E17" s="70"/>
      <c r="F17" s="95"/>
      <c r="G17" s="71"/>
    </row>
    <row r="18" spans="2:7" x14ac:dyDescent="0.25">
      <c r="B18" s="138"/>
      <c r="C18" s="380"/>
      <c r="D18" s="132"/>
      <c r="E18" s="81"/>
      <c r="F18" s="96"/>
      <c r="G18" s="74"/>
    </row>
    <row r="19" spans="2:7" x14ac:dyDescent="0.25">
      <c r="B19" s="275"/>
      <c r="C19" s="380"/>
      <c r="D19" s="132"/>
      <c r="E19" s="81"/>
      <c r="F19" s="96"/>
      <c r="G19" s="74"/>
    </row>
    <row r="20" spans="2:7" x14ac:dyDescent="0.25">
      <c r="B20" s="275"/>
      <c r="C20" s="380"/>
      <c r="D20" s="132"/>
      <c r="E20" s="81"/>
      <c r="F20" s="96"/>
      <c r="G20" s="74"/>
    </row>
    <row r="21" spans="2:7" x14ac:dyDescent="0.25">
      <c r="B21" s="138"/>
      <c r="C21" s="380"/>
      <c r="D21" s="132"/>
      <c r="E21" s="81"/>
      <c r="F21" s="96"/>
      <c r="G21" s="74"/>
    </row>
    <row r="22" spans="2:7" ht="13" thickBot="1" x14ac:dyDescent="0.3">
      <c r="B22" s="139"/>
      <c r="C22" s="384"/>
      <c r="D22" s="135"/>
      <c r="E22" s="129"/>
      <c r="F22" s="144"/>
      <c r="G22" s="124"/>
    </row>
    <row r="23" spans="2:7" ht="13.5" thickBot="1" x14ac:dyDescent="0.3">
      <c r="B23" s="695" t="s">
        <v>58</v>
      </c>
      <c r="C23" s="696"/>
      <c r="D23" s="697"/>
      <c r="E23" s="181">
        <f>ROUND(SUM(E17:E22),0)</f>
        <v>0</v>
      </c>
      <c r="F23" s="306"/>
      <c r="G23" s="307"/>
    </row>
    <row r="24" spans="2:7" s="164" customFormat="1" ht="14.5" thickBot="1" x14ac:dyDescent="0.3">
      <c r="B24" s="210"/>
      <c r="C24" s="394"/>
      <c r="D24" s="691" t="s">
        <v>54</v>
      </c>
      <c r="E24" s="691"/>
      <c r="F24" s="691"/>
      <c r="G24" s="692"/>
    </row>
    <row r="25" spans="2:7" ht="13" x14ac:dyDescent="0.25">
      <c r="B25" s="140"/>
      <c r="C25" s="379"/>
      <c r="D25" s="145"/>
      <c r="E25" s="70"/>
      <c r="F25" s="95"/>
      <c r="G25" s="71"/>
    </row>
    <row r="26" spans="2:7" x14ac:dyDescent="0.25">
      <c r="B26" s="138"/>
      <c r="C26" s="379"/>
      <c r="D26" s="131"/>
      <c r="E26" s="70"/>
      <c r="F26" s="95"/>
      <c r="G26" s="71"/>
    </row>
    <row r="27" spans="2:7" x14ac:dyDescent="0.25">
      <c r="B27" s="275"/>
      <c r="C27" s="380"/>
      <c r="D27" s="132"/>
      <c r="E27" s="81"/>
      <c r="F27" s="96"/>
      <c r="G27" s="74"/>
    </row>
    <row r="28" spans="2:7" x14ac:dyDescent="0.25">
      <c r="B28" s="275"/>
      <c r="C28" s="380"/>
      <c r="D28" s="132"/>
      <c r="E28" s="81"/>
      <c r="F28" s="96"/>
      <c r="G28" s="74"/>
    </row>
    <row r="29" spans="2:7" x14ac:dyDescent="0.25">
      <c r="B29" s="138"/>
      <c r="C29" s="380"/>
      <c r="D29" s="132"/>
      <c r="E29" s="81"/>
      <c r="F29" s="96"/>
      <c r="G29" s="74"/>
    </row>
    <row r="30" spans="2:7" ht="13" thickBot="1" x14ac:dyDescent="0.3">
      <c r="B30" s="139"/>
      <c r="C30" s="384"/>
      <c r="D30" s="135"/>
      <c r="E30" s="129"/>
      <c r="F30" s="144"/>
      <c r="G30" s="124"/>
    </row>
    <row r="31" spans="2:7" ht="13.5" thickBot="1" x14ac:dyDescent="0.3">
      <c r="B31" s="695" t="s">
        <v>59</v>
      </c>
      <c r="C31" s="696"/>
      <c r="D31" s="697"/>
      <c r="E31" s="181">
        <f>ROUND(SUM(E25:E30),0)</f>
        <v>0</v>
      </c>
      <c r="F31" s="306"/>
      <c r="G31" s="307"/>
    </row>
    <row r="32" spans="2:7" ht="7.5" customHeight="1" thickBot="1" x14ac:dyDescent="0.3">
      <c r="B32" s="185"/>
      <c r="C32" s="185"/>
      <c r="D32" s="163"/>
      <c r="G32" s="513"/>
    </row>
    <row r="33" spans="2:7" s="164" customFormat="1" ht="13" x14ac:dyDescent="0.25">
      <c r="B33" s="693" t="s">
        <v>232</v>
      </c>
      <c r="C33" s="694"/>
      <c r="D33" s="694"/>
      <c r="E33" s="459">
        <f>ROUND(SUMIF(B9:B14,"S",E9:E14)+SUMIF(B17:B22,"S",E17:E22)+SUMIF(B25:B30,"S",E25:E30),0)</f>
        <v>0</v>
      </c>
      <c r="F33" s="515"/>
      <c r="G33" s="509"/>
    </row>
    <row r="34" spans="2:7" s="164" customFormat="1" ht="13" x14ac:dyDescent="0.25">
      <c r="B34" s="698" t="s">
        <v>233</v>
      </c>
      <c r="C34" s="699"/>
      <c r="D34" s="699"/>
      <c r="E34" s="455">
        <f>ROUND(SUMIF(B9:B14,"CB",E9:E14)+SUMIF(B17:B22,"CB",E17:E22)+SUMIF(B25:B30,"CB",E25:E30),0)</f>
        <v>0</v>
      </c>
      <c r="F34" s="514"/>
      <c r="G34" s="510"/>
    </row>
    <row r="35" spans="2:7" s="164" customFormat="1" ht="13.5" thickBot="1" x14ac:dyDescent="0.3">
      <c r="B35" s="700" t="s">
        <v>184</v>
      </c>
      <c r="C35" s="701"/>
      <c r="D35" s="701"/>
      <c r="E35" s="453">
        <f>ROUND(SUM(E31+E23+E15),0)</f>
        <v>0</v>
      </c>
      <c r="F35" s="516"/>
      <c r="G35" s="512"/>
    </row>
    <row r="36" spans="2:7" ht="8" customHeight="1" thickBot="1" x14ac:dyDescent="0.3"/>
    <row r="37" spans="2:7" ht="11.25" customHeight="1" x14ac:dyDescent="0.25">
      <c r="B37" s="667" t="s">
        <v>130</v>
      </c>
      <c r="C37" s="668"/>
      <c r="D37" s="668"/>
      <c r="E37" s="668"/>
      <c r="F37" s="668"/>
      <c r="G37" s="669"/>
    </row>
    <row r="38" spans="2:7" ht="11.25" customHeight="1" thickBot="1" x14ac:dyDescent="0.3">
      <c r="B38" s="670"/>
      <c r="C38" s="671"/>
      <c r="D38" s="671"/>
      <c r="E38" s="671"/>
      <c r="F38" s="671"/>
      <c r="G38" s="672"/>
    </row>
  </sheetData>
  <sheetProtection sheet="1" formatCells="0" formatColumns="0" formatRows="0" insertRows="0" deleteRows="0"/>
  <customSheetViews>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4" orientation="landscape" r:id="rId6"/>
      <headerFooter alignWithMargins="0">
        <oddFooter>&amp;Lh. Other Direct Costs&amp;RPage &amp;P of &amp;N</oddFooter>
      </headerFooter>
    </customSheetView>
  </customSheetViews>
  <mergeCells count="13">
    <mergeCell ref="B1:D1"/>
    <mergeCell ref="B2:G2"/>
    <mergeCell ref="B37:G38"/>
    <mergeCell ref="B3:G3"/>
    <mergeCell ref="B6:G6"/>
    <mergeCell ref="D24:G24"/>
    <mergeCell ref="D16:G16"/>
    <mergeCell ref="B33:D33"/>
    <mergeCell ref="B31:D31"/>
    <mergeCell ref="B23:D23"/>
    <mergeCell ref="B15:D15"/>
    <mergeCell ref="B34:D34"/>
    <mergeCell ref="B35:D35"/>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B1:L87"/>
  <sheetViews>
    <sheetView showGridLines="0" zoomScale="90" zoomScaleNormal="90" workbookViewId="0"/>
  </sheetViews>
  <sheetFormatPr defaultColWidth="9.08984375" defaultRowHeight="12.5" x14ac:dyDescent="0.25"/>
  <cols>
    <col min="1" max="1" width="3.36328125" style="227" customWidth="1"/>
    <col min="2" max="2" width="43.08984375" style="227" customWidth="1"/>
    <col min="3" max="5" width="21.36328125" style="227" customWidth="1"/>
    <col min="6" max="6" width="24.08984375" style="227" customWidth="1"/>
    <col min="7" max="7" width="31.453125" style="227" customWidth="1"/>
    <col min="8" max="8" width="7" style="227" customWidth="1"/>
    <col min="9" max="9" width="23.6328125" style="227" hidden="1" customWidth="1"/>
    <col min="10" max="10" width="9.08984375" style="227" hidden="1" customWidth="1"/>
    <col min="11" max="11" width="6.54296875" style="227" customWidth="1"/>
    <col min="12" max="16384" width="9.08984375" style="227"/>
  </cols>
  <sheetData>
    <row r="1" spans="2:12" s="212" customFormat="1" ht="10.5" customHeight="1" x14ac:dyDescent="0.2">
      <c r="B1" s="674" t="s">
        <v>110</v>
      </c>
      <c r="C1" s="674"/>
      <c r="D1" s="674"/>
      <c r="E1" s="674"/>
      <c r="G1" s="728"/>
      <c r="H1" s="729"/>
      <c r="I1" s="276"/>
    </row>
    <row r="2" spans="2:12" s="213" customFormat="1" ht="18.5" thickBot="1" x14ac:dyDescent="0.3">
      <c r="B2" s="727" t="s">
        <v>114</v>
      </c>
      <c r="C2" s="727"/>
      <c r="D2" s="727"/>
      <c r="E2" s="727"/>
      <c r="F2" s="727"/>
      <c r="G2" s="727"/>
      <c r="H2" s="727"/>
      <c r="I2" s="163"/>
    </row>
    <row r="3" spans="2:12" s="166" customFormat="1" ht="130.5" customHeight="1" thickBot="1" x14ac:dyDescent="0.3">
      <c r="B3" s="722" t="s">
        <v>204</v>
      </c>
      <c r="C3" s="751"/>
      <c r="D3" s="751"/>
      <c r="E3" s="751"/>
      <c r="F3" s="751"/>
      <c r="G3" s="751"/>
      <c r="H3" s="752"/>
      <c r="I3" s="10"/>
      <c r="J3" s="11"/>
      <c r="K3" s="214"/>
      <c r="L3" s="165"/>
    </row>
    <row r="4" spans="2:12" s="213" customFormat="1" ht="8" customHeight="1" thickBot="1" x14ac:dyDescent="0.35">
      <c r="B4" s="215"/>
      <c r="C4" s="215"/>
      <c r="D4" s="215"/>
      <c r="E4" s="215"/>
      <c r="F4" s="216"/>
      <c r="G4" s="215"/>
      <c r="H4" s="215"/>
      <c r="I4" s="215"/>
      <c r="J4" s="215"/>
    </row>
    <row r="5" spans="2:12" s="213" customFormat="1" ht="14" x14ac:dyDescent="0.3">
      <c r="B5" s="217"/>
      <c r="C5" s="291" t="s">
        <v>53</v>
      </c>
      <c r="D5" s="291" t="s">
        <v>56</v>
      </c>
      <c r="E5" s="291" t="s">
        <v>54</v>
      </c>
      <c r="F5" s="291" t="s">
        <v>88</v>
      </c>
      <c r="G5" s="753" t="s">
        <v>123</v>
      </c>
      <c r="H5" s="754"/>
      <c r="I5" s="216"/>
      <c r="J5" s="216"/>
    </row>
    <row r="6" spans="2:12" s="213" customFormat="1" ht="14.25" customHeight="1" x14ac:dyDescent="0.3">
      <c r="B6" s="218" t="s">
        <v>115</v>
      </c>
      <c r="C6" s="219"/>
      <c r="D6" s="219"/>
      <c r="E6" s="219"/>
      <c r="F6" s="292"/>
      <c r="G6" s="755"/>
      <c r="H6" s="756"/>
      <c r="I6" s="220"/>
      <c r="J6" s="221"/>
    </row>
    <row r="7" spans="2:12" s="213" customFormat="1" ht="14.5" x14ac:dyDescent="0.35">
      <c r="B7" s="222" t="s">
        <v>116</v>
      </c>
      <c r="C7" s="148">
        <v>0</v>
      </c>
      <c r="D7" s="148">
        <v>0</v>
      </c>
      <c r="E7" s="148">
        <v>0</v>
      </c>
      <c r="F7" s="300"/>
      <c r="G7" s="734" t="s">
        <v>173</v>
      </c>
      <c r="H7" s="747"/>
      <c r="I7" s="223"/>
      <c r="J7" s="224"/>
    </row>
    <row r="8" spans="2:12" s="213" customFormat="1" ht="14.5" x14ac:dyDescent="0.35">
      <c r="B8" s="222" t="s">
        <v>117</v>
      </c>
      <c r="C8" s="148">
        <v>0</v>
      </c>
      <c r="D8" s="148">
        <v>0</v>
      </c>
      <c r="E8" s="148">
        <v>0</v>
      </c>
      <c r="F8" s="301"/>
      <c r="G8" s="734" t="s">
        <v>174</v>
      </c>
      <c r="H8" s="735"/>
      <c r="I8" s="223"/>
      <c r="J8" s="224"/>
    </row>
    <row r="9" spans="2:12" s="213" customFormat="1" ht="14" x14ac:dyDescent="0.3">
      <c r="B9" s="222" t="s">
        <v>124</v>
      </c>
      <c r="C9" s="148">
        <v>0</v>
      </c>
      <c r="D9" s="148">
        <v>0</v>
      </c>
      <c r="E9" s="148">
        <v>0</v>
      </c>
      <c r="F9" s="302"/>
      <c r="G9" s="736"/>
      <c r="H9" s="737"/>
      <c r="I9" s="168"/>
    </row>
    <row r="10" spans="2:12" s="213" customFormat="1" ht="14" x14ac:dyDescent="0.3">
      <c r="B10" s="222" t="s">
        <v>118</v>
      </c>
      <c r="C10" s="148">
        <v>0</v>
      </c>
      <c r="D10" s="148">
        <v>0</v>
      </c>
      <c r="E10" s="148">
        <v>0</v>
      </c>
      <c r="F10" s="303"/>
      <c r="G10" s="736"/>
      <c r="H10" s="737"/>
      <c r="I10" s="168"/>
    </row>
    <row r="11" spans="2:12" s="213" customFormat="1" ht="15" customHeight="1" x14ac:dyDescent="0.3">
      <c r="B11" s="218" t="s">
        <v>119</v>
      </c>
      <c r="C11" s="112"/>
      <c r="D11" s="112"/>
      <c r="E11" s="112"/>
      <c r="F11" s="304"/>
      <c r="G11" s="739"/>
      <c r="H11" s="740"/>
      <c r="I11" s="168"/>
    </row>
    <row r="12" spans="2:12" s="213" customFormat="1" ht="15" customHeight="1" x14ac:dyDescent="0.3">
      <c r="B12" s="222" t="s">
        <v>120</v>
      </c>
      <c r="C12" s="113"/>
      <c r="D12" s="113"/>
      <c r="E12" s="113"/>
      <c r="F12" s="305">
        <f>ROUND(SUM(C12:E12),0)</f>
        <v>0</v>
      </c>
      <c r="G12" s="738"/>
      <c r="H12" s="726"/>
      <c r="I12" s="168"/>
    </row>
    <row r="13" spans="2:12" s="213" customFormat="1" ht="15" customHeight="1" x14ac:dyDescent="0.3">
      <c r="B13" s="222" t="s">
        <v>121</v>
      </c>
      <c r="C13" s="113"/>
      <c r="D13" s="113"/>
      <c r="E13" s="113"/>
      <c r="F13" s="305">
        <f>ROUND(SUM(C13:E13),0)</f>
        <v>0</v>
      </c>
      <c r="G13" s="738"/>
      <c r="H13" s="726"/>
      <c r="I13" s="168"/>
    </row>
    <row r="14" spans="2:12" s="213" customFormat="1" ht="15" customHeight="1" x14ac:dyDescent="0.3">
      <c r="B14" s="222" t="s">
        <v>125</v>
      </c>
      <c r="C14" s="113"/>
      <c r="D14" s="113"/>
      <c r="E14" s="113"/>
      <c r="F14" s="305">
        <f>ROUND(SUM(C14:E14),0)</f>
        <v>0</v>
      </c>
      <c r="G14" s="725"/>
      <c r="H14" s="726"/>
      <c r="I14" s="168"/>
    </row>
    <row r="15" spans="2:12" s="213" customFormat="1" ht="15" customHeight="1" x14ac:dyDescent="0.3">
      <c r="B15" s="222" t="s">
        <v>122</v>
      </c>
      <c r="C15" s="113"/>
      <c r="D15" s="113"/>
      <c r="E15" s="113"/>
      <c r="F15" s="305">
        <f>ROUND(SUM(C15:E15),0)</f>
        <v>0</v>
      </c>
      <c r="G15" s="725"/>
      <c r="H15" s="726"/>
      <c r="I15" s="168"/>
    </row>
    <row r="16" spans="2:12" s="213" customFormat="1" ht="15.9" customHeight="1" thickBot="1" x14ac:dyDescent="0.35">
      <c r="B16" s="225" t="s">
        <v>183</v>
      </c>
      <c r="C16" s="149">
        <f>ROUND(SUM(C12:C15),0)</f>
        <v>0</v>
      </c>
      <c r="D16" s="149">
        <f>ROUND(SUM(D12:D15),0)</f>
        <v>0</v>
      </c>
      <c r="E16" s="149">
        <f>ROUND(SUM(E12:E15),0)</f>
        <v>0</v>
      </c>
      <c r="F16" s="149">
        <f>ROUND(SUM(F12:F15),0)</f>
        <v>0</v>
      </c>
      <c r="G16" s="757"/>
      <c r="H16" s="758"/>
      <c r="I16" s="168"/>
    </row>
    <row r="17" spans="2:11" s="213" customFormat="1" ht="8" customHeight="1" thickBot="1" x14ac:dyDescent="0.35">
      <c r="B17" s="272"/>
      <c r="C17" s="273"/>
      <c r="D17" s="273"/>
      <c r="E17" s="273"/>
      <c r="F17" s="273"/>
      <c r="G17" s="273"/>
      <c r="H17" s="274"/>
      <c r="I17" s="168"/>
    </row>
    <row r="18" spans="2:11" s="213" customFormat="1" ht="48" customHeight="1" thickBot="1" x14ac:dyDescent="0.3">
      <c r="B18" s="744" t="s">
        <v>132</v>
      </c>
      <c r="C18" s="745"/>
      <c r="D18" s="745"/>
      <c r="E18" s="745"/>
      <c r="F18" s="745"/>
      <c r="G18" s="745"/>
      <c r="H18" s="746"/>
      <c r="I18" s="226"/>
      <c r="J18" s="226"/>
      <c r="K18" s="226"/>
    </row>
    <row r="19" spans="2:11" s="213" customFormat="1" ht="146.5" customHeight="1" thickBot="1" x14ac:dyDescent="0.3">
      <c r="B19" s="748" t="s">
        <v>195</v>
      </c>
      <c r="C19" s="749"/>
      <c r="D19" s="749"/>
      <c r="E19" s="749"/>
      <c r="F19" s="749"/>
      <c r="G19" s="749"/>
      <c r="H19" s="750"/>
      <c r="I19" s="9"/>
      <c r="J19" s="9"/>
      <c r="K19" s="9"/>
    </row>
    <row r="20" spans="2:11" s="213" customFormat="1" ht="8" customHeight="1" thickBot="1" x14ac:dyDescent="0.3">
      <c r="B20" s="9"/>
      <c r="C20" s="9"/>
      <c r="D20" s="9"/>
      <c r="E20" s="9"/>
      <c r="F20" s="9"/>
      <c r="G20" s="9"/>
      <c r="H20" s="9"/>
      <c r="I20" s="9"/>
      <c r="J20" s="9"/>
      <c r="K20" s="9"/>
    </row>
    <row r="21" spans="2:11" s="213" customFormat="1" ht="16" thickBot="1" x14ac:dyDescent="0.4">
      <c r="B21" s="741" t="s">
        <v>180</v>
      </c>
      <c r="C21" s="742"/>
      <c r="D21" s="742"/>
      <c r="E21" s="742"/>
      <c r="F21" s="742"/>
      <c r="G21" s="742"/>
      <c r="H21" s="743"/>
      <c r="I21" s="9"/>
      <c r="J21" s="9"/>
      <c r="K21" s="9"/>
    </row>
    <row r="22" spans="2:11" s="213" customFormat="1" ht="8" customHeight="1" thickBot="1" x14ac:dyDescent="0.3">
      <c r="B22" s="9"/>
      <c r="C22" s="9"/>
      <c r="D22" s="9"/>
      <c r="E22" s="9"/>
      <c r="F22" s="9"/>
      <c r="G22" s="9"/>
      <c r="H22" s="9"/>
      <c r="I22" s="9"/>
      <c r="J22" s="9"/>
      <c r="K22" s="9"/>
    </row>
    <row r="23" spans="2:11" s="213" customFormat="1" ht="57.75" customHeight="1" x14ac:dyDescent="0.25">
      <c r="B23" s="730" t="s">
        <v>133</v>
      </c>
      <c r="C23" s="590"/>
      <c r="D23" s="590"/>
      <c r="E23" s="590"/>
      <c r="F23" s="590"/>
      <c r="G23" s="590"/>
      <c r="H23" s="591"/>
      <c r="I23" s="4"/>
      <c r="J23" s="4"/>
      <c r="K23" s="4"/>
    </row>
    <row r="24" spans="2:11" s="213" customFormat="1" ht="24.75" customHeight="1" x14ac:dyDescent="0.25">
      <c r="B24" s="731"/>
      <c r="C24" s="732"/>
      <c r="D24" s="732"/>
      <c r="E24" s="732"/>
      <c r="F24" s="732"/>
      <c r="G24" s="732"/>
      <c r="H24" s="733"/>
      <c r="I24" s="4"/>
      <c r="J24" s="4"/>
      <c r="K24" s="4"/>
    </row>
    <row r="25" spans="2:11" s="213" customFormat="1" ht="4.5" customHeight="1" thickBot="1" x14ac:dyDescent="0.3">
      <c r="B25" s="592"/>
      <c r="C25" s="593"/>
      <c r="D25" s="593"/>
      <c r="E25" s="593"/>
      <c r="F25" s="593"/>
      <c r="G25" s="593"/>
      <c r="H25" s="594"/>
      <c r="I25" s="4"/>
      <c r="J25" s="4"/>
      <c r="K25" s="4"/>
    </row>
    <row r="26" spans="2:11" s="213" customFormat="1" x14ac:dyDescent="0.25"/>
    <row r="27" spans="2:11" s="213" customFormat="1" x14ac:dyDescent="0.25"/>
    <row r="28" spans="2:11" s="213" customFormat="1" x14ac:dyDescent="0.25"/>
    <row r="29" spans="2:11" s="213" customFormat="1" x14ac:dyDescent="0.25"/>
    <row r="30" spans="2:11" s="213" customFormat="1" ht="13" thickBot="1" x14ac:dyDescent="0.3"/>
    <row r="31" spans="2:11" s="213" customFormat="1" x14ac:dyDescent="0.25"/>
    <row r="32" spans="2:11" s="213" customFormat="1" x14ac:dyDescent="0.25"/>
    <row r="33" s="213" customFormat="1" x14ac:dyDescent="0.25"/>
    <row r="34" s="213" customFormat="1" x14ac:dyDescent="0.25"/>
    <row r="35" s="213" customFormat="1" x14ac:dyDescent="0.25"/>
    <row r="36" s="213" customFormat="1" x14ac:dyDescent="0.25"/>
    <row r="37" s="213" customFormat="1" x14ac:dyDescent="0.25"/>
    <row r="38" s="213" customFormat="1" x14ac:dyDescent="0.25"/>
    <row r="39" s="213" customFormat="1" x14ac:dyDescent="0.25"/>
    <row r="40" s="213" customFormat="1" x14ac:dyDescent="0.25"/>
    <row r="41" s="213" customFormat="1" x14ac:dyDescent="0.25"/>
    <row r="42" s="213" customFormat="1" x14ac:dyDescent="0.25"/>
    <row r="43" s="213" customFormat="1" x14ac:dyDescent="0.25"/>
    <row r="44" s="213" customFormat="1" x14ac:dyDescent="0.25"/>
    <row r="45" s="213" customFormat="1" x14ac:dyDescent="0.25"/>
    <row r="46" s="213" customFormat="1" x14ac:dyDescent="0.25"/>
    <row r="47" s="213" customFormat="1" x14ac:dyDescent="0.25"/>
    <row r="48" s="213" customFormat="1" x14ac:dyDescent="0.25"/>
    <row r="49" s="213" customFormat="1" x14ac:dyDescent="0.25"/>
    <row r="50" s="213" customFormat="1" x14ac:dyDescent="0.25"/>
    <row r="51" s="213" customFormat="1" x14ac:dyDescent="0.25"/>
    <row r="52" s="213" customFormat="1" x14ac:dyDescent="0.25"/>
    <row r="53" s="213" customFormat="1" x14ac:dyDescent="0.25"/>
    <row r="54" s="213" customFormat="1" x14ac:dyDescent="0.25"/>
    <row r="55" s="213" customFormat="1" x14ac:dyDescent="0.25"/>
    <row r="56" s="213" customFormat="1" x14ac:dyDescent="0.25"/>
    <row r="57" s="213" customFormat="1" x14ac:dyDescent="0.25"/>
    <row r="58" s="213" customFormat="1" x14ac:dyDescent="0.25"/>
    <row r="59" s="213" customFormat="1" x14ac:dyDescent="0.25"/>
    <row r="60" s="213" customFormat="1" x14ac:dyDescent="0.25"/>
    <row r="61" s="213" customFormat="1" x14ac:dyDescent="0.25"/>
    <row r="62" s="213" customFormat="1" x14ac:dyDescent="0.25"/>
    <row r="63" s="213" customFormat="1" x14ac:dyDescent="0.25"/>
    <row r="64" s="213" customFormat="1" x14ac:dyDescent="0.25"/>
    <row r="65" s="213" customFormat="1" x14ac:dyDescent="0.25"/>
    <row r="66" s="213" customFormat="1" x14ac:dyDescent="0.25"/>
    <row r="67" s="213" customFormat="1" x14ac:dyDescent="0.25"/>
    <row r="68" s="213" customFormat="1" x14ac:dyDescent="0.25"/>
    <row r="69" s="213" customFormat="1" x14ac:dyDescent="0.25"/>
    <row r="70" s="213" customFormat="1" x14ac:dyDescent="0.25"/>
    <row r="71" s="213" customFormat="1" x14ac:dyDescent="0.25"/>
    <row r="72" s="213" customFormat="1" x14ac:dyDescent="0.25"/>
    <row r="73" s="213" customFormat="1" x14ac:dyDescent="0.25"/>
    <row r="74" s="213" customFormat="1" x14ac:dyDescent="0.25"/>
    <row r="75" s="213" customFormat="1" x14ac:dyDescent="0.25"/>
    <row r="76" s="213" customFormat="1" x14ac:dyDescent="0.25"/>
    <row r="77" s="213" customFormat="1" x14ac:dyDescent="0.25"/>
    <row r="78" s="213" customFormat="1" x14ac:dyDescent="0.25"/>
    <row r="79" s="213" customFormat="1" x14ac:dyDescent="0.25"/>
    <row r="80" s="213" customFormat="1" x14ac:dyDescent="0.25"/>
    <row r="81" spans="10:11" s="213" customFormat="1" x14ac:dyDescent="0.25"/>
    <row r="82" spans="10:11" x14ac:dyDescent="0.25">
      <c r="J82" s="213"/>
      <c r="K82" s="213"/>
    </row>
    <row r="83" spans="10:11" x14ac:dyDescent="0.25">
      <c r="J83" s="213"/>
      <c r="K83" s="213"/>
    </row>
    <row r="84" spans="10:11" x14ac:dyDescent="0.25">
      <c r="J84" s="213"/>
      <c r="K84" s="213"/>
    </row>
    <row r="85" spans="10:11" x14ac:dyDescent="0.25">
      <c r="J85" s="213"/>
      <c r="K85" s="213"/>
    </row>
    <row r="86" spans="10:11" x14ac:dyDescent="0.25">
      <c r="J86" s="213"/>
      <c r="K86" s="213"/>
    </row>
    <row r="87" spans="10:11" x14ac:dyDescent="0.25">
      <c r="J87" s="213"/>
      <c r="K87" s="213"/>
    </row>
  </sheetData>
  <sheetProtection sheet="1" formatCells="0" formatColumns="0" formatRows="0" insertRows="0" deleteRows="0"/>
  <customSheetViews>
    <customSheetView guid="{D7FF18E2-A72D-4088-BD59-9D74A43C39A8}" scale="90" showPageBreaks="1" fitToPage="1" printArea="1" hiddenColumns="1">
      <selection activeCell="A5" sqref="A5"/>
      <pageMargins left="0.5" right="0.5" top="0.25" bottom="0.5" header="0.5" footer="0.5"/>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5"/>
      <headerFooter alignWithMargins="0">
        <oddFooter>&amp;Li. Indirect Costs</oddFooter>
      </headerFooter>
    </customSheetView>
    <customSheetView guid="{BF352FCE-C1BE-4B84-9561-6030FEF6A15F}" scale="90" showPageBreaks="1" hiddenColumns="1">
      <selection sqref="A1:D1"/>
      <pageMargins left="0.25" right="0.25" top="0.25" bottom="0.5" header="0.5" footer="0.5"/>
      <pageSetup scale="80" fitToWidth="0" fitToHeight="0" orientation="landscape" r:id="rId6"/>
      <headerFooter alignWithMargins="0">
        <oddFooter>&amp;Li. Indirect Costs</oddFooter>
      </headerFooter>
    </customSheetView>
  </customSheetViews>
  <mergeCells count="20">
    <mergeCell ref="B3:H3"/>
    <mergeCell ref="G5:H5"/>
    <mergeCell ref="G6:H6"/>
    <mergeCell ref="G16:H16"/>
    <mergeCell ref="G14:H14"/>
    <mergeCell ref="G15:H15"/>
    <mergeCell ref="B2:H2"/>
    <mergeCell ref="G1:H1"/>
    <mergeCell ref="B23:H25"/>
    <mergeCell ref="B1:E1"/>
    <mergeCell ref="G8:H8"/>
    <mergeCell ref="G9:H9"/>
    <mergeCell ref="G10:H10"/>
    <mergeCell ref="G12:H12"/>
    <mergeCell ref="G11:H11"/>
    <mergeCell ref="B21:H21"/>
    <mergeCell ref="B18:H18"/>
    <mergeCell ref="G13:H13"/>
    <mergeCell ref="G7:H7"/>
    <mergeCell ref="B19:H19"/>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B1:M25"/>
  <sheetViews>
    <sheetView showGridLines="0" zoomScale="90" workbookViewId="0">
      <selection activeCell="E7" sqref="E7:G9"/>
    </sheetView>
  </sheetViews>
  <sheetFormatPr defaultColWidth="9.08984375" defaultRowHeight="12.5" x14ac:dyDescent="0.25"/>
  <cols>
    <col min="1" max="1" width="3.1796875" style="4" customWidth="1"/>
    <col min="2" max="2" width="22.36328125" style="171" customWidth="1"/>
    <col min="3" max="3" width="15.08984375" style="168" customWidth="1"/>
    <col min="4" max="4" width="61.90625" style="169" customWidth="1"/>
    <col min="5" max="6" width="12" style="169" customWidth="1"/>
    <col min="7" max="7" width="13.90625" style="169" customWidth="1"/>
    <col min="8" max="8" width="14.6328125" style="185" customWidth="1"/>
    <col min="9" max="16384" width="9.08984375" style="4"/>
  </cols>
  <sheetData>
    <row r="1" spans="2:13" s="290" customFormat="1" ht="10" x14ac:dyDescent="0.25">
      <c r="B1" s="674" t="s">
        <v>111</v>
      </c>
      <c r="C1" s="674"/>
      <c r="D1" s="674"/>
      <c r="E1" s="286"/>
      <c r="F1" s="716"/>
      <c r="G1" s="716"/>
      <c r="H1" s="716"/>
      <c r="I1" s="286"/>
    </row>
    <row r="2" spans="2:13" s="183" customFormat="1" ht="18.5" thickBot="1" x14ac:dyDescent="0.3">
      <c r="B2" s="686" t="s">
        <v>80</v>
      </c>
      <c r="C2" s="686"/>
      <c r="D2" s="686"/>
      <c r="E2" s="686"/>
      <c r="F2" s="686"/>
      <c r="G2" s="686"/>
      <c r="H2" s="686"/>
      <c r="I2" s="182"/>
      <c r="J2" s="182"/>
      <c r="K2" s="182"/>
      <c r="L2" s="182"/>
      <c r="M2" s="182"/>
    </row>
    <row r="3" spans="2:13" s="16" customFormat="1" ht="282" customHeight="1" thickBot="1" x14ac:dyDescent="0.3">
      <c r="B3" s="687" t="s">
        <v>179</v>
      </c>
      <c r="C3" s="723"/>
      <c r="D3" s="723"/>
      <c r="E3" s="723"/>
      <c r="F3" s="723"/>
      <c r="G3" s="723"/>
      <c r="H3" s="724"/>
    </row>
    <row r="4" spans="2:13" ht="8" customHeight="1" thickBot="1" x14ac:dyDescent="0.3">
      <c r="B4" s="167"/>
    </row>
    <row r="5" spans="2:13" s="164" customFormat="1" ht="42.75" customHeight="1" thickBot="1" x14ac:dyDescent="0.3">
      <c r="B5" s="228" t="s">
        <v>76</v>
      </c>
      <c r="C5" s="229" t="s">
        <v>163</v>
      </c>
      <c r="D5" s="229" t="s">
        <v>44</v>
      </c>
      <c r="E5" s="230" t="s">
        <v>53</v>
      </c>
      <c r="F5" s="230" t="s">
        <v>56</v>
      </c>
      <c r="G5" s="230" t="s">
        <v>54</v>
      </c>
      <c r="H5" s="231" t="s">
        <v>77</v>
      </c>
    </row>
    <row r="6" spans="2:13" ht="26" thickBot="1" x14ac:dyDescent="0.3">
      <c r="B6" s="417" t="s">
        <v>158</v>
      </c>
      <c r="C6" s="294" t="s">
        <v>101</v>
      </c>
      <c r="D6" s="295" t="s">
        <v>139</v>
      </c>
      <c r="E6" s="296">
        <v>13600</v>
      </c>
      <c r="F6" s="296"/>
      <c r="G6" s="296"/>
      <c r="H6" s="418">
        <f t="shared" ref="H6:H16" si="0">SUM(E6:G6)</f>
        <v>13600</v>
      </c>
    </row>
    <row r="7" spans="2:13" ht="13" x14ac:dyDescent="0.25">
      <c r="B7" s="5"/>
      <c r="C7" s="6"/>
      <c r="D7" s="7"/>
      <c r="E7" s="97"/>
      <c r="F7" s="97"/>
      <c r="G7" s="97"/>
      <c r="H7" s="297">
        <f t="shared" si="0"/>
        <v>0</v>
      </c>
    </row>
    <row r="8" spans="2:13" ht="13" x14ac:dyDescent="0.25">
      <c r="B8" s="5"/>
      <c r="C8" s="6"/>
      <c r="D8" s="7"/>
      <c r="E8" s="97"/>
      <c r="F8" s="97"/>
      <c r="G8" s="97"/>
      <c r="H8" s="298">
        <f t="shared" si="0"/>
        <v>0</v>
      </c>
    </row>
    <row r="9" spans="2:13" ht="13" x14ac:dyDescent="0.25">
      <c r="B9" s="5"/>
      <c r="C9" s="6"/>
      <c r="D9" s="7"/>
      <c r="E9" s="97"/>
      <c r="F9" s="97"/>
      <c r="G9" s="97"/>
      <c r="H9" s="298">
        <f t="shared" si="0"/>
        <v>0</v>
      </c>
    </row>
    <row r="10" spans="2:13" ht="13" x14ac:dyDescent="0.25">
      <c r="B10" s="5"/>
      <c r="C10" s="6"/>
      <c r="D10" s="7"/>
      <c r="E10" s="97"/>
      <c r="F10" s="97"/>
      <c r="G10" s="97"/>
      <c r="H10" s="298">
        <f t="shared" si="0"/>
        <v>0</v>
      </c>
    </row>
    <row r="11" spans="2:13" ht="13" x14ac:dyDescent="0.25">
      <c r="B11" s="5"/>
      <c r="C11" s="6"/>
      <c r="D11" s="7"/>
      <c r="E11" s="97"/>
      <c r="F11" s="97"/>
      <c r="G11" s="97"/>
      <c r="H11" s="298">
        <f t="shared" si="0"/>
        <v>0</v>
      </c>
    </row>
    <row r="12" spans="2:13" ht="13" x14ac:dyDescent="0.25">
      <c r="B12" s="5"/>
      <c r="C12" s="6"/>
      <c r="D12" s="7"/>
      <c r="E12" s="97"/>
      <c r="F12" s="97"/>
      <c r="G12" s="97"/>
      <c r="H12" s="298">
        <f t="shared" si="0"/>
        <v>0</v>
      </c>
    </row>
    <row r="13" spans="2:13" ht="13" x14ac:dyDescent="0.25">
      <c r="B13" s="2"/>
      <c r="C13" s="1"/>
      <c r="D13" s="3"/>
      <c r="E13" s="97"/>
      <c r="F13" s="97"/>
      <c r="G13" s="97"/>
      <c r="H13" s="298">
        <f t="shared" si="0"/>
        <v>0</v>
      </c>
    </row>
    <row r="14" spans="2:13" ht="13" x14ac:dyDescent="0.25">
      <c r="B14" s="2"/>
      <c r="C14" s="1"/>
      <c r="D14" s="3"/>
      <c r="E14" s="98"/>
      <c r="F14" s="98"/>
      <c r="G14" s="98"/>
      <c r="H14" s="298">
        <f t="shared" si="0"/>
        <v>0</v>
      </c>
    </row>
    <row r="15" spans="2:13" ht="13" x14ac:dyDescent="0.25">
      <c r="B15" s="2"/>
      <c r="C15" s="1"/>
      <c r="D15" s="3"/>
      <c r="E15" s="98"/>
      <c r="F15" s="98"/>
      <c r="G15" s="98"/>
      <c r="H15" s="298">
        <f t="shared" si="0"/>
        <v>0</v>
      </c>
    </row>
    <row r="16" spans="2:13" ht="13.5" thickBot="1" x14ac:dyDescent="0.3">
      <c r="B16" s="2"/>
      <c r="C16" s="1"/>
      <c r="D16" s="3"/>
      <c r="E16" s="98"/>
      <c r="F16" s="98"/>
      <c r="G16" s="98"/>
      <c r="H16" s="299">
        <f t="shared" si="0"/>
        <v>0</v>
      </c>
    </row>
    <row r="17" spans="2:8" s="164" customFormat="1" ht="13.5" thickBot="1" x14ac:dyDescent="0.3">
      <c r="B17" s="763" t="s">
        <v>182</v>
      </c>
      <c r="C17" s="764"/>
      <c r="D17" s="765"/>
      <c r="E17" s="235">
        <f>ROUND(SUM(E7:E16),0)</f>
        <v>0</v>
      </c>
      <c r="F17" s="235">
        <f>ROUND(SUM(F7:F16),0)</f>
        <v>0</v>
      </c>
      <c r="G17" s="235">
        <f>ROUND(SUM(G7:G16),0)</f>
        <v>0</v>
      </c>
      <c r="H17" s="236">
        <f>ROUND(SUM(H7:H16),0)</f>
        <v>0</v>
      </c>
    </row>
    <row r="18" spans="2:8" s="164" customFormat="1" ht="15.75" customHeight="1" x14ac:dyDescent="0.25">
      <c r="B18" s="419"/>
      <c r="C18" s="420"/>
      <c r="D18" s="421"/>
      <c r="E18" s="422"/>
      <c r="F18" s="422"/>
      <c r="G18" s="422"/>
      <c r="H18" s="423"/>
    </row>
    <row r="19" spans="2:8" s="164" customFormat="1" ht="12.75" customHeight="1" x14ac:dyDescent="0.25">
      <c r="B19" s="424"/>
      <c r="C19" s="425"/>
      <c r="D19" s="426" t="s">
        <v>172</v>
      </c>
      <c r="E19" s="427">
        <f>IF(E17&gt;0,E17/'Instructions and Summary'!E33,0)</f>
        <v>0</v>
      </c>
      <c r="F19" s="427">
        <f>IF(F17&gt;0,F17/'Instructions and Summary'!H33,0)</f>
        <v>0</v>
      </c>
      <c r="G19" s="427">
        <f>IF(G17&gt;0,G17/'Instructions and Summary'!K33,0)</f>
        <v>0</v>
      </c>
      <c r="H19" s="428"/>
    </row>
    <row r="20" spans="2:8" s="164" customFormat="1" ht="2.25" hidden="1" customHeight="1" x14ac:dyDescent="0.25">
      <c r="B20" s="429"/>
      <c r="C20" s="430"/>
      <c r="D20" s="431"/>
      <c r="E20" s="432"/>
      <c r="F20" s="432"/>
      <c r="G20" s="432"/>
      <c r="H20" s="433"/>
    </row>
    <row r="21" spans="2:8" s="232" customFormat="1" ht="15.75" customHeight="1" x14ac:dyDescent="0.25">
      <c r="B21" s="434"/>
      <c r="C21" s="435"/>
      <c r="D21" s="436"/>
      <c r="E21" s="437"/>
      <c r="F21" s="759"/>
      <c r="G21" s="759"/>
      <c r="H21" s="438"/>
    </row>
    <row r="22" spans="2:8" s="232" customFormat="1" ht="16" thickBot="1" x14ac:dyDescent="0.3">
      <c r="B22" s="761" t="s">
        <v>103</v>
      </c>
      <c r="C22" s="762"/>
      <c r="D22" s="439">
        <f>'Instructions and Summary'!L33</f>
        <v>0</v>
      </c>
      <c r="E22" s="760" t="s">
        <v>171</v>
      </c>
      <c r="F22" s="760"/>
      <c r="G22" s="760"/>
      <c r="H22" s="440">
        <f>IF(D22&gt;0,H17/D22,0)</f>
        <v>0</v>
      </c>
    </row>
    <row r="23" spans="2:8" s="232" customFormat="1" ht="8" customHeight="1" thickBot="1" x14ac:dyDescent="0.3">
      <c r="B23" s="293"/>
      <c r="C23" s="233"/>
      <c r="F23" s="234"/>
      <c r="G23" s="234"/>
      <c r="H23" s="233"/>
    </row>
    <row r="24" spans="2:8" x14ac:dyDescent="0.25">
      <c r="B24" s="667" t="s">
        <v>130</v>
      </c>
      <c r="C24" s="668"/>
      <c r="D24" s="668"/>
      <c r="E24" s="668"/>
      <c r="F24" s="668"/>
      <c r="G24" s="668"/>
      <c r="H24" s="669"/>
    </row>
    <row r="25" spans="2:8" ht="13" thickBot="1" x14ac:dyDescent="0.3">
      <c r="B25" s="670"/>
      <c r="C25" s="671"/>
      <c r="D25" s="671"/>
      <c r="E25" s="671"/>
      <c r="F25" s="671"/>
      <c r="G25" s="671"/>
      <c r="H25" s="672"/>
    </row>
  </sheetData>
  <sheetProtection sheet="1" formatCells="0" formatColumns="0" formatRows="0" insertRows="0" deleteRows="0"/>
  <customSheetViews>
    <customSheetView guid="{D7FF18E2-A72D-4088-BD59-9D74A43C39A8}" scale="90" showPageBreaks="1" printArea="1">
      <selection activeCell="I15" sqref="I15"/>
      <pageMargins left="0.5" right="0.5" top="0.25" bottom="0.35" header="0.5" footer="0.25"/>
      <printOptions horizontalCentered="1"/>
      <pageSetup scale="85" orientation="landscape" r:id="rId1"/>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2"/>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3"/>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4"/>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5"/>
      <headerFooter alignWithMargins="0">
        <oddFooter>&amp;LCost Share&amp;RPage &amp;P of &amp;N</oddFooter>
      </headerFooter>
    </customSheetView>
    <customSheetView guid="{BF352FCE-C1BE-4B84-9561-6030FEF6A15F}" scale="90" showPageBreaks="1" fitToPage="1">
      <selection activeCell="E1" sqref="E1:G1"/>
      <pageMargins left="0.5" right="0.5" top="0.25" bottom="0.35" header="0.5" footer="0.25"/>
      <printOptions horizontalCentered="1"/>
      <pageSetup scale="86" orientation="landscape" r:id="rId6"/>
      <headerFooter alignWithMargins="0">
        <oddFooter>&amp;LCost Share&amp;RPage &amp;P of &amp;N</oddFooter>
      </headerFooter>
    </customSheetView>
  </customSheetViews>
  <mergeCells count="9">
    <mergeCell ref="B24:H25"/>
    <mergeCell ref="B2:H2"/>
    <mergeCell ref="B1:D1"/>
    <mergeCell ref="B3:H3"/>
    <mergeCell ref="F21:G21"/>
    <mergeCell ref="E22:G22"/>
    <mergeCell ref="B22:C22"/>
    <mergeCell ref="F1:H1"/>
    <mergeCell ref="B17:D17"/>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B2:I33"/>
  <sheetViews>
    <sheetView showGridLines="0" workbookViewId="0"/>
  </sheetViews>
  <sheetFormatPr defaultRowHeight="12.5" x14ac:dyDescent="0.25"/>
  <cols>
    <col min="1" max="1" width="3.36328125" customWidth="1"/>
    <col min="2" max="2" width="2.453125" customWidth="1"/>
    <col min="3" max="3" width="33.54296875" bestFit="1" customWidth="1"/>
    <col min="4" max="4" width="17.36328125" customWidth="1"/>
    <col min="5" max="5" width="17.90625" customWidth="1"/>
    <col min="6" max="6" width="16.08984375" customWidth="1"/>
    <col min="7" max="7" width="17.08984375" customWidth="1"/>
    <col min="8" max="8" width="21" customWidth="1"/>
    <col min="9" max="9" width="19.08984375" customWidth="1"/>
    <col min="258" max="258" width="2.453125" customWidth="1"/>
    <col min="259" max="259" width="17.90625" customWidth="1"/>
    <col min="260" max="260" width="17.36328125" customWidth="1"/>
    <col min="261" max="261" width="17.90625" customWidth="1"/>
    <col min="262" max="262" width="16.08984375" customWidth="1"/>
    <col min="263" max="263" width="17.08984375" customWidth="1"/>
    <col min="264" max="264" width="21" customWidth="1"/>
    <col min="265" max="265" width="19.08984375" customWidth="1"/>
    <col min="514" max="514" width="2.453125" customWidth="1"/>
    <col min="515" max="515" width="17.90625" customWidth="1"/>
    <col min="516" max="516" width="17.36328125" customWidth="1"/>
    <col min="517" max="517" width="17.90625" customWidth="1"/>
    <col min="518" max="518" width="16.08984375" customWidth="1"/>
    <col min="519" max="519" width="17.08984375" customWidth="1"/>
    <col min="520" max="520" width="21" customWidth="1"/>
    <col min="521" max="521" width="19.08984375" customWidth="1"/>
    <col min="770" max="770" width="2.453125" customWidth="1"/>
    <col min="771" max="771" width="17.90625" customWidth="1"/>
    <col min="772" max="772" width="17.36328125" customWidth="1"/>
    <col min="773" max="773" width="17.90625" customWidth="1"/>
    <col min="774" max="774" width="16.08984375" customWidth="1"/>
    <col min="775" max="775" width="17.08984375" customWidth="1"/>
    <col min="776" max="776" width="21" customWidth="1"/>
    <col min="777" max="777" width="19.08984375" customWidth="1"/>
    <col min="1026" max="1026" width="2.453125" customWidth="1"/>
    <col min="1027" max="1027" width="17.90625" customWidth="1"/>
    <col min="1028" max="1028" width="17.36328125" customWidth="1"/>
    <col min="1029" max="1029" width="17.90625" customWidth="1"/>
    <col min="1030" max="1030" width="16.08984375" customWidth="1"/>
    <col min="1031" max="1031" width="17.08984375" customWidth="1"/>
    <col min="1032" max="1032" width="21" customWidth="1"/>
    <col min="1033" max="1033" width="19.08984375" customWidth="1"/>
    <col min="1282" max="1282" width="2.453125" customWidth="1"/>
    <col min="1283" max="1283" width="17.90625" customWidth="1"/>
    <col min="1284" max="1284" width="17.36328125" customWidth="1"/>
    <col min="1285" max="1285" width="17.90625" customWidth="1"/>
    <col min="1286" max="1286" width="16.08984375" customWidth="1"/>
    <col min="1287" max="1287" width="17.08984375" customWidth="1"/>
    <col min="1288" max="1288" width="21" customWidth="1"/>
    <col min="1289" max="1289" width="19.08984375" customWidth="1"/>
    <col min="1538" max="1538" width="2.453125" customWidth="1"/>
    <col min="1539" max="1539" width="17.90625" customWidth="1"/>
    <col min="1540" max="1540" width="17.36328125" customWidth="1"/>
    <col min="1541" max="1541" width="17.90625" customWidth="1"/>
    <col min="1542" max="1542" width="16.08984375" customWidth="1"/>
    <col min="1543" max="1543" width="17.08984375" customWidth="1"/>
    <col min="1544" max="1544" width="21" customWidth="1"/>
    <col min="1545" max="1545" width="19.08984375" customWidth="1"/>
    <col min="1794" max="1794" width="2.453125" customWidth="1"/>
    <col min="1795" max="1795" width="17.90625" customWidth="1"/>
    <col min="1796" max="1796" width="17.36328125" customWidth="1"/>
    <col min="1797" max="1797" width="17.90625" customWidth="1"/>
    <col min="1798" max="1798" width="16.08984375" customWidth="1"/>
    <col min="1799" max="1799" width="17.08984375" customWidth="1"/>
    <col min="1800" max="1800" width="21" customWidth="1"/>
    <col min="1801" max="1801" width="19.08984375" customWidth="1"/>
    <col min="2050" max="2050" width="2.453125" customWidth="1"/>
    <col min="2051" max="2051" width="17.90625" customWidth="1"/>
    <col min="2052" max="2052" width="17.36328125" customWidth="1"/>
    <col min="2053" max="2053" width="17.90625" customWidth="1"/>
    <col min="2054" max="2054" width="16.08984375" customWidth="1"/>
    <col min="2055" max="2055" width="17.08984375" customWidth="1"/>
    <col min="2056" max="2056" width="21" customWidth="1"/>
    <col min="2057" max="2057" width="19.08984375" customWidth="1"/>
    <col min="2306" max="2306" width="2.453125" customWidth="1"/>
    <col min="2307" max="2307" width="17.90625" customWidth="1"/>
    <col min="2308" max="2308" width="17.36328125" customWidth="1"/>
    <col min="2309" max="2309" width="17.90625" customWidth="1"/>
    <col min="2310" max="2310" width="16.08984375" customWidth="1"/>
    <col min="2311" max="2311" width="17.08984375" customWidth="1"/>
    <col min="2312" max="2312" width="21" customWidth="1"/>
    <col min="2313" max="2313" width="19.08984375" customWidth="1"/>
    <col min="2562" max="2562" width="2.453125" customWidth="1"/>
    <col min="2563" max="2563" width="17.90625" customWidth="1"/>
    <col min="2564" max="2564" width="17.36328125" customWidth="1"/>
    <col min="2565" max="2565" width="17.90625" customWidth="1"/>
    <col min="2566" max="2566" width="16.08984375" customWidth="1"/>
    <col min="2567" max="2567" width="17.08984375" customWidth="1"/>
    <col min="2568" max="2568" width="21" customWidth="1"/>
    <col min="2569" max="2569" width="19.08984375" customWidth="1"/>
    <col min="2818" max="2818" width="2.453125" customWidth="1"/>
    <col min="2819" max="2819" width="17.90625" customWidth="1"/>
    <col min="2820" max="2820" width="17.36328125" customWidth="1"/>
    <col min="2821" max="2821" width="17.90625" customWidth="1"/>
    <col min="2822" max="2822" width="16.08984375" customWidth="1"/>
    <col min="2823" max="2823" width="17.08984375" customWidth="1"/>
    <col min="2824" max="2824" width="21" customWidth="1"/>
    <col min="2825" max="2825" width="19.08984375" customWidth="1"/>
    <col min="3074" max="3074" width="2.453125" customWidth="1"/>
    <col min="3075" max="3075" width="17.90625" customWidth="1"/>
    <col min="3076" max="3076" width="17.36328125" customWidth="1"/>
    <col min="3077" max="3077" width="17.90625" customWidth="1"/>
    <col min="3078" max="3078" width="16.08984375" customWidth="1"/>
    <col min="3079" max="3079" width="17.08984375" customWidth="1"/>
    <col min="3080" max="3080" width="21" customWidth="1"/>
    <col min="3081" max="3081" width="19.08984375" customWidth="1"/>
    <col min="3330" max="3330" width="2.453125" customWidth="1"/>
    <col min="3331" max="3331" width="17.90625" customWidth="1"/>
    <col min="3332" max="3332" width="17.36328125" customWidth="1"/>
    <col min="3333" max="3333" width="17.90625" customWidth="1"/>
    <col min="3334" max="3334" width="16.08984375" customWidth="1"/>
    <col min="3335" max="3335" width="17.08984375" customWidth="1"/>
    <col min="3336" max="3336" width="21" customWidth="1"/>
    <col min="3337" max="3337" width="19.08984375" customWidth="1"/>
    <col min="3586" max="3586" width="2.453125" customWidth="1"/>
    <col min="3587" max="3587" width="17.90625" customWidth="1"/>
    <col min="3588" max="3588" width="17.36328125" customWidth="1"/>
    <col min="3589" max="3589" width="17.90625" customWidth="1"/>
    <col min="3590" max="3590" width="16.08984375" customWidth="1"/>
    <col min="3591" max="3591" width="17.08984375" customWidth="1"/>
    <col min="3592" max="3592" width="21" customWidth="1"/>
    <col min="3593" max="3593" width="19.08984375" customWidth="1"/>
    <col min="3842" max="3842" width="2.453125" customWidth="1"/>
    <col min="3843" max="3843" width="17.90625" customWidth="1"/>
    <col min="3844" max="3844" width="17.36328125" customWidth="1"/>
    <col min="3845" max="3845" width="17.90625" customWidth="1"/>
    <col min="3846" max="3846" width="16.08984375" customWidth="1"/>
    <col min="3847" max="3847" width="17.08984375" customWidth="1"/>
    <col min="3848" max="3848" width="21" customWidth="1"/>
    <col min="3849" max="3849" width="19.08984375" customWidth="1"/>
    <col min="4098" max="4098" width="2.453125" customWidth="1"/>
    <col min="4099" max="4099" width="17.90625" customWidth="1"/>
    <col min="4100" max="4100" width="17.36328125" customWidth="1"/>
    <col min="4101" max="4101" width="17.90625" customWidth="1"/>
    <col min="4102" max="4102" width="16.08984375" customWidth="1"/>
    <col min="4103" max="4103" width="17.08984375" customWidth="1"/>
    <col min="4104" max="4104" width="21" customWidth="1"/>
    <col min="4105" max="4105" width="19.08984375" customWidth="1"/>
    <col min="4354" max="4354" width="2.453125" customWidth="1"/>
    <col min="4355" max="4355" width="17.90625" customWidth="1"/>
    <col min="4356" max="4356" width="17.36328125" customWidth="1"/>
    <col min="4357" max="4357" width="17.90625" customWidth="1"/>
    <col min="4358" max="4358" width="16.08984375" customWidth="1"/>
    <col min="4359" max="4359" width="17.08984375" customWidth="1"/>
    <col min="4360" max="4360" width="21" customWidth="1"/>
    <col min="4361" max="4361" width="19.08984375" customWidth="1"/>
    <col min="4610" max="4610" width="2.453125" customWidth="1"/>
    <col min="4611" max="4611" width="17.90625" customWidth="1"/>
    <col min="4612" max="4612" width="17.36328125" customWidth="1"/>
    <col min="4613" max="4613" width="17.90625" customWidth="1"/>
    <col min="4614" max="4614" width="16.08984375" customWidth="1"/>
    <col min="4615" max="4615" width="17.08984375" customWidth="1"/>
    <col min="4616" max="4616" width="21" customWidth="1"/>
    <col min="4617" max="4617" width="19.08984375" customWidth="1"/>
    <col min="4866" max="4866" width="2.453125" customWidth="1"/>
    <col min="4867" max="4867" width="17.90625" customWidth="1"/>
    <col min="4868" max="4868" width="17.36328125" customWidth="1"/>
    <col min="4869" max="4869" width="17.90625" customWidth="1"/>
    <col min="4870" max="4870" width="16.08984375" customWidth="1"/>
    <col min="4871" max="4871" width="17.08984375" customWidth="1"/>
    <col min="4872" max="4872" width="21" customWidth="1"/>
    <col min="4873" max="4873" width="19.08984375" customWidth="1"/>
    <col min="5122" max="5122" width="2.453125" customWidth="1"/>
    <col min="5123" max="5123" width="17.90625" customWidth="1"/>
    <col min="5124" max="5124" width="17.36328125" customWidth="1"/>
    <col min="5125" max="5125" width="17.90625" customWidth="1"/>
    <col min="5126" max="5126" width="16.08984375" customWidth="1"/>
    <col min="5127" max="5127" width="17.08984375" customWidth="1"/>
    <col min="5128" max="5128" width="21" customWidth="1"/>
    <col min="5129" max="5129" width="19.08984375" customWidth="1"/>
    <col min="5378" max="5378" width="2.453125" customWidth="1"/>
    <col min="5379" max="5379" width="17.90625" customWidth="1"/>
    <col min="5380" max="5380" width="17.36328125" customWidth="1"/>
    <col min="5381" max="5381" width="17.90625" customWidth="1"/>
    <col min="5382" max="5382" width="16.08984375" customWidth="1"/>
    <col min="5383" max="5383" width="17.08984375" customWidth="1"/>
    <col min="5384" max="5384" width="21" customWidth="1"/>
    <col min="5385" max="5385" width="19.08984375" customWidth="1"/>
    <col min="5634" max="5634" width="2.453125" customWidth="1"/>
    <col min="5635" max="5635" width="17.90625" customWidth="1"/>
    <col min="5636" max="5636" width="17.36328125" customWidth="1"/>
    <col min="5637" max="5637" width="17.90625" customWidth="1"/>
    <col min="5638" max="5638" width="16.08984375" customWidth="1"/>
    <col min="5639" max="5639" width="17.08984375" customWidth="1"/>
    <col min="5640" max="5640" width="21" customWidth="1"/>
    <col min="5641" max="5641" width="19.08984375" customWidth="1"/>
    <col min="5890" max="5890" width="2.453125" customWidth="1"/>
    <col min="5891" max="5891" width="17.90625" customWidth="1"/>
    <col min="5892" max="5892" width="17.36328125" customWidth="1"/>
    <col min="5893" max="5893" width="17.90625" customWidth="1"/>
    <col min="5894" max="5894" width="16.08984375" customWidth="1"/>
    <col min="5895" max="5895" width="17.08984375" customWidth="1"/>
    <col min="5896" max="5896" width="21" customWidth="1"/>
    <col min="5897" max="5897" width="19.08984375" customWidth="1"/>
    <col min="6146" max="6146" width="2.453125" customWidth="1"/>
    <col min="6147" max="6147" width="17.90625" customWidth="1"/>
    <col min="6148" max="6148" width="17.36328125" customWidth="1"/>
    <col min="6149" max="6149" width="17.90625" customWidth="1"/>
    <col min="6150" max="6150" width="16.08984375" customWidth="1"/>
    <col min="6151" max="6151" width="17.08984375" customWidth="1"/>
    <col min="6152" max="6152" width="21" customWidth="1"/>
    <col min="6153" max="6153" width="19.08984375" customWidth="1"/>
    <col min="6402" max="6402" width="2.453125" customWidth="1"/>
    <col min="6403" max="6403" width="17.90625" customWidth="1"/>
    <col min="6404" max="6404" width="17.36328125" customWidth="1"/>
    <col min="6405" max="6405" width="17.90625" customWidth="1"/>
    <col min="6406" max="6406" width="16.08984375" customWidth="1"/>
    <col min="6407" max="6407" width="17.08984375" customWidth="1"/>
    <col min="6408" max="6408" width="21" customWidth="1"/>
    <col min="6409" max="6409" width="19.08984375" customWidth="1"/>
    <col min="6658" max="6658" width="2.453125" customWidth="1"/>
    <col min="6659" max="6659" width="17.90625" customWidth="1"/>
    <col min="6660" max="6660" width="17.36328125" customWidth="1"/>
    <col min="6661" max="6661" width="17.90625" customWidth="1"/>
    <col min="6662" max="6662" width="16.08984375" customWidth="1"/>
    <col min="6663" max="6663" width="17.08984375" customWidth="1"/>
    <col min="6664" max="6664" width="21" customWidth="1"/>
    <col min="6665" max="6665" width="19.08984375" customWidth="1"/>
    <col min="6914" max="6914" width="2.453125" customWidth="1"/>
    <col min="6915" max="6915" width="17.90625" customWidth="1"/>
    <col min="6916" max="6916" width="17.36328125" customWidth="1"/>
    <col min="6917" max="6917" width="17.90625" customWidth="1"/>
    <col min="6918" max="6918" width="16.08984375" customWidth="1"/>
    <col min="6919" max="6919" width="17.08984375" customWidth="1"/>
    <col min="6920" max="6920" width="21" customWidth="1"/>
    <col min="6921" max="6921" width="19.08984375" customWidth="1"/>
    <col min="7170" max="7170" width="2.453125" customWidth="1"/>
    <col min="7171" max="7171" width="17.90625" customWidth="1"/>
    <col min="7172" max="7172" width="17.36328125" customWidth="1"/>
    <col min="7173" max="7173" width="17.90625" customWidth="1"/>
    <col min="7174" max="7174" width="16.08984375" customWidth="1"/>
    <col min="7175" max="7175" width="17.08984375" customWidth="1"/>
    <col min="7176" max="7176" width="21" customWidth="1"/>
    <col min="7177" max="7177" width="19.08984375" customWidth="1"/>
    <col min="7426" max="7426" width="2.453125" customWidth="1"/>
    <col min="7427" max="7427" width="17.90625" customWidth="1"/>
    <col min="7428" max="7428" width="17.36328125" customWidth="1"/>
    <col min="7429" max="7429" width="17.90625" customWidth="1"/>
    <col min="7430" max="7430" width="16.08984375" customWidth="1"/>
    <col min="7431" max="7431" width="17.08984375" customWidth="1"/>
    <col min="7432" max="7432" width="21" customWidth="1"/>
    <col min="7433" max="7433" width="19.08984375" customWidth="1"/>
    <col min="7682" max="7682" width="2.453125" customWidth="1"/>
    <col min="7683" max="7683" width="17.90625" customWidth="1"/>
    <col min="7684" max="7684" width="17.36328125" customWidth="1"/>
    <col min="7685" max="7685" width="17.90625" customWidth="1"/>
    <col min="7686" max="7686" width="16.08984375" customWidth="1"/>
    <col min="7687" max="7687" width="17.08984375" customWidth="1"/>
    <col min="7688" max="7688" width="21" customWidth="1"/>
    <col min="7689" max="7689" width="19.08984375" customWidth="1"/>
    <col min="7938" max="7938" width="2.453125" customWidth="1"/>
    <col min="7939" max="7939" width="17.90625" customWidth="1"/>
    <col min="7940" max="7940" width="17.36328125" customWidth="1"/>
    <col min="7941" max="7941" width="17.90625" customWidth="1"/>
    <col min="7942" max="7942" width="16.08984375" customWidth="1"/>
    <col min="7943" max="7943" width="17.08984375" customWidth="1"/>
    <col min="7944" max="7944" width="21" customWidth="1"/>
    <col min="7945" max="7945" width="19.08984375" customWidth="1"/>
    <col min="8194" max="8194" width="2.453125" customWidth="1"/>
    <col min="8195" max="8195" width="17.90625" customWidth="1"/>
    <col min="8196" max="8196" width="17.36328125" customWidth="1"/>
    <col min="8197" max="8197" width="17.90625" customWidth="1"/>
    <col min="8198" max="8198" width="16.08984375" customWidth="1"/>
    <col min="8199" max="8199" width="17.08984375" customWidth="1"/>
    <col min="8200" max="8200" width="21" customWidth="1"/>
    <col min="8201" max="8201" width="19.08984375" customWidth="1"/>
    <col min="8450" max="8450" width="2.453125" customWidth="1"/>
    <col min="8451" max="8451" width="17.90625" customWidth="1"/>
    <col min="8452" max="8452" width="17.36328125" customWidth="1"/>
    <col min="8453" max="8453" width="17.90625" customWidth="1"/>
    <col min="8454" max="8454" width="16.08984375" customWidth="1"/>
    <col min="8455" max="8455" width="17.08984375" customWidth="1"/>
    <col min="8456" max="8456" width="21" customWidth="1"/>
    <col min="8457" max="8457" width="19.08984375" customWidth="1"/>
    <col min="8706" max="8706" width="2.453125" customWidth="1"/>
    <col min="8707" max="8707" width="17.90625" customWidth="1"/>
    <col min="8708" max="8708" width="17.36328125" customWidth="1"/>
    <col min="8709" max="8709" width="17.90625" customWidth="1"/>
    <col min="8710" max="8710" width="16.08984375" customWidth="1"/>
    <col min="8711" max="8711" width="17.08984375" customWidth="1"/>
    <col min="8712" max="8712" width="21" customWidth="1"/>
    <col min="8713" max="8713" width="19.08984375" customWidth="1"/>
    <col min="8962" max="8962" width="2.453125" customWidth="1"/>
    <col min="8963" max="8963" width="17.90625" customWidth="1"/>
    <col min="8964" max="8964" width="17.36328125" customWidth="1"/>
    <col min="8965" max="8965" width="17.90625" customWidth="1"/>
    <col min="8966" max="8966" width="16.08984375" customWidth="1"/>
    <col min="8967" max="8967" width="17.08984375" customWidth="1"/>
    <col min="8968" max="8968" width="21" customWidth="1"/>
    <col min="8969" max="8969" width="19.08984375" customWidth="1"/>
    <col min="9218" max="9218" width="2.453125" customWidth="1"/>
    <col min="9219" max="9219" width="17.90625" customWidth="1"/>
    <col min="9220" max="9220" width="17.36328125" customWidth="1"/>
    <col min="9221" max="9221" width="17.90625" customWidth="1"/>
    <col min="9222" max="9222" width="16.08984375" customWidth="1"/>
    <col min="9223" max="9223" width="17.08984375" customWidth="1"/>
    <col min="9224" max="9224" width="21" customWidth="1"/>
    <col min="9225" max="9225" width="19.08984375" customWidth="1"/>
    <col min="9474" max="9474" width="2.453125" customWidth="1"/>
    <col min="9475" max="9475" width="17.90625" customWidth="1"/>
    <col min="9476" max="9476" width="17.36328125" customWidth="1"/>
    <col min="9477" max="9477" width="17.90625" customWidth="1"/>
    <col min="9478" max="9478" width="16.08984375" customWidth="1"/>
    <col min="9479" max="9479" width="17.08984375" customWidth="1"/>
    <col min="9480" max="9480" width="21" customWidth="1"/>
    <col min="9481" max="9481" width="19.08984375" customWidth="1"/>
    <col min="9730" max="9730" width="2.453125" customWidth="1"/>
    <col min="9731" max="9731" width="17.90625" customWidth="1"/>
    <col min="9732" max="9732" width="17.36328125" customWidth="1"/>
    <col min="9733" max="9733" width="17.90625" customWidth="1"/>
    <col min="9734" max="9734" width="16.08984375" customWidth="1"/>
    <col min="9735" max="9735" width="17.08984375" customWidth="1"/>
    <col min="9736" max="9736" width="21" customWidth="1"/>
    <col min="9737" max="9737" width="19.08984375" customWidth="1"/>
    <col min="9986" max="9986" width="2.453125" customWidth="1"/>
    <col min="9987" max="9987" width="17.90625" customWidth="1"/>
    <col min="9988" max="9988" width="17.36328125" customWidth="1"/>
    <col min="9989" max="9989" width="17.90625" customWidth="1"/>
    <col min="9990" max="9990" width="16.08984375" customWidth="1"/>
    <col min="9991" max="9991" width="17.08984375" customWidth="1"/>
    <col min="9992" max="9992" width="21" customWidth="1"/>
    <col min="9993" max="9993" width="19.08984375" customWidth="1"/>
    <col min="10242" max="10242" width="2.453125" customWidth="1"/>
    <col min="10243" max="10243" width="17.90625" customWidth="1"/>
    <col min="10244" max="10244" width="17.36328125" customWidth="1"/>
    <col min="10245" max="10245" width="17.90625" customWidth="1"/>
    <col min="10246" max="10246" width="16.08984375" customWidth="1"/>
    <col min="10247" max="10247" width="17.08984375" customWidth="1"/>
    <col min="10248" max="10248" width="21" customWidth="1"/>
    <col min="10249" max="10249" width="19.08984375" customWidth="1"/>
    <col min="10498" max="10498" width="2.453125" customWidth="1"/>
    <col min="10499" max="10499" width="17.90625" customWidth="1"/>
    <col min="10500" max="10500" width="17.36328125" customWidth="1"/>
    <col min="10501" max="10501" width="17.90625" customWidth="1"/>
    <col min="10502" max="10502" width="16.08984375" customWidth="1"/>
    <col min="10503" max="10503" width="17.08984375" customWidth="1"/>
    <col min="10504" max="10504" width="21" customWidth="1"/>
    <col min="10505" max="10505" width="19.08984375" customWidth="1"/>
    <col min="10754" max="10754" width="2.453125" customWidth="1"/>
    <col min="10755" max="10755" width="17.90625" customWidth="1"/>
    <col min="10756" max="10756" width="17.36328125" customWidth="1"/>
    <col min="10757" max="10757" width="17.90625" customWidth="1"/>
    <col min="10758" max="10758" width="16.08984375" customWidth="1"/>
    <col min="10759" max="10759" width="17.08984375" customWidth="1"/>
    <col min="10760" max="10760" width="21" customWidth="1"/>
    <col min="10761" max="10761" width="19.08984375" customWidth="1"/>
    <col min="11010" max="11010" width="2.453125" customWidth="1"/>
    <col min="11011" max="11011" width="17.90625" customWidth="1"/>
    <col min="11012" max="11012" width="17.36328125" customWidth="1"/>
    <col min="11013" max="11013" width="17.90625" customWidth="1"/>
    <col min="11014" max="11014" width="16.08984375" customWidth="1"/>
    <col min="11015" max="11015" width="17.08984375" customWidth="1"/>
    <col min="11016" max="11016" width="21" customWidth="1"/>
    <col min="11017" max="11017" width="19.08984375" customWidth="1"/>
    <col min="11266" max="11266" width="2.453125" customWidth="1"/>
    <col min="11267" max="11267" width="17.90625" customWidth="1"/>
    <col min="11268" max="11268" width="17.36328125" customWidth="1"/>
    <col min="11269" max="11269" width="17.90625" customWidth="1"/>
    <col min="11270" max="11270" width="16.08984375" customWidth="1"/>
    <col min="11271" max="11271" width="17.08984375" customWidth="1"/>
    <col min="11272" max="11272" width="21" customWidth="1"/>
    <col min="11273" max="11273" width="19.08984375" customWidth="1"/>
    <col min="11522" max="11522" width="2.453125" customWidth="1"/>
    <col min="11523" max="11523" width="17.90625" customWidth="1"/>
    <col min="11524" max="11524" width="17.36328125" customWidth="1"/>
    <col min="11525" max="11525" width="17.90625" customWidth="1"/>
    <col min="11526" max="11526" width="16.08984375" customWidth="1"/>
    <col min="11527" max="11527" width="17.08984375" customWidth="1"/>
    <col min="11528" max="11528" width="21" customWidth="1"/>
    <col min="11529" max="11529" width="19.08984375" customWidth="1"/>
    <col min="11778" max="11778" width="2.453125" customWidth="1"/>
    <col min="11779" max="11779" width="17.90625" customWidth="1"/>
    <col min="11780" max="11780" width="17.36328125" customWidth="1"/>
    <col min="11781" max="11781" width="17.90625" customWidth="1"/>
    <col min="11782" max="11782" width="16.08984375" customWidth="1"/>
    <col min="11783" max="11783" width="17.08984375" customWidth="1"/>
    <col min="11784" max="11784" width="21" customWidth="1"/>
    <col min="11785" max="11785" width="19.08984375" customWidth="1"/>
    <col min="12034" max="12034" width="2.453125" customWidth="1"/>
    <col min="12035" max="12035" width="17.90625" customWidth="1"/>
    <col min="12036" max="12036" width="17.36328125" customWidth="1"/>
    <col min="12037" max="12037" width="17.90625" customWidth="1"/>
    <col min="12038" max="12038" width="16.08984375" customWidth="1"/>
    <col min="12039" max="12039" width="17.08984375" customWidth="1"/>
    <col min="12040" max="12040" width="21" customWidth="1"/>
    <col min="12041" max="12041" width="19.08984375" customWidth="1"/>
    <col min="12290" max="12290" width="2.453125" customWidth="1"/>
    <col min="12291" max="12291" width="17.90625" customWidth="1"/>
    <col min="12292" max="12292" width="17.36328125" customWidth="1"/>
    <col min="12293" max="12293" width="17.90625" customWidth="1"/>
    <col min="12294" max="12294" width="16.08984375" customWidth="1"/>
    <col min="12295" max="12295" width="17.08984375" customWidth="1"/>
    <col min="12296" max="12296" width="21" customWidth="1"/>
    <col min="12297" max="12297" width="19.08984375" customWidth="1"/>
    <col min="12546" max="12546" width="2.453125" customWidth="1"/>
    <col min="12547" max="12547" width="17.90625" customWidth="1"/>
    <col min="12548" max="12548" width="17.36328125" customWidth="1"/>
    <col min="12549" max="12549" width="17.90625" customWidth="1"/>
    <col min="12550" max="12550" width="16.08984375" customWidth="1"/>
    <col min="12551" max="12551" width="17.08984375" customWidth="1"/>
    <col min="12552" max="12552" width="21" customWidth="1"/>
    <col min="12553" max="12553" width="19.08984375" customWidth="1"/>
    <col min="12802" max="12802" width="2.453125" customWidth="1"/>
    <col min="12803" max="12803" width="17.90625" customWidth="1"/>
    <col min="12804" max="12804" width="17.36328125" customWidth="1"/>
    <col min="12805" max="12805" width="17.90625" customWidth="1"/>
    <col min="12806" max="12806" width="16.08984375" customWidth="1"/>
    <col min="12807" max="12807" width="17.08984375" customWidth="1"/>
    <col min="12808" max="12808" width="21" customWidth="1"/>
    <col min="12809" max="12809" width="19.08984375" customWidth="1"/>
    <col min="13058" max="13058" width="2.453125" customWidth="1"/>
    <col min="13059" max="13059" width="17.90625" customWidth="1"/>
    <col min="13060" max="13060" width="17.36328125" customWidth="1"/>
    <col min="13061" max="13061" width="17.90625" customWidth="1"/>
    <col min="13062" max="13062" width="16.08984375" customWidth="1"/>
    <col min="13063" max="13063" width="17.08984375" customWidth="1"/>
    <col min="13064" max="13064" width="21" customWidth="1"/>
    <col min="13065" max="13065" width="19.08984375" customWidth="1"/>
    <col min="13314" max="13314" width="2.453125" customWidth="1"/>
    <col min="13315" max="13315" width="17.90625" customWidth="1"/>
    <col min="13316" max="13316" width="17.36328125" customWidth="1"/>
    <col min="13317" max="13317" width="17.90625" customWidth="1"/>
    <col min="13318" max="13318" width="16.08984375" customWidth="1"/>
    <col min="13319" max="13319" width="17.08984375" customWidth="1"/>
    <col min="13320" max="13320" width="21" customWidth="1"/>
    <col min="13321" max="13321" width="19.08984375" customWidth="1"/>
    <col min="13570" max="13570" width="2.453125" customWidth="1"/>
    <col min="13571" max="13571" width="17.90625" customWidth="1"/>
    <col min="13572" max="13572" width="17.36328125" customWidth="1"/>
    <col min="13573" max="13573" width="17.90625" customWidth="1"/>
    <col min="13574" max="13574" width="16.08984375" customWidth="1"/>
    <col min="13575" max="13575" width="17.08984375" customWidth="1"/>
    <col min="13576" max="13576" width="21" customWidth="1"/>
    <col min="13577" max="13577" width="19.08984375" customWidth="1"/>
    <col min="13826" max="13826" width="2.453125" customWidth="1"/>
    <col min="13827" max="13827" width="17.90625" customWidth="1"/>
    <col min="13828" max="13828" width="17.36328125" customWidth="1"/>
    <col min="13829" max="13829" width="17.90625" customWidth="1"/>
    <col min="13830" max="13830" width="16.08984375" customWidth="1"/>
    <col min="13831" max="13831" width="17.08984375" customWidth="1"/>
    <col min="13832" max="13832" width="21" customWidth="1"/>
    <col min="13833" max="13833" width="19.08984375" customWidth="1"/>
    <col min="14082" max="14082" width="2.453125" customWidth="1"/>
    <col min="14083" max="14083" width="17.90625" customWidth="1"/>
    <col min="14084" max="14084" width="17.36328125" customWidth="1"/>
    <col min="14085" max="14085" width="17.90625" customWidth="1"/>
    <col min="14086" max="14086" width="16.08984375" customWidth="1"/>
    <col min="14087" max="14087" width="17.08984375" customWidth="1"/>
    <col min="14088" max="14088" width="21" customWidth="1"/>
    <col min="14089" max="14089" width="19.08984375" customWidth="1"/>
    <col min="14338" max="14338" width="2.453125" customWidth="1"/>
    <col min="14339" max="14339" width="17.90625" customWidth="1"/>
    <col min="14340" max="14340" width="17.36328125" customWidth="1"/>
    <col min="14341" max="14341" width="17.90625" customWidth="1"/>
    <col min="14342" max="14342" width="16.08984375" customWidth="1"/>
    <col min="14343" max="14343" width="17.08984375" customWidth="1"/>
    <col min="14344" max="14344" width="21" customWidth="1"/>
    <col min="14345" max="14345" width="19.08984375" customWidth="1"/>
    <col min="14594" max="14594" width="2.453125" customWidth="1"/>
    <col min="14595" max="14595" width="17.90625" customWidth="1"/>
    <col min="14596" max="14596" width="17.36328125" customWidth="1"/>
    <col min="14597" max="14597" width="17.90625" customWidth="1"/>
    <col min="14598" max="14598" width="16.08984375" customWidth="1"/>
    <col min="14599" max="14599" width="17.08984375" customWidth="1"/>
    <col min="14600" max="14600" width="21" customWidth="1"/>
    <col min="14601" max="14601" width="19.08984375" customWidth="1"/>
    <col min="14850" max="14850" width="2.453125" customWidth="1"/>
    <col min="14851" max="14851" width="17.90625" customWidth="1"/>
    <col min="14852" max="14852" width="17.36328125" customWidth="1"/>
    <col min="14853" max="14853" width="17.90625" customWidth="1"/>
    <col min="14854" max="14854" width="16.08984375" customWidth="1"/>
    <col min="14855" max="14855" width="17.08984375" customWidth="1"/>
    <col min="14856" max="14856" width="21" customWidth="1"/>
    <col min="14857" max="14857" width="19.08984375" customWidth="1"/>
    <col min="15106" max="15106" width="2.453125" customWidth="1"/>
    <col min="15107" max="15107" width="17.90625" customWidth="1"/>
    <col min="15108" max="15108" width="17.36328125" customWidth="1"/>
    <col min="15109" max="15109" width="17.90625" customWidth="1"/>
    <col min="15110" max="15110" width="16.08984375" customWidth="1"/>
    <col min="15111" max="15111" width="17.08984375" customWidth="1"/>
    <col min="15112" max="15112" width="21" customWidth="1"/>
    <col min="15113" max="15113" width="19.08984375" customWidth="1"/>
    <col min="15362" max="15362" width="2.453125" customWidth="1"/>
    <col min="15363" max="15363" width="17.90625" customWidth="1"/>
    <col min="15364" max="15364" width="17.36328125" customWidth="1"/>
    <col min="15365" max="15365" width="17.90625" customWidth="1"/>
    <col min="15366" max="15366" width="16.08984375" customWidth="1"/>
    <col min="15367" max="15367" width="17.08984375" customWidth="1"/>
    <col min="15368" max="15368" width="21" customWidth="1"/>
    <col min="15369" max="15369" width="19.08984375" customWidth="1"/>
    <col min="15618" max="15618" width="2.453125" customWidth="1"/>
    <col min="15619" max="15619" width="17.90625" customWidth="1"/>
    <col min="15620" max="15620" width="17.36328125" customWidth="1"/>
    <col min="15621" max="15621" width="17.90625" customWidth="1"/>
    <col min="15622" max="15622" width="16.08984375" customWidth="1"/>
    <col min="15623" max="15623" width="17.08984375" customWidth="1"/>
    <col min="15624" max="15624" width="21" customWidth="1"/>
    <col min="15625" max="15625" width="19.08984375" customWidth="1"/>
    <col min="15874" max="15874" width="2.453125" customWidth="1"/>
    <col min="15875" max="15875" width="17.90625" customWidth="1"/>
    <col min="15876" max="15876" width="17.36328125" customWidth="1"/>
    <col min="15877" max="15877" width="17.90625" customWidth="1"/>
    <col min="15878" max="15878" width="16.08984375" customWidth="1"/>
    <col min="15879" max="15879" width="17.08984375" customWidth="1"/>
    <col min="15880" max="15880" width="21" customWidth="1"/>
    <col min="15881" max="15881" width="19.08984375" customWidth="1"/>
    <col min="16130" max="16130" width="2.453125" customWidth="1"/>
    <col min="16131" max="16131" width="17.90625" customWidth="1"/>
    <col min="16132" max="16132" width="17.36328125" customWidth="1"/>
    <col min="16133" max="16133" width="17.90625" customWidth="1"/>
    <col min="16134" max="16134" width="16.08984375" customWidth="1"/>
    <col min="16135" max="16135" width="17.08984375" customWidth="1"/>
    <col min="16136" max="16136" width="21" customWidth="1"/>
    <col min="16137" max="16137" width="19.08984375" customWidth="1"/>
  </cols>
  <sheetData>
    <row r="2" spans="2:9" ht="14" x14ac:dyDescent="0.3">
      <c r="B2" s="769" t="s">
        <v>2</v>
      </c>
      <c r="C2" s="770"/>
      <c r="D2" s="771">
        <f>'Instructions and Summary'!C4</f>
        <v>0</v>
      </c>
      <c r="E2" s="771"/>
      <c r="F2" s="259" t="s">
        <v>93</v>
      </c>
      <c r="G2" s="771">
        <f>'Instructions and Summary'!C3</f>
        <v>0</v>
      </c>
      <c r="H2" s="771"/>
      <c r="I2" s="260"/>
    </row>
    <row r="3" spans="2:9" ht="18" x14ac:dyDescent="0.25">
      <c r="B3" s="772" t="s">
        <v>3</v>
      </c>
      <c r="C3" s="773"/>
      <c r="D3" s="773"/>
      <c r="E3" s="773"/>
      <c r="F3" s="773"/>
      <c r="G3" s="773"/>
      <c r="H3" s="773"/>
      <c r="I3" s="773"/>
    </row>
    <row r="4" spans="2:9" x14ac:dyDescent="0.25">
      <c r="B4" s="774" t="s">
        <v>4</v>
      </c>
      <c r="C4" s="775"/>
      <c r="D4" s="775"/>
      <c r="E4" s="775"/>
      <c r="F4" s="775"/>
      <c r="G4" s="775"/>
      <c r="H4" s="775"/>
      <c r="I4" s="775"/>
    </row>
    <row r="5" spans="2:9" ht="14" x14ac:dyDescent="0.25">
      <c r="B5" s="776" t="s">
        <v>5</v>
      </c>
      <c r="C5" s="776"/>
      <c r="D5" s="777"/>
      <c r="E5" s="777"/>
      <c r="F5" s="777"/>
      <c r="G5" s="768"/>
      <c r="H5" s="768"/>
      <c r="I5" s="768"/>
    </row>
    <row r="6" spans="2:9" ht="14" x14ac:dyDescent="0.25">
      <c r="B6" s="778"/>
      <c r="C6" s="780" t="s">
        <v>6</v>
      </c>
      <c r="D6" s="782" t="s">
        <v>7</v>
      </c>
      <c r="E6" s="784" t="s">
        <v>8</v>
      </c>
      <c r="F6" s="785"/>
      <c r="G6" s="786" t="s">
        <v>9</v>
      </c>
      <c r="H6" s="787"/>
      <c r="I6" s="788"/>
    </row>
    <row r="7" spans="2:9" ht="42.75" customHeight="1" x14ac:dyDescent="0.25">
      <c r="B7" s="779"/>
      <c r="C7" s="781"/>
      <c r="D7" s="783"/>
      <c r="E7" s="261" t="s">
        <v>11</v>
      </c>
      <c r="F7" s="261" t="s">
        <v>10</v>
      </c>
      <c r="G7" s="261" t="s">
        <v>11</v>
      </c>
      <c r="H7" s="261" t="s">
        <v>12</v>
      </c>
      <c r="I7" s="262" t="s">
        <v>88</v>
      </c>
    </row>
    <row r="8" spans="2:9" ht="14" x14ac:dyDescent="0.25">
      <c r="B8" s="397"/>
      <c r="C8" s="263" t="s">
        <v>13</v>
      </c>
      <c r="D8" s="264" t="s">
        <v>14</v>
      </c>
      <c r="E8" s="264" t="s">
        <v>168</v>
      </c>
      <c r="F8" s="264" t="s">
        <v>15</v>
      </c>
      <c r="G8" s="264" t="s">
        <v>16</v>
      </c>
      <c r="H8" s="264" t="s">
        <v>17</v>
      </c>
      <c r="I8" s="264" t="s">
        <v>18</v>
      </c>
    </row>
    <row r="9" spans="2:9" ht="14" x14ac:dyDescent="0.25">
      <c r="B9" s="398" t="s">
        <v>19</v>
      </c>
      <c r="C9" s="237" t="s">
        <v>53</v>
      </c>
      <c r="D9" s="238"/>
      <c r="E9" s="239"/>
      <c r="F9" s="239"/>
      <c r="G9" s="265">
        <f>'Instructions and Summary'!F12</f>
        <v>0</v>
      </c>
      <c r="H9" s="265">
        <f>'Instructions and Summary'!I12</f>
        <v>0</v>
      </c>
      <c r="I9" s="240">
        <f>ROUND(SUM(E9:H9),0)</f>
        <v>0</v>
      </c>
    </row>
    <row r="10" spans="2:9" ht="14" x14ac:dyDescent="0.25">
      <c r="B10" s="398" t="s">
        <v>20</v>
      </c>
      <c r="C10" s="237" t="s">
        <v>56</v>
      </c>
      <c r="D10" s="238"/>
      <c r="E10" s="239"/>
      <c r="F10" s="239"/>
      <c r="G10" s="265">
        <f>'Instructions and Summary'!F13</f>
        <v>0</v>
      </c>
      <c r="H10" s="265">
        <f>'Instructions and Summary'!I13</f>
        <v>0</v>
      </c>
      <c r="I10" s="240">
        <f>ROUND(SUM(E10:H10),0)</f>
        <v>0</v>
      </c>
    </row>
    <row r="11" spans="2:9" ht="14" x14ac:dyDescent="0.25">
      <c r="B11" s="398" t="s">
        <v>21</v>
      </c>
      <c r="C11" s="237" t="s">
        <v>54</v>
      </c>
      <c r="D11" s="238"/>
      <c r="E11" s="239"/>
      <c r="F11" s="239"/>
      <c r="G11" s="265">
        <f>'Instructions and Summary'!F14</f>
        <v>0</v>
      </c>
      <c r="H11" s="265">
        <f>'Instructions and Summary'!I14</f>
        <v>0</v>
      </c>
      <c r="I11" s="240">
        <f>ROUND(SUM(E11:H11),0)</f>
        <v>0</v>
      </c>
    </row>
    <row r="12" spans="2:9" ht="14" x14ac:dyDescent="0.25">
      <c r="B12" s="399" t="s">
        <v>22</v>
      </c>
      <c r="C12" s="241"/>
      <c r="D12" s="242"/>
      <c r="E12" s="243"/>
      <c r="F12" s="243"/>
      <c r="G12" s="243"/>
      <c r="H12" s="243"/>
      <c r="I12" s="244"/>
    </row>
    <row r="13" spans="2:9" ht="14" x14ac:dyDescent="0.25">
      <c r="B13" s="399" t="s">
        <v>23</v>
      </c>
      <c r="C13" s="266" t="s">
        <v>100</v>
      </c>
      <c r="D13" s="245"/>
      <c r="E13" s="244"/>
      <c r="F13" s="244"/>
      <c r="G13" s="244">
        <f>ROUND(SUM(G9:G12),0)</f>
        <v>0</v>
      </c>
      <c r="H13" s="244">
        <f>ROUND(SUM(H9:H12),0)</f>
        <v>0</v>
      </c>
      <c r="I13" s="244">
        <f>ROUND(SUM(I9:I12),0)</f>
        <v>0</v>
      </c>
    </row>
    <row r="14" spans="2:9" ht="14" x14ac:dyDescent="0.25">
      <c r="B14" s="766" t="s">
        <v>24</v>
      </c>
      <c r="C14" s="767"/>
      <c r="D14" s="768"/>
      <c r="E14" s="768"/>
      <c r="F14" s="768"/>
      <c r="G14" s="768"/>
      <c r="H14" s="768"/>
      <c r="I14" s="768"/>
    </row>
    <row r="15" spans="2:9" ht="14" x14ac:dyDescent="0.25">
      <c r="B15" s="790" t="s">
        <v>25</v>
      </c>
      <c r="C15" s="792" t="s">
        <v>26</v>
      </c>
      <c r="D15" s="793"/>
      <c r="E15" s="766" t="s">
        <v>27</v>
      </c>
      <c r="F15" s="767"/>
      <c r="G15" s="767"/>
      <c r="H15" s="767"/>
      <c r="I15" s="796" t="s">
        <v>28</v>
      </c>
    </row>
    <row r="16" spans="2:9" ht="14" x14ac:dyDescent="0.25">
      <c r="B16" s="791"/>
      <c r="C16" s="794"/>
      <c r="D16" s="795"/>
      <c r="E16" s="237" t="s">
        <v>53</v>
      </c>
      <c r="F16" s="237" t="s">
        <v>56</v>
      </c>
      <c r="G16" s="237" t="s">
        <v>54</v>
      </c>
      <c r="H16" s="267"/>
      <c r="I16" s="797"/>
    </row>
    <row r="17" spans="2:9" ht="14" x14ac:dyDescent="0.25">
      <c r="B17" s="395"/>
      <c r="C17" s="792" t="s">
        <v>29</v>
      </c>
      <c r="D17" s="792"/>
      <c r="E17" s="265">
        <f>+'Instructions and Summary'!E19</f>
        <v>0</v>
      </c>
      <c r="F17" s="265">
        <f>+'Instructions and Summary'!H19</f>
        <v>0</v>
      </c>
      <c r="G17" s="265">
        <f>+'Instructions and Summary'!K19</f>
        <v>0</v>
      </c>
      <c r="H17" s="246"/>
      <c r="I17" s="247">
        <f t="shared" ref="I17:I24" si="0">ROUND(SUM(E17:H17),0)</f>
        <v>0</v>
      </c>
    </row>
    <row r="18" spans="2:9" ht="14" x14ac:dyDescent="0.25">
      <c r="B18" s="400"/>
      <c r="C18" s="789" t="s">
        <v>30</v>
      </c>
      <c r="D18" s="789"/>
      <c r="E18" s="268">
        <f>'Instructions and Summary'!E20</f>
        <v>0</v>
      </c>
      <c r="F18" s="268">
        <f>'Instructions and Summary'!H20</f>
        <v>0</v>
      </c>
      <c r="G18" s="268">
        <f>'Instructions and Summary'!K20</f>
        <v>0</v>
      </c>
      <c r="H18" s="248"/>
      <c r="I18" s="240">
        <f t="shared" si="0"/>
        <v>0</v>
      </c>
    </row>
    <row r="19" spans="2:9" ht="14" x14ac:dyDescent="0.25">
      <c r="B19" s="396"/>
      <c r="C19" s="770" t="s">
        <v>31</v>
      </c>
      <c r="D19" s="770"/>
      <c r="E19" s="268">
        <f>'Instructions and Summary'!E21</f>
        <v>0</v>
      </c>
      <c r="F19" s="268">
        <f>'Instructions and Summary'!H21</f>
        <v>0</v>
      </c>
      <c r="G19" s="268">
        <f>'Instructions and Summary'!K21</f>
        <v>0</v>
      </c>
      <c r="H19" s="250"/>
      <c r="I19" s="240">
        <f t="shared" si="0"/>
        <v>0</v>
      </c>
    </row>
    <row r="20" spans="2:9" ht="14" x14ac:dyDescent="0.25">
      <c r="B20" s="400"/>
      <c r="C20" s="789" t="s">
        <v>32</v>
      </c>
      <c r="D20" s="789"/>
      <c r="E20" s="268">
        <f>'Instructions and Summary'!E22</f>
        <v>0</v>
      </c>
      <c r="F20" s="268">
        <f>'Instructions and Summary'!H22</f>
        <v>0</v>
      </c>
      <c r="G20" s="268">
        <f>'Instructions and Summary'!K22</f>
        <v>0</v>
      </c>
      <c r="H20" s="248"/>
      <c r="I20" s="240">
        <f t="shared" si="0"/>
        <v>0</v>
      </c>
    </row>
    <row r="21" spans="2:9" ht="14" x14ac:dyDescent="0.25">
      <c r="B21" s="396"/>
      <c r="C21" s="770" t="s">
        <v>33</v>
      </c>
      <c r="D21" s="770"/>
      <c r="E21" s="268">
        <f>'Instructions and Summary'!E23</f>
        <v>0</v>
      </c>
      <c r="F21" s="268">
        <f>'Instructions and Summary'!H23</f>
        <v>0</v>
      </c>
      <c r="G21" s="268">
        <f>'Instructions and Summary'!K23</f>
        <v>0</v>
      </c>
      <c r="H21" s="250"/>
      <c r="I21" s="240">
        <f t="shared" si="0"/>
        <v>0</v>
      </c>
    </row>
    <row r="22" spans="2:9" ht="14" x14ac:dyDescent="0.25">
      <c r="B22" s="400"/>
      <c r="C22" s="789" t="s">
        <v>34</v>
      </c>
      <c r="D22" s="789"/>
      <c r="E22" s="268">
        <f>'Instructions and Summary'!E28</f>
        <v>0</v>
      </c>
      <c r="F22" s="268">
        <f>'Instructions and Summary'!H28</f>
        <v>0</v>
      </c>
      <c r="G22" s="268">
        <f>'Instructions and Summary'!K28</f>
        <v>0</v>
      </c>
      <c r="H22" s="248"/>
      <c r="I22" s="240">
        <f t="shared" si="0"/>
        <v>0</v>
      </c>
    </row>
    <row r="23" spans="2:9" ht="14" x14ac:dyDescent="0.25">
      <c r="B23" s="396"/>
      <c r="C23" s="770" t="s">
        <v>35</v>
      </c>
      <c r="D23" s="770"/>
      <c r="E23" s="268">
        <f>'Instructions and Summary'!E29</f>
        <v>0</v>
      </c>
      <c r="F23" s="268">
        <f>'Instructions and Summary'!H29</f>
        <v>0</v>
      </c>
      <c r="G23" s="268">
        <f>'Instructions and Summary'!K29</f>
        <v>0</v>
      </c>
      <c r="H23" s="250"/>
      <c r="I23" s="240">
        <f t="shared" si="0"/>
        <v>0</v>
      </c>
    </row>
    <row r="24" spans="2:9" ht="14" x14ac:dyDescent="0.25">
      <c r="B24" s="400"/>
      <c r="C24" s="789" t="s">
        <v>36</v>
      </c>
      <c r="D24" s="789"/>
      <c r="E24" s="268">
        <f>'Instructions and Summary'!E30</f>
        <v>0</v>
      </c>
      <c r="F24" s="268">
        <f>'Instructions and Summary'!H30</f>
        <v>0</v>
      </c>
      <c r="G24" s="268">
        <f>'Instructions and Summary'!K30</f>
        <v>0</v>
      </c>
      <c r="H24" s="248"/>
      <c r="I24" s="240">
        <f t="shared" si="0"/>
        <v>0</v>
      </c>
    </row>
    <row r="25" spans="2:9" ht="14" x14ac:dyDescent="0.25">
      <c r="B25" s="396"/>
      <c r="C25" s="789" t="s">
        <v>37</v>
      </c>
      <c r="D25" s="801"/>
      <c r="E25" s="268">
        <f>SUM(E17:E24)</f>
        <v>0</v>
      </c>
      <c r="F25" s="268">
        <f t="shared" ref="F25:G25" si="1">SUM(F17:F24)</f>
        <v>0</v>
      </c>
      <c r="G25" s="268">
        <f t="shared" si="1"/>
        <v>0</v>
      </c>
      <c r="H25" s="251"/>
      <c r="I25" s="268">
        <f>ROUND(SUM(I17:I24),0)</f>
        <v>0</v>
      </c>
    </row>
    <row r="26" spans="2:9" ht="14" x14ac:dyDescent="0.25">
      <c r="B26" s="400"/>
      <c r="C26" s="789" t="s">
        <v>38</v>
      </c>
      <c r="D26" s="789"/>
      <c r="E26" s="268">
        <f>'Instructions and Summary'!E32</f>
        <v>0</v>
      </c>
      <c r="F26" s="268">
        <f>'Instructions and Summary'!H32</f>
        <v>0</v>
      </c>
      <c r="G26" s="268">
        <f>'Instructions and Summary'!K32</f>
        <v>0</v>
      </c>
      <c r="H26" s="248"/>
      <c r="I26" s="240">
        <f>ROUND(SUM(E26:H26),0)</f>
        <v>0</v>
      </c>
    </row>
    <row r="27" spans="2:9" ht="14" x14ac:dyDescent="0.25">
      <c r="B27" s="401"/>
      <c r="C27" s="770" t="s">
        <v>170</v>
      </c>
      <c r="D27" s="770"/>
      <c r="E27" s="252">
        <f>ROUND(SUM(E25:E26),0)</f>
        <v>0</v>
      </c>
      <c r="F27" s="252">
        <f>ROUND(SUM(F25:F26),0)</f>
        <v>0</v>
      </c>
      <c r="G27" s="252">
        <f>ROUND(SUM(G25:G26),0)</f>
        <v>0</v>
      </c>
      <c r="H27" s="251"/>
      <c r="I27" s="253">
        <f>ROUND(SUM(I25:I26),0)</f>
        <v>0</v>
      </c>
    </row>
    <row r="28" spans="2:9" ht="14" x14ac:dyDescent="0.25">
      <c r="B28" s="802"/>
      <c r="C28" s="777"/>
      <c r="D28" s="777"/>
      <c r="E28" s="777"/>
      <c r="F28" s="777"/>
      <c r="G28" s="777"/>
      <c r="H28" s="777"/>
      <c r="I28" s="803"/>
    </row>
    <row r="29" spans="2:9" ht="14" x14ac:dyDescent="0.25">
      <c r="B29" s="402" t="s">
        <v>39</v>
      </c>
      <c r="C29" s="789" t="s">
        <v>40</v>
      </c>
      <c r="D29" s="789"/>
      <c r="E29" s="254"/>
      <c r="F29" s="254"/>
      <c r="G29" s="254"/>
      <c r="H29" s="254"/>
      <c r="I29" s="255">
        <f>ROUND(SUM(E29:H29),0)</f>
        <v>0</v>
      </c>
    </row>
    <row r="30" spans="2:9" ht="14" x14ac:dyDescent="0.25">
      <c r="B30" s="256"/>
      <c r="C30" s="249"/>
      <c r="D30" s="249"/>
      <c r="E30" s="257"/>
      <c r="F30" s="257"/>
      <c r="G30" s="257"/>
      <c r="H30" s="257"/>
      <c r="I30" s="257"/>
    </row>
    <row r="31" spans="2:9" x14ac:dyDescent="0.25">
      <c r="B31" s="249"/>
      <c r="C31" s="249"/>
      <c r="D31" s="249"/>
      <c r="E31" s="249"/>
      <c r="F31" s="249"/>
      <c r="G31" s="249"/>
      <c r="H31" s="249"/>
      <c r="I31" s="258" t="s">
        <v>169</v>
      </c>
    </row>
    <row r="32" spans="2:9" x14ac:dyDescent="0.25">
      <c r="B32" s="804" t="s">
        <v>41</v>
      </c>
      <c r="C32" s="804"/>
      <c r="D32" s="798"/>
      <c r="E32" s="805"/>
      <c r="F32" s="805"/>
      <c r="G32" s="805"/>
      <c r="H32" s="806" t="s">
        <v>42</v>
      </c>
      <c r="I32" s="775"/>
    </row>
    <row r="33" spans="2:9" x14ac:dyDescent="0.25">
      <c r="B33" s="798" t="s">
        <v>43</v>
      </c>
      <c r="C33" s="799"/>
      <c r="D33" s="799"/>
      <c r="E33" s="799"/>
      <c r="F33" s="799"/>
      <c r="G33" s="799"/>
      <c r="H33" s="799"/>
      <c r="I33" s="800"/>
    </row>
  </sheetData>
  <sheetProtection sheet="1" objects="1" scenarios="1"/>
  <mergeCells count="35">
    <mergeCell ref="B33:I33"/>
    <mergeCell ref="C25:D25"/>
    <mergeCell ref="C26:D26"/>
    <mergeCell ref="C27:D27"/>
    <mergeCell ref="B28:I28"/>
    <mergeCell ref="C29:D29"/>
    <mergeCell ref="B32:C32"/>
    <mergeCell ref="D32:G32"/>
    <mergeCell ref="H32:I32"/>
    <mergeCell ref="C24:D24"/>
    <mergeCell ref="B15:B16"/>
    <mergeCell ref="C15:D16"/>
    <mergeCell ref="E15:H15"/>
    <mergeCell ref="I15:I16"/>
    <mergeCell ref="C17:D17"/>
    <mergeCell ref="C18:D18"/>
    <mergeCell ref="C19:D19"/>
    <mergeCell ref="C20:D20"/>
    <mergeCell ref="C21:D21"/>
    <mergeCell ref="C22:D22"/>
    <mergeCell ref="C23:D23"/>
    <mergeCell ref="B14:C14"/>
    <mergeCell ref="D14:I14"/>
    <mergeCell ref="B2:C2"/>
    <mergeCell ref="D2:E2"/>
    <mergeCell ref="G2:H2"/>
    <mergeCell ref="B3:I3"/>
    <mergeCell ref="B4:I4"/>
    <mergeCell ref="B5:C5"/>
    <mergeCell ref="D5:I5"/>
    <mergeCell ref="B6:B7"/>
    <mergeCell ref="C6:C7"/>
    <mergeCell ref="D6:D7"/>
    <mergeCell ref="E6:F6"/>
    <mergeCell ref="G6:I6"/>
  </mergeCells>
  <pageMargins left="0.7" right="0.7" top="0.75" bottom="0.75" header="0.3" footer="0.3"/>
  <pageSetup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2:K33"/>
  <sheetViews>
    <sheetView showGridLines="0" workbookViewId="0"/>
  </sheetViews>
  <sheetFormatPr defaultRowHeight="12.5" x14ac:dyDescent="0.25"/>
  <cols>
    <col min="1" max="1" width="3.36328125" customWidth="1"/>
    <col min="2" max="2" width="2.453125" customWidth="1"/>
    <col min="3" max="3" width="33.54296875" bestFit="1" customWidth="1"/>
    <col min="4" max="4" width="17.36328125" customWidth="1"/>
    <col min="5" max="5" width="17.90625" customWidth="1"/>
    <col min="6" max="6" width="16.08984375" customWidth="1"/>
    <col min="7" max="7" width="17.08984375" customWidth="1"/>
    <col min="8" max="8" width="21" customWidth="1"/>
    <col min="9" max="9" width="19.08984375" customWidth="1"/>
    <col min="11" max="11" width="10.08984375" bestFit="1" customWidth="1"/>
    <col min="258" max="258" width="2.453125" customWidth="1"/>
    <col min="259" max="259" width="17.90625" customWidth="1"/>
    <col min="260" max="260" width="17.36328125" customWidth="1"/>
    <col min="261" max="261" width="17.90625" customWidth="1"/>
    <col min="262" max="262" width="16.08984375" customWidth="1"/>
    <col min="263" max="263" width="17.08984375" customWidth="1"/>
    <col min="264" max="264" width="21" customWidth="1"/>
    <col min="265" max="265" width="19.08984375" customWidth="1"/>
    <col min="514" max="514" width="2.453125" customWidth="1"/>
    <col min="515" max="515" width="17.90625" customWidth="1"/>
    <col min="516" max="516" width="17.36328125" customWidth="1"/>
    <col min="517" max="517" width="17.90625" customWidth="1"/>
    <col min="518" max="518" width="16.08984375" customWidth="1"/>
    <col min="519" max="519" width="17.08984375" customWidth="1"/>
    <col min="520" max="520" width="21" customWidth="1"/>
    <col min="521" max="521" width="19.08984375" customWidth="1"/>
    <col min="770" max="770" width="2.453125" customWidth="1"/>
    <col min="771" max="771" width="17.90625" customWidth="1"/>
    <col min="772" max="772" width="17.36328125" customWidth="1"/>
    <col min="773" max="773" width="17.90625" customWidth="1"/>
    <col min="774" max="774" width="16.08984375" customWidth="1"/>
    <col min="775" max="775" width="17.08984375" customWidth="1"/>
    <col min="776" max="776" width="21" customWidth="1"/>
    <col min="777" max="777" width="19.08984375" customWidth="1"/>
    <col min="1026" max="1026" width="2.453125" customWidth="1"/>
    <col min="1027" max="1027" width="17.90625" customWidth="1"/>
    <col min="1028" max="1028" width="17.36328125" customWidth="1"/>
    <col min="1029" max="1029" width="17.90625" customWidth="1"/>
    <col min="1030" max="1030" width="16.08984375" customWidth="1"/>
    <col min="1031" max="1031" width="17.08984375" customWidth="1"/>
    <col min="1032" max="1032" width="21" customWidth="1"/>
    <col min="1033" max="1033" width="19.08984375" customWidth="1"/>
    <col min="1282" max="1282" width="2.453125" customWidth="1"/>
    <col min="1283" max="1283" width="17.90625" customWidth="1"/>
    <col min="1284" max="1284" width="17.36328125" customWidth="1"/>
    <col min="1285" max="1285" width="17.90625" customWidth="1"/>
    <col min="1286" max="1286" width="16.08984375" customWidth="1"/>
    <col min="1287" max="1287" width="17.08984375" customWidth="1"/>
    <col min="1288" max="1288" width="21" customWidth="1"/>
    <col min="1289" max="1289" width="19.08984375" customWidth="1"/>
    <col min="1538" max="1538" width="2.453125" customWidth="1"/>
    <col min="1539" max="1539" width="17.90625" customWidth="1"/>
    <col min="1540" max="1540" width="17.36328125" customWidth="1"/>
    <col min="1541" max="1541" width="17.90625" customWidth="1"/>
    <col min="1542" max="1542" width="16.08984375" customWidth="1"/>
    <col min="1543" max="1543" width="17.08984375" customWidth="1"/>
    <col min="1544" max="1544" width="21" customWidth="1"/>
    <col min="1545" max="1545" width="19.08984375" customWidth="1"/>
    <col min="1794" max="1794" width="2.453125" customWidth="1"/>
    <col min="1795" max="1795" width="17.90625" customWidth="1"/>
    <col min="1796" max="1796" width="17.36328125" customWidth="1"/>
    <col min="1797" max="1797" width="17.90625" customWidth="1"/>
    <col min="1798" max="1798" width="16.08984375" customWidth="1"/>
    <col min="1799" max="1799" width="17.08984375" customWidth="1"/>
    <col min="1800" max="1800" width="21" customWidth="1"/>
    <col min="1801" max="1801" width="19.08984375" customWidth="1"/>
    <col min="2050" max="2050" width="2.453125" customWidth="1"/>
    <col min="2051" max="2051" width="17.90625" customWidth="1"/>
    <col min="2052" max="2052" width="17.36328125" customWidth="1"/>
    <col min="2053" max="2053" width="17.90625" customWidth="1"/>
    <col min="2054" max="2054" width="16.08984375" customWidth="1"/>
    <col min="2055" max="2055" width="17.08984375" customWidth="1"/>
    <col min="2056" max="2056" width="21" customWidth="1"/>
    <col min="2057" max="2057" width="19.08984375" customWidth="1"/>
    <col min="2306" max="2306" width="2.453125" customWidth="1"/>
    <col min="2307" max="2307" width="17.90625" customWidth="1"/>
    <col min="2308" max="2308" width="17.36328125" customWidth="1"/>
    <col min="2309" max="2309" width="17.90625" customWidth="1"/>
    <col min="2310" max="2310" width="16.08984375" customWidth="1"/>
    <col min="2311" max="2311" width="17.08984375" customWidth="1"/>
    <col min="2312" max="2312" width="21" customWidth="1"/>
    <col min="2313" max="2313" width="19.08984375" customWidth="1"/>
    <col min="2562" max="2562" width="2.453125" customWidth="1"/>
    <col min="2563" max="2563" width="17.90625" customWidth="1"/>
    <col min="2564" max="2564" width="17.36328125" customWidth="1"/>
    <col min="2565" max="2565" width="17.90625" customWidth="1"/>
    <col min="2566" max="2566" width="16.08984375" customWidth="1"/>
    <col min="2567" max="2567" width="17.08984375" customWidth="1"/>
    <col min="2568" max="2568" width="21" customWidth="1"/>
    <col min="2569" max="2569" width="19.08984375" customWidth="1"/>
    <col min="2818" max="2818" width="2.453125" customWidth="1"/>
    <col min="2819" max="2819" width="17.90625" customWidth="1"/>
    <col min="2820" max="2820" width="17.36328125" customWidth="1"/>
    <col min="2821" max="2821" width="17.90625" customWidth="1"/>
    <col min="2822" max="2822" width="16.08984375" customWidth="1"/>
    <col min="2823" max="2823" width="17.08984375" customWidth="1"/>
    <col min="2824" max="2824" width="21" customWidth="1"/>
    <col min="2825" max="2825" width="19.08984375" customWidth="1"/>
    <col min="3074" max="3074" width="2.453125" customWidth="1"/>
    <col min="3075" max="3075" width="17.90625" customWidth="1"/>
    <col min="3076" max="3076" width="17.36328125" customWidth="1"/>
    <col min="3077" max="3077" width="17.90625" customWidth="1"/>
    <col min="3078" max="3078" width="16.08984375" customWidth="1"/>
    <col min="3079" max="3079" width="17.08984375" customWidth="1"/>
    <col min="3080" max="3080" width="21" customWidth="1"/>
    <col min="3081" max="3081" width="19.08984375" customWidth="1"/>
    <col min="3330" max="3330" width="2.453125" customWidth="1"/>
    <col min="3331" max="3331" width="17.90625" customWidth="1"/>
    <col min="3332" max="3332" width="17.36328125" customWidth="1"/>
    <col min="3333" max="3333" width="17.90625" customWidth="1"/>
    <col min="3334" max="3334" width="16.08984375" customWidth="1"/>
    <col min="3335" max="3335" width="17.08984375" customWidth="1"/>
    <col min="3336" max="3336" width="21" customWidth="1"/>
    <col min="3337" max="3337" width="19.08984375" customWidth="1"/>
    <col min="3586" max="3586" width="2.453125" customWidth="1"/>
    <col min="3587" max="3587" width="17.90625" customWidth="1"/>
    <col min="3588" max="3588" width="17.36328125" customWidth="1"/>
    <col min="3589" max="3589" width="17.90625" customWidth="1"/>
    <col min="3590" max="3590" width="16.08984375" customWidth="1"/>
    <col min="3591" max="3591" width="17.08984375" customWidth="1"/>
    <col min="3592" max="3592" width="21" customWidth="1"/>
    <col min="3593" max="3593" width="19.08984375" customWidth="1"/>
    <col min="3842" max="3842" width="2.453125" customWidth="1"/>
    <col min="3843" max="3843" width="17.90625" customWidth="1"/>
    <col min="3844" max="3844" width="17.36328125" customWidth="1"/>
    <col min="3845" max="3845" width="17.90625" customWidth="1"/>
    <col min="3846" max="3846" width="16.08984375" customWidth="1"/>
    <col min="3847" max="3847" width="17.08984375" customWidth="1"/>
    <col min="3848" max="3848" width="21" customWidth="1"/>
    <col min="3849" max="3849" width="19.08984375" customWidth="1"/>
    <col min="4098" max="4098" width="2.453125" customWidth="1"/>
    <col min="4099" max="4099" width="17.90625" customWidth="1"/>
    <col min="4100" max="4100" width="17.36328125" customWidth="1"/>
    <col min="4101" max="4101" width="17.90625" customWidth="1"/>
    <col min="4102" max="4102" width="16.08984375" customWidth="1"/>
    <col min="4103" max="4103" width="17.08984375" customWidth="1"/>
    <col min="4104" max="4104" width="21" customWidth="1"/>
    <col min="4105" max="4105" width="19.08984375" customWidth="1"/>
    <col min="4354" max="4354" width="2.453125" customWidth="1"/>
    <col min="4355" max="4355" width="17.90625" customWidth="1"/>
    <col min="4356" max="4356" width="17.36328125" customWidth="1"/>
    <col min="4357" max="4357" width="17.90625" customWidth="1"/>
    <col min="4358" max="4358" width="16.08984375" customWidth="1"/>
    <col min="4359" max="4359" width="17.08984375" customWidth="1"/>
    <col min="4360" max="4360" width="21" customWidth="1"/>
    <col min="4361" max="4361" width="19.08984375" customWidth="1"/>
    <col min="4610" max="4610" width="2.453125" customWidth="1"/>
    <col min="4611" max="4611" width="17.90625" customWidth="1"/>
    <col min="4612" max="4612" width="17.36328125" customWidth="1"/>
    <col min="4613" max="4613" width="17.90625" customWidth="1"/>
    <col min="4614" max="4614" width="16.08984375" customWidth="1"/>
    <col min="4615" max="4615" width="17.08984375" customWidth="1"/>
    <col min="4616" max="4616" width="21" customWidth="1"/>
    <col min="4617" max="4617" width="19.08984375" customWidth="1"/>
    <col min="4866" max="4866" width="2.453125" customWidth="1"/>
    <col min="4867" max="4867" width="17.90625" customWidth="1"/>
    <col min="4868" max="4868" width="17.36328125" customWidth="1"/>
    <col min="4869" max="4869" width="17.90625" customWidth="1"/>
    <col min="4870" max="4870" width="16.08984375" customWidth="1"/>
    <col min="4871" max="4871" width="17.08984375" customWidth="1"/>
    <col min="4872" max="4872" width="21" customWidth="1"/>
    <col min="4873" max="4873" width="19.08984375" customWidth="1"/>
    <col min="5122" max="5122" width="2.453125" customWidth="1"/>
    <col min="5123" max="5123" width="17.90625" customWidth="1"/>
    <col min="5124" max="5124" width="17.36328125" customWidth="1"/>
    <col min="5125" max="5125" width="17.90625" customWidth="1"/>
    <col min="5126" max="5126" width="16.08984375" customWidth="1"/>
    <col min="5127" max="5127" width="17.08984375" customWidth="1"/>
    <col min="5128" max="5128" width="21" customWidth="1"/>
    <col min="5129" max="5129" width="19.08984375" customWidth="1"/>
    <col min="5378" max="5378" width="2.453125" customWidth="1"/>
    <col min="5379" max="5379" width="17.90625" customWidth="1"/>
    <col min="5380" max="5380" width="17.36328125" customWidth="1"/>
    <col min="5381" max="5381" width="17.90625" customWidth="1"/>
    <col min="5382" max="5382" width="16.08984375" customWidth="1"/>
    <col min="5383" max="5383" width="17.08984375" customWidth="1"/>
    <col min="5384" max="5384" width="21" customWidth="1"/>
    <col min="5385" max="5385" width="19.08984375" customWidth="1"/>
    <col min="5634" max="5634" width="2.453125" customWidth="1"/>
    <col min="5635" max="5635" width="17.90625" customWidth="1"/>
    <col min="5636" max="5636" width="17.36328125" customWidth="1"/>
    <col min="5637" max="5637" width="17.90625" customWidth="1"/>
    <col min="5638" max="5638" width="16.08984375" customWidth="1"/>
    <col min="5639" max="5639" width="17.08984375" customWidth="1"/>
    <col min="5640" max="5640" width="21" customWidth="1"/>
    <col min="5641" max="5641" width="19.08984375" customWidth="1"/>
    <col min="5890" max="5890" width="2.453125" customWidth="1"/>
    <col min="5891" max="5891" width="17.90625" customWidth="1"/>
    <col min="5892" max="5892" width="17.36328125" customWidth="1"/>
    <col min="5893" max="5893" width="17.90625" customWidth="1"/>
    <col min="5894" max="5894" width="16.08984375" customWidth="1"/>
    <col min="5895" max="5895" width="17.08984375" customWidth="1"/>
    <col min="5896" max="5896" width="21" customWidth="1"/>
    <col min="5897" max="5897" width="19.08984375" customWidth="1"/>
    <col min="6146" max="6146" width="2.453125" customWidth="1"/>
    <col min="6147" max="6147" width="17.90625" customWidth="1"/>
    <col min="6148" max="6148" width="17.36328125" customWidth="1"/>
    <col min="6149" max="6149" width="17.90625" customWidth="1"/>
    <col min="6150" max="6150" width="16.08984375" customWidth="1"/>
    <col min="6151" max="6151" width="17.08984375" customWidth="1"/>
    <col min="6152" max="6152" width="21" customWidth="1"/>
    <col min="6153" max="6153" width="19.08984375" customWidth="1"/>
    <col min="6402" max="6402" width="2.453125" customWidth="1"/>
    <col min="6403" max="6403" width="17.90625" customWidth="1"/>
    <col min="6404" max="6404" width="17.36328125" customWidth="1"/>
    <col min="6405" max="6405" width="17.90625" customWidth="1"/>
    <col min="6406" max="6406" width="16.08984375" customWidth="1"/>
    <col min="6407" max="6407" width="17.08984375" customWidth="1"/>
    <col min="6408" max="6408" width="21" customWidth="1"/>
    <col min="6409" max="6409" width="19.08984375" customWidth="1"/>
    <col min="6658" max="6658" width="2.453125" customWidth="1"/>
    <col min="6659" max="6659" width="17.90625" customWidth="1"/>
    <col min="6660" max="6660" width="17.36328125" customWidth="1"/>
    <col min="6661" max="6661" width="17.90625" customWidth="1"/>
    <col min="6662" max="6662" width="16.08984375" customWidth="1"/>
    <col min="6663" max="6663" width="17.08984375" customWidth="1"/>
    <col min="6664" max="6664" width="21" customWidth="1"/>
    <col min="6665" max="6665" width="19.08984375" customWidth="1"/>
    <col min="6914" max="6914" width="2.453125" customWidth="1"/>
    <col min="6915" max="6915" width="17.90625" customWidth="1"/>
    <col min="6916" max="6916" width="17.36328125" customWidth="1"/>
    <col min="6917" max="6917" width="17.90625" customWidth="1"/>
    <col min="6918" max="6918" width="16.08984375" customWidth="1"/>
    <col min="6919" max="6919" width="17.08984375" customWidth="1"/>
    <col min="6920" max="6920" width="21" customWidth="1"/>
    <col min="6921" max="6921" width="19.08984375" customWidth="1"/>
    <col min="7170" max="7170" width="2.453125" customWidth="1"/>
    <col min="7171" max="7171" width="17.90625" customWidth="1"/>
    <col min="7172" max="7172" width="17.36328125" customWidth="1"/>
    <col min="7173" max="7173" width="17.90625" customWidth="1"/>
    <col min="7174" max="7174" width="16.08984375" customWidth="1"/>
    <col min="7175" max="7175" width="17.08984375" customWidth="1"/>
    <col min="7176" max="7176" width="21" customWidth="1"/>
    <col min="7177" max="7177" width="19.08984375" customWidth="1"/>
    <col min="7426" max="7426" width="2.453125" customWidth="1"/>
    <col min="7427" max="7427" width="17.90625" customWidth="1"/>
    <col min="7428" max="7428" width="17.36328125" customWidth="1"/>
    <col min="7429" max="7429" width="17.90625" customWidth="1"/>
    <col min="7430" max="7430" width="16.08984375" customWidth="1"/>
    <col min="7431" max="7431" width="17.08984375" customWidth="1"/>
    <col min="7432" max="7432" width="21" customWidth="1"/>
    <col min="7433" max="7433" width="19.08984375" customWidth="1"/>
    <col min="7682" max="7682" width="2.453125" customWidth="1"/>
    <col min="7683" max="7683" width="17.90625" customWidth="1"/>
    <col min="7684" max="7684" width="17.36328125" customWidth="1"/>
    <col min="7685" max="7685" width="17.90625" customWidth="1"/>
    <col min="7686" max="7686" width="16.08984375" customWidth="1"/>
    <col min="7687" max="7687" width="17.08984375" customWidth="1"/>
    <col min="7688" max="7688" width="21" customWidth="1"/>
    <col min="7689" max="7689" width="19.08984375" customWidth="1"/>
    <col min="7938" max="7938" width="2.453125" customWidth="1"/>
    <col min="7939" max="7939" width="17.90625" customWidth="1"/>
    <col min="7940" max="7940" width="17.36328125" customWidth="1"/>
    <col min="7941" max="7941" width="17.90625" customWidth="1"/>
    <col min="7942" max="7942" width="16.08984375" customWidth="1"/>
    <col min="7943" max="7943" width="17.08984375" customWidth="1"/>
    <col min="7944" max="7944" width="21" customWidth="1"/>
    <col min="7945" max="7945" width="19.08984375" customWidth="1"/>
    <col min="8194" max="8194" width="2.453125" customWidth="1"/>
    <col min="8195" max="8195" width="17.90625" customWidth="1"/>
    <col min="8196" max="8196" width="17.36328125" customWidth="1"/>
    <col min="8197" max="8197" width="17.90625" customWidth="1"/>
    <col min="8198" max="8198" width="16.08984375" customWidth="1"/>
    <col min="8199" max="8199" width="17.08984375" customWidth="1"/>
    <col min="8200" max="8200" width="21" customWidth="1"/>
    <col min="8201" max="8201" width="19.08984375" customWidth="1"/>
    <col min="8450" max="8450" width="2.453125" customWidth="1"/>
    <col min="8451" max="8451" width="17.90625" customWidth="1"/>
    <col min="8452" max="8452" width="17.36328125" customWidth="1"/>
    <col min="8453" max="8453" width="17.90625" customWidth="1"/>
    <col min="8454" max="8454" width="16.08984375" customWidth="1"/>
    <col min="8455" max="8455" width="17.08984375" customWidth="1"/>
    <col min="8456" max="8456" width="21" customWidth="1"/>
    <col min="8457" max="8457" width="19.08984375" customWidth="1"/>
    <col min="8706" max="8706" width="2.453125" customWidth="1"/>
    <col min="8707" max="8707" width="17.90625" customWidth="1"/>
    <col min="8708" max="8708" width="17.36328125" customWidth="1"/>
    <col min="8709" max="8709" width="17.90625" customWidth="1"/>
    <col min="8710" max="8710" width="16.08984375" customWidth="1"/>
    <col min="8711" max="8711" width="17.08984375" customWidth="1"/>
    <col min="8712" max="8712" width="21" customWidth="1"/>
    <col min="8713" max="8713" width="19.08984375" customWidth="1"/>
    <col min="8962" max="8962" width="2.453125" customWidth="1"/>
    <col min="8963" max="8963" width="17.90625" customWidth="1"/>
    <col min="8964" max="8964" width="17.36328125" customWidth="1"/>
    <col min="8965" max="8965" width="17.90625" customWidth="1"/>
    <col min="8966" max="8966" width="16.08984375" customWidth="1"/>
    <col min="8967" max="8967" width="17.08984375" customWidth="1"/>
    <col min="8968" max="8968" width="21" customWidth="1"/>
    <col min="8969" max="8969" width="19.08984375" customWidth="1"/>
    <col min="9218" max="9218" width="2.453125" customWidth="1"/>
    <col min="9219" max="9219" width="17.90625" customWidth="1"/>
    <col min="9220" max="9220" width="17.36328125" customWidth="1"/>
    <col min="9221" max="9221" width="17.90625" customWidth="1"/>
    <col min="9222" max="9222" width="16.08984375" customWidth="1"/>
    <col min="9223" max="9223" width="17.08984375" customWidth="1"/>
    <col min="9224" max="9224" width="21" customWidth="1"/>
    <col min="9225" max="9225" width="19.08984375" customWidth="1"/>
    <col min="9474" max="9474" width="2.453125" customWidth="1"/>
    <col min="9475" max="9475" width="17.90625" customWidth="1"/>
    <col min="9476" max="9476" width="17.36328125" customWidth="1"/>
    <col min="9477" max="9477" width="17.90625" customWidth="1"/>
    <col min="9478" max="9478" width="16.08984375" customWidth="1"/>
    <col min="9479" max="9479" width="17.08984375" customWidth="1"/>
    <col min="9480" max="9480" width="21" customWidth="1"/>
    <col min="9481" max="9481" width="19.08984375" customWidth="1"/>
    <col min="9730" max="9730" width="2.453125" customWidth="1"/>
    <col min="9731" max="9731" width="17.90625" customWidth="1"/>
    <col min="9732" max="9732" width="17.36328125" customWidth="1"/>
    <col min="9733" max="9733" width="17.90625" customWidth="1"/>
    <col min="9734" max="9734" width="16.08984375" customWidth="1"/>
    <col min="9735" max="9735" width="17.08984375" customWidth="1"/>
    <col min="9736" max="9736" width="21" customWidth="1"/>
    <col min="9737" max="9737" width="19.08984375" customWidth="1"/>
    <col min="9986" max="9986" width="2.453125" customWidth="1"/>
    <col min="9987" max="9987" width="17.90625" customWidth="1"/>
    <col min="9988" max="9988" width="17.36328125" customWidth="1"/>
    <col min="9989" max="9989" width="17.90625" customWidth="1"/>
    <col min="9990" max="9990" width="16.08984375" customWidth="1"/>
    <col min="9991" max="9991" width="17.08984375" customWidth="1"/>
    <col min="9992" max="9992" width="21" customWidth="1"/>
    <col min="9993" max="9993" width="19.08984375" customWidth="1"/>
    <col min="10242" max="10242" width="2.453125" customWidth="1"/>
    <col min="10243" max="10243" width="17.90625" customWidth="1"/>
    <col min="10244" max="10244" width="17.36328125" customWidth="1"/>
    <col min="10245" max="10245" width="17.90625" customWidth="1"/>
    <col min="10246" max="10246" width="16.08984375" customWidth="1"/>
    <col min="10247" max="10247" width="17.08984375" customWidth="1"/>
    <col min="10248" max="10248" width="21" customWidth="1"/>
    <col min="10249" max="10249" width="19.08984375" customWidth="1"/>
    <col min="10498" max="10498" width="2.453125" customWidth="1"/>
    <col min="10499" max="10499" width="17.90625" customWidth="1"/>
    <col min="10500" max="10500" width="17.36328125" customWidth="1"/>
    <col min="10501" max="10501" width="17.90625" customWidth="1"/>
    <col min="10502" max="10502" width="16.08984375" customWidth="1"/>
    <col min="10503" max="10503" width="17.08984375" customWidth="1"/>
    <col min="10504" max="10504" width="21" customWidth="1"/>
    <col min="10505" max="10505" width="19.08984375" customWidth="1"/>
    <col min="10754" max="10754" width="2.453125" customWidth="1"/>
    <col min="10755" max="10755" width="17.90625" customWidth="1"/>
    <col min="10756" max="10756" width="17.36328125" customWidth="1"/>
    <col min="10757" max="10757" width="17.90625" customWidth="1"/>
    <col min="10758" max="10758" width="16.08984375" customWidth="1"/>
    <col min="10759" max="10759" width="17.08984375" customWidth="1"/>
    <col min="10760" max="10760" width="21" customWidth="1"/>
    <col min="10761" max="10761" width="19.08984375" customWidth="1"/>
    <col min="11010" max="11010" width="2.453125" customWidth="1"/>
    <col min="11011" max="11011" width="17.90625" customWidth="1"/>
    <col min="11012" max="11012" width="17.36328125" customWidth="1"/>
    <col min="11013" max="11013" width="17.90625" customWidth="1"/>
    <col min="11014" max="11014" width="16.08984375" customWidth="1"/>
    <col min="11015" max="11015" width="17.08984375" customWidth="1"/>
    <col min="11016" max="11016" width="21" customWidth="1"/>
    <col min="11017" max="11017" width="19.08984375" customWidth="1"/>
    <col min="11266" max="11266" width="2.453125" customWidth="1"/>
    <col min="11267" max="11267" width="17.90625" customWidth="1"/>
    <col min="11268" max="11268" width="17.36328125" customWidth="1"/>
    <col min="11269" max="11269" width="17.90625" customWidth="1"/>
    <col min="11270" max="11270" width="16.08984375" customWidth="1"/>
    <col min="11271" max="11271" width="17.08984375" customWidth="1"/>
    <col min="11272" max="11272" width="21" customWidth="1"/>
    <col min="11273" max="11273" width="19.08984375" customWidth="1"/>
    <col min="11522" max="11522" width="2.453125" customWidth="1"/>
    <col min="11523" max="11523" width="17.90625" customWidth="1"/>
    <col min="11524" max="11524" width="17.36328125" customWidth="1"/>
    <col min="11525" max="11525" width="17.90625" customWidth="1"/>
    <col min="11526" max="11526" width="16.08984375" customWidth="1"/>
    <col min="11527" max="11527" width="17.08984375" customWidth="1"/>
    <col min="11528" max="11528" width="21" customWidth="1"/>
    <col min="11529" max="11529" width="19.08984375" customWidth="1"/>
    <col min="11778" max="11778" width="2.453125" customWidth="1"/>
    <col min="11779" max="11779" width="17.90625" customWidth="1"/>
    <col min="11780" max="11780" width="17.36328125" customWidth="1"/>
    <col min="11781" max="11781" width="17.90625" customWidth="1"/>
    <col min="11782" max="11782" width="16.08984375" customWidth="1"/>
    <col min="11783" max="11783" width="17.08984375" customWidth="1"/>
    <col min="11784" max="11784" width="21" customWidth="1"/>
    <col min="11785" max="11785" width="19.08984375" customWidth="1"/>
    <col min="12034" max="12034" width="2.453125" customWidth="1"/>
    <col min="12035" max="12035" width="17.90625" customWidth="1"/>
    <col min="12036" max="12036" width="17.36328125" customWidth="1"/>
    <col min="12037" max="12037" width="17.90625" customWidth="1"/>
    <col min="12038" max="12038" width="16.08984375" customWidth="1"/>
    <col min="12039" max="12039" width="17.08984375" customWidth="1"/>
    <col min="12040" max="12040" width="21" customWidth="1"/>
    <col min="12041" max="12041" width="19.08984375" customWidth="1"/>
    <col min="12290" max="12290" width="2.453125" customWidth="1"/>
    <col min="12291" max="12291" width="17.90625" customWidth="1"/>
    <col min="12292" max="12292" width="17.36328125" customWidth="1"/>
    <col min="12293" max="12293" width="17.90625" customWidth="1"/>
    <col min="12294" max="12294" width="16.08984375" customWidth="1"/>
    <col min="12295" max="12295" width="17.08984375" customWidth="1"/>
    <col min="12296" max="12296" width="21" customWidth="1"/>
    <col min="12297" max="12297" width="19.08984375" customWidth="1"/>
    <col min="12546" max="12546" width="2.453125" customWidth="1"/>
    <col min="12547" max="12547" width="17.90625" customWidth="1"/>
    <col min="12548" max="12548" width="17.36328125" customWidth="1"/>
    <col min="12549" max="12549" width="17.90625" customWidth="1"/>
    <col min="12550" max="12550" width="16.08984375" customWidth="1"/>
    <col min="12551" max="12551" width="17.08984375" customWidth="1"/>
    <col min="12552" max="12552" width="21" customWidth="1"/>
    <col min="12553" max="12553" width="19.08984375" customWidth="1"/>
    <col min="12802" max="12802" width="2.453125" customWidth="1"/>
    <col min="12803" max="12803" width="17.90625" customWidth="1"/>
    <col min="12804" max="12804" width="17.36328125" customWidth="1"/>
    <col min="12805" max="12805" width="17.90625" customWidth="1"/>
    <col min="12806" max="12806" width="16.08984375" customWidth="1"/>
    <col min="12807" max="12807" width="17.08984375" customWidth="1"/>
    <col min="12808" max="12808" width="21" customWidth="1"/>
    <col min="12809" max="12809" width="19.08984375" customWidth="1"/>
    <col min="13058" max="13058" width="2.453125" customWidth="1"/>
    <col min="13059" max="13059" width="17.90625" customWidth="1"/>
    <col min="13060" max="13060" width="17.36328125" customWidth="1"/>
    <col min="13061" max="13061" width="17.90625" customWidth="1"/>
    <col min="13062" max="13062" width="16.08984375" customWidth="1"/>
    <col min="13063" max="13063" width="17.08984375" customWidth="1"/>
    <col min="13064" max="13064" width="21" customWidth="1"/>
    <col min="13065" max="13065" width="19.08984375" customWidth="1"/>
    <col min="13314" max="13314" width="2.453125" customWidth="1"/>
    <col min="13315" max="13315" width="17.90625" customWidth="1"/>
    <col min="13316" max="13316" width="17.36328125" customWidth="1"/>
    <col min="13317" max="13317" width="17.90625" customWidth="1"/>
    <col min="13318" max="13318" width="16.08984375" customWidth="1"/>
    <col min="13319" max="13319" width="17.08984375" customWidth="1"/>
    <col min="13320" max="13320" width="21" customWidth="1"/>
    <col min="13321" max="13321" width="19.08984375" customWidth="1"/>
    <col min="13570" max="13570" width="2.453125" customWidth="1"/>
    <col min="13571" max="13571" width="17.90625" customWidth="1"/>
    <col min="13572" max="13572" width="17.36328125" customWidth="1"/>
    <col min="13573" max="13573" width="17.90625" customWidth="1"/>
    <col min="13574" max="13574" width="16.08984375" customWidth="1"/>
    <col min="13575" max="13575" width="17.08984375" customWidth="1"/>
    <col min="13576" max="13576" width="21" customWidth="1"/>
    <col min="13577" max="13577" width="19.08984375" customWidth="1"/>
    <col min="13826" max="13826" width="2.453125" customWidth="1"/>
    <col min="13827" max="13827" width="17.90625" customWidth="1"/>
    <col min="13828" max="13828" width="17.36328125" customWidth="1"/>
    <col min="13829" max="13829" width="17.90625" customWidth="1"/>
    <col min="13830" max="13830" width="16.08984375" customWidth="1"/>
    <col min="13831" max="13831" width="17.08984375" customWidth="1"/>
    <col min="13832" max="13832" width="21" customWidth="1"/>
    <col min="13833" max="13833" width="19.08984375" customWidth="1"/>
    <col min="14082" max="14082" width="2.453125" customWidth="1"/>
    <col min="14083" max="14083" width="17.90625" customWidth="1"/>
    <col min="14084" max="14084" width="17.36328125" customWidth="1"/>
    <col min="14085" max="14085" width="17.90625" customWidth="1"/>
    <col min="14086" max="14086" width="16.08984375" customWidth="1"/>
    <col min="14087" max="14087" width="17.08984375" customWidth="1"/>
    <col min="14088" max="14088" width="21" customWidth="1"/>
    <col min="14089" max="14089" width="19.08984375" customWidth="1"/>
    <col min="14338" max="14338" width="2.453125" customWidth="1"/>
    <col min="14339" max="14339" width="17.90625" customWidth="1"/>
    <col min="14340" max="14340" width="17.36328125" customWidth="1"/>
    <col min="14341" max="14341" width="17.90625" customWidth="1"/>
    <col min="14342" max="14342" width="16.08984375" customWidth="1"/>
    <col min="14343" max="14343" width="17.08984375" customWidth="1"/>
    <col min="14344" max="14344" width="21" customWidth="1"/>
    <col min="14345" max="14345" width="19.08984375" customWidth="1"/>
    <col min="14594" max="14594" width="2.453125" customWidth="1"/>
    <col min="14595" max="14595" width="17.90625" customWidth="1"/>
    <col min="14596" max="14596" width="17.36328125" customWidth="1"/>
    <col min="14597" max="14597" width="17.90625" customWidth="1"/>
    <col min="14598" max="14598" width="16.08984375" customWidth="1"/>
    <col min="14599" max="14599" width="17.08984375" customWidth="1"/>
    <col min="14600" max="14600" width="21" customWidth="1"/>
    <col min="14601" max="14601" width="19.08984375" customWidth="1"/>
    <col min="14850" max="14850" width="2.453125" customWidth="1"/>
    <col min="14851" max="14851" width="17.90625" customWidth="1"/>
    <col min="14852" max="14852" width="17.36328125" customWidth="1"/>
    <col min="14853" max="14853" width="17.90625" customWidth="1"/>
    <col min="14854" max="14854" width="16.08984375" customWidth="1"/>
    <col min="14855" max="14855" width="17.08984375" customWidth="1"/>
    <col min="14856" max="14856" width="21" customWidth="1"/>
    <col min="14857" max="14857" width="19.08984375" customWidth="1"/>
    <col min="15106" max="15106" width="2.453125" customWidth="1"/>
    <col min="15107" max="15107" width="17.90625" customWidth="1"/>
    <col min="15108" max="15108" width="17.36328125" customWidth="1"/>
    <col min="15109" max="15109" width="17.90625" customWidth="1"/>
    <col min="15110" max="15110" width="16.08984375" customWidth="1"/>
    <col min="15111" max="15111" width="17.08984375" customWidth="1"/>
    <col min="15112" max="15112" width="21" customWidth="1"/>
    <col min="15113" max="15113" width="19.08984375" customWidth="1"/>
    <col min="15362" max="15362" width="2.453125" customWidth="1"/>
    <col min="15363" max="15363" width="17.90625" customWidth="1"/>
    <col min="15364" max="15364" width="17.36328125" customWidth="1"/>
    <col min="15365" max="15365" width="17.90625" customWidth="1"/>
    <col min="15366" max="15366" width="16.08984375" customWidth="1"/>
    <col min="15367" max="15367" width="17.08984375" customWidth="1"/>
    <col min="15368" max="15368" width="21" customWidth="1"/>
    <col min="15369" max="15369" width="19.08984375" customWidth="1"/>
    <col min="15618" max="15618" width="2.453125" customWidth="1"/>
    <col min="15619" max="15619" width="17.90625" customWidth="1"/>
    <col min="15620" max="15620" width="17.36328125" customWidth="1"/>
    <col min="15621" max="15621" width="17.90625" customWidth="1"/>
    <col min="15622" max="15622" width="16.08984375" customWidth="1"/>
    <col min="15623" max="15623" width="17.08984375" customWidth="1"/>
    <col min="15624" max="15624" width="21" customWidth="1"/>
    <col min="15625" max="15625" width="19.08984375" customWidth="1"/>
    <col min="15874" max="15874" width="2.453125" customWidth="1"/>
    <col min="15875" max="15875" width="17.90625" customWidth="1"/>
    <col min="15876" max="15876" width="17.36328125" customWidth="1"/>
    <col min="15877" max="15877" width="17.90625" customWidth="1"/>
    <col min="15878" max="15878" width="16.08984375" customWidth="1"/>
    <col min="15879" max="15879" width="17.08984375" customWidth="1"/>
    <col min="15880" max="15880" width="21" customWidth="1"/>
    <col min="15881" max="15881" width="19.08984375" customWidth="1"/>
    <col min="16130" max="16130" width="2.453125" customWidth="1"/>
    <col min="16131" max="16131" width="17.90625" customWidth="1"/>
    <col min="16132" max="16132" width="17.36328125" customWidth="1"/>
    <col min="16133" max="16133" width="17.90625" customWidth="1"/>
    <col min="16134" max="16134" width="16.08984375" customWidth="1"/>
    <col min="16135" max="16135" width="17.08984375" customWidth="1"/>
    <col min="16136" max="16136" width="21" customWidth="1"/>
    <col min="16137" max="16137" width="19.08984375" customWidth="1"/>
  </cols>
  <sheetData>
    <row r="2" spans="2:9" ht="14" x14ac:dyDescent="0.3">
      <c r="B2" s="769" t="s">
        <v>2</v>
      </c>
      <c r="C2" s="770"/>
      <c r="D2" s="771">
        <f>'Instructions and Summary'!C4</f>
        <v>0</v>
      </c>
      <c r="E2" s="771"/>
      <c r="F2" s="259" t="s">
        <v>93</v>
      </c>
      <c r="G2" s="771">
        <f>'Instructions and Summary'!C3</f>
        <v>0</v>
      </c>
      <c r="H2" s="771"/>
      <c r="I2" s="260"/>
    </row>
    <row r="3" spans="2:9" ht="18" x14ac:dyDescent="0.25">
      <c r="B3" s="772" t="s">
        <v>3</v>
      </c>
      <c r="C3" s="773"/>
      <c r="D3" s="773"/>
      <c r="E3" s="773"/>
      <c r="F3" s="773"/>
      <c r="G3" s="773"/>
      <c r="H3" s="773"/>
      <c r="I3" s="773"/>
    </row>
    <row r="4" spans="2:9" x14ac:dyDescent="0.25">
      <c r="B4" s="774" t="s">
        <v>4</v>
      </c>
      <c r="C4" s="775"/>
      <c r="D4" s="775"/>
      <c r="E4" s="775"/>
      <c r="F4" s="775"/>
      <c r="G4" s="775"/>
      <c r="H4" s="775"/>
      <c r="I4" s="775"/>
    </row>
    <row r="5" spans="2:9" ht="14" x14ac:dyDescent="0.25">
      <c r="B5" s="776" t="s">
        <v>5</v>
      </c>
      <c r="C5" s="776"/>
      <c r="D5" s="777"/>
      <c r="E5" s="777"/>
      <c r="F5" s="777"/>
      <c r="G5" s="768"/>
      <c r="H5" s="768"/>
      <c r="I5" s="768"/>
    </row>
    <row r="6" spans="2:9" ht="14" x14ac:dyDescent="0.25">
      <c r="B6" s="778"/>
      <c r="C6" s="780" t="s">
        <v>6</v>
      </c>
      <c r="D6" s="782" t="s">
        <v>7</v>
      </c>
      <c r="E6" s="784" t="s">
        <v>8</v>
      </c>
      <c r="F6" s="785"/>
      <c r="G6" s="786" t="s">
        <v>9</v>
      </c>
      <c r="H6" s="787"/>
      <c r="I6" s="788"/>
    </row>
    <row r="7" spans="2:9" ht="42" customHeight="1" x14ac:dyDescent="0.25">
      <c r="B7" s="779"/>
      <c r="C7" s="781"/>
      <c r="D7" s="783"/>
      <c r="E7" s="261" t="s">
        <v>11</v>
      </c>
      <c r="F7" s="261" t="s">
        <v>10</v>
      </c>
      <c r="G7" s="261" t="s">
        <v>11</v>
      </c>
      <c r="H7" s="261" t="s">
        <v>12</v>
      </c>
      <c r="I7" s="262" t="s">
        <v>88</v>
      </c>
    </row>
    <row r="8" spans="2:9" ht="14" x14ac:dyDescent="0.25">
      <c r="B8" s="397"/>
      <c r="C8" s="263" t="s">
        <v>13</v>
      </c>
      <c r="D8" s="264" t="s">
        <v>14</v>
      </c>
      <c r="E8" s="264" t="s">
        <v>168</v>
      </c>
      <c r="F8" s="264" t="s">
        <v>15</v>
      </c>
      <c r="G8" s="264" t="s">
        <v>16</v>
      </c>
      <c r="H8" s="264" t="s">
        <v>17</v>
      </c>
      <c r="I8" s="264" t="s">
        <v>18</v>
      </c>
    </row>
    <row r="9" spans="2:9" ht="14" x14ac:dyDescent="0.25">
      <c r="B9" s="398" t="s">
        <v>19</v>
      </c>
      <c r="C9" s="237" t="s">
        <v>53</v>
      </c>
      <c r="D9" s="238"/>
      <c r="E9" s="239"/>
      <c r="F9" s="239"/>
      <c r="G9" s="265">
        <f>'Instructions and Summary'!F12-'Instructions and Summary'!E27</f>
        <v>0</v>
      </c>
      <c r="H9" s="265">
        <f>'Instructions and Summary'!I12</f>
        <v>0</v>
      </c>
      <c r="I9" s="240">
        <f>ROUND(SUM(E9:H9),0)</f>
        <v>0</v>
      </c>
    </row>
    <row r="10" spans="2:9" ht="14" x14ac:dyDescent="0.25">
      <c r="B10" s="398" t="s">
        <v>20</v>
      </c>
      <c r="C10" s="237" t="s">
        <v>56</v>
      </c>
      <c r="D10" s="238"/>
      <c r="E10" s="239"/>
      <c r="F10" s="239"/>
      <c r="G10" s="265">
        <f>'Instructions and Summary'!F13-'Instructions and Summary'!H27</f>
        <v>0</v>
      </c>
      <c r="H10" s="265">
        <f>'Instructions and Summary'!I13</f>
        <v>0</v>
      </c>
      <c r="I10" s="240">
        <f>ROUND(SUM(E10:H10),0)</f>
        <v>0</v>
      </c>
    </row>
    <row r="11" spans="2:9" ht="14" x14ac:dyDescent="0.25">
      <c r="B11" s="398" t="s">
        <v>21</v>
      </c>
      <c r="C11" s="237" t="s">
        <v>54</v>
      </c>
      <c r="D11" s="238"/>
      <c r="E11" s="239"/>
      <c r="F11" s="239"/>
      <c r="G11" s="265">
        <f>'Instructions and Summary'!F14-'Instructions and Summary'!K27</f>
        <v>0</v>
      </c>
      <c r="H11" s="265">
        <f>'Instructions and Summary'!I14</f>
        <v>0</v>
      </c>
      <c r="I11" s="240">
        <f>ROUND(SUM(E11:H11),0)</f>
        <v>0</v>
      </c>
    </row>
    <row r="12" spans="2:9" ht="14" x14ac:dyDescent="0.25">
      <c r="B12" s="399" t="s">
        <v>22</v>
      </c>
      <c r="C12" s="241"/>
      <c r="D12" s="242"/>
      <c r="E12" s="243"/>
      <c r="F12" s="243"/>
      <c r="G12" s="243"/>
      <c r="H12" s="243"/>
      <c r="I12" s="244"/>
    </row>
    <row r="13" spans="2:9" ht="14" x14ac:dyDescent="0.25">
      <c r="B13" s="399" t="s">
        <v>23</v>
      </c>
      <c r="C13" s="266" t="s">
        <v>100</v>
      </c>
      <c r="D13" s="245"/>
      <c r="E13" s="244"/>
      <c r="F13" s="244"/>
      <c r="G13" s="244">
        <f>ROUND(SUM(G9:G12),0)</f>
        <v>0</v>
      </c>
      <c r="H13" s="244">
        <f>ROUND(SUM(H9:H12),0)</f>
        <v>0</v>
      </c>
      <c r="I13" s="244">
        <f>ROUND(SUM(I9:I12),0)</f>
        <v>0</v>
      </c>
    </row>
    <row r="14" spans="2:9" ht="14" x14ac:dyDescent="0.25">
      <c r="B14" s="766" t="s">
        <v>24</v>
      </c>
      <c r="C14" s="767"/>
      <c r="D14" s="768"/>
      <c r="E14" s="768"/>
      <c r="F14" s="768"/>
      <c r="G14" s="768"/>
      <c r="H14" s="768"/>
      <c r="I14" s="768"/>
    </row>
    <row r="15" spans="2:9" ht="14" x14ac:dyDescent="0.25">
      <c r="B15" s="790" t="s">
        <v>25</v>
      </c>
      <c r="C15" s="792" t="s">
        <v>26</v>
      </c>
      <c r="D15" s="793"/>
      <c r="E15" s="766" t="s">
        <v>27</v>
      </c>
      <c r="F15" s="767"/>
      <c r="G15" s="767"/>
      <c r="H15" s="767"/>
      <c r="I15" s="796" t="s">
        <v>28</v>
      </c>
    </row>
    <row r="16" spans="2:9" ht="14" x14ac:dyDescent="0.25">
      <c r="B16" s="791"/>
      <c r="C16" s="794"/>
      <c r="D16" s="795"/>
      <c r="E16" s="237" t="s">
        <v>53</v>
      </c>
      <c r="F16" s="237" t="s">
        <v>56</v>
      </c>
      <c r="G16" s="237" t="s">
        <v>54</v>
      </c>
      <c r="H16" s="267"/>
      <c r="I16" s="797"/>
    </row>
    <row r="17" spans="2:11" ht="14" x14ac:dyDescent="0.25">
      <c r="B17" s="395"/>
      <c r="C17" s="792" t="s">
        <v>29</v>
      </c>
      <c r="D17" s="792"/>
      <c r="E17" s="265">
        <f>+'Instructions and Summary'!E19</f>
        <v>0</v>
      </c>
      <c r="F17" s="265">
        <f>+'Instructions and Summary'!H19</f>
        <v>0</v>
      </c>
      <c r="G17" s="265">
        <f>+'Instructions and Summary'!K19</f>
        <v>0</v>
      </c>
      <c r="H17" s="246"/>
      <c r="I17" s="247">
        <f t="shared" ref="I17:I24" si="0">ROUND(SUM(E17:H17),0)</f>
        <v>0</v>
      </c>
    </row>
    <row r="18" spans="2:11" ht="14" x14ac:dyDescent="0.25">
      <c r="B18" s="400"/>
      <c r="C18" s="789" t="s">
        <v>30</v>
      </c>
      <c r="D18" s="789"/>
      <c r="E18" s="268">
        <f>'Instructions and Summary'!E20</f>
        <v>0</v>
      </c>
      <c r="F18" s="268">
        <f>'Instructions and Summary'!H20</f>
        <v>0</v>
      </c>
      <c r="G18" s="268">
        <f>'Instructions and Summary'!K20</f>
        <v>0</v>
      </c>
      <c r="H18" s="248"/>
      <c r="I18" s="240">
        <f t="shared" si="0"/>
        <v>0</v>
      </c>
    </row>
    <row r="19" spans="2:11" ht="14" x14ac:dyDescent="0.25">
      <c r="B19" s="396"/>
      <c r="C19" s="770" t="s">
        <v>31</v>
      </c>
      <c r="D19" s="770"/>
      <c r="E19" s="268">
        <f>'Instructions and Summary'!E21</f>
        <v>0</v>
      </c>
      <c r="F19" s="268">
        <f>'Instructions and Summary'!H21</f>
        <v>0</v>
      </c>
      <c r="G19" s="268">
        <f>'Instructions and Summary'!K21</f>
        <v>0</v>
      </c>
      <c r="H19" s="250"/>
      <c r="I19" s="240">
        <f t="shared" si="0"/>
        <v>0</v>
      </c>
    </row>
    <row r="20" spans="2:11" ht="14" x14ac:dyDescent="0.25">
      <c r="B20" s="400"/>
      <c r="C20" s="789" t="s">
        <v>32</v>
      </c>
      <c r="D20" s="789"/>
      <c r="E20" s="268">
        <f>'Instructions and Summary'!E22</f>
        <v>0</v>
      </c>
      <c r="F20" s="268">
        <f>'Instructions and Summary'!H22</f>
        <v>0</v>
      </c>
      <c r="G20" s="268">
        <f>'Instructions and Summary'!K22</f>
        <v>0</v>
      </c>
      <c r="H20" s="248"/>
      <c r="I20" s="240">
        <f t="shared" si="0"/>
        <v>0</v>
      </c>
    </row>
    <row r="21" spans="2:11" ht="14" x14ac:dyDescent="0.25">
      <c r="B21" s="396"/>
      <c r="C21" s="770" t="s">
        <v>33</v>
      </c>
      <c r="D21" s="770"/>
      <c r="E21" s="268">
        <f>'Instructions and Summary'!E23</f>
        <v>0</v>
      </c>
      <c r="F21" s="268">
        <f>'Instructions and Summary'!H23</f>
        <v>0</v>
      </c>
      <c r="G21" s="268">
        <f>'Instructions and Summary'!K23</f>
        <v>0</v>
      </c>
      <c r="H21" s="250"/>
      <c r="I21" s="240">
        <f t="shared" si="0"/>
        <v>0</v>
      </c>
    </row>
    <row r="22" spans="2:11" ht="14" x14ac:dyDescent="0.25">
      <c r="B22" s="400"/>
      <c r="C22" s="789" t="s">
        <v>34</v>
      </c>
      <c r="D22" s="789"/>
      <c r="E22" s="268">
        <f>'Instructions and Summary'!E28-'Instructions and Summary'!E27</f>
        <v>0</v>
      </c>
      <c r="F22" s="268">
        <f>'Instructions and Summary'!H28-'Instructions and Summary'!H27</f>
        <v>0</v>
      </c>
      <c r="G22" s="268">
        <f>'Instructions and Summary'!K28-'Instructions and Summary'!K27</f>
        <v>0</v>
      </c>
      <c r="H22" s="248"/>
      <c r="I22" s="240">
        <f t="shared" si="0"/>
        <v>0</v>
      </c>
    </row>
    <row r="23" spans="2:11" ht="14" x14ac:dyDescent="0.25">
      <c r="B23" s="396"/>
      <c r="C23" s="770" t="s">
        <v>35</v>
      </c>
      <c r="D23" s="770"/>
      <c r="E23" s="268">
        <f>'Instructions and Summary'!E29</f>
        <v>0</v>
      </c>
      <c r="F23" s="268">
        <f>'Instructions and Summary'!H29</f>
        <v>0</v>
      </c>
      <c r="G23" s="268">
        <f>'Instructions and Summary'!K29</f>
        <v>0</v>
      </c>
      <c r="H23" s="250"/>
      <c r="I23" s="240">
        <f t="shared" si="0"/>
        <v>0</v>
      </c>
      <c r="K23" s="150"/>
    </row>
    <row r="24" spans="2:11" ht="14" x14ac:dyDescent="0.25">
      <c r="B24" s="400"/>
      <c r="C24" s="789" t="s">
        <v>36</v>
      </c>
      <c r="D24" s="789"/>
      <c r="E24" s="268">
        <f>'Instructions and Summary'!E30</f>
        <v>0</v>
      </c>
      <c r="F24" s="268">
        <f>'Instructions and Summary'!H30</f>
        <v>0</v>
      </c>
      <c r="G24" s="268">
        <f>'Instructions and Summary'!K30</f>
        <v>0</v>
      </c>
      <c r="H24" s="248"/>
      <c r="I24" s="240">
        <f t="shared" si="0"/>
        <v>0</v>
      </c>
    </row>
    <row r="25" spans="2:11" ht="14" x14ac:dyDescent="0.25">
      <c r="B25" s="396"/>
      <c r="C25" s="789" t="s">
        <v>37</v>
      </c>
      <c r="D25" s="801"/>
      <c r="E25" s="268">
        <f>SUM(E17:E24)</f>
        <v>0</v>
      </c>
      <c r="F25" s="268">
        <f t="shared" ref="F25:G25" si="1">SUM(F17:F24)</f>
        <v>0</v>
      </c>
      <c r="G25" s="268">
        <f t="shared" si="1"/>
        <v>0</v>
      </c>
      <c r="H25" s="251"/>
      <c r="I25" s="268">
        <f>ROUND(SUM(I17:I24),0)</f>
        <v>0</v>
      </c>
      <c r="K25" s="150"/>
    </row>
    <row r="26" spans="2:11" ht="14" x14ac:dyDescent="0.25">
      <c r="B26" s="400"/>
      <c r="C26" s="789" t="s">
        <v>38</v>
      </c>
      <c r="D26" s="789"/>
      <c r="E26" s="268">
        <f>'Instructions and Summary'!E32</f>
        <v>0</v>
      </c>
      <c r="F26" s="268">
        <f>'Instructions and Summary'!H32</f>
        <v>0</v>
      </c>
      <c r="G26" s="268">
        <f>'Instructions and Summary'!K32</f>
        <v>0</v>
      </c>
      <c r="H26" s="248"/>
      <c r="I26" s="240">
        <f>ROUND(SUM(E26:H26),0)</f>
        <v>0</v>
      </c>
    </row>
    <row r="27" spans="2:11" ht="14" x14ac:dyDescent="0.25">
      <c r="B27" s="401"/>
      <c r="C27" s="770" t="s">
        <v>170</v>
      </c>
      <c r="D27" s="770"/>
      <c r="E27" s="252">
        <f>ROUND(SUM(E25:E26),0)</f>
        <v>0</v>
      </c>
      <c r="F27" s="252">
        <f>ROUND(SUM(F25:F26),0)</f>
        <v>0</v>
      </c>
      <c r="G27" s="252">
        <f>ROUND(SUM(G25:G26),0)</f>
        <v>0</v>
      </c>
      <c r="H27" s="251"/>
      <c r="I27" s="253">
        <f>ROUND(SUM(I25:I26),0)</f>
        <v>0</v>
      </c>
    </row>
    <row r="28" spans="2:11" ht="14" x14ac:dyDescent="0.25">
      <c r="B28" s="802"/>
      <c r="C28" s="777"/>
      <c r="D28" s="777"/>
      <c r="E28" s="777"/>
      <c r="F28" s="777"/>
      <c r="G28" s="777"/>
      <c r="H28" s="777"/>
      <c r="I28" s="803"/>
    </row>
    <row r="29" spans="2:11" ht="14" x14ac:dyDescent="0.25">
      <c r="B29" s="402" t="s">
        <v>39</v>
      </c>
      <c r="C29" s="789" t="s">
        <v>40</v>
      </c>
      <c r="D29" s="789"/>
      <c r="E29" s="254"/>
      <c r="F29" s="254"/>
      <c r="G29" s="254"/>
      <c r="H29" s="254"/>
      <c r="I29" s="255">
        <f>ROUND(SUM(E29:H29),0)</f>
        <v>0</v>
      </c>
    </row>
    <row r="30" spans="2:11" ht="14" x14ac:dyDescent="0.25">
      <c r="B30" s="256"/>
      <c r="C30" s="249"/>
      <c r="D30" s="249"/>
      <c r="E30" s="257"/>
      <c r="F30" s="257"/>
      <c r="G30" s="257"/>
      <c r="H30" s="257"/>
      <c r="I30" s="257"/>
    </row>
    <row r="31" spans="2:11" x14ac:dyDescent="0.25">
      <c r="B31" s="249"/>
      <c r="C31" s="249"/>
      <c r="D31" s="249"/>
      <c r="E31" s="249"/>
      <c r="F31" s="249"/>
      <c r="G31" s="249"/>
      <c r="H31" s="249"/>
      <c r="I31" s="258" t="s">
        <v>169</v>
      </c>
      <c r="K31" s="150"/>
    </row>
    <row r="32" spans="2:11" x14ac:dyDescent="0.25">
      <c r="B32" s="804" t="s">
        <v>41</v>
      </c>
      <c r="C32" s="804"/>
      <c r="D32" s="798"/>
      <c r="E32" s="805"/>
      <c r="F32" s="805"/>
      <c r="G32" s="805"/>
      <c r="H32" s="806" t="s">
        <v>42</v>
      </c>
      <c r="I32" s="775"/>
    </row>
    <row r="33" spans="2:9" x14ac:dyDescent="0.25">
      <c r="B33" s="798" t="s">
        <v>43</v>
      </c>
      <c r="C33" s="799"/>
      <c r="D33" s="799"/>
      <c r="E33" s="799"/>
      <c r="F33" s="799"/>
      <c r="G33" s="799"/>
      <c r="H33" s="799"/>
      <c r="I33" s="800"/>
    </row>
  </sheetData>
  <sheetProtection sheet="1" objects="1" scenarios="1"/>
  <mergeCells count="35">
    <mergeCell ref="B33:I33"/>
    <mergeCell ref="C25:D25"/>
    <mergeCell ref="C26:D26"/>
    <mergeCell ref="C27:D27"/>
    <mergeCell ref="B28:I28"/>
    <mergeCell ref="C29:D29"/>
    <mergeCell ref="B32:C32"/>
    <mergeCell ref="D32:G32"/>
    <mergeCell ref="H32:I32"/>
    <mergeCell ref="C24:D24"/>
    <mergeCell ref="B15:B16"/>
    <mergeCell ref="C15:D16"/>
    <mergeCell ref="E15:H15"/>
    <mergeCell ref="I15:I16"/>
    <mergeCell ref="C17:D17"/>
    <mergeCell ref="C18:D18"/>
    <mergeCell ref="C19:D19"/>
    <mergeCell ref="C20:D20"/>
    <mergeCell ref="C21:D21"/>
    <mergeCell ref="C22:D22"/>
    <mergeCell ref="C23:D23"/>
    <mergeCell ref="B14:C14"/>
    <mergeCell ref="D14:I14"/>
    <mergeCell ref="B2:C2"/>
    <mergeCell ref="D2:E2"/>
    <mergeCell ref="G2:H2"/>
    <mergeCell ref="B3:I3"/>
    <mergeCell ref="B4:I4"/>
    <mergeCell ref="B5:C5"/>
    <mergeCell ref="D5:I5"/>
    <mergeCell ref="B6:B7"/>
    <mergeCell ref="C6:C7"/>
    <mergeCell ref="D6:D7"/>
    <mergeCell ref="E6:F6"/>
    <mergeCell ref="G6:I6"/>
  </mergeCells>
  <pageMargins left="0.7" right="0.7" top="0.75" bottom="0.75" header="0.3" footer="0.3"/>
  <pageSetup scale="85"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3D5A1-9DFA-4E54-A184-EB18CB5699CC}">
  <sheetPr codeName="Sheet14"/>
  <dimension ref="B1:U42"/>
  <sheetViews>
    <sheetView showGridLines="0" workbookViewId="0">
      <selection sqref="A1:XFD1048576"/>
    </sheetView>
  </sheetViews>
  <sheetFormatPr defaultColWidth="9.08984375" defaultRowHeight="12.5" x14ac:dyDescent="0.25"/>
  <cols>
    <col min="1" max="1" width="3.36328125" style="545" customWidth="1"/>
    <col min="2" max="2" width="24.08984375" style="546" customWidth="1"/>
    <col min="3" max="3" width="8.453125" style="546" customWidth="1"/>
    <col min="4" max="4" width="8.26953125" style="546" customWidth="1"/>
    <col min="5" max="7" width="8.36328125" style="546" customWidth="1"/>
    <col min="8" max="10" width="8.453125" style="546" customWidth="1"/>
    <col min="11" max="11" width="8.36328125" style="546" customWidth="1"/>
    <col min="12" max="13" width="16.453125" style="545" customWidth="1"/>
    <col min="14" max="14" width="42.08984375" style="538" customWidth="1"/>
    <col min="15" max="27" width="9.36328125" style="545" customWidth="1"/>
    <col min="28" max="16384" width="9.08984375" style="545"/>
  </cols>
  <sheetData>
    <row r="1" spans="2:21" s="538" customFormat="1" ht="11.25" customHeight="1" x14ac:dyDescent="0.25">
      <c r="B1" s="810" t="s">
        <v>87</v>
      </c>
      <c r="C1" s="810"/>
      <c r="D1" s="810"/>
      <c r="E1" s="810"/>
      <c r="F1" s="810"/>
      <c r="G1" s="810"/>
      <c r="H1" s="810"/>
      <c r="I1" s="810"/>
      <c r="J1" s="810"/>
      <c r="K1" s="810"/>
      <c r="L1" s="810"/>
      <c r="M1" s="810"/>
      <c r="N1" s="810"/>
    </row>
    <row r="2" spans="2:21" s="538" customFormat="1" ht="11.25" customHeight="1" x14ac:dyDescent="0.25">
      <c r="B2" s="810"/>
      <c r="C2" s="810"/>
      <c r="D2" s="810"/>
      <c r="E2" s="810"/>
      <c r="F2" s="810"/>
      <c r="G2" s="810"/>
      <c r="H2" s="810"/>
      <c r="I2" s="810"/>
      <c r="J2" s="810"/>
      <c r="K2" s="810"/>
      <c r="L2" s="810"/>
      <c r="M2" s="810"/>
      <c r="N2" s="810"/>
    </row>
    <row r="3" spans="2:21" s="542" customFormat="1" ht="16.5" customHeight="1" x14ac:dyDescent="0.25">
      <c r="B3" s="539" t="s">
        <v>93</v>
      </c>
      <c r="C3" s="811"/>
      <c r="D3" s="811"/>
      <c r="E3" s="811"/>
      <c r="F3" s="811"/>
      <c r="G3" s="811"/>
      <c r="H3" s="811"/>
      <c r="I3" s="541"/>
      <c r="J3" s="541"/>
      <c r="K3" s="812" t="s">
        <v>74</v>
      </c>
      <c r="L3" s="812"/>
      <c r="M3" s="812"/>
      <c r="N3" s="540"/>
    </row>
    <row r="4" spans="2:21" s="542" customFormat="1" ht="15" customHeight="1" x14ac:dyDescent="0.25">
      <c r="B4" s="539" t="s">
        <v>89</v>
      </c>
      <c r="C4" s="813"/>
      <c r="D4" s="813"/>
      <c r="E4" s="813"/>
      <c r="F4" s="813"/>
      <c r="G4" s="813"/>
      <c r="H4" s="813"/>
      <c r="I4" s="541"/>
      <c r="J4" s="541"/>
      <c r="K4" s="812" t="s">
        <v>90</v>
      </c>
      <c r="L4" s="812"/>
      <c r="M4" s="812"/>
      <c r="N4" s="540"/>
    </row>
    <row r="5" spans="2:21" s="542" customFormat="1" ht="12" customHeight="1" thickBot="1" x14ac:dyDescent="0.3">
      <c r="B5" s="539"/>
      <c r="C5" s="543"/>
      <c r="D5" s="543"/>
      <c r="E5" s="543"/>
      <c r="F5" s="543"/>
      <c r="G5" s="543"/>
      <c r="H5" s="543"/>
      <c r="I5" s="543"/>
      <c r="J5" s="543"/>
      <c r="K5" s="539"/>
      <c r="L5" s="539"/>
      <c r="M5" s="539"/>
      <c r="N5" s="544" t="s">
        <v>102</v>
      </c>
    </row>
    <row r="6" spans="2:21" ht="53.25" customHeight="1" thickBot="1" x14ac:dyDescent="0.3">
      <c r="B6" s="807" t="s">
        <v>207</v>
      </c>
      <c r="C6" s="808"/>
      <c r="D6" s="808"/>
      <c r="E6" s="808"/>
      <c r="F6" s="808"/>
      <c r="G6" s="808"/>
      <c r="H6" s="808"/>
      <c r="I6" s="808"/>
      <c r="J6" s="808"/>
      <c r="K6" s="808"/>
      <c r="L6" s="808"/>
      <c r="M6" s="808"/>
      <c r="N6" s="809"/>
    </row>
    <row r="7" spans="2:21" ht="228.75" customHeight="1" thickBot="1" x14ac:dyDescent="0.3">
      <c r="B7" s="814" t="s">
        <v>236</v>
      </c>
      <c r="C7" s="815"/>
      <c r="D7" s="815"/>
      <c r="E7" s="815"/>
      <c r="F7" s="815"/>
      <c r="G7" s="815"/>
      <c r="H7" s="815"/>
      <c r="I7" s="815"/>
      <c r="J7" s="815"/>
      <c r="K7" s="815"/>
      <c r="L7" s="815"/>
      <c r="M7" s="815"/>
      <c r="N7" s="816"/>
      <c r="P7" s="542"/>
      <c r="Q7" s="542"/>
      <c r="R7" s="542"/>
      <c r="S7" s="542"/>
      <c r="T7" s="542"/>
      <c r="U7" s="542"/>
    </row>
    <row r="8" spans="2:21" ht="8" customHeight="1" thickBot="1" x14ac:dyDescent="0.3">
      <c r="L8" s="546"/>
      <c r="M8" s="546"/>
      <c r="N8" s="547"/>
      <c r="P8" s="542"/>
      <c r="Q8" s="542"/>
      <c r="R8" s="542"/>
      <c r="S8" s="542"/>
      <c r="T8" s="542"/>
      <c r="U8" s="542"/>
    </row>
    <row r="9" spans="2:21" ht="29.25" customHeight="1" thickBot="1" x14ac:dyDescent="0.3">
      <c r="B9" s="817" t="s">
        <v>160</v>
      </c>
      <c r="C9" s="818"/>
      <c r="D9" s="818"/>
      <c r="E9" s="818"/>
      <c r="F9" s="818"/>
      <c r="G9" s="818"/>
      <c r="H9" s="818"/>
      <c r="I9" s="818"/>
      <c r="J9" s="818"/>
      <c r="K9" s="818"/>
      <c r="L9" s="818"/>
      <c r="M9" s="818"/>
      <c r="N9" s="819"/>
      <c r="P9" s="542"/>
      <c r="Q9" s="542"/>
      <c r="R9" s="542"/>
      <c r="S9" s="542"/>
      <c r="T9" s="542"/>
      <c r="U9" s="542"/>
    </row>
    <row r="10" spans="2:21" ht="9.75" customHeight="1" thickBot="1" x14ac:dyDescent="0.3">
      <c r="B10" s="31" t="s">
        <v>5</v>
      </c>
      <c r="C10" s="26"/>
      <c r="D10" s="410"/>
      <c r="E10" s="410"/>
      <c r="F10" s="581"/>
      <c r="G10" s="581"/>
      <c r="H10" s="820"/>
      <c r="I10" s="586"/>
      <c r="J10" s="587"/>
      <c r="K10" s="821"/>
      <c r="L10" s="22"/>
      <c r="M10" s="22"/>
      <c r="N10" s="548"/>
      <c r="P10" s="542"/>
      <c r="Q10" s="542"/>
      <c r="R10" s="542"/>
      <c r="S10" s="542"/>
      <c r="T10" s="542"/>
      <c r="U10" s="542"/>
    </row>
    <row r="11" spans="2:21" ht="14.5" thickBot="1" x14ac:dyDescent="0.3">
      <c r="B11" s="602"/>
      <c r="C11" s="605"/>
      <c r="D11" s="566"/>
      <c r="E11" s="567"/>
      <c r="F11" s="565" t="s">
        <v>11</v>
      </c>
      <c r="G11" s="566"/>
      <c r="H11" s="567"/>
      <c r="I11" s="565" t="s">
        <v>80</v>
      </c>
      <c r="J11" s="566"/>
      <c r="K11" s="567"/>
      <c r="L11" s="30" t="s">
        <v>128</v>
      </c>
      <c r="M11" s="30" t="s">
        <v>131</v>
      </c>
      <c r="N11" s="549" t="s">
        <v>154</v>
      </c>
      <c r="P11" s="542"/>
      <c r="Q11" s="542"/>
      <c r="R11" s="542"/>
      <c r="S11" s="542"/>
      <c r="T11" s="542"/>
      <c r="U11" s="542"/>
    </row>
    <row r="12" spans="2:21" ht="15.5" customHeight="1" x14ac:dyDescent="0.25">
      <c r="B12" s="603"/>
      <c r="C12" s="822" t="s">
        <v>53</v>
      </c>
      <c r="D12" s="823"/>
      <c r="E12" s="824"/>
      <c r="F12" s="569">
        <f>L12-I12</f>
        <v>0</v>
      </c>
      <c r="G12" s="570"/>
      <c r="H12" s="571"/>
      <c r="I12" s="569">
        <f>'j. Cost Share'!E17</f>
        <v>0</v>
      </c>
      <c r="J12" s="570"/>
      <c r="K12" s="571"/>
      <c r="L12" s="23">
        <f>E33</f>
        <v>0</v>
      </c>
      <c r="M12" s="146">
        <f>IF(L12&gt;0,I12/L12,0)</f>
        <v>0</v>
      </c>
      <c r="N12" s="550" t="s">
        <v>159</v>
      </c>
      <c r="P12" s="542"/>
      <c r="Q12" s="542"/>
      <c r="R12" s="542"/>
      <c r="S12" s="542"/>
      <c r="T12" s="542"/>
      <c r="U12" s="542"/>
    </row>
    <row r="13" spans="2:21" ht="15.5" customHeight="1" x14ac:dyDescent="0.25">
      <c r="B13" s="603"/>
      <c r="C13" s="825" t="s">
        <v>56</v>
      </c>
      <c r="D13" s="826"/>
      <c r="E13" s="827"/>
      <c r="F13" s="572">
        <f>L13-I13</f>
        <v>0</v>
      </c>
      <c r="G13" s="573"/>
      <c r="H13" s="574"/>
      <c r="I13" s="572">
        <f>'j. Cost Share'!F17</f>
        <v>0</v>
      </c>
      <c r="J13" s="573"/>
      <c r="K13" s="574"/>
      <c r="L13" s="23">
        <f>H33</f>
        <v>0</v>
      </c>
      <c r="M13" s="146">
        <f>IF(L13&gt;0,I13/L13,0)</f>
        <v>0</v>
      </c>
      <c r="N13" s="550"/>
      <c r="P13" s="542"/>
      <c r="Q13" s="542"/>
      <c r="R13" s="542"/>
      <c r="S13" s="542"/>
      <c r="T13" s="542"/>
      <c r="U13" s="542"/>
    </row>
    <row r="14" spans="2:21" ht="15.5" customHeight="1" x14ac:dyDescent="0.25">
      <c r="B14" s="603"/>
      <c r="C14" s="825" t="s">
        <v>54</v>
      </c>
      <c r="D14" s="826"/>
      <c r="E14" s="827"/>
      <c r="F14" s="572">
        <f>L14-I14</f>
        <v>0</v>
      </c>
      <c r="G14" s="573"/>
      <c r="H14" s="574"/>
      <c r="I14" s="572">
        <f>'j. Cost Share'!G17</f>
        <v>0</v>
      </c>
      <c r="J14" s="573"/>
      <c r="K14" s="574"/>
      <c r="L14" s="23">
        <f>K33</f>
        <v>0</v>
      </c>
      <c r="M14" s="146">
        <f>IF(L14&gt;0,I14/L14,0)</f>
        <v>0</v>
      </c>
      <c r="N14" s="551"/>
      <c r="P14" s="542"/>
      <c r="Q14" s="542"/>
      <c r="R14" s="542"/>
      <c r="S14" s="542"/>
      <c r="T14" s="542"/>
      <c r="U14" s="542"/>
    </row>
    <row r="15" spans="2:21" ht="14.5" thickBot="1" x14ac:dyDescent="0.3">
      <c r="B15" s="604"/>
      <c r="C15" s="612" t="s">
        <v>88</v>
      </c>
      <c r="D15" s="613"/>
      <c r="E15" s="614"/>
      <c r="F15" s="583">
        <f>SUM(H12:H14)</f>
        <v>0</v>
      </c>
      <c r="G15" s="584"/>
      <c r="H15" s="585"/>
      <c r="I15" s="583">
        <f>SUM(K12:K14)</f>
        <v>0</v>
      </c>
      <c r="J15" s="584"/>
      <c r="K15" s="585"/>
      <c r="L15" s="24">
        <f>SUM(L12:L14)</f>
        <v>0</v>
      </c>
      <c r="M15" s="146">
        <f>IF(L15&gt;0,I15/L15,0)</f>
        <v>0</v>
      </c>
      <c r="N15" s="552"/>
      <c r="P15" s="542"/>
      <c r="Q15" s="542"/>
      <c r="R15" s="542"/>
      <c r="S15" s="542"/>
      <c r="T15" s="542"/>
      <c r="U15" s="542"/>
    </row>
    <row r="16" spans="2:21" ht="9.75" customHeight="1" thickBot="1" x14ac:dyDescent="0.3">
      <c r="B16" s="32" t="s">
        <v>24</v>
      </c>
      <c r="C16" s="586"/>
      <c r="D16" s="587"/>
      <c r="E16" s="821"/>
      <c r="F16" s="586"/>
      <c r="G16" s="587"/>
      <c r="H16" s="821"/>
      <c r="I16" s="586"/>
      <c r="J16" s="587"/>
      <c r="K16" s="821"/>
      <c r="L16" s="25"/>
      <c r="M16" s="25"/>
      <c r="N16" s="548"/>
      <c r="P16" s="542"/>
      <c r="Q16" s="542"/>
      <c r="R16" s="542"/>
      <c r="S16" s="542"/>
      <c r="T16" s="542"/>
      <c r="U16" s="542"/>
    </row>
    <row r="17" spans="2:21" s="554" customFormat="1" ht="26.5" customHeight="1" thickBot="1" x14ac:dyDescent="0.3">
      <c r="B17" s="33" t="s">
        <v>65</v>
      </c>
      <c r="C17" s="565" t="s">
        <v>53</v>
      </c>
      <c r="D17" s="566"/>
      <c r="E17" s="567"/>
      <c r="F17" s="565" t="s">
        <v>56</v>
      </c>
      <c r="G17" s="566"/>
      <c r="H17" s="567"/>
      <c r="I17" s="565" t="s">
        <v>54</v>
      </c>
      <c r="J17" s="566"/>
      <c r="K17" s="567"/>
      <c r="L17" s="34" t="s">
        <v>55</v>
      </c>
      <c r="M17" s="34" t="s">
        <v>127</v>
      </c>
      <c r="N17" s="553" t="s">
        <v>129</v>
      </c>
      <c r="P17" s="542"/>
      <c r="Q17" s="542"/>
      <c r="R17" s="542"/>
      <c r="S17" s="542"/>
      <c r="T17" s="542"/>
      <c r="U17" s="542"/>
    </row>
    <row r="18" spans="2:21" s="554" customFormat="1" ht="19.5" customHeight="1" thickBot="1" x14ac:dyDescent="0.3">
      <c r="B18" s="412"/>
      <c r="C18" s="411" t="s">
        <v>203</v>
      </c>
      <c r="D18" s="413" t="s">
        <v>206</v>
      </c>
      <c r="E18" s="29" t="s">
        <v>88</v>
      </c>
      <c r="F18" s="411" t="s">
        <v>203</v>
      </c>
      <c r="G18" s="413" t="s">
        <v>206</v>
      </c>
      <c r="H18" s="29" t="s">
        <v>88</v>
      </c>
      <c r="I18" s="411" t="s">
        <v>203</v>
      </c>
      <c r="J18" s="413" t="s">
        <v>206</v>
      </c>
      <c r="K18" s="29" t="s">
        <v>88</v>
      </c>
      <c r="L18" s="30"/>
      <c r="M18" s="30"/>
      <c r="N18" s="549"/>
      <c r="P18" s="542"/>
      <c r="Q18" s="542"/>
      <c r="R18" s="542"/>
      <c r="S18" s="542"/>
      <c r="T18" s="542"/>
      <c r="U18" s="542"/>
    </row>
    <row r="19" spans="2:21" ht="15.75" customHeight="1" x14ac:dyDescent="0.25">
      <c r="B19" s="35" t="s">
        <v>45</v>
      </c>
      <c r="C19" s="23">
        <f>'a. Personnel'!G34</f>
        <v>0</v>
      </c>
      <c r="D19" s="23">
        <f>'a. Personnel'!G35</f>
        <v>0</v>
      </c>
      <c r="E19" s="23">
        <f>'a. Personnel'!G36</f>
        <v>0</v>
      </c>
      <c r="F19" s="23">
        <f>'a. Personnel'!J34</f>
        <v>0</v>
      </c>
      <c r="G19" s="23">
        <f>'a. Personnel'!J35</f>
        <v>0</v>
      </c>
      <c r="H19" s="23">
        <f>'a. Personnel'!J36</f>
        <v>0</v>
      </c>
      <c r="I19" s="23">
        <f>'a. Personnel'!M34</f>
        <v>0</v>
      </c>
      <c r="J19" s="23">
        <f>'a. Personnel'!M35</f>
        <v>0</v>
      </c>
      <c r="K19" s="23">
        <f>'a. Personnel'!M36</f>
        <v>0</v>
      </c>
      <c r="L19" s="23">
        <f>SUM(E19+H19+K19)</f>
        <v>0</v>
      </c>
      <c r="M19" s="146">
        <f>IF(L19&gt;0,L19/L15,0)</f>
        <v>0</v>
      </c>
      <c r="N19" s="555"/>
      <c r="O19" s="538"/>
      <c r="P19" s="542"/>
      <c r="Q19" s="542"/>
      <c r="R19" s="542"/>
      <c r="S19" s="542"/>
      <c r="T19" s="542"/>
      <c r="U19" s="542"/>
    </row>
    <row r="20" spans="2:21" ht="16" customHeight="1" x14ac:dyDescent="0.25">
      <c r="B20" s="36" t="s">
        <v>46</v>
      </c>
      <c r="C20" s="443" t="s">
        <v>222</v>
      </c>
      <c r="D20" s="443" t="s">
        <v>222</v>
      </c>
      <c r="E20" s="27">
        <f>'b. Fringe'!E13</f>
        <v>0</v>
      </c>
      <c r="F20" s="443" t="s">
        <v>222</v>
      </c>
      <c r="G20" s="443" t="s">
        <v>222</v>
      </c>
      <c r="H20" s="27">
        <f>'b. Fringe'!H13</f>
        <v>0</v>
      </c>
      <c r="I20" s="443" t="s">
        <v>222</v>
      </c>
      <c r="J20" s="443" t="s">
        <v>222</v>
      </c>
      <c r="K20" s="27">
        <f>'b. Fringe'!K13</f>
        <v>0</v>
      </c>
      <c r="L20" s="23">
        <f t="shared" ref="L20:L32" si="0">SUM(E20+H20+K20)</f>
        <v>0</v>
      </c>
      <c r="M20" s="146">
        <f>IF(L20&gt;0,L20/L15,0)</f>
        <v>0</v>
      </c>
      <c r="N20" s="556"/>
      <c r="O20" s="538"/>
      <c r="P20" s="542"/>
      <c r="Q20" s="542"/>
      <c r="R20" s="542"/>
      <c r="S20" s="542"/>
      <c r="T20" s="542"/>
      <c r="U20" s="542"/>
    </row>
    <row r="21" spans="2:21" ht="15.75" customHeight="1" x14ac:dyDescent="0.25">
      <c r="B21" s="36" t="s">
        <v>47</v>
      </c>
      <c r="C21" s="27">
        <f>SUMIF('c. Travel'!B9:B14,"S",'c. Travel'!M9:M14)</f>
        <v>0</v>
      </c>
      <c r="D21" s="27">
        <f>SUMIF('c. Travel'!B9:B14,"CB",'c. Travel'!M9:M14)</f>
        <v>0</v>
      </c>
      <c r="E21" s="27">
        <f>'c. Travel'!M15</f>
        <v>0</v>
      </c>
      <c r="F21" s="27">
        <f>SUMIF('c. Travel'!B17:B22,"S",'c. Travel'!M17:M22)</f>
        <v>0</v>
      </c>
      <c r="G21" s="27">
        <f>SUMIF('c. Travel'!B17:B22,"CB",'c. Travel'!M17:M22)</f>
        <v>0</v>
      </c>
      <c r="H21" s="27">
        <f>'c. Travel'!M23</f>
        <v>0</v>
      </c>
      <c r="I21" s="27">
        <f>SUMIF('c. Travel'!B25:B30,"S",'c. Travel'!M25:M30)</f>
        <v>0</v>
      </c>
      <c r="J21" s="27">
        <f>SUMIF('c. Travel'!B25:B30,"CB",'c. Travel'!M25:M30)</f>
        <v>0</v>
      </c>
      <c r="K21" s="27">
        <f>'c. Travel'!M31</f>
        <v>0</v>
      </c>
      <c r="L21" s="23">
        <f t="shared" si="0"/>
        <v>0</v>
      </c>
      <c r="M21" s="146">
        <f>IF(L21&gt;0,L21/L15,0)</f>
        <v>0</v>
      </c>
      <c r="N21" s="556"/>
      <c r="O21" s="538"/>
      <c r="P21" s="542"/>
      <c r="Q21" s="542"/>
      <c r="R21" s="542"/>
      <c r="S21" s="542"/>
      <c r="T21" s="542"/>
      <c r="U21" s="542"/>
    </row>
    <row r="22" spans="2:21" ht="15.75" customHeight="1" x14ac:dyDescent="0.25">
      <c r="B22" s="36" t="s">
        <v>48</v>
      </c>
      <c r="C22" s="27">
        <f>SUMIF('d. Equipment'!B9:B14,"S",'d. Equipment'!G9:G14)</f>
        <v>0</v>
      </c>
      <c r="D22" s="27">
        <f>SUMIF('d. Equipment'!B9:B14,"CB",'d. Equipment'!G9:G14)</f>
        <v>0</v>
      </c>
      <c r="E22" s="27">
        <f>'d. Equipment'!G15</f>
        <v>0</v>
      </c>
      <c r="F22" s="27">
        <f>SUMIF('d. Equipment'!B17:B22,"S",'d. Equipment'!G17:G22)</f>
        <v>0</v>
      </c>
      <c r="G22" s="27">
        <f>SUMIF('d. Equipment'!B17:B22,"CB",'d. Equipment'!G17:G22)</f>
        <v>0</v>
      </c>
      <c r="H22" s="27">
        <f>'d. Equipment'!G23</f>
        <v>0</v>
      </c>
      <c r="I22" s="27">
        <f>SUMIF('d. Equipment'!B25:B30,"S",'d. Equipment'!G25:G30)</f>
        <v>0</v>
      </c>
      <c r="J22" s="27">
        <f>SUMIF('d. Equipment'!B25:B30,"CB",'d. Equipment'!G25:G30)</f>
        <v>0</v>
      </c>
      <c r="K22" s="27">
        <f>'d. Equipment'!G31</f>
        <v>0</v>
      </c>
      <c r="L22" s="23">
        <f t="shared" si="0"/>
        <v>0</v>
      </c>
      <c r="M22" s="146">
        <f>IF(L22&gt;0,L22/L15,0)</f>
        <v>0</v>
      </c>
      <c r="N22" s="556"/>
      <c r="O22" s="538"/>
      <c r="P22" s="542"/>
      <c r="Q22" s="542"/>
      <c r="R22" s="542"/>
      <c r="S22" s="542"/>
      <c r="T22" s="542"/>
      <c r="U22" s="542"/>
    </row>
    <row r="23" spans="2:21" ht="15.75" customHeight="1" thickBot="1" x14ac:dyDescent="0.3">
      <c r="B23" s="37" t="s">
        <v>49</v>
      </c>
      <c r="C23" s="517">
        <f>SUMIF('e. Supplies'!B9:B16,"S",'e. Supplies'!G9:G16)</f>
        <v>0</v>
      </c>
      <c r="D23" s="517">
        <f>SUMIF('e. Supplies'!B9:B16,"CB",'e. Supplies'!G9:G16)</f>
        <v>0</v>
      </c>
      <c r="E23" s="517">
        <f>'e. Supplies'!G17</f>
        <v>0</v>
      </c>
      <c r="F23" s="517">
        <f>SUMIF('e. Supplies'!B19:B26,"S",'e. Supplies'!G19:G26)</f>
        <v>0</v>
      </c>
      <c r="G23" s="517">
        <f>SUMIF('e. Supplies'!B19:B26,"CB",'e. Supplies'!G19:G26)</f>
        <v>0</v>
      </c>
      <c r="H23" s="517">
        <f>'e. Supplies'!G27</f>
        <v>0</v>
      </c>
      <c r="I23" s="517">
        <f>SUMIF('e. Supplies'!B29:B36,"S",'e. Supplies'!G29:G36)</f>
        <v>0</v>
      </c>
      <c r="J23" s="517">
        <f>SUMIF('e. Supplies'!B29:B36,"CB",'e. Supplies'!G29:G36)</f>
        <v>0</v>
      </c>
      <c r="K23" s="517">
        <f>'e. Supplies'!G37</f>
        <v>0</v>
      </c>
      <c r="L23" s="24">
        <f t="shared" si="0"/>
        <v>0</v>
      </c>
      <c r="M23" s="518">
        <f>IF(L23&gt;0,L23/L15,0)</f>
        <v>0</v>
      </c>
      <c r="N23" s="557"/>
      <c r="O23" s="538"/>
      <c r="P23" s="542"/>
      <c r="Q23" s="542"/>
      <c r="R23" s="542"/>
      <c r="S23" s="542"/>
      <c r="T23" s="542"/>
      <c r="U23" s="542"/>
    </row>
    <row r="24" spans="2:21" ht="14" x14ac:dyDescent="0.25">
      <c r="B24" s="522" t="s">
        <v>79</v>
      </c>
      <c r="C24" s="834"/>
      <c r="D24" s="834"/>
      <c r="E24" s="834"/>
      <c r="F24" s="834"/>
      <c r="G24" s="834"/>
      <c r="H24" s="834"/>
      <c r="I24" s="834"/>
      <c r="J24" s="834"/>
      <c r="K24" s="834"/>
      <c r="L24" s="519"/>
      <c r="M24" s="523"/>
      <c r="N24" s="558"/>
      <c r="O24" s="538"/>
      <c r="P24" s="542"/>
      <c r="Q24" s="542"/>
      <c r="R24" s="542"/>
      <c r="S24" s="542"/>
      <c r="T24" s="542"/>
      <c r="U24" s="542"/>
    </row>
    <row r="25" spans="2:21" ht="14" x14ac:dyDescent="0.25">
      <c r="B25" s="525" t="s">
        <v>104</v>
      </c>
      <c r="C25" s="27">
        <f>SUMIF('f. Contractual'!B7:B12,"S",'f. Contractual'!G7:G12)</f>
        <v>0</v>
      </c>
      <c r="D25" s="27">
        <f>SUMIF('f. Contractual'!B7:B12,"CB",'f. Contractual'!G7:G12)</f>
        <v>0</v>
      </c>
      <c r="E25" s="27">
        <f>'f. Contractual'!G13</f>
        <v>0</v>
      </c>
      <c r="F25" s="27">
        <f>SUMIF('f. Contractual'!B7:B12,"S",'f. Contractual'!H7:H12)</f>
        <v>0</v>
      </c>
      <c r="G25" s="27">
        <f>SUMIF('f. Contractual'!B7:B12,"CB",'f. Contractual'!H7:H12)</f>
        <v>0</v>
      </c>
      <c r="H25" s="27">
        <f>'f. Contractual'!H13</f>
        <v>0</v>
      </c>
      <c r="I25" s="27">
        <f>SUMIF('f. Contractual'!B7:B12,"S",'f. Contractual'!I7:I12)</f>
        <v>0</v>
      </c>
      <c r="J25" s="27">
        <f>SUMIF('f. Contractual'!B7:B12,"CB",'f. Contractual'!I7:I12)</f>
        <v>0</v>
      </c>
      <c r="K25" s="27">
        <f>'f. Contractual'!I13</f>
        <v>0</v>
      </c>
      <c r="L25" s="27">
        <f t="shared" si="0"/>
        <v>0</v>
      </c>
      <c r="M25" s="521">
        <f>IF(L25&gt;0,L25/L15,0)</f>
        <v>0</v>
      </c>
      <c r="N25" s="556"/>
      <c r="O25" s="538"/>
      <c r="P25" s="542"/>
      <c r="Q25" s="542"/>
      <c r="R25" s="542"/>
      <c r="S25" s="542"/>
      <c r="T25" s="542"/>
      <c r="U25" s="542"/>
    </row>
    <row r="26" spans="2:21" ht="14" x14ac:dyDescent="0.25">
      <c r="B26" s="525" t="s">
        <v>176</v>
      </c>
      <c r="C26" s="27">
        <f>SUMIF('f. Contractual'!B17:B21,"S",'f. Contractual'!G17:G21)</f>
        <v>0</v>
      </c>
      <c r="D26" s="27">
        <f>SUMIF('f. Contractual'!B17:B21,"CB",'f. Contractual'!G17:G21)</f>
        <v>0</v>
      </c>
      <c r="E26" s="27">
        <f>'f. Contractual'!G22</f>
        <v>0</v>
      </c>
      <c r="F26" s="27">
        <f>SUMIF('f. Contractual'!B17:B21,"S",'f. Contractual'!H17:H21)</f>
        <v>0</v>
      </c>
      <c r="G26" s="27">
        <f>SUMIF('f. Contractual'!B17:B21,"CB",'f. Contractual'!H17:H21)</f>
        <v>0</v>
      </c>
      <c r="H26" s="27">
        <f>'f. Contractual'!H22</f>
        <v>0</v>
      </c>
      <c r="I26" s="27">
        <f>SUMIF('f. Contractual'!B17:B21,"S",'f. Contractual'!I17:I21)</f>
        <v>0</v>
      </c>
      <c r="J26" s="27">
        <f>SUMIF('f. Contractual'!B17:B21,"CB",'f. Contractual'!I17:I21)</f>
        <v>0</v>
      </c>
      <c r="K26" s="27">
        <f>'f. Contractual'!I22</f>
        <v>0</v>
      </c>
      <c r="L26" s="27">
        <f t="shared" si="0"/>
        <v>0</v>
      </c>
      <c r="M26" s="521">
        <f>IF(L26&gt;0,L26/L15,0)</f>
        <v>0</v>
      </c>
      <c r="N26" s="556"/>
      <c r="O26" s="538"/>
      <c r="P26" s="542"/>
      <c r="Q26" s="542"/>
      <c r="R26" s="542"/>
      <c r="S26" s="542"/>
      <c r="T26" s="542"/>
      <c r="U26" s="542"/>
    </row>
    <row r="27" spans="2:21" ht="14" x14ac:dyDescent="0.25">
      <c r="B27" s="525" t="s">
        <v>192</v>
      </c>
      <c r="C27" s="27">
        <f>SUMIF('f. Contractual'!B25:B26,"S",'f. Contractual'!G25:G26)</f>
        <v>0</v>
      </c>
      <c r="D27" s="27">
        <f>SUMIF('f. Contractual'!B25:B26,"CB",'f. Contractual'!G25:G26)</f>
        <v>0</v>
      </c>
      <c r="E27" s="27">
        <f>'f. Contractual'!G27</f>
        <v>0</v>
      </c>
      <c r="F27" s="27">
        <f>SUMIF('f. Contractual'!B25:B26,"S",'f. Contractual'!H25:H26)</f>
        <v>0</v>
      </c>
      <c r="G27" s="27">
        <f>SUMIF('f. Contractual'!B25:B26,"CB",'f. Contractual'!H25:H26)</f>
        <v>0</v>
      </c>
      <c r="H27" s="27">
        <f>'f. Contractual'!H27</f>
        <v>0</v>
      </c>
      <c r="I27" s="27">
        <f>SUMIF('f. Contractual'!B25:B26,"S",'f. Contractual'!I25:I26)</f>
        <v>0</v>
      </c>
      <c r="J27" s="27">
        <f>SUMIF('f. Contractual'!B25:B26,"CB",'f. Contractual'!I25:I26)</f>
        <v>0</v>
      </c>
      <c r="K27" s="27">
        <f>'f. Contractual'!I27</f>
        <v>0</v>
      </c>
      <c r="L27" s="27">
        <f t="shared" si="0"/>
        <v>0</v>
      </c>
      <c r="M27" s="521">
        <f>IF(L27&gt;0,L27/L15,0)</f>
        <v>0</v>
      </c>
      <c r="N27" s="556"/>
      <c r="O27" s="538"/>
      <c r="P27" s="542"/>
      <c r="Q27" s="542"/>
      <c r="R27" s="542"/>
      <c r="S27" s="542"/>
      <c r="T27" s="542"/>
      <c r="U27" s="542"/>
    </row>
    <row r="28" spans="2:21" ht="14.5" thickBot="1" x14ac:dyDescent="0.3">
      <c r="B28" s="38" t="s">
        <v>105</v>
      </c>
      <c r="C28" s="28">
        <f>'f. Contractual'!G29</f>
        <v>0</v>
      </c>
      <c r="D28" s="28">
        <f>'f. Contractual'!G30</f>
        <v>0</v>
      </c>
      <c r="E28" s="28">
        <f>SUM(E25:E27)</f>
        <v>0</v>
      </c>
      <c r="F28" s="28">
        <f>'f. Contractual'!H29</f>
        <v>0</v>
      </c>
      <c r="G28" s="28">
        <f>'f. Contractual'!H30</f>
        <v>0</v>
      </c>
      <c r="H28" s="28">
        <f>SUM(H25:H27)</f>
        <v>0</v>
      </c>
      <c r="I28" s="28">
        <f>'f. Contractual'!I29</f>
        <v>0</v>
      </c>
      <c r="J28" s="28">
        <f>'f. Contractual'!I30</f>
        <v>0</v>
      </c>
      <c r="K28" s="28">
        <f>SUM(K25:K27)</f>
        <v>0</v>
      </c>
      <c r="L28" s="28">
        <f t="shared" si="0"/>
        <v>0</v>
      </c>
      <c r="M28" s="147">
        <f>IF(L28&gt;0,L28/L15,0)</f>
        <v>0</v>
      </c>
      <c r="N28" s="559"/>
      <c r="O28" s="538"/>
      <c r="P28" s="542"/>
      <c r="Q28" s="542"/>
      <c r="R28" s="542"/>
      <c r="S28" s="542"/>
      <c r="T28" s="542"/>
      <c r="U28" s="542"/>
    </row>
    <row r="29" spans="2:21" ht="15.75" customHeight="1" x14ac:dyDescent="0.25">
      <c r="B29" s="35" t="s">
        <v>50</v>
      </c>
      <c r="C29" s="23">
        <f>SUMIF('g. Construction'!B11:B15,"S",'g. Construction'!E11:E15)</f>
        <v>0</v>
      </c>
      <c r="D29" s="23">
        <f>SUMIF('g. Construction'!B11:B15,"CB",'g. Construction'!E11:E15)</f>
        <v>0</v>
      </c>
      <c r="E29" s="23">
        <f>'g. Construction'!E16</f>
        <v>0</v>
      </c>
      <c r="F29" s="23">
        <f>SUMIF('g. Construction'!B18:B22,"S",'g. Construction'!E18:E22)</f>
        <v>0</v>
      </c>
      <c r="G29" s="23">
        <f>SUMIF('g. Construction'!B18:B22,"CB",'g. Construction'!E18:E22)</f>
        <v>0</v>
      </c>
      <c r="H29" s="23">
        <f>'g. Construction'!E23</f>
        <v>0</v>
      </c>
      <c r="I29" s="23">
        <f>SUMIF('g. Construction'!B25:B29,"S",'g. Construction'!E25:E29)</f>
        <v>0</v>
      </c>
      <c r="J29" s="23">
        <f>SUMIF('g. Construction'!B25:B29,"CB",'g. Construction'!E25:E29)</f>
        <v>0</v>
      </c>
      <c r="K29" s="23">
        <f>'g. Construction'!E30</f>
        <v>0</v>
      </c>
      <c r="L29" s="23">
        <f t="shared" si="0"/>
        <v>0</v>
      </c>
      <c r="M29" s="146">
        <f>IF(L29&gt;0,L29/L15,0)</f>
        <v>0</v>
      </c>
      <c r="N29" s="555"/>
      <c r="O29" s="538"/>
      <c r="P29" s="542"/>
      <c r="Q29" s="542"/>
      <c r="R29" s="542"/>
      <c r="S29" s="542"/>
      <c r="T29" s="542"/>
      <c r="U29" s="542"/>
    </row>
    <row r="30" spans="2:21" ht="15.75" customHeight="1" x14ac:dyDescent="0.25">
      <c r="B30" s="35" t="s">
        <v>51</v>
      </c>
      <c r="C30" s="23">
        <f>SUMIF('h. Other'!B9:B14,"S",'h. Other'!E9:E14)</f>
        <v>0</v>
      </c>
      <c r="D30" s="23">
        <f>SUMIF('h. Other'!B9:B14,"CB",'h. Other'!E9:E14)</f>
        <v>0</v>
      </c>
      <c r="E30" s="23">
        <f>'h. Other'!E15</f>
        <v>0</v>
      </c>
      <c r="F30" s="23">
        <f>SUMIF('h. Other'!B17:B22,"S",'h. Other'!E17:E22)</f>
        <v>0</v>
      </c>
      <c r="G30" s="23">
        <f>SUMIF('h. Other'!B17:B22,"CB",'h. Other'!E17:E22)</f>
        <v>0</v>
      </c>
      <c r="H30" s="23">
        <f>'h. Other'!E23</f>
        <v>0</v>
      </c>
      <c r="I30" s="23">
        <f>SUMIF('h. Other'!B25:B30,"S",'h. Other'!E25:E30)</f>
        <v>0</v>
      </c>
      <c r="J30" s="23">
        <f>SUMIF('h. Other'!B25:B30,"CB",'h. Other'!E25:E30)</f>
        <v>0</v>
      </c>
      <c r="K30" s="23">
        <f>'h. Other'!E31</f>
        <v>0</v>
      </c>
      <c r="L30" s="23">
        <f t="shared" si="0"/>
        <v>0</v>
      </c>
      <c r="M30" s="146">
        <f>IF(L30&gt;0,L30/L15,0)</f>
        <v>0</v>
      </c>
      <c r="N30" s="555"/>
      <c r="O30" s="538"/>
      <c r="P30" s="542"/>
      <c r="Q30" s="542"/>
      <c r="R30" s="542"/>
      <c r="S30" s="542"/>
      <c r="T30" s="542"/>
      <c r="U30" s="542"/>
    </row>
    <row r="31" spans="2:21" ht="15.75" customHeight="1" x14ac:dyDescent="0.25">
      <c r="B31" s="36" t="s">
        <v>109</v>
      </c>
      <c r="C31" s="27">
        <f>C19+C21+C22+C23+C28+C29+C30</f>
        <v>0</v>
      </c>
      <c r="D31" s="27">
        <f>D19+D21+D22+D23+D28+D29+D30</f>
        <v>0</v>
      </c>
      <c r="E31" s="27">
        <f>E19+E20+E21+E22+E23+E28+E29+E30</f>
        <v>0</v>
      </c>
      <c r="F31" s="27">
        <f>F19+F21+F22+F23+F28+F29+F30</f>
        <v>0</v>
      </c>
      <c r="G31" s="27">
        <f>G19+G21+G22+G23+G28+G29+G30</f>
        <v>0</v>
      </c>
      <c r="H31" s="27">
        <f>H19+H20+H21+H22+H23+H28+H29+H30</f>
        <v>0</v>
      </c>
      <c r="I31" s="27">
        <f>I19+I21+I22+I23+I28+I29+I30</f>
        <v>0</v>
      </c>
      <c r="J31" s="27">
        <f>J19+J21+J22+J23+J28+J29+J30</f>
        <v>0</v>
      </c>
      <c r="K31" s="27">
        <f>K19+K20+K21+K22+K23+K28+K29+K30</f>
        <v>0</v>
      </c>
      <c r="L31" s="23">
        <f t="shared" si="0"/>
        <v>0</v>
      </c>
      <c r="M31" s="146">
        <f>IF(L31&gt;0,L31/L15,0)</f>
        <v>0</v>
      </c>
      <c r="N31" s="556"/>
      <c r="O31" s="538"/>
      <c r="P31" s="542"/>
      <c r="Q31" s="542"/>
      <c r="R31" s="542"/>
      <c r="S31" s="542"/>
      <c r="T31" s="542"/>
      <c r="U31" s="542"/>
    </row>
    <row r="32" spans="2:21" ht="15.75" customHeight="1" x14ac:dyDescent="0.25">
      <c r="B32" s="36" t="s">
        <v>52</v>
      </c>
      <c r="C32" s="443" t="s">
        <v>222</v>
      </c>
      <c r="D32" s="443" t="s">
        <v>222</v>
      </c>
      <c r="E32" s="27">
        <f>'i. Indirect'!C16</f>
        <v>0</v>
      </c>
      <c r="F32" s="443" t="s">
        <v>222</v>
      </c>
      <c r="G32" s="443" t="s">
        <v>222</v>
      </c>
      <c r="H32" s="27">
        <f>'i. Indirect'!D16</f>
        <v>0</v>
      </c>
      <c r="I32" s="443" t="s">
        <v>222</v>
      </c>
      <c r="J32" s="443" t="s">
        <v>222</v>
      </c>
      <c r="K32" s="27">
        <f>'i. Indirect'!E16</f>
        <v>0</v>
      </c>
      <c r="L32" s="23">
        <f t="shared" si="0"/>
        <v>0</v>
      </c>
      <c r="M32" s="146">
        <f>IF(L32&gt;0,L32/L15,0)</f>
        <v>0</v>
      </c>
      <c r="N32" s="556"/>
      <c r="O32" s="538"/>
      <c r="P32" s="542"/>
      <c r="Q32" s="542"/>
      <c r="R32" s="542"/>
      <c r="S32" s="542"/>
      <c r="T32" s="542"/>
      <c r="U32" s="542"/>
    </row>
    <row r="33" spans="2:15" ht="15.75" customHeight="1" x14ac:dyDescent="0.25">
      <c r="B33" s="526" t="s">
        <v>128</v>
      </c>
      <c r="C33" s="517">
        <f>C31</f>
        <v>0</v>
      </c>
      <c r="D33" s="517">
        <f>D31</f>
        <v>0</v>
      </c>
      <c r="E33" s="517">
        <f>E31+E32</f>
        <v>0</v>
      </c>
      <c r="F33" s="517">
        <f>F31</f>
        <v>0</v>
      </c>
      <c r="G33" s="517">
        <f>G31</f>
        <v>0</v>
      </c>
      <c r="H33" s="517">
        <f>H31+H32</f>
        <v>0</v>
      </c>
      <c r="I33" s="517">
        <f>I31</f>
        <v>0</v>
      </c>
      <c r="J33" s="517">
        <f>J31</f>
        <v>0</v>
      </c>
      <c r="K33" s="517">
        <f>K31+K32</f>
        <v>0</v>
      </c>
      <c r="L33" s="517">
        <f>L31+L32</f>
        <v>0</v>
      </c>
      <c r="M33" s="527">
        <f>M31+M32</f>
        <v>0</v>
      </c>
      <c r="N33" s="557"/>
      <c r="O33" s="538"/>
    </row>
    <row r="34" spans="2:15" ht="15.75" customHeight="1" x14ac:dyDescent="0.25">
      <c r="B34" s="464" t="s">
        <v>234</v>
      </c>
      <c r="C34" s="528"/>
      <c r="D34" s="528"/>
      <c r="E34" s="528"/>
      <c r="F34" s="528"/>
      <c r="G34" s="528"/>
      <c r="H34" s="528"/>
      <c r="I34" s="528"/>
      <c r="J34" s="528"/>
      <c r="K34" s="528"/>
      <c r="L34" s="528">
        <f>SUM(C33+F33+I33)</f>
        <v>0</v>
      </c>
      <c r="M34" s="529"/>
      <c r="N34" s="560"/>
      <c r="O34" s="538"/>
    </row>
    <row r="35" spans="2:15" ht="15.75" customHeight="1" thickBot="1" x14ac:dyDescent="0.3">
      <c r="B35" s="467" t="s">
        <v>235</v>
      </c>
      <c r="C35" s="531"/>
      <c r="D35" s="531"/>
      <c r="E35" s="531"/>
      <c r="F35" s="531"/>
      <c r="G35" s="531"/>
      <c r="H35" s="531"/>
      <c r="I35" s="531"/>
      <c r="J35" s="531"/>
      <c r="K35" s="531"/>
      <c r="L35" s="531">
        <f>SUM(D33+G33+J33)</f>
        <v>0</v>
      </c>
      <c r="M35" s="532"/>
      <c r="N35" s="561"/>
      <c r="O35" s="538"/>
    </row>
    <row r="36" spans="2:15" ht="8" customHeight="1" thickBot="1" x14ac:dyDescent="0.3"/>
    <row r="37" spans="2:15" x14ac:dyDescent="0.25">
      <c r="B37" s="828" t="s">
        <v>130</v>
      </c>
      <c r="C37" s="829"/>
      <c r="D37" s="829"/>
      <c r="E37" s="829"/>
      <c r="F37" s="829"/>
      <c r="G37" s="829"/>
      <c r="H37" s="829"/>
      <c r="I37" s="829"/>
      <c r="J37" s="829"/>
      <c r="K37" s="829"/>
      <c r="L37" s="829"/>
      <c r="M37" s="829"/>
      <c r="N37" s="830"/>
    </row>
    <row r="38" spans="2:15" ht="10.5" customHeight="1" thickBot="1" x14ac:dyDescent="0.3">
      <c r="B38" s="831"/>
      <c r="C38" s="832"/>
      <c r="D38" s="832"/>
      <c r="E38" s="832"/>
      <c r="F38" s="832"/>
      <c r="G38" s="832"/>
      <c r="H38" s="832"/>
      <c r="I38" s="832"/>
      <c r="J38" s="832"/>
      <c r="K38" s="832"/>
      <c r="L38" s="832"/>
      <c r="M38" s="832"/>
      <c r="N38" s="833"/>
    </row>
    <row r="42" spans="2:15" ht="13" x14ac:dyDescent="0.25">
      <c r="B42" s="562"/>
      <c r="C42" s="562"/>
      <c r="D42" s="562"/>
      <c r="E42" s="562"/>
      <c r="F42" s="562"/>
      <c r="G42" s="562"/>
      <c r="H42" s="562"/>
      <c r="I42" s="562"/>
      <c r="J42" s="562"/>
      <c r="K42" s="562"/>
    </row>
  </sheetData>
  <sheetProtection algorithmName="SHA-512" hashValue="WuA8PP8TsVAIWtbl9oNBsMvvQxMXvSyxB7sJ8oI9F0LxS0BZ/u+970PH8zRIiv17oR0k+eO7ZImDpLVcmIbx6w==" saltValue="xKg7k6u6Hin5y5Cg6A+B2Q==" spinCount="100000" sheet="1" objects="1" scenarios="1" selectLockedCells="1" selectUnlockedCells="1"/>
  <mergeCells count="36">
    <mergeCell ref="B37:N38"/>
    <mergeCell ref="C17:E17"/>
    <mergeCell ref="F17:H17"/>
    <mergeCell ref="I17:K17"/>
    <mergeCell ref="C24:E24"/>
    <mergeCell ref="F24:H24"/>
    <mergeCell ref="I24:K24"/>
    <mergeCell ref="I14:K14"/>
    <mergeCell ref="C15:E15"/>
    <mergeCell ref="F15:H15"/>
    <mergeCell ref="I15:K15"/>
    <mergeCell ref="C16:E16"/>
    <mergeCell ref="F16:H16"/>
    <mergeCell ref="I16:K16"/>
    <mergeCell ref="B7:N7"/>
    <mergeCell ref="B9:N9"/>
    <mergeCell ref="F10:H10"/>
    <mergeCell ref="I10:K10"/>
    <mergeCell ref="B11:B15"/>
    <mergeCell ref="C11:E11"/>
    <mergeCell ref="F11:H11"/>
    <mergeCell ref="I11:K11"/>
    <mergeCell ref="C12:E12"/>
    <mergeCell ref="F12:H12"/>
    <mergeCell ref="I12:K12"/>
    <mergeCell ref="C13:E13"/>
    <mergeCell ref="F13:H13"/>
    <mergeCell ref="I13:K13"/>
    <mergeCell ref="C14:E14"/>
    <mergeCell ref="F14:H14"/>
    <mergeCell ref="B6:N6"/>
    <mergeCell ref="B1:N2"/>
    <mergeCell ref="C3:H3"/>
    <mergeCell ref="K3:M3"/>
    <mergeCell ref="C4:H4"/>
    <mergeCell ref="K4:M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07D3D98E8DF943A63CBE5E4A420F13" ma:contentTypeVersion="16" ma:contentTypeDescription="Create a new document." ma:contentTypeScope="" ma:versionID="ec4a064c4653f12a09a101d241b7e4cf">
  <xsd:schema xmlns:xsd="http://www.w3.org/2001/XMLSchema" xmlns:xs="http://www.w3.org/2001/XMLSchema" xmlns:p="http://schemas.microsoft.com/office/2006/metadata/properties" xmlns:ns3="0fdb8922-8ebd-4f73-9cd4-1fef45d299fd" xmlns:ns4="a384fc22-65d9-4691-9c74-e11a90302b2e" targetNamespace="http://schemas.microsoft.com/office/2006/metadata/properties" ma:root="true" ma:fieldsID="209e246f0b251bdd5accc687db2734dc" ns3:_="" ns4:_="">
    <xsd:import namespace="0fdb8922-8ebd-4f73-9cd4-1fef45d299fd"/>
    <xsd:import namespace="a384fc22-65d9-4691-9c74-e11a90302b2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SystemTag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db8922-8ebd-4f73-9cd4-1fef45d299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84fc22-65d9-4691-9c74-e11a90302b2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fdb8922-8ebd-4f73-9cd4-1fef45d299fd" xsi:nil="true"/>
  </documentManagement>
</p:properties>
</file>

<file path=customXml/itemProps1.xml><?xml version="1.0" encoding="utf-8"?>
<ds:datastoreItem xmlns:ds="http://schemas.openxmlformats.org/officeDocument/2006/customXml" ds:itemID="{9DDDC737-7B20-4E0F-AF75-8B2657E73D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db8922-8ebd-4f73-9cd4-1fef45d299fd"/>
    <ds:schemaRef ds:uri="a384fc22-65d9-4691-9c74-e11a90302b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3.xml><?xml version="1.0" encoding="utf-8"?>
<ds:datastoreItem xmlns:ds="http://schemas.openxmlformats.org/officeDocument/2006/customXml" ds:itemID="{335C459A-88E6-4C69-A7A2-C889E476A057}">
  <ds:schemaRefs>
    <ds:schemaRef ds:uri="http://purl.org/dc/elements/1.1/"/>
    <ds:schemaRef ds:uri="http://schemas.openxmlformats.org/package/2006/metadata/core-properties"/>
    <ds:schemaRef ds:uri="http://schemas.microsoft.com/office/2006/metadata/properties"/>
    <ds:schemaRef ds:uri="http://purl.org/dc/terms/"/>
    <ds:schemaRef ds:uri="0fdb8922-8ebd-4f73-9cd4-1fef45d299fd"/>
    <ds:schemaRef ds:uri="a384fc22-65d9-4691-9c74-e11a90302b2e"/>
    <ds:schemaRef ds:uri="http://purl.org/dc/dcmitype/"/>
    <ds:schemaRef ds:uri="http://schemas.microsoft.com/office/infopath/2007/PartnerControl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 Cost Categories</vt:lpstr>
      <vt:lpstr>SF-424A Minus FFRDC</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EERE 159 - Detailed Budget Justification</dc:title>
  <dc:creator>Pat Saito</dc:creator>
  <cp:lastModifiedBy>Jennifer Hanna</cp:lastModifiedBy>
  <cp:lastPrinted>2024-03-18T17:17:41Z</cp:lastPrinted>
  <dcterms:created xsi:type="dcterms:W3CDTF">2006-10-30T17:25:35Z</dcterms:created>
  <dcterms:modified xsi:type="dcterms:W3CDTF">2024-08-13T20:53:36Z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d0019cdb-69da-48e4-b67f-602f25d656a6</vt:lpwstr>
  </property>
  <property fmtid="{D5CDD505-2E9C-101B-9397-08002B2CF9AE}" pid="3" name="ContentTypeId">
    <vt:lpwstr>0x010100AC07D3D98E8DF943A63CBE5E4A420F13</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