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bookViews>
    <workbookView xWindow="0" yWindow="270" windowWidth="28800" windowHeight="12435" tabRatio="690" activeTab="4"/>
  </bookViews>
  <sheets>
    <sheet name="EM Const. CDAT 2018" sheetId="1" r:id="rId1"/>
    <sheet name="EM Const CDATCriteria" sheetId="2" r:id="rId2"/>
    <sheet name="EM ER CDAT 2018" sheetId="3" r:id="rId3"/>
    <sheet name="EM ER CDAT Criteria" sheetId="4" r:id="rId4"/>
    <sheet name="EM D&amp;D CDAT 2018" sheetId="5" r:id="rId5"/>
    <sheet name="EM D&amp;D CDAT Criteria" sheetId="6" r:id="rId6"/>
  </sheets>
  <externalReferences>
    <externalReference r:id="rId7"/>
  </externalReferences>
  <definedNames>
    <definedName name="_xlnm._FilterDatabase" localSheetId="4" hidden="1">'EM D&amp;D CDAT 2018'!$A$1:$U$84</definedName>
    <definedName name="_xlnm._FilterDatabase" localSheetId="2" hidden="1">'EM ER CDAT 2018'!$A$1:$L$81</definedName>
    <definedName name="_xlnm.Print_Area" localSheetId="1">'EM Const CDATCriteria'!$A$1:$G$92</definedName>
    <definedName name="_xlnm.Print_Area" localSheetId="4">'EM D&amp;D CDAT 2018'!$A$1:$K$75</definedName>
    <definedName name="_xlnm.Print_Area" localSheetId="5">'EM D&amp;D CDAT Criteria'!$A$1:$G$75</definedName>
    <definedName name="_xlnm.Print_Area" localSheetId="3">'EM ER CDAT Criteria'!$A$1:$F$79</definedName>
    <definedName name="_xlnm.Print_Titles" localSheetId="0">'EM Const. CDAT 2018'!$1:$5</definedName>
    <definedName name="_xlnm.Print_Titles" localSheetId="4">'EM D&amp;D CDAT 2018'!$1:$4</definedName>
    <definedName name="_xlnm.Print_Titles" localSheetId="5">'EM D&amp;D CDAT Criteria'!$1:$2</definedName>
    <definedName name="_xlnm.Print_Titles" localSheetId="2">'EM ER CDAT 2018'!$1:$5</definedName>
    <definedName name="_xlnm.Print_Titles" localSheetId="3">'EM ER CDAT Criteria'!$1:$3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2" i="5" l="1"/>
  <c r="H72" i="5"/>
  <c r="F72" i="5"/>
  <c r="J71" i="5"/>
  <c r="H71" i="5"/>
  <c r="F71" i="5"/>
  <c r="J70" i="5"/>
  <c r="H70" i="5"/>
  <c r="F70" i="5"/>
  <c r="J69" i="5"/>
  <c r="J73" i="5" s="1"/>
  <c r="H69" i="5"/>
  <c r="H73" i="5" s="1"/>
  <c r="F69" i="5"/>
  <c r="F73" i="5" s="1"/>
  <c r="J66" i="5"/>
  <c r="H66" i="5"/>
  <c r="F66" i="5"/>
  <c r="D66" i="5"/>
  <c r="J65" i="5"/>
  <c r="H65" i="5"/>
  <c r="F65" i="5"/>
  <c r="J64" i="5"/>
  <c r="H64" i="5"/>
  <c r="F64" i="5"/>
  <c r="J63" i="5"/>
  <c r="H63" i="5"/>
  <c r="F63" i="5"/>
  <c r="J62" i="5"/>
  <c r="H62" i="5"/>
  <c r="F62" i="5"/>
  <c r="J61" i="5"/>
  <c r="H61" i="5"/>
  <c r="J60" i="5"/>
  <c r="H60" i="5"/>
  <c r="F60" i="5"/>
  <c r="J59" i="5"/>
  <c r="H59" i="5"/>
  <c r="F59" i="5"/>
  <c r="J58" i="5"/>
  <c r="H58" i="5"/>
  <c r="F58" i="5"/>
  <c r="J57" i="5"/>
  <c r="H57" i="5"/>
  <c r="F57" i="5"/>
  <c r="J56" i="5"/>
  <c r="H56" i="5"/>
  <c r="F56" i="5"/>
  <c r="J55" i="5"/>
  <c r="H55" i="5"/>
  <c r="F55" i="5"/>
  <c r="J54" i="5"/>
  <c r="H54" i="5"/>
  <c r="J53" i="5"/>
  <c r="H53" i="5"/>
  <c r="F53" i="5"/>
  <c r="J52" i="5"/>
  <c r="H52" i="5"/>
  <c r="F52" i="5"/>
  <c r="J51" i="5"/>
  <c r="H51" i="5"/>
  <c r="F51" i="5"/>
  <c r="J50" i="5"/>
  <c r="H50" i="5"/>
  <c r="F50" i="5"/>
  <c r="J49" i="5"/>
  <c r="H49" i="5"/>
  <c r="F49" i="5"/>
  <c r="J48" i="5"/>
  <c r="H48" i="5"/>
  <c r="H67" i="5" s="1"/>
  <c r="F48" i="5"/>
  <c r="J47" i="5"/>
  <c r="J67" i="5" s="1"/>
  <c r="H47" i="5"/>
  <c r="F47" i="5"/>
  <c r="F67" i="5" s="1"/>
  <c r="J44" i="5"/>
  <c r="H44" i="5"/>
  <c r="F44" i="5"/>
  <c r="J43" i="5"/>
  <c r="H43" i="5"/>
  <c r="J42" i="5"/>
  <c r="J41" i="5"/>
  <c r="H41" i="5"/>
  <c r="J40" i="5"/>
  <c r="H40" i="5"/>
  <c r="J39" i="5"/>
  <c r="H39" i="5"/>
  <c r="J38" i="5"/>
  <c r="H38" i="5"/>
  <c r="F38" i="5"/>
  <c r="J37" i="5"/>
  <c r="H37" i="5"/>
  <c r="J36" i="5"/>
  <c r="H36" i="5"/>
  <c r="J35" i="5"/>
  <c r="H35" i="5"/>
  <c r="F35" i="5"/>
  <c r="J34" i="5"/>
  <c r="H34" i="5"/>
  <c r="F34" i="5"/>
  <c r="J33" i="5"/>
  <c r="H33" i="5"/>
  <c r="F33" i="5"/>
  <c r="J32" i="5"/>
  <c r="H32" i="5"/>
  <c r="F32" i="5"/>
  <c r="B32" i="5"/>
  <c r="J31" i="5"/>
  <c r="H31" i="5"/>
  <c r="F31" i="5"/>
  <c r="J30" i="5"/>
  <c r="H30" i="5"/>
  <c r="F30" i="5"/>
  <c r="J29" i="5"/>
  <c r="H29" i="5"/>
  <c r="F29" i="5"/>
  <c r="D29" i="5"/>
  <c r="J28" i="5"/>
  <c r="H28" i="5"/>
  <c r="F28" i="5"/>
  <c r="J27" i="5"/>
  <c r="H27" i="5"/>
  <c r="F27" i="5"/>
  <c r="J26" i="5"/>
  <c r="H26" i="5"/>
  <c r="F26" i="5"/>
  <c r="J25" i="5"/>
  <c r="H25" i="5"/>
  <c r="D25" i="5"/>
  <c r="F25" i="5" s="1"/>
  <c r="J24" i="5"/>
  <c r="J45" i="5" s="1"/>
  <c r="H24" i="5"/>
  <c r="H45" i="5" s="1"/>
  <c r="D24" i="5"/>
  <c r="F24" i="5" s="1"/>
  <c r="F45" i="5" s="1"/>
  <c r="J21" i="5"/>
  <c r="H21" i="5"/>
  <c r="F21" i="5"/>
  <c r="J20" i="5"/>
  <c r="H20" i="5"/>
  <c r="F20" i="5"/>
  <c r="J19" i="5"/>
  <c r="H19" i="5"/>
  <c r="F19" i="5"/>
  <c r="J18" i="5"/>
  <c r="H18" i="5"/>
  <c r="H22" i="5" s="1"/>
  <c r="F18" i="5"/>
  <c r="J17" i="5"/>
  <c r="H17" i="5"/>
  <c r="F17" i="5"/>
  <c r="J16" i="5"/>
  <c r="H16" i="5"/>
  <c r="F16" i="5"/>
  <c r="J15" i="5"/>
  <c r="J22" i="5" s="1"/>
  <c r="H15" i="5"/>
  <c r="F15" i="5"/>
  <c r="F22" i="5" s="1"/>
  <c r="J12" i="5"/>
  <c r="H12" i="5"/>
  <c r="F12" i="5"/>
  <c r="J11" i="5"/>
  <c r="H11" i="5"/>
  <c r="J10" i="5"/>
  <c r="H10" i="5"/>
  <c r="F10" i="5"/>
  <c r="J9" i="5"/>
  <c r="H9" i="5"/>
  <c r="J8" i="5"/>
  <c r="H8" i="5"/>
  <c r="F8" i="5"/>
  <c r="J7" i="5"/>
  <c r="J13" i="5" s="1"/>
  <c r="H7" i="5"/>
  <c r="H13" i="5" s="1"/>
  <c r="F7" i="5"/>
  <c r="J6" i="5"/>
  <c r="H6" i="5"/>
  <c r="F6" i="5"/>
  <c r="F13" i="5" s="1"/>
  <c r="J79" i="3"/>
  <c r="H79" i="3"/>
  <c r="J78" i="3"/>
  <c r="H78" i="3"/>
  <c r="J77" i="3"/>
  <c r="H77" i="3"/>
  <c r="F77" i="3"/>
  <c r="J76" i="3"/>
  <c r="J80" i="3" s="1"/>
  <c r="H76" i="3"/>
  <c r="F76" i="3"/>
  <c r="J73" i="3"/>
  <c r="H73" i="3"/>
  <c r="F73" i="3"/>
  <c r="J72" i="3"/>
  <c r="H72" i="3"/>
  <c r="F72" i="3"/>
  <c r="J71" i="3"/>
  <c r="H71" i="3"/>
  <c r="F71" i="3"/>
  <c r="J70" i="3"/>
  <c r="H70" i="3"/>
  <c r="F70" i="3"/>
  <c r="J69" i="3"/>
  <c r="H69" i="3"/>
  <c r="F69" i="3"/>
  <c r="J68" i="3"/>
  <c r="H68" i="3"/>
  <c r="J67" i="3"/>
  <c r="H67" i="3"/>
  <c r="F67" i="3"/>
  <c r="J66" i="3"/>
  <c r="H66" i="3"/>
  <c r="F66" i="3"/>
  <c r="J65" i="3"/>
  <c r="H65" i="3"/>
  <c r="F65" i="3"/>
  <c r="J64" i="3"/>
  <c r="H64" i="3"/>
  <c r="F64" i="3"/>
  <c r="J63" i="3"/>
  <c r="H63" i="3"/>
  <c r="F63" i="3"/>
  <c r="J62" i="3"/>
  <c r="H62" i="3"/>
  <c r="F62" i="3"/>
  <c r="J61" i="3"/>
  <c r="H61" i="3"/>
  <c r="J60" i="3"/>
  <c r="H60" i="3"/>
  <c r="F60" i="3"/>
  <c r="J59" i="3"/>
  <c r="H59" i="3"/>
  <c r="F59" i="3"/>
  <c r="J58" i="3"/>
  <c r="H58" i="3"/>
  <c r="F58" i="3"/>
  <c r="J57" i="3"/>
  <c r="H57" i="3"/>
  <c r="F57" i="3"/>
  <c r="J56" i="3"/>
  <c r="J74" i="3" s="1"/>
  <c r="H56" i="3"/>
  <c r="H74" i="3" s="1"/>
  <c r="F56" i="3"/>
  <c r="J55" i="3"/>
  <c r="H55" i="3"/>
  <c r="F55" i="3"/>
  <c r="J54" i="3"/>
  <c r="H54" i="3"/>
  <c r="F54" i="3"/>
  <c r="F74" i="3" s="1"/>
  <c r="J51" i="3"/>
  <c r="H51" i="3"/>
  <c r="F51" i="3"/>
  <c r="J50" i="3"/>
  <c r="H50" i="3"/>
  <c r="F50" i="3"/>
  <c r="J49" i="3"/>
  <c r="H49" i="3"/>
  <c r="J48" i="3"/>
  <c r="H48" i="3"/>
  <c r="J47" i="3"/>
  <c r="H47" i="3"/>
  <c r="F47" i="3"/>
  <c r="J46" i="3"/>
  <c r="H46" i="3"/>
  <c r="F46" i="3"/>
  <c r="J45" i="3"/>
  <c r="H45" i="3"/>
  <c r="F45" i="3"/>
  <c r="J44" i="3"/>
  <c r="H44" i="3"/>
  <c r="J43" i="3"/>
  <c r="H43" i="3"/>
  <c r="F43" i="3"/>
  <c r="J42" i="3"/>
  <c r="H42" i="3"/>
  <c r="J41" i="3"/>
  <c r="H41" i="3"/>
  <c r="F41" i="3"/>
  <c r="J40" i="3"/>
  <c r="H40" i="3"/>
  <c r="J39" i="3"/>
  <c r="H39" i="3"/>
  <c r="J38" i="3"/>
  <c r="J37" i="3"/>
  <c r="H37" i="3"/>
  <c r="F37" i="3"/>
  <c r="J36" i="3"/>
  <c r="H36" i="3"/>
  <c r="J35" i="3"/>
  <c r="H35" i="3"/>
  <c r="F35" i="3"/>
  <c r="J34" i="3"/>
  <c r="H34" i="3"/>
  <c r="F34" i="3"/>
  <c r="J33" i="3"/>
  <c r="H33" i="3"/>
  <c r="F33" i="3"/>
  <c r="J32" i="3"/>
  <c r="H32" i="3"/>
  <c r="J31" i="3"/>
  <c r="H31" i="3"/>
  <c r="F31" i="3"/>
  <c r="J30" i="3"/>
  <c r="H30" i="3"/>
  <c r="F30" i="3"/>
  <c r="J29" i="3"/>
  <c r="H29" i="3"/>
  <c r="F29" i="3"/>
  <c r="J28" i="3"/>
  <c r="H28" i="3"/>
  <c r="F28" i="3"/>
  <c r="J27" i="3"/>
  <c r="H27" i="3"/>
  <c r="F27" i="3"/>
  <c r="J26" i="3"/>
  <c r="J52" i="3" s="1"/>
  <c r="H26" i="3"/>
  <c r="H52" i="3" s="1"/>
  <c r="F26" i="3"/>
  <c r="F52" i="3" s="1"/>
  <c r="J23" i="3"/>
  <c r="H23" i="3"/>
  <c r="F23" i="3"/>
  <c r="J22" i="3"/>
  <c r="H22" i="3"/>
  <c r="F22" i="3"/>
  <c r="J21" i="3"/>
  <c r="H21" i="3"/>
  <c r="F21" i="3"/>
  <c r="J20" i="3"/>
  <c r="H20" i="3"/>
  <c r="H24" i="3" s="1"/>
  <c r="F20" i="3"/>
  <c r="J19" i="3"/>
  <c r="H19" i="3"/>
  <c r="F19" i="3"/>
  <c r="J18" i="3"/>
  <c r="H18" i="3"/>
  <c r="F18" i="3"/>
  <c r="J17" i="3"/>
  <c r="J24" i="3" s="1"/>
  <c r="H17" i="3"/>
  <c r="F17" i="3"/>
  <c r="F24" i="3" s="1"/>
  <c r="J14" i="3"/>
  <c r="H14" i="3"/>
  <c r="F14" i="3"/>
  <c r="J13" i="3"/>
  <c r="H13" i="3"/>
  <c r="J12" i="3"/>
  <c r="H12" i="3"/>
  <c r="F12" i="3"/>
  <c r="J11" i="3"/>
  <c r="H11" i="3"/>
  <c r="J10" i="3"/>
  <c r="H10" i="3"/>
  <c r="F10" i="3"/>
  <c r="J9" i="3"/>
  <c r="J15" i="3" s="1"/>
  <c r="H9" i="3"/>
  <c r="H15" i="3" s="1"/>
  <c r="F9" i="3"/>
  <c r="J8" i="3"/>
  <c r="H8" i="3"/>
  <c r="F8" i="3"/>
  <c r="F15" i="3" s="1"/>
  <c r="L88" i="1"/>
  <c r="J88" i="1"/>
  <c r="H88" i="1"/>
  <c r="F88" i="1"/>
  <c r="L87" i="1"/>
  <c r="J87" i="1"/>
  <c r="H87" i="1"/>
  <c r="F87" i="1"/>
  <c r="L86" i="1"/>
  <c r="J86" i="1"/>
  <c r="H86" i="1"/>
  <c r="F86" i="1"/>
  <c r="L85" i="1"/>
  <c r="L89" i="1" s="1"/>
  <c r="J85" i="1"/>
  <c r="J89" i="1" s="1"/>
  <c r="H85" i="1"/>
  <c r="H89" i="1" s="1"/>
  <c r="F85" i="1"/>
  <c r="F89" i="1" s="1"/>
  <c r="L82" i="1"/>
  <c r="J82" i="1"/>
  <c r="H82" i="1"/>
  <c r="F82" i="1"/>
  <c r="L81" i="1"/>
  <c r="J81" i="1"/>
  <c r="H81" i="1"/>
  <c r="F81" i="1"/>
  <c r="L80" i="1"/>
  <c r="J80" i="1"/>
  <c r="H80" i="1"/>
  <c r="F80" i="1"/>
  <c r="L79" i="1"/>
  <c r="J79" i="1"/>
  <c r="H79" i="1"/>
  <c r="F79" i="1"/>
  <c r="L78" i="1"/>
  <c r="J78" i="1"/>
  <c r="H78" i="1"/>
  <c r="F78" i="1"/>
  <c r="L77" i="1"/>
  <c r="J77" i="1"/>
  <c r="H77" i="1"/>
  <c r="F77" i="1"/>
  <c r="F83" i="1" s="1"/>
  <c r="L76" i="1"/>
  <c r="J76" i="1"/>
  <c r="H76" i="1"/>
  <c r="L75" i="1"/>
  <c r="J75" i="1"/>
  <c r="H75" i="1"/>
  <c r="F75" i="1"/>
  <c r="L74" i="1"/>
  <c r="J74" i="1"/>
  <c r="H74" i="1"/>
  <c r="F74" i="1"/>
  <c r="L73" i="1"/>
  <c r="J73" i="1"/>
  <c r="H73" i="1"/>
  <c r="F73" i="1"/>
  <c r="L72" i="1"/>
  <c r="J72" i="1"/>
  <c r="H72" i="1"/>
  <c r="F72" i="1"/>
  <c r="L71" i="1"/>
  <c r="J71" i="1"/>
  <c r="H71" i="1"/>
  <c r="F71" i="1"/>
  <c r="L70" i="1"/>
  <c r="J70" i="1"/>
  <c r="H70" i="1"/>
  <c r="F70" i="1"/>
  <c r="L69" i="1"/>
  <c r="J69" i="1"/>
  <c r="H69" i="1"/>
  <c r="L68" i="1"/>
  <c r="J68" i="1"/>
  <c r="H68" i="1"/>
  <c r="F68" i="1"/>
  <c r="L67" i="1"/>
  <c r="J67" i="1"/>
  <c r="H67" i="1"/>
  <c r="L66" i="1"/>
  <c r="J66" i="1"/>
  <c r="H66" i="1"/>
  <c r="F66" i="1"/>
  <c r="L65" i="1"/>
  <c r="J65" i="1"/>
  <c r="H65" i="1"/>
  <c r="F65" i="1"/>
  <c r="L64" i="1"/>
  <c r="J64" i="1"/>
  <c r="H64" i="1"/>
  <c r="F64" i="1"/>
  <c r="L63" i="1"/>
  <c r="J63" i="1"/>
  <c r="H63" i="1"/>
  <c r="F63" i="1"/>
  <c r="L62" i="1"/>
  <c r="L83" i="1" s="1"/>
  <c r="J62" i="1"/>
  <c r="J83" i="1" s="1"/>
  <c r="H62" i="1"/>
  <c r="H83" i="1" s="1"/>
  <c r="F62" i="1"/>
  <c r="L59" i="1"/>
  <c r="J59" i="1"/>
  <c r="H59" i="1"/>
  <c r="F59" i="1"/>
  <c r="L58" i="1"/>
  <c r="J58" i="1"/>
  <c r="H58" i="1"/>
  <c r="L57" i="1"/>
  <c r="J57" i="1"/>
  <c r="H57" i="1"/>
  <c r="L56" i="1"/>
  <c r="J56" i="1"/>
  <c r="H56" i="1"/>
  <c r="F56" i="1"/>
  <c r="L55" i="1"/>
  <c r="J55" i="1"/>
  <c r="H55" i="1"/>
  <c r="L54" i="1"/>
  <c r="J54" i="1"/>
  <c r="H54" i="1"/>
  <c r="F54" i="1"/>
  <c r="L53" i="1"/>
  <c r="J53" i="1"/>
  <c r="H53" i="1"/>
  <c r="L52" i="1"/>
  <c r="J52" i="1"/>
  <c r="H52" i="1"/>
  <c r="L51" i="1"/>
  <c r="J51" i="1"/>
  <c r="H51" i="1"/>
  <c r="F51" i="1"/>
  <c r="L50" i="1"/>
  <c r="J50" i="1"/>
  <c r="H50" i="1"/>
  <c r="F50" i="1"/>
  <c r="L49" i="1"/>
  <c r="J49" i="1"/>
  <c r="H49" i="1"/>
  <c r="F49" i="1"/>
  <c r="L48" i="1"/>
  <c r="J48" i="1"/>
  <c r="H48" i="1"/>
  <c r="L47" i="1"/>
  <c r="J47" i="1"/>
  <c r="H47" i="1"/>
  <c r="L46" i="1"/>
  <c r="J46" i="1"/>
  <c r="H46" i="1"/>
  <c r="F46" i="1"/>
  <c r="L45" i="1"/>
  <c r="J45" i="1"/>
  <c r="H45" i="1"/>
  <c r="F45" i="1"/>
  <c r="L44" i="1"/>
  <c r="J44" i="1"/>
  <c r="H44" i="1"/>
  <c r="F44" i="1"/>
  <c r="L43" i="1"/>
  <c r="J43" i="1"/>
  <c r="H43" i="1"/>
  <c r="F43" i="1"/>
  <c r="L42" i="1"/>
  <c r="J42" i="1"/>
  <c r="H42" i="1"/>
  <c r="F42" i="1"/>
  <c r="L41" i="1"/>
  <c r="J41" i="1"/>
  <c r="H41" i="1"/>
  <c r="F41" i="1"/>
  <c r="L40" i="1"/>
  <c r="J40" i="1"/>
  <c r="H40" i="1"/>
  <c r="L39" i="1"/>
  <c r="J39" i="1"/>
  <c r="H39" i="1"/>
  <c r="L38" i="1"/>
  <c r="J38" i="1"/>
  <c r="H38" i="1"/>
  <c r="L37" i="1"/>
  <c r="J37" i="1"/>
  <c r="H37" i="1"/>
  <c r="L36" i="1"/>
  <c r="J36" i="1"/>
  <c r="H36" i="1"/>
  <c r="F36" i="1"/>
  <c r="L35" i="1"/>
  <c r="J35" i="1"/>
  <c r="H35" i="1"/>
  <c r="L34" i="1"/>
  <c r="J34" i="1"/>
  <c r="H34" i="1"/>
  <c r="F34" i="1"/>
  <c r="L33" i="1"/>
  <c r="J33" i="1"/>
  <c r="H33" i="1"/>
  <c r="F33" i="1"/>
  <c r="L32" i="1"/>
  <c r="J32" i="1"/>
  <c r="H32" i="1"/>
  <c r="F32" i="1"/>
  <c r="L31" i="1"/>
  <c r="J31" i="1"/>
  <c r="H31" i="1"/>
  <c r="F31" i="1"/>
  <c r="L30" i="1"/>
  <c r="J30" i="1"/>
  <c r="H30" i="1"/>
  <c r="F30" i="1"/>
  <c r="L29" i="1"/>
  <c r="J29" i="1"/>
  <c r="H29" i="1"/>
  <c r="F29" i="1"/>
  <c r="L28" i="1"/>
  <c r="J28" i="1"/>
  <c r="H28" i="1"/>
  <c r="F28" i="1"/>
  <c r="L27" i="1"/>
  <c r="J27" i="1"/>
  <c r="H27" i="1"/>
  <c r="F27" i="1"/>
  <c r="L26" i="1"/>
  <c r="J26" i="1"/>
  <c r="H26" i="1"/>
  <c r="F26" i="1"/>
  <c r="L25" i="1"/>
  <c r="L60" i="1" s="1"/>
  <c r="J25" i="1"/>
  <c r="J60" i="1" s="1"/>
  <c r="H25" i="1"/>
  <c r="H60" i="1" s="1"/>
  <c r="F25" i="1"/>
  <c r="F60" i="1" s="1"/>
  <c r="L22" i="1"/>
  <c r="J22" i="1"/>
  <c r="H22" i="1"/>
  <c r="F22" i="1"/>
  <c r="L21" i="1"/>
  <c r="J21" i="1"/>
  <c r="H21" i="1"/>
  <c r="F21" i="1"/>
  <c r="L20" i="1"/>
  <c r="J20" i="1"/>
  <c r="H20" i="1"/>
  <c r="F20" i="1"/>
  <c r="L19" i="1"/>
  <c r="J19" i="1"/>
  <c r="H19" i="1"/>
  <c r="F19" i="1"/>
  <c r="L18" i="1"/>
  <c r="J18" i="1"/>
  <c r="H18" i="1"/>
  <c r="F18" i="1"/>
  <c r="L17" i="1"/>
  <c r="J17" i="1"/>
  <c r="H17" i="1"/>
  <c r="F17" i="1"/>
  <c r="L16" i="1"/>
  <c r="L23" i="1" s="1"/>
  <c r="J16" i="1"/>
  <c r="J23" i="1" s="1"/>
  <c r="H16" i="1"/>
  <c r="H23" i="1" s="1"/>
  <c r="F16" i="1"/>
  <c r="F23" i="1" s="1"/>
  <c r="L13" i="1"/>
  <c r="J13" i="1"/>
  <c r="H13" i="1"/>
  <c r="H14" i="1" s="1"/>
  <c r="F13" i="1"/>
  <c r="L12" i="1"/>
  <c r="J12" i="1"/>
  <c r="L11" i="1"/>
  <c r="J11" i="1"/>
  <c r="H11" i="1"/>
  <c r="F11" i="1"/>
  <c r="L10" i="1"/>
  <c r="J10" i="1"/>
  <c r="H10" i="1"/>
  <c r="L9" i="1"/>
  <c r="J9" i="1"/>
  <c r="H9" i="1"/>
  <c r="F9" i="1"/>
  <c r="L8" i="1"/>
  <c r="J8" i="1"/>
  <c r="H8" i="1"/>
  <c r="F8" i="1"/>
  <c r="L7" i="1"/>
  <c r="L14" i="1" s="1"/>
  <c r="J7" i="1"/>
  <c r="J14" i="1" s="1"/>
  <c r="H7" i="1"/>
  <c r="F7" i="1"/>
  <c r="F14" i="1" s="1"/>
  <c r="F74" i="5" l="1"/>
  <c r="H74" i="5"/>
  <c r="F90" i="1"/>
  <c r="J81" i="3"/>
  <c r="J90" i="1"/>
  <c r="J74" i="5"/>
  <c r="F81" i="3"/>
  <c r="H90" i="1"/>
  <c r="L90" i="1"/>
  <c r="H81" i="3"/>
</calcChain>
</file>

<file path=xl/sharedStrings.xml><?xml version="1.0" encoding="utf-8"?>
<sst xmlns="http://schemas.openxmlformats.org/spreadsheetml/2006/main" count="1410" uniqueCount="432">
  <si>
    <t>Pre-Conceptual         (CD-0)</t>
  </si>
  <si>
    <t>Conceptual Design (CD-1)</t>
  </si>
  <si>
    <t>Preliminary Design Performance Baseline (CD-2)</t>
  </si>
  <si>
    <t>Final Design (CD-3)</t>
  </si>
  <si>
    <t>Weighting Designation</t>
  </si>
  <si>
    <t>Weighting Factor</t>
  </si>
  <si>
    <t>Maturity Value</t>
  </si>
  <si>
    <t>Target Score</t>
  </si>
  <si>
    <t>A. COST</t>
  </si>
  <si>
    <t>A1</t>
  </si>
  <si>
    <t>Cost Estimate</t>
  </si>
  <si>
    <t>H</t>
  </si>
  <si>
    <t>A2</t>
  </si>
  <si>
    <t>Cost Risk/Contingency Analysis</t>
  </si>
  <si>
    <t>P</t>
  </si>
  <si>
    <t>A3</t>
  </si>
  <si>
    <t>Funding Requirements/Profile</t>
  </si>
  <si>
    <t>A4</t>
  </si>
  <si>
    <t>Independent Cost/Schedule Review</t>
  </si>
  <si>
    <t>N/A</t>
  </si>
  <si>
    <t>A5</t>
  </si>
  <si>
    <t>Life Cycle Cost</t>
  </si>
  <si>
    <t>A6</t>
  </si>
  <si>
    <t>Forecast Cost at Completion</t>
  </si>
  <si>
    <t>A7</t>
  </si>
  <si>
    <t>Cost Estimate for Next Phase Work Scope</t>
  </si>
  <si>
    <t>Subtotal Cost Element</t>
  </si>
  <si>
    <t>B. SCHEDULE</t>
  </si>
  <si>
    <t>B1</t>
  </si>
  <si>
    <t>Project Schedule</t>
  </si>
  <si>
    <t>B2</t>
  </si>
  <si>
    <t>Major Milestones</t>
  </si>
  <si>
    <t>B3</t>
  </si>
  <si>
    <t>Resource Loading</t>
  </si>
  <si>
    <t>B4</t>
  </si>
  <si>
    <t>Critical Path Management</t>
  </si>
  <si>
    <t>B5</t>
  </si>
  <si>
    <t>Schedule Risk/Contingency Analysis</t>
  </si>
  <si>
    <t>B6</t>
  </si>
  <si>
    <t>Forecast of Schedule at Completion</t>
  </si>
  <si>
    <t>B7</t>
  </si>
  <si>
    <t>Schedule for Next Phase Work Scope</t>
  </si>
  <si>
    <t>Subtotal Schedule Element</t>
  </si>
  <si>
    <t>C. SCOPE/TECHNICAL</t>
  </si>
  <si>
    <t>C1</t>
  </si>
  <si>
    <t>Systems Engineering/System Design Descriptions</t>
  </si>
  <si>
    <t>C2</t>
  </si>
  <si>
    <t>Alternative Analysis</t>
  </si>
  <si>
    <t>C3</t>
  </si>
  <si>
    <t>Functional and Operational Requirements</t>
  </si>
  <si>
    <t>C4</t>
  </si>
  <si>
    <t>Design Basis (How)</t>
  </si>
  <si>
    <t>C5</t>
  </si>
  <si>
    <t>Design Criteria/Design Margins (How to)</t>
  </si>
  <si>
    <t>C6</t>
  </si>
  <si>
    <t>Technology Needs Identified</t>
  </si>
  <si>
    <t>C7</t>
  </si>
  <si>
    <t>Technology Needs Demonstrated</t>
  </si>
  <si>
    <t>C8</t>
  </si>
  <si>
    <t>Trade-Off Optimization Studies</t>
  </si>
  <si>
    <t>C9</t>
  </si>
  <si>
    <t>Site Location</t>
  </si>
  <si>
    <t>C10</t>
  </si>
  <si>
    <t>Plot Plan</t>
  </si>
  <si>
    <t>C11</t>
  </si>
  <si>
    <t>Process Flow Diagrams (PFDs)</t>
  </si>
  <si>
    <t>C12</t>
  </si>
  <si>
    <t>Natural Phenomena</t>
  </si>
  <si>
    <t>C13</t>
  </si>
  <si>
    <t>Layout Drawings and Equipment List</t>
  </si>
  <si>
    <t>C14</t>
  </si>
  <si>
    <t>Piping &amp; Instrumentation Diagrams (P&amp;ID)</t>
  </si>
  <si>
    <t>C15</t>
  </si>
  <si>
    <t>Mechanical (Piping)</t>
  </si>
  <si>
    <t>C16</t>
  </si>
  <si>
    <t>Instrument &amp; Electrical</t>
  </si>
  <si>
    <t>C17</t>
  </si>
  <si>
    <t>Site Characterization (Including Surveys &amp; Soil Tests)</t>
  </si>
  <si>
    <t>C18</t>
  </si>
  <si>
    <t>Waste Characterization and Disposition</t>
  </si>
  <si>
    <t>C19</t>
  </si>
  <si>
    <t>Pollution Prevention &amp; Waste Minimization</t>
  </si>
  <si>
    <t>C20</t>
  </si>
  <si>
    <t>Waste Storage, Packaging and Transportation</t>
  </si>
  <si>
    <t>C21</t>
  </si>
  <si>
    <t>NEPA Documentation</t>
  </si>
  <si>
    <t>C22</t>
  </si>
  <si>
    <t>Long Lead/Critical Equipment &amp; Material List</t>
  </si>
  <si>
    <t>C23</t>
  </si>
  <si>
    <t>Design Completion</t>
  </si>
  <si>
    <t>C24</t>
  </si>
  <si>
    <t>Design Reviews</t>
  </si>
  <si>
    <t>C25</t>
  </si>
  <si>
    <t>Interface Planning and Control</t>
  </si>
  <si>
    <t>C26</t>
  </si>
  <si>
    <t>Operating, Maintenance &amp; Reliability (OMR) Concepts</t>
  </si>
  <si>
    <t>C27</t>
  </si>
  <si>
    <t>Safeguards and Security</t>
  </si>
  <si>
    <t>C28</t>
  </si>
  <si>
    <t>Heat and Material Balances</t>
  </si>
  <si>
    <t>C29</t>
  </si>
  <si>
    <t>Reliability, Availability, Maintainability &amp; Inspectability (RAMI) Analysis</t>
  </si>
  <si>
    <t>C30</t>
  </si>
  <si>
    <t xml:space="preserve"> Materials Loading/Unloading/Staging</t>
  </si>
  <si>
    <t>C31</t>
  </si>
  <si>
    <t>Constructability and Construction Planning</t>
  </si>
  <si>
    <t>C32</t>
  </si>
  <si>
    <t>Sustainable Design</t>
  </si>
  <si>
    <t>C33</t>
  </si>
  <si>
    <t>Transition and Startup Planning</t>
  </si>
  <si>
    <t>C34</t>
  </si>
  <si>
    <t>Operations Plans and Procedures</t>
  </si>
  <si>
    <t>C35</t>
  </si>
  <si>
    <t>Civil, Structural and Architectural</t>
  </si>
  <si>
    <t>Subtotal Scope/Technical Element</t>
  </si>
  <si>
    <t>D. MANAGEMENT PLANNING AND CONTROL</t>
  </si>
  <si>
    <t>D1</t>
  </si>
  <si>
    <t>Mission Need Statement</t>
  </si>
  <si>
    <t>D2</t>
  </si>
  <si>
    <t>Acquisition Strategy Plan</t>
  </si>
  <si>
    <t>D3</t>
  </si>
  <si>
    <t>Key Project Assumptions</t>
  </si>
  <si>
    <t>D4</t>
  </si>
  <si>
    <t>Project Execution Plan (PEP)</t>
  </si>
  <si>
    <t>D5</t>
  </si>
  <si>
    <t>D6</t>
  </si>
  <si>
    <t>Conceptual Design Report (CDR)</t>
  </si>
  <si>
    <t>D7</t>
  </si>
  <si>
    <t>Baseline Change Control</t>
  </si>
  <si>
    <t>D8</t>
  </si>
  <si>
    <t>Project Control</t>
  </si>
  <si>
    <t>D9</t>
  </si>
  <si>
    <t>Project Work Breakdown Structure (WBS)</t>
  </si>
  <si>
    <t>D10</t>
  </si>
  <si>
    <t>Resources Required (People/Material) for Next Phase</t>
  </si>
  <si>
    <t>D11</t>
  </si>
  <si>
    <t>Configuration Management</t>
  </si>
  <si>
    <t>D12</t>
  </si>
  <si>
    <t>Project Risk Management Plan/Assessment</t>
  </si>
  <si>
    <t>D13</t>
  </si>
  <si>
    <t>Quality Assurance Program</t>
  </si>
  <si>
    <t>D14</t>
  </si>
  <si>
    <t>Value Engineering</t>
  </si>
  <si>
    <t>D15</t>
  </si>
  <si>
    <t>Procurement Packages</t>
  </si>
  <si>
    <t>D16</t>
  </si>
  <si>
    <t>Project Acquisition Process</t>
  </si>
  <si>
    <t>D17</t>
  </si>
  <si>
    <t>Integrated Regulatory Oversight Program</t>
  </si>
  <si>
    <t>D18</t>
  </si>
  <si>
    <t>Inter-Site and On-Site Coordination</t>
  </si>
  <si>
    <t>D19</t>
  </si>
  <si>
    <t>Stakeholder Program</t>
  </si>
  <si>
    <t>D20</t>
  </si>
  <si>
    <t>Funds Management</t>
  </si>
  <si>
    <t>D21</t>
  </si>
  <si>
    <t>Reviews/Assessments</t>
  </si>
  <si>
    <t>Subtotal Management Planning and Control Element</t>
  </si>
  <si>
    <t>E. SAFETY</t>
  </si>
  <si>
    <t>E1</t>
  </si>
  <si>
    <t>Hazard Analysis/Safety Documentation</t>
  </si>
  <si>
    <t>E2</t>
  </si>
  <si>
    <t>Integrated Safeguards and Security Planning</t>
  </si>
  <si>
    <t>E3</t>
  </si>
  <si>
    <t>ES&amp;H Management Planning (Including ISM)</t>
  </si>
  <si>
    <t>E4</t>
  </si>
  <si>
    <t>Emergency Preparedness</t>
  </si>
  <si>
    <t>Subtotal Safety Element</t>
  </si>
  <si>
    <t>TOTAL</t>
  </si>
  <si>
    <t>CERCLA Preliminary Analysis/Site Investigation or RCRA Facility Assessment     (CD-0 / ~1)</t>
  </si>
  <si>
    <t>CERCLA Remedial Investigation/Feasibility Study  (or EE/CA) or RCRA Facility Investigation/Corrective Measures Study  (CD-1/2)</t>
  </si>
  <si>
    <t>CERCLA Remedial Design/Remedial Action or RCRA Corrective Measure (CD-2/3)</t>
  </si>
  <si>
    <t>Preliminary Assessments/Site Investigation</t>
  </si>
  <si>
    <t>Remedial Investigation/RCRA Facility Investigation (includes Baseline Risk Assessment)</t>
  </si>
  <si>
    <t>Feasibility Study (FS)/Corrective Measures Study (CMS)</t>
  </si>
  <si>
    <t>Engineering Evaluation/Cost Analysis of Removal Actions/Early Action</t>
  </si>
  <si>
    <t>Performance Assessment (PA)</t>
  </si>
  <si>
    <t>Technology Needs Identified and Available</t>
  </si>
  <si>
    <t>Performance Requirements</t>
  </si>
  <si>
    <t>Waste Acceptance Criteria (WAC)</t>
  </si>
  <si>
    <t>Proposed Plan (PP)</t>
  </si>
  <si>
    <t>CERCLA Record of Decision (ROD)/Action Memo (AM)</t>
  </si>
  <si>
    <t>Remedial Design/D&amp;D Plans</t>
  </si>
  <si>
    <t xml:space="preserve"> H</t>
  </si>
  <si>
    <t>Equipment Needs</t>
  </si>
  <si>
    <t>Training Requirements</t>
  </si>
  <si>
    <t>Environmental Monitoring Plan</t>
  </si>
  <si>
    <t xml:space="preserve"> P</t>
  </si>
  <si>
    <t xml:space="preserve">NEPA Documentation (RCRA Projects) </t>
  </si>
  <si>
    <t>End Point Criteria and Closure Plan/Permit Modification</t>
  </si>
  <si>
    <t>Long Term Surveillance and Monitoring Plan/Post Disposition Monitoring Plan</t>
  </si>
  <si>
    <t>Permits, Licenses, and Regulatory Approvals</t>
  </si>
  <si>
    <t xml:space="preserve">Plot Plan </t>
  </si>
  <si>
    <t>Site/Facility Characterization (Including Surveys and Soil Tests) and radioactive inventory</t>
  </si>
  <si>
    <t>Acquisition Strategy/ Plan</t>
  </si>
  <si>
    <t>The following definitions describe the criteria required to achieve a maximum rating or maturity value of 5. It should be assumed that maturity values of 0-5 represent a subjective assessment of the quality of definition and/or the degree to which the end-state or maximum criteria have been met, or the product has been completed in accordance with the definition of maturity values.</t>
  </si>
  <si>
    <t>Criteria for Maximum Rating</t>
  </si>
  <si>
    <t xml:space="preserve">  Level of Project Definition </t>
  </si>
  <si>
    <t xml:space="preserve">Estimate Class   </t>
  </si>
  <si>
    <t xml:space="preserve">CD-0/Approve Mission Need </t>
  </si>
  <si>
    <t>0% to 15%</t>
  </si>
  <si>
    <t>Class 4/5</t>
  </si>
  <si>
    <t>CD-1/Approve Alternative Selection &amp; Cost Range</t>
  </si>
  <si>
    <t>10 to 15%</t>
  </si>
  <si>
    <t>Class 3</t>
  </si>
  <si>
    <t>CD-2/Approve</t>
  </si>
  <si>
    <t>30% to 70%</t>
  </si>
  <si>
    <t>Class 2</t>
  </si>
  <si>
    <t>3-4</t>
  </si>
  <si>
    <t>CD-3/Approve Start of Construction</t>
  </si>
  <si>
    <t>505 to 100%</t>
  </si>
  <si>
    <t>Class 1</t>
  </si>
  <si>
    <t>The cost estimate includes contingency allowances developed in accordance with DOE guidance. In addition to any deterministic contingency analyses that may have been developed, a probabilistic risk analysis has been performed. The assumptions, rationale and methodology used to perform the probabilistic analysis are explained. The cost risk analysis builds on and is tied to the Project Risk Management Plan. Risk mitigation costs, if appropriate, have been included in the baseline cost estimate, or addressed by the risk analysis model. Costs related to schedule contingency also are included. The use of management reserve by contractors in procurement actions has been evaluated. The confidence level of the baseline cost estimate is clearly stated and explained. All of the preceding requirements are  documented in the project record.</t>
  </si>
  <si>
    <t>Funding requirements have been defined and the project timeline is in compliance with the DOE budget timeline/process. Required budget documentation, including Project Data Sheets (where required), reflects current project cost and schedule estimates/forecasts. The funding profile is based on quantified resource requirements derived from the cost estimate, time-phased through integration with the project baseline schedule. Resource constraints (personnel, budget authorizations, etc.) have been considered when developing the project schedule, and an iterative process used to correlate the cost estimate, schedule and funding profile. The funding profile is based on full consideration of available or expected budget or funding levels for the project. The impact of any projected funding shortfalls has been assessed and management strategies developed to accommodate those shortfalls have been considered and incorporated in the project plans. All of the preceding requirements are documented in the project record.</t>
  </si>
  <si>
    <t>In addition to any internal cost and schedule estimate reviews, the cost estimate and schedule have been subjected to an independent review by an organization not directly involved with the project (Independent Cost Estimate, when required). The independent review has been documented, including the techniques used and type of review performed. The results, findings and recommendations of the independent review have been reconciled with the cost and schedule estimates and changes have been incorporated.</t>
  </si>
  <si>
    <t>he project Life Cycle Costs (LCC) includes relevant assumptions, bases of estimate, qualifications, and exclusions. LCC includes the estimated cost for government commitments that result from execution of this project, including downstream projects/facilities and eventual disposition of the facilities constructed for this project. The LCC estimate should meet the requirements of Office of Management and Budget directives and DOE Orders and guidance. LCC of competing projects or alternative strategies are estimated and documented on a comparable basis. For nuclear projects, or other projects with significant safety hazards, accidents mitigation costs associated with structures, systems, and components (SSCs) have been included. For high hazard facilities, safety mitigation costs are often a key discriminator in competing projects or alternatives.</t>
  </si>
  <si>
    <t>T</t>
  </si>
  <si>
    <t>Forecast of Cost at Completion</t>
  </si>
  <si>
    <t>The cost baseline is approved and the measurement of actual performance is begun, forecasts of costs at completion (actual costs to-date plus “to-go” costs) are developed and issued at regular intervals. Cost forecasts are developed in accordance with project procedures. Key assumptions supporting the baseline estimate are documented and periodically re-evaluated and the impacts of changing assumptions are reflected in the estimates of “to-go” costs. Forecasts are related to the Change Control system and incorporate both approved and pending changes, as appropriate. The forecast of cost at completion is a reasonable projection based on the status of the project and experience to-date.</t>
  </si>
  <si>
    <t>Cost Estimate for Next Phase of Work</t>
  </si>
  <si>
    <t>A detailed cost estimate is prepared and approved for the work scope to be accomplished during the next phase of the project (i.e., the efforts needed to successfully complete the prerequisites for the next Critical Decision). Cost estimates are defensible with an appropriate level of supporting detail and documentation. Assumptions are clearly documented and stated.</t>
  </si>
  <si>
    <t>A schedule has been developed, documented and approved by DOE, is identified in regulatory milestones, and is the basis for the Schedule Baseline. The schedule is a reasonable layout of project activities for all phases of the project and is at a level of development that will allow project execution. Included project activities are consistent with the Work Breakdown Structure (WBS), and the schedule is prepared in accordance with DOE guidance and practices. The schedule is activity-based and includes milestones, reasonable durations and acceptable logic. Schedules and milestones should align after negotiations and change packages are complete. Lower level schedules are developed and tiered to support the baseline schedule and/or Project Master Schedule. Project-specific conditions are included. Assumptions are defined. Interface requirements (including technology development and Government Furnished Services and Items (GFSI) are incorporated into the schedule. The baseline schedule covers the full scope of the project through CD-4, including the startup and transition to operations phases. An appropriate method of developing the schedule is used, including an acceptable software package such as P-3, when applicable. The project schedule has undergone an independent documented check for completeness and accuracy.</t>
  </si>
  <si>
    <t>Milestones are included at each level of the project schedule to establish a baseline and indicate significant progress against the work to be completed. Stakeholder and regulatory milestones are included, as appropriate. Milestones are tiered to support project decisions, performance, approvals, etc. A milestone dictionary is provided which defines the requirements for successful completion. An appropriate number of milestones are included to control the project.</t>
  </si>
  <si>
    <t>The schedule is resource loaded, considers critical resources, and is consistent with the funding profile. The resource loading is documented, and is reasonable, considering such elements as ramp-up, lead times, constraints, etc.</t>
  </si>
  <si>
    <t>A Critical Path is defined. Near-Critical Path activities are identified and sensitivity analyses have been conducted. Schedule management practices are properly focused on Critical Path and Near-Critical Path activities.</t>
  </si>
  <si>
    <t>A probabilistic risk assessment has been conducted on the baseline schedule, and appropriate contingency added, as required. Assumptions, rationale, and methodology, used in the analysis are documented. Schedule risks are fully integrated with the risk management plan.</t>
  </si>
  <si>
    <t>Forecast of Schedule Completion</t>
  </si>
  <si>
    <t>The schedule baseline is approved and the measurement of actual performance has begun, forecasts of completion dates are developed and issued at regular intervals in addition to presentations of schedule progress. Schedule forecasts reflect actual performance, to date, and projections. Forecasts are related to the Change Control system and incorporate both approved and pending changes.</t>
  </si>
  <si>
    <t>Schedule for Next Phase of Work</t>
  </si>
  <si>
    <t>A detailed schedule is approved for activities to be accomplished during the next phase of the project (i.e., the efforts needed to successfully complete the prerequisites for the next Critical Decision). The schedule is defensible with an appropriate level of supporting detail and documentation.</t>
  </si>
  <si>
    <t>Systems Engineering /System Design Descriptions</t>
  </si>
  <si>
    <t>Systems engineering is used to transform mission operational requirements or remediation requirements into system architecture, performance parameters, and design details. Beginning with the definition of a need, the systems engineering process is viewed as a hierarchy that progresses through a baseline and ends with verification that the need is met, including interfaces, fit, and completeness. The application of systems engineering to a project is tailored to the project’s needs and documented. System Design Descriptions (SDD) have been prepared and kept updated to include flow-down of safety and non-safety requirements, and design features shown on design drawings, including safety functions and waste streams/interfaces. SDDs identify the analysis and tests which demonstrate that the design satisfies requirements and performance criteria. Flow charts of major systems have been mapped. Monitoring and surveillance have been established to track successful execution. Related systems are successfully integrated. Appropriate safety considerations have been applied on a system-wide basis.
These activities should be conducted in accordance with DOE’s expectations for incorporating safety into the design process as prescribed in DOE STD 1189-2008, Integration of Safety into the Design Process; and DOE O 420.1B, Facility Safety, as they may apply and appropriate. An independent review has been conducted by a team with appropriate experience and engineering disciplines. Comments have been documented, as well as actions taken for disposition of the comments.</t>
  </si>
  <si>
    <t>Alternatives Analysis</t>
  </si>
  <si>
    <t>Functional and Operational Requirements (F&amp;ORs)</t>
  </si>
  <si>
    <t>Trade-Off/Optimization Studies</t>
  </si>
  <si>
    <t>The geographical location of proposed project is defined and approved. The rationale for the decision process is documented, as appropriate. The site selection process is considered a viable option and relative strengths and weaknesses of alternate site locations were assessed. The selection criteria are complete and include major considerations of stakeholders and current operations.</t>
  </si>
  <si>
    <t>All major systems have associated process flow diagrams showing the entire process, from beginning to end, including raw materials and waste products. Process flow diagrams are complete and annotated with material balances for design basis. Drawings include items such as:
System Major equipment items and major system components System Flow of materials to and from the major equipment items
- Inter-relationship of all systems and system elements
PFDs reviewed, approved and issued with at least Rev. 0 statuses - as an engineering control document. Any changes to process flow diagrams identified during final design effort are reflected in revised drawings. The process should be part of the safety in design activities as defined by DOE STD 1189-2008, as they
may apply and appropriate.</t>
  </si>
  <si>
    <r>
      <t xml:space="preserve">Process/mechanical design plans and specifications are approved and issued for construction, as appropriate, include:
</t>
    </r>
    <r>
      <rPr>
        <sz val="10"/>
        <color indexed="8"/>
        <rFont val="Wingdings"/>
        <family val="1"/>
        <charset val="204"/>
      </rPr>
      <t xml:space="preserve"> </t>
    </r>
    <r>
      <rPr>
        <sz val="10"/>
        <color indexed="8"/>
        <rFont val="Arial"/>
        <family val="1"/>
        <charset val="204"/>
      </rPr>
      <t xml:space="preserve">Mechanical Design                                               </t>
    </r>
    <r>
      <rPr>
        <sz val="10"/>
        <color indexed="8"/>
        <rFont val="Wingdings"/>
        <family val="1"/>
        <charset val="204"/>
      </rPr>
      <t xml:space="preserve"> </t>
    </r>
    <r>
      <rPr>
        <sz val="10"/>
        <color indexed="8"/>
        <rFont val="Arial"/>
        <family val="1"/>
        <charset val="204"/>
      </rPr>
      <t xml:space="preserve">Piping stress analysis
</t>
    </r>
    <r>
      <rPr>
        <sz val="10"/>
        <color indexed="8"/>
        <rFont val="Wingdings"/>
        <family val="1"/>
        <charset val="204"/>
      </rPr>
      <t xml:space="preserve"> </t>
    </r>
    <r>
      <rPr>
        <sz val="10"/>
        <color indexed="8"/>
        <rFont val="Arial"/>
        <family val="1"/>
        <charset val="204"/>
      </rPr>
      <t xml:space="preserve">Mechanical Equipment List                                  </t>
    </r>
    <r>
      <rPr>
        <sz val="10"/>
        <color indexed="8"/>
        <rFont val="Wingdings"/>
        <family val="1"/>
        <charset val="204"/>
      </rPr>
      <t xml:space="preserve"> </t>
    </r>
    <r>
      <rPr>
        <sz val="10"/>
        <color indexed="8"/>
        <rFont val="Arial"/>
        <family val="1"/>
        <charset val="204"/>
      </rPr>
      <t xml:space="preserve">Specifications (design, performance,
</t>
    </r>
    <r>
      <rPr>
        <sz val="10"/>
        <color indexed="8"/>
        <rFont val="Wingdings"/>
        <family val="1"/>
        <charset val="204"/>
      </rPr>
      <t xml:space="preserve"> </t>
    </r>
    <r>
      <rPr>
        <sz val="10"/>
        <color indexed="8"/>
        <rFont val="Arial"/>
        <family val="1"/>
        <charset val="204"/>
      </rPr>
      <t xml:space="preserve">Piping Specialty Items List                                          manufacturing, material, and code
</t>
    </r>
    <r>
      <rPr>
        <sz val="10"/>
        <color indexed="8"/>
        <rFont val="Wingdings"/>
        <family val="1"/>
        <charset val="204"/>
      </rPr>
      <t xml:space="preserve"> </t>
    </r>
    <r>
      <rPr>
        <sz val="10"/>
        <color indexed="8"/>
        <rFont val="Arial"/>
        <family val="1"/>
        <charset val="204"/>
      </rPr>
      <t xml:space="preserve">Piping system criteria                                                  requirements)
</t>
    </r>
    <r>
      <rPr>
        <sz val="10"/>
        <color indexed="8"/>
        <rFont val="Wingdings"/>
        <family val="1"/>
        <charset val="204"/>
      </rPr>
      <t xml:space="preserve"> </t>
    </r>
    <r>
      <rPr>
        <sz val="10"/>
        <color indexed="8"/>
        <rFont val="Arial"/>
        <family val="1"/>
        <charset val="204"/>
      </rPr>
      <t xml:space="preserve">Valve List with tag numbers                                 </t>
    </r>
    <r>
      <rPr>
        <sz val="10"/>
        <color indexed="8"/>
        <rFont val="Wingdings"/>
        <family val="1"/>
        <charset val="204"/>
      </rPr>
      <t xml:space="preserve"> </t>
    </r>
    <r>
      <rPr>
        <sz val="10"/>
        <color indexed="8"/>
        <rFont val="Arial"/>
        <family val="1"/>
        <charset val="204"/>
      </rPr>
      <t xml:space="preserve">Utility flow diagrams
</t>
    </r>
    <r>
      <rPr>
        <sz val="10"/>
        <color indexed="8"/>
        <rFont val="Wingdings"/>
        <family val="1"/>
        <charset val="204"/>
      </rPr>
      <t xml:space="preserve"> </t>
    </r>
    <r>
      <rPr>
        <sz val="10"/>
        <color indexed="8"/>
        <rFont val="Arial"/>
        <family val="1"/>
        <charset val="204"/>
      </rPr>
      <t xml:space="preserve">Tie-in List for all piping tie-ins to existing              </t>
    </r>
    <r>
      <rPr>
        <sz val="10"/>
        <color indexed="8"/>
        <rFont val="Wingdings"/>
        <family val="1"/>
        <charset val="204"/>
      </rPr>
      <t xml:space="preserve"> </t>
    </r>
    <r>
      <rPr>
        <sz val="10"/>
        <color indexed="8"/>
        <rFont val="Arial"/>
        <family val="1"/>
        <charset val="204"/>
      </rPr>
      <t>Utility Sources with supply conditions
lines</t>
    </r>
  </si>
  <si>
    <t>Instrument and Electrical</t>
  </si>
  <si>
    <r>
      <t xml:space="preserve">The National Electrical Code and state and local relevant codes are incorporated into the design and project plans. Safety and security components have appropriate designations and separation criteria have been considered in their design. Instrument and Electrical requirements, as appropriate, including the following, are approved and issued for construction:
</t>
    </r>
    <r>
      <rPr>
        <sz val="10"/>
        <color indexed="8"/>
        <rFont val="Wingdings"/>
        <family val="1"/>
        <charset val="204"/>
      </rPr>
      <t xml:space="preserve"> </t>
    </r>
    <r>
      <rPr>
        <sz val="10"/>
        <color indexed="8"/>
        <rFont val="Arial"/>
        <family val="1"/>
        <charset val="204"/>
      </rPr>
      <t xml:space="preserve">Electrical Area Classifications                        </t>
    </r>
    <r>
      <rPr>
        <sz val="10"/>
        <color indexed="8"/>
        <rFont val="Wingdings"/>
        <family val="1"/>
        <charset val="204"/>
      </rPr>
      <t xml:space="preserve"> </t>
    </r>
    <r>
      <rPr>
        <sz val="10"/>
        <color indexed="8"/>
        <rFont val="Arial"/>
        <family val="1"/>
        <charset val="204"/>
      </rPr>
      <t xml:space="preserve">Substation Design
</t>
    </r>
    <r>
      <rPr>
        <sz val="10"/>
        <color indexed="8"/>
        <rFont val="Wingdings"/>
        <family val="1"/>
        <charset val="204"/>
      </rPr>
      <t xml:space="preserve"> </t>
    </r>
    <r>
      <rPr>
        <sz val="10"/>
        <color indexed="8"/>
        <rFont val="Arial"/>
        <family val="1"/>
        <charset val="204"/>
      </rPr>
      <t xml:space="preserve">Substation Requirements                               </t>
    </r>
    <r>
      <rPr>
        <sz val="10"/>
        <color indexed="8"/>
        <rFont val="Wingdings"/>
        <family val="1"/>
        <charset val="204"/>
      </rPr>
      <t xml:space="preserve"> </t>
    </r>
    <r>
      <rPr>
        <sz val="10"/>
        <color indexed="8"/>
        <rFont val="Arial"/>
        <family val="1"/>
        <charset val="204"/>
      </rPr>
      <t xml:space="preserve">Instrument Index
</t>
    </r>
    <r>
      <rPr>
        <sz val="10"/>
        <color indexed="8"/>
        <rFont val="Wingdings"/>
        <family val="1"/>
        <charset val="204"/>
      </rPr>
      <t xml:space="preserve"> </t>
    </r>
    <r>
      <rPr>
        <sz val="10"/>
        <color indexed="8"/>
        <rFont val="Arial"/>
        <family val="1"/>
        <charset val="204"/>
      </rPr>
      <t xml:space="preserve">Electrical Design Requirements                     </t>
    </r>
    <r>
      <rPr>
        <sz val="10"/>
        <color indexed="8"/>
        <rFont val="Wingdings"/>
        <family val="1"/>
        <charset val="204"/>
      </rPr>
      <t xml:space="preserve"> </t>
    </r>
    <r>
      <rPr>
        <sz val="10"/>
        <color indexed="8"/>
        <rFont val="Arial"/>
        <family val="1"/>
        <charset val="204"/>
      </rPr>
      <t xml:space="preserve">Logic Diagrams
</t>
    </r>
    <r>
      <rPr>
        <sz val="10"/>
        <color indexed="8"/>
        <rFont val="Wingdings"/>
        <family val="1"/>
        <charset val="204"/>
      </rPr>
      <t xml:space="preserve"> </t>
    </r>
    <r>
      <rPr>
        <sz val="10"/>
        <color indexed="8"/>
        <rFont val="Arial"/>
        <family val="1"/>
        <charset val="204"/>
      </rPr>
      <t xml:space="preserve">Electrical One-Line Diagrams                        </t>
    </r>
    <r>
      <rPr>
        <sz val="10"/>
        <color indexed="8"/>
        <rFont val="Wingdings"/>
        <family val="1"/>
        <charset val="204"/>
      </rPr>
      <t xml:space="preserve"> </t>
    </r>
    <r>
      <rPr>
        <sz val="10"/>
        <color indexed="8"/>
        <rFont val="Arial"/>
        <family val="1"/>
        <charset val="204"/>
      </rPr>
      <t xml:space="preserve">Instrument and Electrical Specifications
</t>
    </r>
    <r>
      <rPr>
        <sz val="10"/>
        <color indexed="8"/>
        <rFont val="Wingdings"/>
        <family val="1"/>
        <charset val="204"/>
      </rPr>
      <t xml:space="preserve"> </t>
    </r>
    <r>
      <rPr>
        <sz val="10"/>
        <color indexed="8"/>
        <rFont val="Arial"/>
        <family val="1"/>
        <charset val="204"/>
      </rPr>
      <t xml:space="preserve">Utility flow diagrams                                       </t>
    </r>
    <r>
      <rPr>
        <sz val="10"/>
        <color indexed="8"/>
        <rFont val="Wingdings"/>
        <family val="1"/>
        <charset val="204"/>
      </rPr>
      <t xml:space="preserve"> </t>
    </r>
    <r>
      <rPr>
        <sz val="10"/>
        <color indexed="8"/>
        <rFont val="Arial"/>
        <family val="1"/>
        <charset val="204"/>
      </rPr>
      <t xml:space="preserve">Utility sources with supply conditions
</t>
    </r>
    <r>
      <rPr>
        <sz val="10"/>
        <color indexed="8"/>
        <rFont val="Wingdings"/>
        <family val="1"/>
        <charset val="204"/>
      </rPr>
      <t xml:space="preserve"> </t>
    </r>
    <r>
      <rPr>
        <sz val="10"/>
        <color indexed="8"/>
        <rFont val="Arial"/>
        <family val="1"/>
        <charset val="204"/>
      </rPr>
      <t>Instrument Set Point document</t>
    </r>
  </si>
  <si>
    <t>Physical Site Characteristics</t>
  </si>
  <si>
    <r>
      <t xml:space="preserve">Assessments of site-specific attributes are complete. Survey and geotechnical evaluations of the proposed site are complete. Investigation and development of site-specific characteristics are sufficient to support final Natural Phenomena Hazard design basis and key assumptions are clearly documented. Remediation plan to address identified site characterization deficiencies has been developed, if appropriate. Areas of potential risk are identified. Evaluation and results of the investigation characterize the following:
</t>
    </r>
    <r>
      <rPr>
        <sz val="10"/>
        <color indexed="8"/>
        <rFont val="Wingdings"/>
        <family val="1"/>
        <charset val="204"/>
      </rPr>
      <t xml:space="preserve"> </t>
    </r>
    <r>
      <rPr>
        <sz val="10"/>
        <color indexed="8"/>
        <rFont val="Arial"/>
        <family val="1"/>
        <charset val="204"/>
      </rPr>
      <t xml:space="preserve">Hydrology                                       </t>
    </r>
    <r>
      <rPr>
        <sz val="10"/>
        <color indexed="8"/>
        <rFont val="Wingdings"/>
        <family val="1"/>
        <charset val="204"/>
      </rPr>
      <t xml:space="preserve"> </t>
    </r>
    <r>
      <rPr>
        <sz val="10"/>
        <color indexed="8"/>
        <rFont val="Arial"/>
        <family val="1"/>
        <charset val="204"/>
      </rPr>
      <t xml:space="preserve">Underground obstructions and utilities
</t>
    </r>
    <r>
      <rPr>
        <sz val="10"/>
        <color indexed="8"/>
        <rFont val="Wingdings"/>
        <family val="1"/>
        <charset val="204"/>
      </rPr>
      <t xml:space="preserve"> </t>
    </r>
    <r>
      <rPr>
        <sz val="10"/>
        <color indexed="8"/>
        <rFont val="Arial"/>
        <family val="1"/>
        <charset val="204"/>
      </rPr>
      <t xml:space="preserve">Geology                                         </t>
    </r>
    <r>
      <rPr>
        <sz val="10"/>
        <color indexed="8"/>
        <rFont val="Wingdings"/>
        <family val="1"/>
        <charset val="204"/>
      </rPr>
      <t xml:space="preserve"> </t>
    </r>
    <r>
      <rPr>
        <sz val="10"/>
        <color indexed="8"/>
        <rFont val="Arial"/>
        <family val="1"/>
        <charset val="204"/>
      </rPr>
      <t xml:space="preserve">Environmental contamination
</t>
    </r>
    <r>
      <rPr>
        <sz val="10"/>
        <color indexed="8"/>
        <rFont val="Wingdings"/>
        <family val="1"/>
        <charset val="204"/>
      </rPr>
      <t xml:space="preserve"> </t>
    </r>
    <r>
      <rPr>
        <sz val="10"/>
        <color indexed="8"/>
        <rFont val="Arial"/>
        <family val="1"/>
        <charset val="204"/>
      </rPr>
      <t xml:space="preserve">Seismic                                          </t>
    </r>
    <r>
      <rPr>
        <sz val="10"/>
        <color indexed="8"/>
        <rFont val="Wingdings"/>
        <family val="1"/>
        <charset val="204"/>
      </rPr>
      <t xml:space="preserve"> </t>
    </r>
    <r>
      <rPr>
        <sz val="10"/>
        <color indexed="8"/>
        <rFont val="Arial"/>
        <family val="1"/>
        <charset val="204"/>
      </rPr>
      <t>Geotechnical attributes</t>
    </r>
  </si>
  <si>
    <t>Waste streams generated (gaseous, solid, and liquid, both hazardous and non-hazardous) through construction, demolition, or building preparations are sufficiently characterized to identify appropriate disposition alternatives and worker protection levels and documented in a Waste Management Plan. Samples have been collected, analyzed and validated to produce reliable, high quality data. Necessary plans and actions have been taken to confirm conditions, prepare documents and perform the discovery action, including resolving surveillance and monitoring activities and safety considerations. Historical data and process knowledge are fully documented. All waste streams have their disposition finalized and included in the project costs, risks and schedule. The on-site or off-site Waste Acceptance Criteria are documented, approved, and included in the design requirements for the project.</t>
  </si>
  <si>
    <t>Pollution Prevention and Waste Minimization</t>
  </si>
  <si>
    <r>
      <t xml:space="preserve">A detailed waste minimization/pollution prevention plan for the project and operational phase is complete. A description, estimated costs, and present implementation plan for design, operation, and mitigation features that will minimize wastes and prevent pollution are approved. A detailed waste management plan describing quantities and types of wastes to be generated and plans for their waste treatment, storage or disposal are complete. The plan should:
</t>
    </r>
    <r>
      <rPr>
        <sz val="10"/>
        <color indexed="8"/>
        <rFont val="Wingdings"/>
        <family val="1"/>
        <charset val="204"/>
      </rPr>
      <t xml:space="preserve"> </t>
    </r>
    <r>
      <rPr>
        <sz val="10"/>
        <color indexed="8"/>
        <rFont val="Arial"/>
        <family val="1"/>
        <charset val="204"/>
      </rPr>
      <t xml:space="preserve">Support the waste management cost estimate for the process as well as any facilities. Estimated costs considered in Critical Decision process.)
</t>
    </r>
    <r>
      <rPr>
        <sz val="10"/>
        <color indexed="8"/>
        <rFont val="Wingdings"/>
        <family val="1"/>
        <charset val="204"/>
      </rPr>
      <t xml:space="preserve"> </t>
    </r>
    <r>
      <rPr>
        <sz val="10"/>
        <color indexed="8"/>
        <rFont val="Arial"/>
        <family val="1"/>
        <charset val="204"/>
      </rPr>
      <t xml:space="preserve">Identify project options for waste treatment, storage, and disposal, including availability of future disposal capacity and sites.
</t>
    </r>
    <r>
      <rPr>
        <sz val="10"/>
        <color indexed="8"/>
        <rFont val="Wingdings"/>
        <family val="1"/>
        <charset val="204"/>
      </rPr>
      <t xml:space="preserve"> </t>
    </r>
    <r>
      <rPr>
        <sz val="10"/>
        <color indexed="8"/>
        <rFont val="Arial"/>
        <family val="1"/>
        <charset val="204"/>
      </rPr>
      <t xml:space="preserve">Integrate waste management plans with waste minimization/pollution prevention plans.
</t>
    </r>
    <r>
      <rPr>
        <sz val="10"/>
        <color indexed="8"/>
        <rFont val="Wingdings"/>
        <family val="1"/>
        <charset val="204"/>
      </rPr>
      <t xml:space="preserve"> </t>
    </r>
    <r>
      <rPr>
        <sz val="10"/>
        <color indexed="8"/>
        <rFont val="Arial"/>
        <family val="1"/>
        <charset val="204"/>
      </rPr>
      <t>Characterize regulatory benefits and concerns associated with types and quantities of wastes expected.</t>
    </r>
  </si>
  <si>
    <t>Storage, packaging and transportation requirements for nuclear and hazardous materials and wastes are identified and documented, including both off-site and in-plant transportation, as well as methods and equipment (casks, overpacks, etc.) for packaging, receiving/shipping materials (e.g., rail, truck, air,  marine). The waste packaging and shipping requirements are identified, documented and included into the project design. Storage areas have required permits. Storage, packaging, and transportation specifications are fully identified for each waste stream.</t>
  </si>
  <si>
    <t>Major environmental regulations are identified. Potential environmental permitting issues have been identified. Strategy for addressing environmental permitting issues is defined and documented. Environmental permitting authorities have been contacted and briefed on potential releases to the environment, and the project approach to meeting requirements for air emissions, water discharges, land disposal, and disposition of waste streams. Requirements have been defined and incorporated into design criteria for air emissions, wastewater discharges, land disposal of hazardous wastes, and disposition wastes. Structures, systems, and components are designed consistent with approved environmental permitting requirements. All wastes have a path forward for ultimate disposition. Structures, systems and components in the final design drawings are consistent with approved environmental permitting requirements. All NEPA activities, including NEPA strategy and requirements, are complete and compliant with DOE Orders, as necessary.</t>
  </si>
  <si>
    <t>Long Lead/Critical Equipment &amp; Materials List</t>
  </si>
  <si>
    <t>The need for long-lead items and critical equipment has been documented. Long-lead items are listed. Procedures for their acquisition, vendors, and impacts on the schedule have been documented. Any necessary R&amp;D prior to ordering, fabrication or installation has been integrated to the project scope, risks, schedule and costs.</t>
  </si>
  <si>
    <t>Operating, Maintenance, and Reliability (OMR) Concepts</t>
  </si>
  <si>
    <t>Major safeguards and security issues were identified and documented in the Mission Needs Statement. An initial security vulnerability assessment and a cyber security plan were prepared for the project. Security system design requirements based on performance requirements of the Graded Security Protection Policy, DOE O 470.3B, have been identified and incorporated into the project. The final security vulnerability assessment report and cyber security plan were approved and placed under configuration control. At the conclusion of the final design, all safeguard and security requirements as required by DOE M 470.4 series directives are satisfied by the facility design and/or proposed operational features.</t>
  </si>
  <si>
    <t>Reliability, Availability, Maintainability and Inspectability (RAMI) Analysis</t>
  </si>
  <si>
    <t>Materials Loading/Unloading/Staging</t>
  </si>
  <si>
    <r>
      <t xml:space="preserve">There is a complete list of requirements for loading, unloading, and staging of raw materials and products along with their specifications including cranes and remote handling equipment for the installation/removal or operation of process equipment. This list should include such items as:
</t>
    </r>
    <r>
      <rPr>
        <sz val="10"/>
        <color indexed="8"/>
        <rFont val="Wingdings"/>
        <family val="1"/>
        <charset val="204"/>
      </rPr>
      <t xml:space="preserve"> </t>
    </r>
    <r>
      <rPr>
        <sz val="10"/>
        <color indexed="8"/>
        <rFont val="Arial"/>
        <family val="1"/>
        <charset val="204"/>
      </rPr>
      <t xml:space="preserve">Material Safety Data Sheets created
</t>
    </r>
    <r>
      <rPr>
        <sz val="10"/>
        <color indexed="8"/>
        <rFont val="Wingdings"/>
        <family val="1"/>
        <charset val="204"/>
      </rPr>
      <t xml:space="preserve"> </t>
    </r>
    <r>
      <rPr>
        <sz val="10"/>
        <color indexed="8"/>
        <rFont val="Arial"/>
        <family val="1"/>
        <charset val="204"/>
      </rPr>
      <t xml:space="preserve">Instantaneous and overall loading/unloading rates
</t>
    </r>
    <r>
      <rPr>
        <sz val="10"/>
        <color indexed="8"/>
        <rFont val="Wingdings"/>
        <family val="1"/>
        <charset val="204"/>
      </rPr>
      <t xml:space="preserve"> </t>
    </r>
    <r>
      <rPr>
        <sz val="10"/>
        <color indexed="8"/>
        <rFont val="Arial"/>
        <family val="1"/>
        <charset val="204"/>
      </rPr>
      <t xml:space="preserve">Details on supply and/or receipt of containers and vessels
</t>
    </r>
    <r>
      <rPr>
        <sz val="10"/>
        <color indexed="8"/>
        <rFont val="Wingdings"/>
        <family val="1"/>
        <charset val="204"/>
      </rPr>
      <t xml:space="preserve"> </t>
    </r>
    <r>
      <rPr>
        <sz val="10"/>
        <color indexed="8"/>
        <rFont val="Arial"/>
        <family val="1"/>
        <charset val="204"/>
      </rPr>
      <t xml:space="preserve">Storage facilities to be provide and/or utilized
</t>
    </r>
    <r>
      <rPr>
        <sz val="10"/>
        <color indexed="8"/>
        <rFont val="Wingdings"/>
        <family val="1"/>
        <charset val="204"/>
      </rPr>
      <t xml:space="preserve"> </t>
    </r>
    <r>
      <rPr>
        <sz val="10"/>
        <color indexed="8"/>
        <rFont val="Arial"/>
        <family val="1"/>
        <charset val="204"/>
      </rPr>
      <t xml:space="preserve">Specification of any required special isolations provisions
</t>
    </r>
    <r>
      <rPr>
        <sz val="10"/>
        <color indexed="8"/>
        <rFont val="Wingdings"/>
        <family val="1"/>
        <charset val="204"/>
      </rPr>
      <t xml:space="preserve"> </t>
    </r>
    <r>
      <rPr>
        <sz val="10"/>
        <color indexed="8"/>
        <rFont val="Arial"/>
        <family val="1"/>
        <charset val="204"/>
      </rPr>
      <t>Specification for process handling equipment, including robotics, remote devices and cranes</t>
    </r>
  </si>
  <si>
    <t>A constructability assessment has been performed. The assessment of alternatives should consider the technical construction challenges and resources required by various alternatives. The constructability assessment has been documented and independently reviewed. Construction planning has been completed and performed by personnel with construction experience on similar projects and documented as part of the final design review.</t>
  </si>
  <si>
    <t>Leadership in Energy and Environmental Design (LEED) target level (i.e. silver, gold) has been selected and a set of energy efficient and sustainable design features have been identified. Requirements consistent with the selected LEED design features have been incorporated into the design criteria. Final energy efficient design features derived from the LEED target level (i.e. silver, gold) have been identified in the design criteria and the design drawings.</t>
  </si>
  <si>
    <r>
      <t xml:space="preserve">Project strategy addresses critical issues for transition from construction/restoration to startup/testing to operations, if appropriate. Project transition strategy is finalized. “Cold Start-Up” and “Hot Start-Up”  planning sufficiently complete to include identification of sub-system and system testing required, indicating and recording instrumentation required to monitor and assess test performance, and schedule duration and costs needed to successfully conduct the tests. There is an appropriate start-up plan for transition to operation, including maintenance and inspection schedules, reliability testing and monitoring, and documentation. Resources are appropriately identified and integrated into the project schedule. At a minimum, the following critical issues are addressed:
</t>
    </r>
    <r>
      <rPr>
        <sz val="10"/>
        <color indexed="8"/>
        <rFont val="Wingdings"/>
        <family val="1"/>
        <charset val="204"/>
      </rPr>
      <t xml:space="preserve"> </t>
    </r>
    <r>
      <rPr>
        <sz val="10"/>
        <color indexed="8"/>
        <rFont val="Arial"/>
        <family val="1"/>
        <charset val="204"/>
      </rPr>
      <t xml:space="preserve">Subsystem/system turnover criteria and documentation
</t>
    </r>
    <r>
      <rPr>
        <sz val="10"/>
        <color indexed="8"/>
        <rFont val="Wingdings"/>
        <family val="1"/>
        <charset val="204"/>
      </rPr>
      <t xml:space="preserve"> </t>
    </r>
    <r>
      <rPr>
        <sz val="10"/>
        <color indexed="8"/>
        <rFont val="Arial"/>
        <family val="1"/>
        <charset val="204"/>
      </rPr>
      <t xml:space="preserve">Test acceptance criteria
</t>
    </r>
    <r>
      <rPr>
        <sz val="10"/>
        <color indexed="8"/>
        <rFont val="Wingdings"/>
        <family val="1"/>
        <charset val="204"/>
      </rPr>
      <t xml:space="preserve"> </t>
    </r>
    <r>
      <rPr>
        <sz val="10"/>
        <color indexed="8"/>
        <rFont val="Arial"/>
        <family val="1"/>
        <charset val="204"/>
      </rPr>
      <t xml:space="preserve">Turnover (transition) security issues (such as access control and subsystem/system isolation)
</t>
    </r>
    <r>
      <rPr>
        <sz val="10"/>
        <color indexed="8"/>
        <rFont val="Wingdings"/>
        <family val="1"/>
        <charset val="204"/>
      </rPr>
      <t xml:space="preserve"> </t>
    </r>
    <r>
      <rPr>
        <sz val="10"/>
        <color indexed="8"/>
        <rFont val="Arial"/>
        <family val="1"/>
        <charset val="204"/>
      </rPr>
      <t xml:space="preserve">Craft jurisdictional issues
</t>
    </r>
    <r>
      <rPr>
        <sz val="10"/>
        <color indexed="8"/>
        <rFont val="Wingdings"/>
        <family val="1"/>
        <charset val="204"/>
      </rPr>
      <t xml:space="preserve"> </t>
    </r>
    <r>
      <rPr>
        <sz val="10"/>
        <color indexed="8"/>
        <rFont val="Arial"/>
        <family val="1"/>
        <charset val="204"/>
      </rPr>
      <t xml:space="preserve">Integrated testing plans, etc.
</t>
    </r>
    <r>
      <rPr>
        <sz val="10"/>
        <color indexed="8"/>
        <rFont val="Wingdings"/>
        <family val="1"/>
        <charset val="204"/>
      </rPr>
      <t xml:space="preserve"> </t>
    </r>
    <r>
      <rPr>
        <sz val="10"/>
        <color indexed="8"/>
        <rFont val="Arial"/>
        <family val="1"/>
        <charset val="204"/>
      </rPr>
      <t xml:space="preserve">Operational, process engineering, and maintenance personnel readiness for project operations.
</t>
    </r>
    <r>
      <rPr>
        <sz val="10"/>
        <color indexed="8"/>
        <rFont val="Wingdings"/>
        <family val="1"/>
        <charset val="204"/>
      </rPr>
      <t xml:space="preserve"> </t>
    </r>
    <r>
      <rPr>
        <sz val="10"/>
        <color indexed="8"/>
        <rFont val="Arial"/>
        <family val="1"/>
        <charset val="204"/>
      </rPr>
      <t>Start-up organization established; roles, responsibilities and authority established and defined</t>
    </r>
  </si>
  <si>
    <r>
      <t xml:space="preserve">Operating plans and procedures are defined and development plans are in place, including operating procedures that reference technical specifications and administrative limits, as necessary. Monitoring and training requirements for operations are in place, if appropriate. Training input and planning is developed. Disposition considerations and training requirements are defined, approved, and incorporated, as appropriate. Simulation and mockup facilities are defined and established, as necessary.
If applicable, processing and production plans and schedules are in place and include such items as:
</t>
    </r>
    <r>
      <rPr>
        <sz val="10"/>
        <color indexed="8"/>
        <rFont val="Wingdings"/>
        <family val="1"/>
        <charset val="204"/>
      </rPr>
      <t xml:space="preserve"> </t>
    </r>
    <r>
      <rPr>
        <sz val="10"/>
        <color indexed="8"/>
        <rFont val="Arial"/>
        <family val="1"/>
        <charset val="204"/>
      </rPr>
      <t xml:space="preserve">All production/characterization/sampling steps are identified and integrated
</t>
    </r>
    <r>
      <rPr>
        <sz val="10"/>
        <color indexed="8"/>
        <rFont val="Wingdings"/>
        <family val="1"/>
        <charset val="204"/>
      </rPr>
      <t xml:space="preserve"> </t>
    </r>
    <r>
      <rPr>
        <sz val="10"/>
        <color indexed="8"/>
        <rFont val="Arial"/>
        <family val="1"/>
        <charset val="204"/>
      </rPr>
      <t xml:space="preserve">Assumed throughput and production efficiencies are defined and reasonable
</t>
    </r>
    <r>
      <rPr>
        <sz val="10"/>
        <color indexed="8"/>
        <rFont val="Wingdings"/>
        <family val="1"/>
        <charset val="204"/>
      </rPr>
      <t xml:space="preserve"> </t>
    </r>
    <r>
      <rPr>
        <sz val="10"/>
        <color indexed="8"/>
        <rFont val="Arial"/>
        <family val="1"/>
        <charset val="204"/>
      </rPr>
      <t xml:space="preserve">Assumptions are supported by time and motion studies, calculations and operating experience
</t>
    </r>
    <r>
      <rPr>
        <sz val="10"/>
        <color indexed="8"/>
        <rFont val="Wingdings"/>
        <family val="1"/>
        <charset val="204"/>
      </rPr>
      <t xml:space="preserve"> </t>
    </r>
    <r>
      <rPr>
        <sz val="10"/>
        <color indexed="8"/>
        <rFont val="Arial"/>
        <family val="1"/>
        <charset val="204"/>
      </rPr>
      <t xml:space="preserve">Resource requirements for each step identified
</t>
    </r>
    <r>
      <rPr>
        <sz val="10"/>
        <color indexed="8"/>
        <rFont val="Wingdings"/>
        <family val="1"/>
        <charset val="204"/>
      </rPr>
      <t xml:space="preserve"> </t>
    </r>
    <r>
      <rPr>
        <sz val="10"/>
        <color indexed="8"/>
        <rFont val="Arial"/>
        <family val="1"/>
        <charset val="204"/>
      </rPr>
      <t xml:space="preserve">Failure/reject rate assumptions documented and supported
</t>
    </r>
    <r>
      <rPr>
        <sz val="10"/>
        <color indexed="8"/>
        <rFont val="Wingdings"/>
        <family val="1"/>
        <charset val="204"/>
      </rPr>
      <t xml:space="preserve"> </t>
    </r>
    <r>
      <rPr>
        <sz val="10"/>
        <color indexed="8"/>
        <rFont val="Arial"/>
        <family val="1"/>
        <charset val="204"/>
      </rPr>
      <t xml:space="preserve">Equipment and material needs including availability and reliability defined
</t>
    </r>
    <r>
      <rPr>
        <sz val="10"/>
        <color indexed="8"/>
        <rFont val="Wingdings"/>
        <family val="1"/>
        <charset val="204"/>
      </rPr>
      <t xml:space="preserve"> </t>
    </r>
    <r>
      <rPr>
        <sz val="10"/>
        <color indexed="8"/>
        <rFont val="Arial"/>
        <family val="1"/>
        <charset val="204"/>
      </rPr>
      <t xml:space="preserve">Initial production plan formulated
</t>
    </r>
    <r>
      <rPr>
        <sz val="10"/>
        <color indexed="8"/>
        <rFont val="Wingdings"/>
        <family val="1"/>
        <charset val="204"/>
      </rPr>
      <t xml:space="preserve"> </t>
    </r>
    <r>
      <rPr>
        <sz val="10"/>
        <color indexed="8"/>
        <rFont val="Arial"/>
        <family val="1"/>
        <charset val="204"/>
      </rPr>
      <t>Design approach has optimized processing and production objectives considering spare capacity</t>
    </r>
  </si>
  <si>
    <t xml:space="preserve">D. MANAGEMENT PLANNING AND CONTROL      </t>
  </si>
  <si>
    <t>Mission Need Statement (MNS)</t>
  </si>
  <si>
    <t>An approved Mission Need Statement exists. The project MNS demonstrates that the project relates to and supports execution of Program Strategic Plan goals and objectives as well as the DOE Strategic Plan. A MNS describes shortfalls or performance gaps between the current gaps and the required state. It articulates DOE expectations for safety in design based on a pre-conceptual hazard analysis and categorization, when applicable and appropriate, as prescribed in DOE STD 1189-2008. Mission needs are reassessed after major changes in a program, at budget submission, and at Critical Decisions.</t>
  </si>
  <si>
    <t>Acquisition Strategy/Plan</t>
  </si>
  <si>
    <t>An Acquisition Strategy/Plan has been developed and approved in accordance with DOE requirements and orders. The acquisition strategy and plans should be sufficient to accomplish the project using a tailored approach, as appropriate. The project is in compliance with the site/complex strategic plan. The approved Acquisition Strategy supports all contracts, subcontracts, long lead procurements, and major procurements (both foreign and domestic) for the project. The plan addresses the methodology of incorporating project specific issues [such as, nuclear quality assurance-1 (NQA-1)].</t>
  </si>
  <si>
    <t>A complete list of critical facts and circumstances that would affect project outcome if changed is available. These assumptions have been reviewed and approved by appropriate parties. Project assumptions are reflected in technical/cost/schedule baselines and risk management plans. The process should be part of the safety in design activities as defined by DOE STD 1189-2008, as they may apply and appropriate.</t>
  </si>
  <si>
    <t>Integrated Project Team (IPT) and Charter</t>
  </si>
  <si>
    <t>The project organization and IPT charter are in place and functioning. The Integrated Project Team (IPT) has been in place since early project phases. The IPT participants’ roles and responsibilities are clearly articulated. The composition of the IPT reflects the major areas of expertise needed to execute the project. The project is staffed with sufficient numbers of project management, technical, and acquisition specialists suitably qualified to accomplish project objectives. A qualified (certification level) Federal Project Director has been identified and formally assigned.</t>
  </si>
  <si>
    <t>There is a DOE approved process to review and approve proposed changes to cost, schedule, and technical baselines and to determine the impact of changes. Baseline Change Control Boards (CCB) are established at appropriate levels of the organization, the thresholds for each level are defined, and appropriate procedures are in place and being used. The process is described in the Project Execution Plan.</t>
  </si>
  <si>
    <t>A project control system is being used to manage the project baseline applying earned value techniques, variance analysis, contingency/management reserve and effective reporting in accordance with DOE Orders and guidelines.</t>
  </si>
  <si>
    <t>Project Work Breakdown Structure is established and reflects the project through completion. WBS dictionary is complete, including a detailed Statements of Work (SOWs). Project schedule and costs directly aligned with WBS structure, and deliverables are defined. The WBS is defined to an appropriate level of detail needed to successfully manage the project.</t>
  </si>
  <si>
    <t>The resources required for next phase are identified and available. These resources are reflected in the resource-loaded schedule.</t>
  </si>
  <si>
    <t>A risk management plan is developed and is included in the Acquisition Strategy/Plan and/or PEP, as appropriate. A risk mitigation strategy is in place. Project risk (technical and programmatic) is an accurate and complete estimate of the probability and severity of cost, schedule and other impacts (environment  and safety) associated with uncertainties in the project, including a time-frame in which these risks are expected to occur. Risks are tracked, reported, and controlled. Project risks are reflected in the project cost estimate and schedule. Risk Mitigation Plans/Strategies have been identified in the plan and included in  the Performance baseline. The process should be part of the safety in design activities as defined by DOE STD 1189-2008, as they may apply and appropriate. Risk Management and Ownership continues to be actively used, as demonstrated by periodic (i.e. at least quarterly) updates of the risk register and regular reporting and re-evaluation and status reporting of cost and schedule contingency.</t>
  </si>
  <si>
    <t>Procurement packages are being developed in accordance with the Acquisition Plan and will have added details for Design-Build procurements (if appropriate). Contractor selection processes and procedures are in place. Procurement packages reflect all requirements for security, safety and environmental considerations and pass on appropriate responsibilities and risks to contractors and subcontractors.</t>
  </si>
  <si>
    <t>The project is being accomplished in accordance with the established DOE Project Acquisition Process and in compliance with DOE O 413.3A, Program and Project Management for the Acquisition of Capital Assets, including Critical Decisions and Energy System Acquisition Advisory Boards (ESAAB) or the ESAAB-equivalent process.</t>
  </si>
  <si>
    <t>Applicable Federal, state, and local government permits, licenses, and regulatory approvals, including strategies and requirements are identified and obtained in a timely manner or milestone dates established. Schedule for receipt of authorization from regulators should be realistic based on experience. Requirements and milestone dates are updated as necessary and kept current. Regulators are stakeholders and have been involved with the project since its planning phase.</t>
  </si>
  <si>
    <t>Key inter-site and on-site coordination issues are identified, addressed and resolved or plans are in place to accomplish their resolution.</t>
  </si>
  <si>
    <t>A stakeholder program was established early in the planning phase of the project to take into account the concerns and ideas of Federal, state and local regulators, local citizens, the project staff, the laboratory, DOE’ site office, the Program Office, and other entities involved in the planning, design, or implementation of the project. The stakeholder program includes a mechanism for incorporating stakeholder feedback into the planning process and for communication between the project team and stakeholders in a timely and meaningful way.</t>
  </si>
  <si>
    <t>A funds management system is in place to ensure funds are allocated to support the project baseline elements for the current fiscal year. A system is in place to periodically review the annual costs to ensure that the annual funding will not be exceeded.</t>
  </si>
  <si>
    <t>Reviews (including External Independent Reviews (EIRs), Independent Project Reviews (IPRs) and Technical-IPRs) and assessments are performed and the findings, assessments, and recommendations are documented and presented to appropriate levels of management. A Corrective Action Plan is in place and being monitored and implemented, as necessary. Appropriate reviews and self-assessments are conducted as an integral part of the project, based on project complexity, size, duration and Critical Decision points.</t>
  </si>
  <si>
    <t xml:space="preserve">E. SAFETY AND SECURITY       </t>
  </si>
  <si>
    <t>Hazard Analysis/Safety Documentation (continued)</t>
  </si>
  <si>
    <r>
      <t>CD-0 to CD-1 (Alternative Selection and Cost Range</t>
    </r>
    <r>
      <rPr>
        <sz val="10"/>
        <color indexed="8"/>
        <rFont val="Arial"/>
        <family val="1"/>
        <charset val="204"/>
      </rPr>
      <t xml:space="preserve">:
</t>
    </r>
    <r>
      <rPr>
        <sz val="10"/>
        <color indexed="8"/>
        <rFont val="Symbol"/>
        <family val="1"/>
        <charset val="204"/>
      </rPr>
      <t xml:space="preserve">     </t>
    </r>
    <r>
      <rPr>
        <sz val="10"/>
        <color indexed="8"/>
        <rFont val="Arial"/>
        <family val="1"/>
        <charset val="204"/>
      </rPr>
      <t xml:space="preserve">Documented Hazard Analysis of the conceptual design that identifies project hazards and natural phenomena hazards associated with systems for material processing, treatment, storage, and radioactive, chemical, and hazardous waste disposition.
</t>
    </r>
    <r>
      <rPr>
        <sz val="10"/>
        <color indexed="8"/>
        <rFont val="Symbol"/>
        <family val="1"/>
        <charset val="204"/>
      </rPr>
      <t xml:space="preserve">     </t>
    </r>
    <r>
      <rPr>
        <sz val="10"/>
        <color indexed="8"/>
        <rFont val="Arial"/>
        <family val="1"/>
        <charset val="204"/>
      </rPr>
      <t xml:space="preserve">Hazardous conditions and associated likelihoods and consequences, both mitigated and unmitigated for each reasonable alternative are documented. Hazards have been identified for control under safety management programs (Integrated Safety Management System, industrial safety, radiation protection, etc.) or uniquely analyzed under a Design Basis Accident (DBA).
</t>
    </r>
    <r>
      <rPr>
        <sz val="10"/>
        <color indexed="8"/>
        <rFont val="Symbol"/>
        <family val="1"/>
        <charset val="204"/>
      </rPr>
      <t xml:space="preserve"> </t>
    </r>
    <r>
      <rPr>
        <sz val="10"/>
        <color indexed="8"/>
        <rFont val="Arial"/>
        <family val="1"/>
        <charset val="204"/>
      </rPr>
      <t xml:space="preserve">Development of a Safety Design Strategy, Conceptual Safety Design Report, and a Conceptual Safety Validation Report (DOE STD 1189-2008, Sections 2.3 and 4.2) and integrate into project planning documentation.
</t>
    </r>
    <r>
      <rPr>
        <sz val="10"/>
        <color indexed="8"/>
        <rFont val="Symbol"/>
        <family val="1"/>
        <charset val="204"/>
      </rPr>
      <t xml:space="preserve">     </t>
    </r>
    <r>
      <rPr>
        <sz val="10"/>
        <color indexed="8"/>
        <rFont val="Arial"/>
        <family val="1"/>
        <charset val="204"/>
      </rPr>
      <t xml:space="preserve">SSCs that prevent or mitigate the frequency and/or consequences of DBAs associated with project hazards and natural phenomena hazards (NPH) are identified.
</t>
    </r>
    <r>
      <rPr>
        <sz val="10"/>
        <color indexed="8"/>
        <rFont val="Symbol"/>
        <family val="1"/>
        <charset val="204"/>
      </rPr>
      <t xml:space="preserve">     </t>
    </r>
    <r>
      <rPr>
        <sz val="10"/>
        <color indexed="8"/>
        <rFont val="Arial"/>
        <family val="1"/>
        <charset val="204"/>
      </rPr>
      <t xml:space="preserve">Requirements for worker safety, radiation safety, criticality safety, fire safety, industrial safety, and life safety are identified and incorporated into the project Facility and Operational Requirements, and design criteria documentation.
</t>
    </r>
    <r>
      <rPr>
        <sz val="10"/>
        <color indexed="8"/>
        <rFont val="Symbol"/>
        <family val="1"/>
        <charset val="204"/>
      </rPr>
      <t xml:space="preserve">     </t>
    </r>
    <r>
      <rPr>
        <sz val="10"/>
        <color indexed="8"/>
        <rFont val="Arial"/>
        <family val="1"/>
        <charset val="204"/>
      </rPr>
      <t xml:space="preserve">Determine the qualified safety and health professionals in the Integrated Project Team necessary to support the Federal Project Director.
</t>
    </r>
    <r>
      <rPr>
        <u/>
        <sz val="10"/>
        <color indexed="8"/>
        <rFont val="Arial"/>
        <family val="1"/>
        <charset val="204"/>
      </rPr>
      <t>CD-1 to CD-2 (Performance Baseline)</t>
    </r>
    <r>
      <rPr>
        <sz val="10"/>
        <color indexed="8"/>
        <rFont val="Arial"/>
        <family val="1"/>
        <charset val="204"/>
      </rPr>
      <t xml:space="preserve">:
Safety analysis activities should be integrated and performed concurrently and iteratively with design activities in order to establish an accurate and defendable performance baseline that adequately incorporates nuclear safety basis requirements, as applicable. Safety basis documents that are developed for CD-2 are:
</t>
    </r>
    <r>
      <rPr>
        <sz val="10"/>
        <color indexed="8"/>
        <rFont val="Symbol"/>
        <family val="1"/>
        <charset val="204"/>
      </rPr>
      <t xml:space="preserve">     </t>
    </r>
    <r>
      <rPr>
        <sz val="10"/>
        <color indexed="8"/>
        <rFont val="Arial"/>
        <family val="1"/>
        <charset val="204"/>
      </rPr>
      <t xml:space="preserve">Completed Preliminary Safety Design Report and the Preliminary Safety Validation Report.
</t>
    </r>
    <r>
      <rPr>
        <sz val="10"/>
        <color indexed="8"/>
        <rFont val="Symbol"/>
        <family val="1"/>
        <charset val="204"/>
      </rPr>
      <t xml:space="preserve">     </t>
    </r>
    <r>
      <rPr>
        <sz val="10"/>
        <color indexed="8"/>
        <rFont val="Arial"/>
        <family val="1"/>
        <charset val="204"/>
      </rPr>
      <t xml:space="preserve">Updated Safety Design Strategy
</t>
    </r>
    <r>
      <rPr>
        <sz val="10"/>
        <color indexed="8"/>
        <rFont val="Symbol"/>
        <family val="1"/>
        <charset val="204"/>
      </rPr>
      <t xml:space="preserve">     </t>
    </r>
    <r>
      <rPr>
        <sz val="10"/>
        <color indexed="8"/>
        <rFont val="Arial"/>
        <family val="1"/>
        <charset val="204"/>
      </rPr>
      <t xml:space="preserve">Requirement for worker safety, radiation safety (including ALARA), criticality safety, industrial safety, fire safety, life safety, and chemical safety identified and incorporated into the project design.
</t>
    </r>
    <r>
      <rPr>
        <sz val="10"/>
        <color indexed="8"/>
        <rFont val="Symbol"/>
        <family val="1"/>
        <charset val="204"/>
      </rPr>
      <t xml:space="preserve">     </t>
    </r>
    <r>
      <rPr>
        <sz val="10"/>
        <color indexed="8"/>
        <rFont val="Arial"/>
        <family val="1"/>
        <charset val="204"/>
      </rPr>
      <t xml:space="preserve">The Hazard Analysis Report has been updated, reviewed and approved. </t>
    </r>
    <r>
      <rPr>
        <u/>
        <sz val="10"/>
        <color indexed="8"/>
        <rFont val="Arial"/>
        <family val="1"/>
        <charset val="204"/>
      </rPr>
      <t>CD-2 to CD-3 (Start of Construction)</t>
    </r>
    <r>
      <rPr>
        <sz val="10"/>
        <color indexed="8"/>
        <rFont val="Arial"/>
        <family val="1"/>
        <charset val="204"/>
      </rPr>
      <t xml:space="preserve">:
</t>
    </r>
    <r>
      <rPr>
        <sz val="10"/>
        <color indexed="8"/>
        <rFont val="Symbol"/>
        <family val="1"/>
        <charset val="204"/>
      </rPr>
      <t xml:space="preserve">     </t>
    </r>
    <r>
      <rPr>
        <sz val="10"/>
        <color indexed="8"/>
        <rFont val="Arial"/>
        <family val="1"/>
        <charset val="204"/>
      </rPr>
      <t xml:space="preserve">Completed Preliminary Documented Safety Analysis (PDSA) and the Safety Evaluation Report.
</t>
    </r>
    <r>
      <rPr>
        <sz val="10"/>
        <color indexed="8"/>
        <rFont val="Symbol"/>
        <family val="1"/>
        <charset val="204"/>
      </rPr>
      <t xml:space="preserve">     </t>
    </r>
    <r>
      <rPr>
        <sz val="10"/>
        <color indexed="8"/>
        <rFont val="Arial"/>
        <family val="1"/>
        <charset val="204"/>
      </rPr>
      <t xml:space="preserve">Before the detailed design of the facility is accepted, all design requirements that were generated from safety considerations should be documented in the PDSA.
</t>
    </r>
    <r>
      <rPr>
        <sz val="10"/>
        <color indexed="8"/>
        <rFont val="Symbol"/>
        <family val="1"/>
        <charset val="204"/>
      </rPr>
      <t xml:space="preserve">     </t>
    </r>
    <r>
      <rPr>
        <sz val="10"/>
        <color indexed="8"/>
        <rFont val="Arial"/>
        <family val="1"/>
        <charset val="204"/>
      </rPr>
      <t>The Integrated Safety Management Process has been validated for construction activities.</t>
    </r>
  </si>
  <si>
    <t>Integrated Safeguards &amp; Security Planning</t>
  </si>
  <si>
    <t>The security approach and potential requirements for the project are documented to aid in the development of the integrated safeguard and security plan. Safeguard and security requirements are identified and documented and incorporated into detailed design drawings and specifications. Security levels are appropriate for the designation of the facility as nuclear or non-nuclear.</t>
  </si>
  <si>
    <t xml:space="preserve">E3    </t>
  </si>
  <si>
    <t>E3    ES&amp;H Management Planning</t>
  </si>
  <si>
    <t>Environmental, safety and health requirements, as delineated in Federal, DOE, state, site and local laws and regulations, are included in the project design requirements. Any exceptions are documented, justified and approved. The requirements, methodology, and responsibility for ES&amp;H activities are clearly communicated. An Integrated Safety Management System (ISMS) has been implemented in support of the project in accordance with the requirements of DEAR 970-5204-2. The site’s ISMS Document includes mechanisms for integrating ISM into the project activities and these mechanisms have been implemented. Safety Plans include fire, occupational, radiological, industrial hygiene, etc., and are complete, thorough and an integral part of all design efforts. Site procedures and mechanisms ensure that during the project planning, hazards are analyzed, controls are identified, and feedback and improvement programs are in place and effective. Line managers are using these processes effectively, consistent with their management functions, responsibilities and authorities.</t>
  </si>
  <si>
    <t xml:space="preserve">E4    </t>
  </si>
  <si>
    <t>E4    Emergency Preparedness</t>
  </si>
  <si>
    <t>The project Life Cycle Costs (LCC) includes relevant assumptions, bases of estimate, qualifications, and exclusions. LCC includes the estimated cost for government commitments that result from execution of this project, including downstream projects/facilities and eventual disposition of the facilities constructed for this project. The LCC estimate should meet the requirements of Office of Management and Budget directives and DOE Orders and guidance. LCC of competing projects or alternative strategies are estimated and documented on a comparable basis. For nuclear projects, or other projects with significant safety hazards, accidents mitigation costs associated with structures, systems, and components (SSCs) have been included. For high hazard facilities, safety mitigation costs are often a key discriminator in competing projects or alternatives.</t>
  </si>
  <si>
    <t xml:space="preserve">Preliminary Assessment/Site Investigation </t>
  </si>
  <si>
    <t>The Preliminary Assessment/Site Investigation is complete and approved.</t>
  </si>
  <si>
    <t>The Remedial Investigation (or RCRA Facility Investigation), including the Baseline Risk Assessment,  is complete and approved.</t>
  </si>
  <si>
    <t>The FS (or Corrective Measures Study) is complete and has been approved by all applicable parties.</t>
  </si>
  <si>
    <t>Engineering Evaluation/Cost Analysis of Removal Actions/Early Actions</t>
  </si>
  <si>
    <t>For CERCLA removal (early) actions, the Engineering Evaluation/Cost Analysis (EE/CA) is complete, the public comment period is complete, and DOE has approved the document.</t>
  </si>
  <si>
    <t>The Site PA is completed, reviewed by an independent team, and approved</t>
  </si>
  <si>
    <t>Technology to be used has been identified and is currently available.  If new technology is required, a technology development  schedule supports the project schedule.</t>
  </si>
  <si>
    <t>Functional and performance requirements for the project are documented (approved by  users and key stakeholders), and under configuration control.</t>
  </si>
  <si>
    <t xml:space="preserve">The on-site or off-site Waste Acceptance Criteria is documented, approved, and the requirements included into the design requirements for the project.  </t>
  </si>
  <si>
    <t xml:space="preserve">For CERCLA remedial actions, the PP is complete and the public comment period is complete. </t>
  </si>
  <si>
    <t>CERCLA Record of Decision (ROD)/Action Memorandum (AM)</t>
  </si>
  <si>
    <t>The ROD is complete and has been signed by DOE, the state, and EPA.  For CERCLA removal actions, the AM  is complete.  The public comment period is complete, and DOE has approved the document.</t>
  </si>
  <si>
    <t>The Remedial Design (or RCRA Corrective Measures Design) is complete and approved.</t>
  </si>
  <si>
    <t>Remedial/D&amp;D Design/Plans, Technical, and Safety-related Reviews for this phase</t>
  </si>
  <si>
    <t>Remedial/D&amp;D design, plans, technical and safety-related reviews of applicable planning documents have been conducted at each appropriate project phase. They have been performed by a multi-functional team representing appropriate disciplines and, if appropriate, external experts have been utilized. Review results, comments and resolutions have been documented and accepted by reviewers. Safety issues have been resolved.</t>
  </si>
  <si>
    <t>Training requirements defined, planned and scheduled.  Design considerations have been incorporated as appropriate.  Simulation and/or mockup facilities are defined and established as necessary.</t>
  </si>
  <si>
    <r>
      <t xml:space="preserve">A detailed waste minimization/pollution prevention plan for the project, including  any operational phases is complete. A description, estimated costs, and present implementation plan for design, operation, and mitigation features that will minimize wastes and prevent pollution are approved. A detailed waste management plan describing quantities and types of wastes to be generated and plans for their waste treatment, storage or disposal are complete. The plan should:
</t>
    </r>
    <r>
      <rPr>
        <sz val="10"/>
        <color indexed="8"/>
        <rFont val="Wingdings"/>
        <family val="1"/>
        <charset val="204"/>
      </rPr>
      <t xml:space="preserve"> </t>
    </r>
    <r>
      <rPr>
        <sz val="10"/>
        <color indexed="8"/>
        <rFont val="Arial"/>
        <family val="1"/>
        <charset val="204"/>
      </rPr>
      <t xml:space="preserve">Support the waste management cost estimate for the cleanup and any processes. 
</t>
    </r>
    <r>
      <rPr>
        <sz val="10"/>
        <color indexed="8"/>
        <rFont val="Wingdings"/>
        <family val="1"/>
        <charset val="204"/>
      </rPr>
      <t xml:space="preserve"> </t>
    </r>
    <r>
      <rPr>
        <sz val="10"/>
        <color indexed="8"/>
        <rFont val="Arial"/>
        <family val="1"/>
        <charset val="204"/>
      </rPr>
      <t xml:space="preserve">Identify project options for waste treatment, storage, and disposal, including availability of future disposal capacity and sites.
</t>
    </r>
    <r>
      <rPr>
        <sz val="10"/>
        <color indexed="8"/>
        <rFont val="Wingdings"/>
        <family val="1"/>
        <charset val="204"/>
      </rPr>
      <t xml:space="preserve"> </t>
    </r>
    <r>
      <rPr>
        <sz val="10"/>
        <color indexed="8"/>
        <rFont val="Arial"/>
        <family val="1"/>
        <charset val="204"/>
      </rPr>
      <t xml:space="preserve">Integrate waste management plans with waste minimization/pollution prevention plans.
</t>
    </r>
    <r>
      <rPr>
        <sz val="10"/>
        <color indexed="8"/>
        <rFont val="Wingdings"/>
        <family val="1"/>
        <charset val="204"/>
      </rPr>
      <t xml:space="preserve"> </t>
    </r>
    <r>
      <rPr>
        <sz val="10"/>
        <color indexed="8"/>
        <rFont val="Arial"/>
        <family val="1"/>
        <charset val="204"/>
      </rPr>
      <t>Characterize regulatory benefits and concerns associated with types and quantities of wastes expected.</t>
    </r>
  </si>
  <si>
    <t>The plan for monitoring the actual performance of the release site or disposal facility during construction is completed, approved, and implemented.  The respective Performance Assessment (PA) is changed as needed.</t>
  </si>
  <si>
    <t>NEPA Documentation (Not Applicable to projects conducted under CERCLA Regulations)</t>
  </si>
  <si>
    <t xml:space="preserve"> All NEPA activities, including NEPA strategy and requirements, are complete and compliant with DOE Orders, as necessary.  (Not Applicable to projects conducted under CERCLA Regulations)</t>
  </si>
  <si>
    <t>End Point Criteria have been defined, documented and approved for soils, groundwater, facilities, spaces, systems, materials and wastes, consistent with meeting the established end state for the project. The Closure Plan for the release site or facility is documented and approved.</t>
  </si>
  <si>
    <t>The draft Long Term Surveillance and Monitoring Plan is complete.  This plan will be finalized and approved at the conclusion of remediation/construction.  For D&amp;D, the Post Disposition Monitoring Plan is prepared, approved, and ready for implementation by the performing organization</t>
  </si>
  <si>
    <t xml:space="preserve">Permits, Licenses, and Regulatory Approvals
</t>
  </si>
  <si>
    <t>Environmental regulations are identified. Potential environmental permitting issues have been identified. Strategy for addressing environmental permitting issues is defined and documented. Environmental permitting authorities have been contacted and briefed on potential releases to the environment, and the project approach to meeting requirements for air emissions, water discharges, land disposal, and disposition of waste streams. Requirements have been defined and incorporated into design criteria for air emissions, wastewater discharges, land disposal of hazardous wastes, and disposition wastes. Planning and design are consistent with approved environmental permitting requirements. All wastes have a path forward for ultimate disposition. Applicable permits, licenses, and regulatory approvals obtained and milestone dates for pending and new applications reviewed and revised as appropriate.  All permits, licenses, and approvals necessary to construct and operate a facility or to initiate and perform project activities are identified and will be obtained when needed to continue project execution on schedule.  Schedule for receipt of authorization from regulators should be realistic based on experience.</t>
  </si>
  <si>
    <t xml:space="preserve">Plot plan is complete and shows location of the project in relation to adjoining facilities. It should include items such as:                                                            Plant grid system with coordinates    Green space coordinates                      Buildings
 Project boundaries                         Major pipe racks                                   Temporary staging areas
 Gates and fences                           Laydown areas                                     Decontamination areas
 Off-site facilities                              Construction/fabrication                        Rail facilities
 Tank farms                                        areas
 Major utilities                                   Roads and access ways                      Nearby residences                                                                                                
 Surface water
</t>
  </si>
  <si>
    <t>Value Engineering, Trade-Off, and Optimization Studies</t>
  </si>
  <si>
    <r>
      <t xml:space="preserve">Addressing hazards early ensures that safety is “designed in” early instead of “added on” later with increased cost and decreased effectiveness. Hazards include both project hazards (such as fire hazards, criticality, radiological, chemical, and explosives), as well Natural Phenomena Hazards such as earthquakes, flood, hurricanes, and lightening. Analysis of hazards results in the identification of potential accident scenarios and the determination of how to prevent or mitigate the accidents. Structures, systems, and components (SSCs) are identified and incorporated into the remedial design to prevent or mitigate the consequences of hazards to the cleanup, facility worker, the collocated worker and the public. 
Requirements on the Integrated Safety Management System (ISMS) to be followed are described in DOE  P 450.4, Safety Management Policy, dated 10-15-96. New nuclear facility design activities or major facility modifications as defined in 10CFR 830, Subpart B, -must be conducted in accordance with DOE O 420.1B, Facility Safety, dated 12-22-05; DOE STD 1189-2008; and 10 CFR 851.
The ISMS process is applied to all Critical Decisions (CDs) and the Office of Health, Safety and Security (HSS) activities and documentation (among others as applicable and appropriate) that should be followed by the project are described below:
</t>
    </r>
    <r>
      <rPr>
        <u/>
        <sz val="10"/>
        <color indexed="8"/>
        <rFont val="Arial"/>
        <family val="1"/>
        <charset val="204"/>
      </rPr>
      <t>Prior to CD-2/3</t>
    </r>
    <r>
      <rPr>
        <sz val="10"/>
        <color indexed="8"/>
        <rFont val="Arial"/>
        <family val="1"/>
        <charset val="204"/>
      </rPr>
      <t xml:space="preserve">:
</t>
    </r>
    <r>
      <rPr>
        <sz val="10"/>
        <color indexed="8"/>
        <rFont val="Symbol"/>
        <family val="1"/>
        <charset val="204"/>
      </rPr>
      <t xml:space="preserve">     </t>
    </r>
    <r>
      <rPr>
        <sz val="10"/>
        <color indexed="8"/>
        <rFont val="Arial"/>
        <family val="1"/>
        <charset val="204"/>
      </rPr>
      <t xml:space="preserve">Inventory of available documents based on existing facilities/sites identified in the scope of the project to facilitate hazard analysis and project planning.
</t>
    </r>
    <r>
      <rPr>
        <sz val="10"/>
        <color indexed="8"/>
        <rFont val="Symbol"/>
        <family val="1"/>
        <charset val="204"/>
      </rPr>
      <t xml:space="preserve">     </t>
    </r>
    <r>
      <rPr>
        <sz val="10"/>
        <color indexed="8"/>
        <rFont val="Arial"/>
        <family val="1"/>
        <charset val="204"/>
      </rPr>
      <t xml:space="preserve">Identify the potential hazards and their safety and risk implications in the mission need statement or RI/FS.
</t>
    </r>
    <r>
      <rPr>
        <sz val="10"/>
        <color indexed="8"/>
        <rFont val="Symbol"/>
        <family val="1"/>
        <charset val="204"/>
      </rPr>
      <t xml:space="preserve">     </t>
    </r>
    <r>
      <rPr>
        <sz val="10"/>
        <color indexed="8"/>
        <rFont val="Arial"/>
        <family val="1"/>
        <charset val="204"/>
      </rPr>
      <t>Include in the mission need DOE expectations for safety in design; identification of Safety in Design Tailoring Strategy; and identification of high level applicable safety regulations, safety codes, and safety standards (e.g. DOE O 420.1B, etc.).</t>
    </r>
  </si>
  <si>
    <t>D&amp;D Studies, Characterization and Preliminary Analysis (CD-0 / ~1)</t>
  </si>
  <si>
    <t>D&amp;D Detail Investigation, Alternative Analysis, Selection and Plan (CD-1/2)</t>
  </si>
  <si>
    <t>D&amp;D Design and Remedial Action (CD-2/3)</t>
  </si>
  <si>
    <t>Alternative Analysis/End State</t>
  </si>
  <si>
    <t>Functional and Performance Requirements</t>
  </si>
  <si>
    <t>Work Plans and Work Package Completion</t>
  </si>
  <si>
    <t>Detailed D&amp;D Design, Plans and Procedures</t>
  </si>
  <si>
    <t xml:space="preserve"> D&amp;D Design/Plans, Technical, and related Safety Reviews for this phase</t>
  </si>
  <si>
    <t>Acquisition Strategy and Plan</t>
  </si>
  <si>
    <t>Decommissioning Plan (For NRC work or DOE equiv.)</t>
  </si>
  <si>
    <t>Project Reviews/Assessments</t>
  </si>
  <si>
    <t>Rating Element</t>
  </si>
  <si>
    <t>Alternatives Analysis/End State</t>
  </si>
  <si>
    <t>Major alternatives have been identified and viable alternatives have been analyzed.  Alternative Analysis includes comparisons of LCC, Feasibility (including Technology Development requirements), Stakeholder Values, Safety, Regulatory Compliance, and other  factors as appropriate. The preferred option(s) is identified and justified.  The intended overall condition and status of the facility at project completion (end state) is established.</t>
  </si>
  <si>
    <t>Functional &amp; Performance Requirements</t>
  </si>
  <si>
    <t xml:space="preserve">Functional and performance requirements for the project are documented (approved by  users and key stakeholders), and under configuration control.     </t>
  </si>
  <si>
    <t xml:space="preserve">All NEPA activities, including NEPA strategy and requirements, are complete and compliant with DOE Orders, as necessary.  (Not Applicable to projects conducted under CERCLA Regulations) </t>
  </si>
  <si>
    <t>The on-site or off-site Waste Acceptance Criteria are documented, approved, and included in the planning/design requirements for the project</t>
  </si>
  <si>
    <t xml:space="preserve">Waste streams generated (gaseous, solid, and liquid, both hazardous and non-hazardous) through construction, demolition, or environmental cleanup are sufficiently characterized to identify appropriate disposition alternatives and worker protection levels and documented in a Waste Management Plan. Samples have been collected, analyzed and validated to produce reliable, high quality data. Necessary plans and actions have been taken to confirm conditions, prepare documents and perform the discovery action, including resolving surveillance and monitoring activities and safety considerations. Historical data and process knowledge are fully documented. All waste streams have their disposition finalized and included in the project costs, risks and schedule. </t>
  </si>
  <si>
    <t>Work Plans and work Package Completion</t>
  </si>
  <si>
    <t>Applicable permits, licenses, and regulatory approvals obtained and milestone dates for pending and new applications reviewed and revised as appropriate.  All permits, licenses, and approvals necessary to deconstruct and operate a facility or to initiate and perform project activities are identified and will be obtained when needed to continue project execution on schedule.  Schedule for receipt of authorization from regulators should be realistic based on experience.</t>
  </si>
  <si>
    <t>D&amp;D Design/Plans, Technical, and Safety-related Reviews for this phase</t>
  </si>
  <si>
    <t>Seismic, Tornadoes, Hurricanes, Tropical Storms, seismic and other natural phenomena are considered in the remedy selection and remedial design, and are documented. The process should be part of the safety in design activities as defined by DOE STD 1189-2008, as they may apply and be appropriate for D&amp;D/restoration type projects.</t>
  </si>
  <si>
    <t>Decommissioning Plan (For NRC work or DOE equivalent)</t>
  </si>
  <si>
    <t>For D&amp;D work being conducted under the regulatory authority of the Nuclear Regulatory Commission a Decommissioning Plan has been prepared and has been approved.  For D&amp;D work being accomplished under DOE D&amp;D authority , similar D&amp;D plans are in place and approved.</t>
  </si>
  <si>
    <r>
      <t>The project is being accomplished in accordance with the established DOE Project Acquisition Process and in compliance with DOE O 413.3</t>
    </r>
    <r>
      <rPr>
        <sz val="10"/>
        <color rgb="FFFF0000"/>
        <rFont val="Arial"/>
        <family val="2"/>
      </rPr>
      <t>B</t>
    </r>
    <r>
      <rPr>
        <sz val="10"/>
        <color indexed="8"/>
        <rFont val="Arial"/>
        <family val="1"/>
        <charset val="204"/>
      </rPr>
      <t>, Program and Project Management for the Acquisition of Capital Assets, including Critical Decisions and Energy System Acquisition Advisory Boards (ESAAB) or the ESAAB-equivalent process.</t>
    </r>
  </si>
  <si>
    <t xml:space="preserve">Remedial/D&amp;D Design/Plans, Technical, and Safety-related Reviews for this phase </t>
  </si>
  <si>
    <t>A detailed schedule is approved for activities to be accomplished during the next phase of the project (i.e., the efforts needed to successfully complete the prerequisites for the next phase of remediation, D&amp;D or the next Critical Decision). The schedule is defensible with an appropriate level of supporting detail and documentation.</t>
  </si>
  <si>
    <r>
      <t xml:space="preserve">A schedule has been developed, documented and approved by DOE, is identified in regulatory milestones, and is the basis for the Schedule Baseline. The schedule is a reasonable layout of project activities for all phases of the project and is at a level of development that will allow project execution. Included project activities are consistent with the Work Breakdown Structure (WBS), and the schedule is prepared in accordance with DOE guidance and practices. The schedule is activity-based and includes milestones, reasonable durations and acceptable logic. Schedules and milestones should align after negotiations and change packages are complete. Lower level schedules are developed and tiered to support the baseline schedule and/or Project Master Schedule. Project-specific conditions are included. Assumptions are defined. Interface requirements (including technology development and Government Furnished Services and Items (GFSI) are incorporated into the schedule. The baseline schedule covers the full scope of the project through CD-4, including operations phases, if any. </t>
    </r>
    <r>
      <rPr>
        <sz val="10"/>
        <color theme="1"/>
        <rFont val="Arial"/>
        <family val="1"/>
        <charset val="204"/>
      </rPr>
      <t>An appropriate method of developing the schedule is used. including an acceptable software package</t>
    </r>
    <r>
      <rPr>
        <sz val="10"/>
        <color theme="1"/>
        <rFont val="Arial"/>
        <family val="1"/>
        <charset val="204"/>
      </rPr>
      <t>. The project schedule has undergone an independent documented check for completeness and accuracy.</t>
    </r>
  </si>
  <si>
    <t>Seismic, tornadoes, hurricanes, tropical storms, and other natural phenomena are considered in the remedy selection, remedial design, and are documented. The process should be part of the safety in design activities as defined by DOE STD 1189-2008, as they may apply and be appropriate for D&amp;D/restoration type projects.</t>
  </si>
  <si>
    <t>Equipment needs have been identified and procurement schedules established. All engineered equipment and/or materials fully specified, bid, and tabulated as necessary to support project schedule.</t>
  </si>
  <si>
    <t xml:space="preserve">Assessment of site-specific requirements completed.  Survey and soil test evaluations of proposed facilities/release sites have been completed.  Investigation and development of facility/site-specific characteristics sufficient to support final remedial/D&amp;D planning/design and key assumptions are clearly documented.  As applicable,  radioactive inventory is complete, surveys have been conducted, soil and facility samples have been taken.   Evaluation of the results of the investigation and characterization work has been finalized.  </t>
  </si>
  <si>
    <t>An approved Mission Need Statement exists. The project MNS demonstrates that the project relates to and supports execution of Program Strategic Plan goals and objectives as well as the DOE Strategic Plan. A MNS describes regulatory or other requirements that are the basis for this cleanup project. Mission needs are reassessed after major changes in a program, at budget submission, and at Critical Decisions.</t>
  </si>
  <si>
    <t>Where appropriate, a value engineering program complying with DOE Orders is in place and qualified personnel have analyzed appropriate project functions using accepted industry techniques with the aim of improving performance, reliability, quality, safety and life cycle costs of remediation technologies, systems or procedures. The value engineering analyses are documented in a formal report and have provided unbiased, outside opinion and/or senior expertise (as appropriate) as inputs to the remedial/D&amp;D design or EE/CA process and an independent review of concept, design, and schedule conducted. Measures, taken to minimize project life cycle costs and maximize the return on investment for delivering the project, have been documented and cost savings have been quantified.  Project criteria have been re-evaluated when value engineering analyses have determined them to have poor value or a high cost-to-worth ratio. The process should be part of the safety in design activities as defined by DOE STD 1189-2008, as they may apply or be appropriate.  The Trade-Off Studies are performed, as needed, to reach a reasonable level of project risk consistent with project phase and overall project cost/schedule. These trade-off studies are a part of conceptual and later design/planning phases to optimize the implementation design of the selected alternative. The studies include alternative requirements and controls, and optimization approaches with consideration of technical and safety requirements.  The studies conducted should be well documented and the conclusions justified.</t>
  </si>
  <si>
    <t xml:space="preserve">The security approach and potential requirements for the project are documented to aid in the development of the integrated safeguard and security plan. Safeguard and security requirements are identified and documented and incorporated into remedial/D&amp;D planning/design drawings, plans and specifications. Security levels are appropriate for the designation of the facility as nuclear or non-nuclear.  Full consideration is given to the security of both the facility as well as the components as remediation/deactivation and dismantlement activities take place. </t>
  </si>
  <si>
    <t>Environmental, safety and health requirements, as delineated in Federal, DOE, state, site and local laws and regulations, are included in the project design requirements. Any exceptions are documented, justified and approved. The requirements, methodology, and responsibility for ES&amp;H activities are clearly communicated. An Integrated Safety Management System (ISMS) has been implemented in support of the project in accordance with the requirements of DEAR 970-5204-2. The site’s ISMS Document includes mechanisms for integrating ISM into the project activities and these mechanisms have been implemented. Safety Plans include fire, occupational, radiological, industrial hygiene, etc., and are complete, thorough and an integral part of all remedial/D&amp;D planning/design, deactivation and dismantlement or EE/CA activities. Site procedures and mechanisms ensure that during the project planning, hazards are analyzed, controls are identified, and feedback and improvement programs are in place and effective. Line managers are using these processes effectively, consistent with their management functions, responsibilities and authorities.</t>
  </si>
  <si>
    <r>
      <t>CD-0 to CD-1 (Alternative Selection and Cost Range</t>
    </r>
    <r>
      <rPr>
        <sz val="10"/>
        <color indexed="8"/>
        <rFont val="Arial"/>
        <family val="1"/>
        <charset val="204"/>
      </rPr>
      <t xml:space="preserve">:
</t>
    </r>
    <r>
      <rPr>
        <sz val="10"/>
        <color theme="1"/>
        <rFont val="Arial"/>
        <family val="1"/>
        <charset val="204"/>
      </rPr>
      <t xml:space="preserve">
</t>
    </r>
    <r>
      <rPr>
        <sz val="10"/>
        <color theme="1"/>
        <rFont val="Symbol"/>
        <family val="1"/>
        <charset val="204"/>
      </rPr>
      <t xml:space="preserve">     </t>
    </r>
    <r>
      <rPr>
        <sz val="10"/>
        <color theme="1"/>
        <rFont val="Arial"/>
        <family val="1"/>
        <charset val="204"/>
      </rPr>
      <t xml:space="preserve">Hazardous conditions and associated likelihoods and consequences, both mitigated and unmitigated for each reasonable alternative are documented. Hazards have been identified for control under safety management programs (Integrated Safety Management System, industrial safety, radiation protection, etc.) .
</t>
    </r>
    <r>
      <rPr>
        <sz val="10"/>
        <color theme="1"/>
        <rFont val="Symbol"/>
        <family val="1"/>
        <charset val="204"/>
      </rPr>
      <t xml:space="preserve"> </t>
    </r>
    <r>
      <rPr>
        <sz val="10"/>
        <color theme="1"/>
        <rFont val="Arial"/>
        <family val="1"/>
        <charset val="204"/>
      </rPr>
      <t xml:space="preserve">Development of a Safety Design Strategy, 
</t>
    </r>
    <r>
      <rPr>
        <sz val="10"/>
        <color theme="1"/>
        <rFont val="Symbol"/>
        <family val="1"/>
        <charset val="204"/>
      </rPr>
      <t xml:space="preserve">     </t>
    </r>
    <r>
      <rPr>
        <sz val="10"/>
        <color theme="1"/>
        <rFont val="Arial"/>
        <family val="1"/>
        <charset val="204"/>
      </rPr>
      <t xml:space="preserve">SSCs that prevent or mitigate the frequency and/or consequences of DBAs associated with project hazards and natural phenomena hazards (NPH) are identified.
</t>
    </r>
    <r>
      <rPr>
        <sz val="10"/>
        <color theme="1"/>
        <rFont val="Symbol"/>
        <family val="1"/>
        <charset val="204"/>
      </rPr>
      <t xml:space="preserve">     </t>
    </r>
    <r>
      <rPr>
        <sz val="10"/>
        <color theme="1"/>
        <rFont val="Arial"/>
        <family val="1"/>
        <charset val="204"/>
      </rPr>
      <t xml:space="preserve">Requirements for worker safety, radiation safety, criticality safety, fire safety, industrial safety, and life safety are identified and incorporated into the project Facility and Operational Requirements, and design criteria documentation.
</t>
    </r>
    <r>
      <rPr>
        <sz val="10"/>
        <color theme="1"/>
        <rFont val="Symbol"/>
        <family val="1"/>
        <charset val="204"/>
      </rPr>
      <t xml:space="preserve">     </t>
    </r>
    <r>
      <rPr>
        <sz val="10"/>
        <color theme="1"/>
        <rFont val="Arial"/>
        <family val="1"/>
        <charset val="204"/>
      </rPr>
      <t xml:space="preserve">Determine the qualified safety and health professionals in the Integrated Project Team necessary to support the Federal Project Director.
</t>
    </r>
    <r>
      <rPr>
        <u/>
        <sz val="10"/>
        <color theme="1"/>
        <rFont val="Arial"/>
        <family val="1"/>
        <charset val="204"/>
      </rPr>
      <t>CD-2 to CD-3 (Performance Baseline)</t>
    </r>
    <r>
      <rPr>
        <sz val="10"/>
        <color theme="1"/>
        <rFont val="Arial"/>
        <family val="1"/>
        <charset val="204"/>
      </rPr>
      <t>:
Safety analysis activities that may be required should be integrated and performed concurrently and iteratively with</t>
    </r>
    <r>
      <rPr>
        <sz val="10"/>
        <color theme="1"/>
        <rFont val="Arial"/>
        <family val="2"/>
      </rPr>
      <t xml:space="preserve"> remedial/</t>
    </r>
    <r>
      <rPr>
        <sz val="10"/>
        <color theme="1"/>
        <rFont val="Arial"/>
        <family val="1"/>
        <charset val="204"/>
      </rPr>
      <t xml:space="preserve"> </t>
    </r>
    <r>
      <rPr>
        <sz val="10"/>
        <color theme="1"/>
        <rFont val="Arial"/>
        <family val="2"/>
      </rPr>
      <t>D&amp;D planning/</t>
    </r>
    <r>
      <rPr>
        <sz val="10"/>
        <color theme="1"/>
        <rFont val="Arial"/>
        <family val="1"/>
        <charset val="204"/>
      </rPr>
      <t>design</t>
    </r>
    <r>
      <rPr>
        <sz val="10"/>
        <color theme="1"/>
        <rFont val="Arial"/>
        <family val="2"/>
      </rPr>
      <t xml:space="preserve"> or EE/CA</t>
    </r>
    <r>
      <rPr>
        <sz val="10"/>
        <color theme="1"/>
        <rFont val="Arial"/>
        <family val="1"/>
        <charset val="204"/>
      </rPr>
      <t xml:space="preserve"> activities in order to establish an accurate and defendable performance baseline that adequately incorporates nuclear safety basis requirements, as applicable. Safety basis documents that are developed for CD-2/3 are:
</t>
    </r>
    <r>
      <rPr>
        <sz val="10"/>
        <color theme="1"/>
        <rFont val="Symbol"/>
        <family val="1"/>
        <charset val="204"/>
      </rPr>
      <t xml:space="preserve">     </t>
    </r>
    <r>
      <rPr>
        <sz val="10"/>
        <color theme="1"/>
        <rFont val="Arial"/>
        <family val="1"/>
        <charset val="204"/>
      </rPr>
      <t xml:space="preserve">Updated Safety Plan - </t>
    </r>
    <r>
      <rPr>
        <sz val="10"/>
        <color theme="1"/>
        <rFont val="Arial"/>
        <family val="2"/>
      </rPr>
      <t>that demonstrates how an adequate safety plan is maintained on a step by step basis as the process of remediation/deactivation and dismantlement proceeds.</t>
    </r>
    <r>
      <rPr>
        <sz val="10"/>
        <color theme="1"/>
        <rFont val="Arial"/>
        <family val="1"/>
        <charset val="204"/>
      </rPr>
      <t xml:space="preserve">
</t>
    </r>
    <r>
      <rPr>
        <sz val="10"/>
        <color theme="1"/>
        <rFont val="Symbol"/>
        <family val="1"/>
        <charset val="204"/>
      </rPr>
      <t xml:space="preserve">     </t>
    </r>
    <r>
      <rPr>
        <sz val="10"/>
        <color theme="1"/>
        <rFont val="Arial"/>
        <family val="1"/>
        <charset val="204"/>
      </rPr>
      <t xml:space="preserve">Requirement for worker safety, radiation safety (including ALARA), criticality safety, industrial safety, fire safety, life safety, and chemical safety identified and incorporated into the project design.
</t>
    </r>
    <r>
      <rPr>
        <sz val="10"/>
        <color theme="1"/>
        <rFont val="Symbol"/>
        <family val="1"/>
        <charset val="204"/>
      </rPr>
      <t xml:space="preserve">     </t>
    </r>
    <r>
      <rPr>
        <sz val="10"/>
        <color theme="1"/>
        <rFont val="Arial"/>
        <family val="1"/>
        <charset val="204"/>
      </rPr>
      <t xml:space="preserve">Hazard Analysis Report has been updated, reviewed and approved if required. </t>
    </r>
    <r>
      <rPr>
        <u/>
        <sz val="10"/>
        <color theme="1"/>
        <rFont val="Arial"/>
        <family val="1"/>
        <charset val="204"/>
      </rPr>
      <t>CD-2 to CD-3</t>
    </r>
    <r>
      <rPr>
        <sz val="10"/>
        <color theme="1"/>
        <rFont val="Arial"/>
        <family val="1"/>
        <charset val="204"/>
      </rPr>
      <t xml:space="preserve">:
</t>
    </r>
    <r>
      <rPr>
        <sz val="10"/>
        <color theme="1"/>
        <rFont val="Symbol"/>
        <family val="1"/>
        <charset val="204"/>
      </rPr>
      <t xml:space="preserve">     </t>
    </r>
    <r>
      <rPr>
        <sz val="10"/>
        <color theme="1"/>
        <rFont val="Arial"/>
        <family val="1"/>
        <charset val="204"/>
      </rPr>
      <t xml:space="preserve">The Integrated Safety Management Process has been validated for </t>
    </r>
    <r>
      <rPr>
        <sz val="10"/>
        <color theme="1"/>
        <rFont val="Arial"/>
        <family val="2"/>
      </rPr>
      <t>D&amp;D/</t>
    </r>
    <r>
      <rPr>
        <sz val="10"/>
        <color theme="1"/>
        <rFont val="Arial"/>
        <family val="1"/>
        <charset val="204"/>
      </rPr>
      <t>remediation activities.</t>
    </r>
  </si>
  <si>
    <t>Site Characterization (Including Surveys and Soil Tests and radioactive inventory)</t>
  </si>
  <si>
    <t>A schedule has been developed, documented and approved by DOE, is identified in regulatory milestones, and is the basis for the Schedule Baseline. The schedule is a reasonable layout of project activities for all phases of the project and is at a level of development that will allow project execution. Included project activities are consistent with the Work Breakdown Structure (WBS), and the schedule is prepared in accordance with DOE guidance and practices. The schedule is activity-based and includes milestones, reasonable durations and acceptable logic. Schedules and milestones should align after negotiations and change packages are complete. Lower level schedules are developed and tiered to support the baseline schedule and/or Project Master Schedule. Project-specific conditions are included. Assumptions are defined. Interface requirements (including technology development and Government Furnished Services and Items (GFSI) are incorporated into the schedule. The baseline schedule covers the full scope of the project through CD-4, including operations phases, if any. An appropriate method of developing the schedule is used, including an acceptable software package. The project schedule has undergone an independent documented check for completeness and accuracy.</t>
  </si>
  <si>
    <t>A detailed schedule is approved for activities to be accomplished during the next phase of the project (i.e., the efforts needed to successfully complete the prerequisites for the next phase of D&amp;D or the next Critical Decision). The schedule is defensible with an appropriate level of supporting detail and documentation.</t>
  </si>
  <si>
    <t>End Point Criteria have been defined, documented and approved for facilities, spaces, systems, materials and wastes, consistent with meeting the established end state for the project. The Closure Plan for the release site or facility is documented and approved.</t>
  </si>
  <si>
    <t>Technology to be used has been identified and is currently available. The technology has been evaluated, including benefits and risks If new technology is required, a technology development  schedule supports the project schedule. Deployment of a new technology for the project should be part of the project risk assessment and is reflected in the project schedule and cost estimate.</t>
  </si>
  <si>
    <t xml:space="preserve">New technology has been tested and determined to meet project objectives (technical, cost and schedule). Maturity of new technology to be used has been evaluated and factored into risk analysis. A Technology Readiness Assessment, or its equivalent (Reference: DOE G 413.3-4, Technology Readiness Assessment Guide, dated 10-12-09) has been conducted. </t>
  </si>
  <si>
    <t>Preliminary plot plan is complete and shows location of project in relation to adjoining facilities.  It should include items such as:
­ Plant grid system with coordinates
­ Unit limits
­ Gates and fences
­ off-site facilities
­ Tank farms
­ Roads and access ways
­ Rail Facilities 
­ Green space
­ Buildings
­ Project boundaries
­ Decontamination areas
­ Temporary staging areas
­ Major utilities
- Nearby residences    - Surface water</t>
  </si>
  <si>
    <t xml:space="preserve">Assessment of site-specific requirements completed.  Survey and soil test evaluations of proposed facilities/sites completed.  Investigation and development of facility/site-specific characteristics sufficient to support final D&amp;D planning/design and key assumptions are clearly documented.  As applicable,  radioactive inventory is complete, surveys have been conducted, soil and facility samples have been taken.   Evaluation of the results of the investigation and characterization work has been finalized.  </t>
  </si>
  <si>
    <t>Equipment needs have been identified and procurement schedules established. All engineered equipment and/or materials are fully specified, bid, and tabulated as necessary to support project schedule.</t>
  </si>
  <si>
    <t>Completed work plans and work package documentation including field instructions and requirements.  Back-up files may include engineering files, trade-offs, calculations, etc.</t>
  </si>
  <si>
    <t>System interfaces (consistent with System Design Descriptions) have been identified and defined, and, if necessary, an Interface Control Plan is approved and implemented. All internal and external stakeholders have been involved in project development and planning. Appropriate ties to project logic have been accomplished for each stakeholder (i.e., material receipt, transportation, safeguards and security, safety, worker’s health, regulatory, effect on current operations, etc.). The process should be part of the Worker Protection Program for DOE; 10 CFR 851, Worker Safety and Health Program; as they may apply and are appropriate.</t>
  </si>
  <si>
    <t xml:space="preserve">D&amp;D design, plans, technical and safety-related reviews have been conducted at each appropriate project phase. They have been performed by a team representing appropriate disciplines and, if appropriate, external experts have been utilized. Review results, comments and resolutions have been documented and accepted by reviewers. Safety issues have been resolved. </t>
  </si>
  <si>
    <r>
      <t>An approved Mission Need Statement exists. The project MNS demonstrates that the project relates to and supports execution of Program Strategic Plan goals and objectives as well as the DOE Strategic Plan.</t>
    </r>
    <r>
      <rPr>
        <sz val="10"/>
        <color theme="1"/>
        <rFont val="Arial"/>
        <family val="2"/>
      </rPr>
      <t xml:space="preserve"> A MNS describes regulatory or other requirements that are the basis for this cleanup project</t>
    </r>
    <r>
      <rPr>
        <sz val="10"/>
        <color indexed="8"/>
        <rFont val="Arial"/>
        <family val="1"/>
        <charset val="204"/>
      </rPr>
      <t>. Mission needs are reassessed after major changes in a program, at budget submission, and at Critical Decisions.</t>
    </r>
  </si>
  <si>
    <r>
      <t xml:space="preserve"> A single Project Work Breakdown Structure is established which includes all authorized project work scop</t>
    </r>
    <r>
      <rPr>
        <sz val="10"/>
        <color theme="1"/>
        <rFont val="Arial"/>
        <family val="2"/>
      </rPr>
      <t xml:space="preserve">e and </t>
    </r>
    <r>
      <rPr>
        <sz val="10"/>
        <color indexed="8"/>
        <rFont val="Arial"/>
        <family val="1"/>
        <charset val="204"/>
      </rPr>
      <t>reflects the project through project completion. WBS dictionary is complete, including detailed Statements of Work (SOWs). Project schedule and costs are directly aligned with the WBS structure, and deliverables are defined. The WBS is defined to an appropriate level</t>
    </r>
    <r>
      <rPr>
        <strike/>
        <sz val="10"/>
        <color indexed="8"/>
        <rFont val="Arial"/>
        <family val="2"/>
      </rPr>
      <t>s</t>
    </r>
    <r>
      <rPr>
        <sz val="10"/>
        <color indexed="8"/>
        <rFont val="Arial"/>
        <family val="1"/>
        <charset val="204"/>
      </rPr>
      <t xml:space="preserve"> of detail needed to successfully manage the project.</t>
    </r>
  </si>
  <si>
    <r>
      <t>A configuration management program is functioning to ensure consistency among require</t>
    </r>
    <r>
      <rPr>
        <sz val="10"/>
        <color theme="1"/>
        <rFont val="Arial"/>
        <family val="2"/>
      </rPr>
      <t xml:space="preserve">ments, criteria, design, existing facilities, physical configuration, and interfaces within project documents. The process should be part of the Integrated Safety Management System. </t>
    </r>
  </si>
  <si>
    <r>
      <t>A risk management plan is developed and is included in the Acquisition Strategy/Plan and/or PEP, as appropriate. A risk mitigation strategy is in place. Project risk (technical and programmatic) is an accurate and complete estimate of the probability and severity of cost, schedule and other impacts (environment  and safety) associated with uncertainties in the project, including a time-frame in which these risks are expected to occur. Risks are tracked, reported, and controlled. Project risks are reflected in the project cost estimate and schedule. Risk Mitigation Plans/Strategies have been identified in the plan and included in  the Performance baseline. The process should be part of the</t>
    </r>
    <r>
      <rPr>
        <sz val="10"/>
        <color rgb="FFFF0000"/>
        <rFont val="Arial"/>
        <family val="2"/>
      </rPr>
      <t xml:space="preserve"> </t>
    </r>
    <r>
      <rPr>
        <sz val="10"/>
        <color theme="1"/>
        <rFont val="Arial"/>
        <family val="2"/>
      </rPr>
      <t xml:space="preserve"> Integrated Safety Management System</t>
    </r>
    <r>
      <rPr>
        <sz val="10"/>
        <color indexed="8"/>
        <rFont val="Arial"/>
        <family val="1"/>
        <charset val="204"/>
      </rPr>
      <t>.</t>
    </r>
    <r>
      <rPr>
        <strike/>
        <sz val="10"/>
        <color indexed="8"/>
        <rFont val="Arial"/>
        <family val="2"/>
      </rPr>
      <t xml:space="preserve"> </t>
    </r>
    <r>
      <rPr>
        <sz val="10"/>
        <color indexed="8"/>
        <rFont val="Arial"/>
        <family val="1"/>
        <charset val="204"/>
      </rPr>
      <t xml:space="preserve"> Risk Management and Ownership continues to be actively used, as demonstrated by periodic (i.e. at least quarterly) updates of the risk register and regular reporting and re-evaluation and status reporting of cost and schedule contingency.</t>
    </r>
  </si>
  <si>
    <r>
      <t xml:space="preserve">A quality management system is defined and integrated into the processes governing activities that implement the project mission in compliance with requirements of 10CFR 830 Subpart A, Quality Assurance Requirements, DOE O 414.1C, Quality Assurance, and other applicable project specific quality requirements. A Quality Assurance (QA) program/plan is established. QA factors, including standards, specifications, and limitations are identified and have been communicated to the project staff and contractors. A Quality Control (QC) and QA oversight organization is in place and functioning. The process should be part of the </t>
    </r>
    <r>
      <rPr>
        <sz val="10"/>
        <color rgb="FFFF0000"/>
        <rFont val="Arial"/>
        <family val="2"/>
      </rPr>
      <t>I</t>
    </r>
    <r>
      <rPr>
        <sz val="10"/>
        <color theme="1"/>
        <rFont val="Arial"/>
        <family val="2"/>
      </rPr>
      <t>ntegrated Safety Management System.</t>
    </r>
    <r>
      <rPr>
        <sz val="10"/>
        <color indexed="8"/>
        <rFont val="Arial"/>
        <family val="1"/>
        <charset val="204"/>
      </rPr>
      <t xml:space="preserve"> </t>
    </r>
  </si>
  <si>
    <r>
      <t>Where appropriate, a value engineering program complying with DOE Orders is in place and qualified personnel have analyzed appropriate project functions using accepted industry techniques with the aim of improving performance, reliability, quality, safety and life cycle costs of remediation technologies, systems or procedures. The value engineering analyses are documented in a formal report and have prov</t>
    </r>
    <r>
      <rPr>
        <sz val="10"/>
        <color theme="1"/>
        <rFont val="Arial"/>
        <family val="2"/>
      </rPr>
      <t>ided unbiased, outside opinion and/or senior expertise (as appropriate) as inputs to the D&amp;D planning/ design process and an independent review of concept, design, and schedule. Measures, taken to minimize project life cycle costs and maximize the return on investment for completing the project, have been documented and cost savings have been quantified.  Project criteria have been re-evaluated when value engineering analyses have determined them to have poor value or a high cost-to-worth ratio. The Trade-Off Studies are p</t>
    </r>
    <r>
      <rPr>
        <sz val="10"/>
        <color indexed="8"/>
        <rFont val="Arial"/>
        <family val="2"/>
      </rPr>
      <t>erformed, as needed, to reach a reasonable level of project risk consistent with project phase and overall project cost/schedule. These trade-off studies are a part of conceptual and later design/planning phases to optimize the implementation design of the selected alternative. The studies include alternative requirements and controls, and optimization approaches with consideration of technical and safety requirements.  The studies conducted should be well documented and the conclusions justified.</t>
    </r>
  </si>
  <si>
    <r>
      <t>CD-0 to CD-1 (Alternative Selection and Cost Range</t>
    </r>
    <r>
      <rPr>
        <sz val="10"/>
        <color indexed="8"/>
        <rFont val="Arial"/>
        <family val="1"/>
        <charset val="204"/>
      </rPr>
      <t xml:space="preserve">:
</t>
    </r>
    <r>
      <rPr>
        <sz val="10"/>
        <color indexed="8"/>
        <rFont val="Symbol"/>
        <family val="1"/>
        <charset val="204"/>
      </rPr>
      <t xml:space="preserve">     </t>
    </r>
    <r>
      <rPr>
        <sz val="10"/>
        <color indexed="8"/>
        <rFont val="Arial"/>
        <family val="1"/>
        <charset val="204"/>
      </rPr>
      <t xml:space="preserve">Hazardous conditions and associated likelihoods and consequences, both mitigated and unmitigated for each reasonable alternative are documented. Hazards have been identified for control under safety management programs (Integrated Safety Management System, industrial safety, radiation protection, etc.) .
</t>
    </r>
    <r>
      <rPr>
        <sz val="10"/>
        <color indexed="8"/>
        <rFont val="Symbol"/>
        <family val="1"/>
        <charset val="204"/>
      </rPr>
      <t xml:space="preserve"> </t>
    </r>
    <r>
      <rPr>
        <sz val="10"/>
        <color indexed="8"/>
        <rFont val="Arial"/>
        <family val="1"/>
        <charset val="204"/>
      </rPr>
      <t xml:space="preserve">Development of a Safety Design Strategy, 
</t>
    </r>
    <r>
      <rPr>
        <sz val="10"/>
        <color indexed="8"/>
        <rFont val="Symbol"/>
        <family val="1"/>
        <charset val="204"/>
      </rPr>
      <t xml:space="preserve">     </t>
    </r>
    <r>
      <rPr>
        <sz val="10"/>
        <color indexed="8"/>
        <rFont val="Arial"/>
        <family val="1"/>
        <charset val="204"/>
      </rPr>
      <t xml:space="preserve">SSCs that prevent or mitigate the frequency and/or consequences of DBAs associated with project hazards and natural phenomena hazards (NPH) are identified.
</t>
    </r>
    <r>
      <rPr>
        <sz val="10"/>
        <color indexed="8"/>
        <rFont val="Symbol"/>
        <family val="1"/>
        <charset val="204"/>
      </rPr>
      <t xml:space="preserve">     </t>
    </r>
    <r>
      <rPr>
        <sz val="10"/>
        <color indexed="8"/>
        <rFont val="Arial"/>
        <family val="1"/>
        <charset val="204"/>
      </rPr>
      <t xml:space="preserve">Requirements for worker safety, radiation safety, criticality safety, fire safety, industrial safety, and life safety are identified and incorporated into the project Facility and Operational Requirements, and design criteria documentation.
</t>
    </r>
    <r>
      <rPr>
        <sz val="10"/>
        <color indexed="8"/>
        <rFont val="Symbol"/>
        <family val="1"/>
        <charset val="204"/>
      </rPr>
      <t xml:space="preserve">     </t>
    </r>
    <r>
      <rPr>
        <sz val="10"/>
        <color indexed="8"/>
        <rFont val="Arial"/>
        <family val="1"/>
        <charset val="204"/>
      </rPr>
      <t>Determine the qualified safety and health professionals in the Integrated Project T</t>
    </r>
    <r>
      <rPr>
        <sz val="10"/>
        <color theme="1"/>
        <rFont val="Arial"/>
        <family val="1"/>
        <charset val="204"/>
      </rPr>
      <t xml:space="preserve">eam necessary to support the Federal Project Director.
</t>
    </r>
    <r>
      <rPr>
        <u/>
        <sz val="10"/>
        <color theme="1"/>
        <rFont val="Arial"/>
        <family val="1"/>
        <charset val="204"/>
      </rPr>
      <t>CD-2 to CD-3 (Performance Baseline)</t>
    </r>
    <r>
      <rPr>
        <sz val="10"/>
        <color theme="1"/>
        <rFont val="Arial"/>
        <family val="1"/>
        <charset val="204"/>
      </rPr>
      <t xml:space="preserve">:
Safety analysis activities that may be required should be integrated and performed concurrently and iteratively with </t>
    </r>
    <r>
      <rPr>
        <sz val="10"/>
        <color theme="1"/>
        <rFont val="Arial"/>
        <family val="2"/>
      </rPr>
      <t>D&amp;D planning/</t>
    </r>
    <r>
      <rPr>
        <sz val="10"/>
        <color theme="1"/>
        <rFont val="Arial"/>
        <family val="1"/>
        <charset val="204"/>
      </rPr>
      <t xml:space="preserve">design activities in order to establish an accurate and defendable performance baseline that adequately incorporates nuclear safety basis requirements, as applicable. Safety basis documents that are developed for CD-2/3 are:
</t>
    </r>
    <r>
      <rPr>
        <sz val="10"/>
        <color theme="1"/>
        <rFont val="Symbol"/>
        <family val="1"/>
        <charset val="204"/>
      </rPr>
      <t xml:space="preserve">     </t>
    </r>
    <r>
      <rPr>
        <sz val="10"/>
        <color theme="1"/>
        <rFont val="Arial"/>
        <family val="1"/>
        <charset val="204"/>
      </rPr>
      <t xml:space="preserve">Updated Safety Plan - </t>
    </r>
    <r>
      <rPr>
        <sz val="10"/>
        <color theme="1"/>
        <rFont val="Arial"/>
        <family val="2"/>
      </rPr>
      <t>that demonstrates how an adequate safety plan is maintained on a step by step basis as the process of deactivation and dismantlement proceeds</t>
    </r>
    <r>
      <rPr>
        <sz val="10"/>
        <color theme="1"/>
        <rFont val="Arial"/>
        <family val="1"/>
        <charset val="204"/>
      </rPr>
      <t xml:space="preserve">
</t>
    </r>
    <r>
      <rPr>
        <sz val="10"/>
        <color theme="1"/>
        <rFont val="Symbol"/>
        <family val="1"/>
        <charset val="204"/>
      </rPr>
      <t xml:space="preserve">     </t>
    </r>
    <r>
      <rPr>
        <sz val="10"/>
        <color theme="1"/>
        <rFont val="Arial"/>
        <family val="1"/>
        <charset val="204"/>
      </rPr>
      <t xml:space="preserve">Requirement for worker safety, radiation safety (including ALARA), criticality safety, industrial safety, fire safety, life safety, and chemical safety identified and incorporated into the project design.
</t>
    </r>
    <r>
      <rPr>
        <sz val="10"/>
        <color theme="1"/>
        <rFont val="Symbol"/>
        <family val="1"/>
        <charset val="204"/>
      </rPr>
      <t xml:space="preserve">     </t>
    </r>
    <r>
      <rPr>
        <sz val="10"/>
        <color theme="1"/>
        <rFont val="Arial"/>
        <family val="1"/>
        <charset val="204"/>
      </rPr>
      <t xml:space="preserve">Hazard Analysis Report has been updated, reviewed and approved if required. </t>
    </r>
    <r>
      <rPr>
        <u/>
        <sz val="10"/>
        <color theme="1"/>
        <rFont val="Arial"/>
        <family val="1"/>
        <charset val="204"/>
      </rPr>
      <t>CD-2 to CD-3</t>
    </r>
    <r>
      <rPr>
        <sz val="10"/>
        <color theme="1"/>
        <rFont val="Arial"/>
        <family val="1"/>
        <charset val="204"/>
      </rPr>
      <t xml:space="preserve">:
</t>
    </r>
    <r>
      <rPr>
        <sz val="10"/>
        <color theme="1"/>
        <rFont val="Symbol"/>
        <family val="1"/>
        <charset val="204"/>
      </rPr>
      <t xml:space="preserve">     </t>
    </r>
    <r>
      <rPr>
        <sz val="10"/>
        <color theme="1"/>
        <rFont val="Arial"/>
        <family val="1"/>
        <charset val="204"/>
      </rPr>
      <t xml:space="preserve">The Integrated Safety Management Process has been validated for </t>
    </r>
    <r>
      <rPr>
        <sz val="10"/>
        <color theme="1"/>
        <rFont val="Arial"/>
        <family val="2"/>
      </rPr>
      <t>D&amp;D/</t>
    </r>
    <r>
      <rPr>
        <sz val="10"/>
        <color theme="1"/>
        <rFont val="Arial"/>
        <family val="1"/>
        <charset val="204"/>
      </rPr>
      <t>remediation activities.</t>
    </r>
  </si>
  <si>
    <t xml:space="preserve">The security approach and potential requirements for the project are documented to aid in the development of the integrated safeguard and security plan. Safeguard and security requirements are identified and documented and incorporated into D&amp;D planning/design drawings, plans and specifications. Security levels are appropriate for the designation of the facility as nuclear or non-nuclear.  Full consideration is given to the security of both the facility as well as the components as deactivation and dismantlement activities take place. </t>
  </si>
  <si>
    <t xml:space="preserve">P </t>
  </si>
  <si>
    <r>
      <t xml:space="preserve">The PEP has been developed and approved in accordance with DOE requirements/orders. The PEP is the primary agreement on project planning and objectives between all parties, and establishes roles and responsibilities and defines how the project will be executed, including tailoring general requirements and processes to the specifics of the project. The PEP should include:
     Performance Baseline (Scope, Cost and Schedule), including a Resource Loaded Schedule for the duration of the project.
     Identification of any long-lead equipment and materials (including the technical basis for equipment sizing as well as a risk analysis with respect to long-lead equipment being properly sized).
     Project organization and roles and responsibilities.
     Process for baseline change control and configuration management.
     Discussion of planned design reviews and how they are to be conducted.
     Project quality assurance organization and implementation approach.
The PEP has been updated to reflect current project status, plans and performance baseline.                                                                          -                                                                                                                                                                                                                                 </t>
    </r>
    <r>
      <rPr>
        <sz val="10"/>
        <color theme="1"/>
        <rFont val="Arial"/>
        <family val="2"/>
      </rPr>
      <t>Note: The</t>
    </r>
    <r>
      <rPr>
        <u/>
        <sz val="10"/>
        <color theme="1"/>
        <rFont val="Arial"/>
        <family val="2"/>
      </rPr>
      <t xml:space="preserve"> Preliminary</t>
    </r>
    <r>
      <rPr>
        <sz val="10"/>
        <color theme="1"/>
        <rFont val="Arial"/>
        <family val="2"/>
      </rPr>
      <t xml:space="preserve"> Project Execution plan (PPEP) which is required at CD-1, should be based on a defined concept and, although not fully developed, is expected to contain substantial detail in all of the areas listed above.  Thus a compliant PPEP would be rated at an expected maturity value of 3.   </t>
    </r>
  </si>
  <si>
    <t xml:space="preserve">The project organization and IPT charter are in place and functioning. The Integrated Project Team (IPT) has been in place since early project phases. The IPT participants’ roles and responsibilities are clearly articulated. The composition of the IPT reflects the major areas of expertise needed to execute the project. The project is staffed with sufficient numbers of project management, technical, and acquisition specialists suitably qualified to accomplish project objectives. A qualified (certification level) Federal Project Director has been identified and formally assigned.                                                                                                            - Note: The Preliminary Project Execution plan (PPEP) which is required at CD-1, should be based on a defined concept and, although not fully developed, is expected to contain substantial detail in all of the areas listed above.  Thus a compliant PPEP would be rated at an expected maturity value of 3.   </t>
  </si>
  <si>
    <r>
      <t xml:space="preserve">The PEP has been developed and approved in accordance with DOE requirements/orders. The PEP is the primary agreement on project planning and objectives between all parties, and establishes roles and responsibilities and defines how the project will be executed, including tailoring general requirements and processes to the specifics of the project. The PEP should include:
</t>
    </r>
    <r>
      <rPr>
        <sz val="10"/>
        <color theme="1"/>
        <rFont val="Symbol"/>
        <family val="1"/>
        <charset val="204"/>
      </rPr>
      <t xml:space="preserve">     </t>
    </r>
    <r>
      <rPr>
        <sz val="10"/>
        <color theme="1"/>
        <rFont val="Arial"/>
        <family val="1"/>
        <charset val="204"/>
      </rPr>
      <t xml:space="preserve">Performance Baseline (Scope, Cost and Schedule), including a Resource Loaded Schedule for the duration of the project.
</t>
    </r>
    <r>
      <rPr>
        <sz val="10"/>
        <color theme="1"/>
        <rFont val="Symbol"/>
        <family val="1"/>
        <charset val="204"/>
      </rPr>
      <t xml:space="preserve">     </t>
    </r>
    <r>
      <rPr>
        <sz val="10"/>
        <color theme="1"/>
        <rFont val="Arial"/>
        <family val="1"/>
        <charset val="204"/>
      </rPr>
      <t xml:space="preserve">Identification of any long-lead equipment and materials (including the technical basis for equipment sizing as well as a risk analysis with respect to long-lead equipment being properly sized).
</t>
    </r>
    <r>
      <rPr>
        <sz val="10"/>
        <color theme="1"/>
        <rFont val="Symbol"/>
        <family val="1"/>
        <charset val="204"/>
      </rPr>
      <t xml:space="preserve">     </t>
    </r>
    <r>
      <rPr>
        <sz val="10"/>
        <color theme="1"/>
        <rFont val="Arial"/>
        <family val="1"/>
        <charset val="204"/>
      </rPr>
      <t xml:space="preserve">Project organization and roles and responsibilities.
</t>
    </r>
    <r>
      <rPr>
        <sz val="10"/>
        <color theme="1"/>
        <rFont val="Symbol"/>
        <family val="1"/>
        <charset val="204"/>
      </rPr>
      <t xml:space="preserve">     </t>
    </r>
    <r>
      <rPr>
        <sz val="10"/>
        <color theme="1"/>
        <rFont val="Arial"/>
        <family val="1"/>
        <charset val="204"/>
      </rPr>
      <t xml:space="preserve">Process for baseline change control and configuration management.                                                                                      </t>
    </r>
    <r>
      <rPr>
        <sz val="10"/>
        <color theme="1"/>
        <rFont val="Arial"/>
        <family val="2"/>
      </rPr>
      <t>o</t>
    </r>
    <r>
      <rPr>
        <sz val="10"/>
        <color theme="1"/>
        <rFont val="Arial"/>
        <family val="1"/>
        <charset val="204"/>
      </rPr>
      <t xml:space="preserve">   </t>
    </r>
    <r>
      <rPr>
        <sz val="10"/>
        <color theme="1"/>
        <rFont val="Arial"/>
        <family val="2"/>
      </rPr>
      <t>Project environmental and regulatory management</t>
    </r>
    <r>
      <rPr>
        <sz val="10"/>
        <color theme="1"/>
        <rFont val="Arial"/>
        <family val="1"/>
        <charset val="204"/>
      </rPr>
      <t xml:space="preserve">                                                                                                               </t>
    </r>
    <r>
      <rPr>
        <sz val="10"/>
        <color theme="1"/>
        <rFont val="Arial"/>
        <family val="2"/>
      </rPr>
      <t>o   Project risk management plan (if not included as a separate document)</t>
    </r>
    <r>
      <rPr>
        <sz val="10"/>
        <color theme="1"/>
        <rFont val="Arial"/>
        <family val="1"/>
        <charset val="204"/>
      </rPr>
      <t xml:space="preserve">
</t>
    </r>
    <r>
      <rPr>
        <sz val="10"/>
        <color theme="1"/>
        <rFont val="Symbol"/>
        <family val="1"/>
        <charset val="204"/>
      </rPr>
      <t xml:space="preserve">     </t>
    </r>
    <r>
      <rPr>
        <sz val="10"/>
        <color theme="1"/>
        <rFont val="Arial"/>
        <family val="1"/>
        <charset val="204"/>
      </rPr>
      <t xml:space="preserve">Discussion of planned design reviews and how they are to be conducted.
</t>
    </r>
    <r>
      <rPr>
        <sz val="10"/>
        <color theme="1"/>
        <rFont val="Symbol"/>
        <family val="1"/>
        <charset val="204"/>
      </rPr>
      <t xml:space="preserve">     </t>
    </r>
    <r>
      <rPr>
        <sz val="10"/>
        <color theme="1"/>
        <rFont val="Arial"/>
        <family val="1"/>
        <charset val="204"/>
      </rPr>
      <t xml:space="preserve">Project quality assurance organization and implementation approach.                                                                                   </t>
    </r>
    <r>
      <rPr>
        <sz val="10"/>
        <color theme="1"/>
        <rFont val="Arial"/>
        <family val="2"/>
      </rPr>
      <t xml:space="preserve">o  Project closeout and project transition (if applicable.) </t>
    </r>
    <r>
      <rPr>
        <sz val="10"/>
        <color theme="1"/>
        <rFont val="Arial"/>
        <family val="1"/>
        <charset val="204"/>
      </rPr>
      <t xml:space="preserve">
The PEP has been updated to reflect current project status, plans and performance baseline.                                                                                                             -Note: The Preliminary Project Execution plan (PPEP) which is required at CD-1, should be based on a defined concept and, although not fully developed, is expected to contain substantial detail in all of the areas listed above.  Thus a compliant PPEP would be rated at an expected maturity value of 3.   </t>
    </r>
  </si>
  <si>
    <r>
      <t xml:space="preserve">The PEP has been developed and approved in accordance with DOE requirements/orders. The PEP is the primary agreement on project planning and objectives between all parties, and establishes roles and responsibilities and defines how the project will be executed, including tailoring general requirements and processes to the specifics of the project. The PEP should include:
</t>
    </r>
    <r>
      <rPr>
        <sz val="10"/>
        <color indexed="8"/>
        <rFont val="Symbol"/>
        <family val="1"/>
        <charset val="204"/>
      </rPr>
      <t xml:space="preserve">     </t>
    </r>
    <r>
      <rPr>
        <sz val="10"/>
        <color indexed="8"/>
        <rFont val="Arial"/>
        <family val="1"/>
        <charset val="204"/>
      </rPr>
      <t xml:space="preserve">Performance Baseline (Scope, Cost and Schedule), including a Resource Loaded Schedule for the duration of the project.
</t>
    </r>
    <r>
      <rPr>
        <sz val="10"/>
        <color indexed="8"/>
        <rFont val="Symbol"/>
        <family val="1"/>
        <charset val="204"/>
      </rPr>
      <t xml:space="preserve">     </t>
    </r>
    <r>
      <rPr>
        <sz val="10"/>
        <color indexed="8"/>
        <rFont val="Arial"/>
        <family val="1"/>
        <charset val="204"/>
      </rPr>
      <t xml:space="preserve">Identification of any long-lead equipment and materials (including the technical basis for equipment sizing as well as a risk analysis with respect to long-lead equipment being properly sized).
</t>
    </r>
    <r>
      <rPr>
        <sz val="10"/>
        <color indexed="8"/>
        <rFont val="Symbol"/>
        <family val="1"/>
        <charset val="204"/>
      </rPr>
      <t xml:space="preserve">     </t>
    </r>
    <r>
      <rPr>
        <sz val="10"/>
        <color indexed="8"/>
        <rFont val="Arial"/>
        <family val="1"/>
        <charset val="204"/>
      </rPr>
      <t xml:space="preserve">Project organization and roles and responsibilities.
</t>
    </r>
    <r>
      <rPr>
        <sz val="10"/>
        <color indexed="8"/>
        <rFont val="Symbol"/>
        <family val="1"/>
        <charset val="204"/>
      </rPr>
      <t xml:space="preserve">     </t>
    </r>
    <r>
      <rPr>
        <sz val="10"/>
        <color indexed="8"/>
        <rFont val="Arial"/>
        <family val="1"/>
        <charset val="204"/>
      </rPr>
      <t xml:space="preserve">Process for baseline change control and configuration management.
</t>
    </r>
    <r>
      <rPr>
        <sz val="10"/>
        <color indexed="8"/>
        <rFont val="Symbol"/>
        <family val="1"/>
        <charset val="204"/>
      </rPr>
      <t xml:space="preserve">     </t>
    </r>
    <r>
      <rPr>
        <sz val="10"/>
        <color indexed="8"/>
        <rFont val="Arial"/>
        <family val="1"/>
        <charset val="204"/>
      </rPr>
      <t xml:space="preserve">Discussion of planned design reviews and how they are to be conducted.
</t>
    </r>
    <r>
      <rPr>
        <sz val="10"/>
        <color indexed="8"/>
        <rFont val="Symbol"/>
        <family val="1"/>
        <charset val="204"/>
      </rPr>
      <t xml:space="preserve">     </t>
    </r>
    <r>
      <rPr>
        <sz val="10"/>
        <color indexed="8"/>
        <rFont val="Arial"/>
        <family val="1"/>
        <charset val="204"/>
      </rPr>
      <t xml:space="preserve">Project quality assurance organization and implementation approach.
The PEP has been updated to reflect current project status, plans and performance baseline                                                  -Note: The Preliminary Project Execution plan (PPEP) which is required at CD-1, should be based on a defined concept and, although not fully developed, is expected to contain substantial detail in all of the areas listed above.  Thus a compliant PPEP would be rated at an expected maturity value of 3.   </t>
    </r>
  </si>
  <si>
    <t xml:space="preserve">Project Phase (DOE O 413.3B)   </t>
  </si>
  <si>
    <t>COST</t>
  </si>
  <si>
    <t xml:space="preserve">A. </t>
  </si>
  <si>
    <t>D. MANAGEMENT PLANNING AND CONTROL      Criteria for Maximum Rating</t>
  </si>
  <si>
    <t>D.        Criteria for Maximum Rating</t>
  </si>
  <si>
    <t xml:space="preserve"> MANAGEMENT PLANNING AND  </t>
  </si>
  <si>
    <t xml:space="preserve"> MANAGEMENT PLANNING AND CONTROL</t>
  </si>
  <si>
    <r>
      <t>Waste streams generated (gaseous, solid, and liquid, both hazardous and non-hazardous) through construction, demolition, or environmental cleanup are sufficiently characterized to identify appropriate disposition alternatives and worker protection levels and documented in a Waste Management Plan. Samples have been collected, analyzed and validated to produce reliable, high quality data. Necessary plans and actions have been taken to confirm conditions, prepare documents and perform the discovery action, including resolving surveillance and monitoring activities and safety considerations. Historical data and process knowledge are fully documented. All waste streams have their disposition finalized and included in the project costs, risks and schedule.</t>
    </r>
    <r>
      <rPr>
        <sz val="11"/>
        <rFont val="Arial"/>
        <family val="1"/>
        <charset val="204"/>
      </rPr>
      <t xml:space="preserve"> </t>
    </r>
    <r>
      <rPr>
        <sz val="10"/>
        <rFont val="Arial"/>
        <family val="1"/>
        <charset val="204"/>
      </rPr>
      <t>The on-site or off-site Waste Acceptance Criteria are documented, approved, and included in the planning/design for the project</t>
    </r>
  </si>
  <si>
    <t>Environmental, safety and health requirements, as delineated in Federal, DOE, state, site and local laws and regulations, are included in the project design requirements. Any exceptions are documented, justified and approved. The requirements, methodology, and responsibility for ES&amp;H activities are clearly communicated. An Integrated Safety Management System (ISMS) has been implemented in support of the project in accordance with the requirements of DEAR 970-5204-2. The site’s ISMS Document includes mechanisms for integrating ISM into the project activities and these mechanisms have been implemented. Safety Plans include fire, occupational, radiological, industrial hygiene, etc., and are complete, thorough and an integral part of all D&amp;D planning/design, deactivation and dismantlement efforts. Site procedures and mechanisms ensure that during the project planning, hazards are analyzed, controls are identified, and feedback and improvement programs are in place and effective. Line managers are using these processes effectively, consistent with their management functions, responsibilities and authorities.</t>
  </si>
  <si>
    <t xml:space="preserve">A cost estimate has been developed and formally approved by FPD and is the basis for the cost baselines. The cost estimate is a reasonable approximation of Total Project Costs (TPCs), and covers all phases of the project. The estimate is prepared in accordance with DOE requirements. The estimate bases are fully documented and traceable. Supporting backup information has been collected and organized and is available in a central file or location. Major estimate assumptions, especially those affecting major cost drivers, are fully documented and explained. Estimate exclusions or qualifications are clearly documented. Estimated costs are time-phased and escalated using current DOE or other justifiable escalation rates. For cost estimate point values AACEI Cost Recommended Practice 17R-97 is a useful reference. A Class I (CDAT score of 5) estimate is developed from quantity take offs from completed design plans and specifications. Whereas the Class 5 estimate (CDAT score 1) is of a rough order of magnitude estimate useful for determining the range of costs for various alternatives at CD-0.      </t>
  </si>
  <si>
    <t>CDAT Maturity  Value</t>
  </si>
  <si>
    <t>Critical Decision Assessment Tool - Traditional Construction Projects (Nuclear, Non-Nuclear), Target Scores by Project Phase</t>
  </si>
  <si>
    <t>Architectural, civil/structural requirements; seismic and other natural phenomena design requirements are fully documented. Civil/Structural design plans and specifications are approved and issued for construction. The plans and specifications have been independently reviewed and approved and placed under configuration control. The process should be part of the safety in design activities as defined by DOE STD 1189-2008, and are applied as appropriate.</t>
  </si>
  <si>
    <r>
      <t xml:space="preserve">Addressing hazards early ensures that safety is “designed in” early instead of “added on” later with increased cost and decreased effectiveness. Hazards include both project hazards (such as fire hazards, criticality, radiological, chemical, and explosives), as well Natural Phenomena Hazards such as earthquakes, flood, hurricanes, and lightening. Analysis of hazards results in the identification of potential accident scenarios and the determination of how to prevent or mitigate the accidents. Structures, systems, and components (SSCs) are identified and incorporated into the design to prevent or mitigate the consequences of hazards to the facility worker, the collocated worker and the public. These SSCs are classified as safety class, safety significant, or defense in depth as required by the safety function.
Requirements on the Integrated Safety Management System (ISMS) to be followed are described in DOE  P 450.4, Safety Management Policy, dated 10-15-96. New nuclear facility design activities or major facility modifications as defined in 10CFR 830, Subpart B, -must be conducted in accordance with DOE O 420.1B, Facility Safety, dated 12-22-05; DOE STD 1189-2008; and 10 CFR 851.
The ISMS process is applied to all Critical Decisions (CDs) and the Office of Health, Safety and Security (HSS) activities and documentation (among others as applicable and appropriate) that should be followed by the project are described below:
</t>
    </r>
    <r>
      <rPr>
        <u/>
        <sz val="10"/>
        <color indexed="8"/>
        <rFont val="Arial"/>
        <family val="1"/>
        <charset val="204"/>
      </rPr>
      <t>Prior to CD-0 (Mission Need)</t>
    </r>
    <r>
      <rPr>
        <sz val="10"/>
        <color indexed="8"/>
        <rFont val="Arial"/>
        <family val="1"/>
        <charset val="204"/>
      </rPr>
      <t xml:space="preserve">:
</t>
    </r>
    <r>
      <rPr>
        <sz val="10"/>
        <color indexed="8"/>
        <rFont val="Symbol"/>
        <family val="1"/>
        <charset val="204"/>
      </rPr>
      <t xml:space="preserve">     </t>
    </r>
    <r>
      <rPr>
        <sz val="10"/>
        <color indexed="8"/>
        <rFont val="Arial"/>
        <family val="1"/>
        <charset val="204"/>
      </rPr>
      <t xml:space="preserve">Inventory of available documents based on existing facilities/sites identified in the scope of the project to facilitate hazard analysis and project planning.
</t>
    </r>
    <r>
      <rPr>
        <sz val="10"/>
        <color indexed="8"/>
        <rFont val="Symbol"/>
        <family val="1"/>
        <charset val="204"/>
      </rPr>
      <t xml:space="preserve">     </t>
    </r>
    <r>
      <rPr>
        <sz val="10"/>
        <color indexed="8"/>
        <rFont val="Arial"/>
        <family val="1"/>
        <charset val="204"/>
      </rPr>
      <t xml:space="preserve">Identify the potential hazards and their safety and risk implications in the mission need statement.
</t>
    </r>
    <r>
      <rPr>
        <sz val="10"/>
        <color indexed="8"/>
        <rFont val="Symbol"/>
        <family val="1"/>
        <charset val="204"/>
      </rPr>
      <t xml:space="preserve">     </t>
    </r>
    <r>
      <rPr>
        <sz val="10"/>
        <color indexed="8"/>
        <rFont val="Arial"/>
        <family val="1"/>
        <charset val="204"/>
      </rPr>
      <t>Include in the mission need DOE expectations for safety in design; identification of Safety in Design Tailoring Strategy; and identification of high level applicable safety regulations, safety codes, and safety standards (e.g. DOE O 420.1B, etc.).</t>
    </r>
  </si>
  <si>
    <t xml:space="preserve">2018 Environmental Restoration EM Project Critical Decision Assessment Tool (CDAT) </t>
  </si>
  <si>
    <t xml:space="preserve"> Critical Decision Assessment Tool - Environmental Restoration Projects -CERCLA/RCRA (Including D&amp;D Projects accomplished under CERCLA)</t>
  </si>
  <si>
    <t>2018 EM Restoration Project  Critical Decision Assessment Tool - CERCLA/RCRA Project- Definitions and Target Score Criteria (Including D&amp;D Projects accomplished under CERCLA)</t>
  </si>
  <si>
    <t xml:space="preserve">2018 EM D&amp;D Project Critical Decision Assessment Tool (CDAT) </t>
  </si>
  <si>
    <t xml:space="preserve"> Critical Decision Assessment Tool - D&amp;D Projects accomplished under DOE or NRC Regulations</t>
  </si>
  <si>
    <t xml:space="preserve">Plot plan is complete and shows location of the project in relation to adjoining facilities. It should include items such as:                                                                                                                                                                     Plant grid system with coordinates  Green space coordinates                      Buildings 
 Project boundaries                         Major pipe racks                                   Temporary staging areas
 Gates and fences                           Laydown areas                                     Decontamination areas
 Off-site facilities                              Construction/fabrication                        Rail facilities
 Tank farms                                        areas
 Major utilities                                   Roads and access ways                      Nearby residences                                                                                                
 Surface water
</t>
  </si>
  <si>
    <t>A configuration management program is functioning to ensure consistency among requirements, criteria, design, existing facilities, physical configuration, and interfaces within project documents. The process should be part of the safety in design activities as defined by DOE STD 1189-2008, as they may apply and are appropriate.</t>
  </si>
  <si>
    <t>A quality management system is defined and integrated into the processes governing activities that implement the project mission in compliance with requirements of 10CFR 830 Subpart A, Quality Assurance Requirements, DOE O 414.1C, Quality Assurance, and other applicable project specific quality requirements. A Quality Assurance (QA) program/plan is established. QA factors, including standards, specifications, and limitations are identified and have been communicated to the project staff and contractors. A Quality Control (QC) and QA oversight organization is in place and functioning. The process should be part of the safety in design activities as defined by DOE STD 1189-2008, as they may apply and are appropriate.</t>
  </si>
  <si>
    <r>
      <t xml:space="preserve">New technology has been tested and determined to meet project objectives (technical, cost and schedule). Maturity of new technology to be used has been evaluated and factored into risk analysis by means of a Technology Readiness Assessment, or its equivalent (Reference: DOE G 413.3-4, </t>
    </r>
    <r>
      <rPr>
        <i/>
        <sz val="10"/>
        <color indexed="8"/>
        <rFont val="Arial"/>
        <family val="1"/>
        <charset val="204"/>
      </rPr>
      <t xml:space="preserve">Technology Readiness Assessment Guide, </t>
    </r>
    <r>
      <rPr>
        <sz val="10"/>
        <color indexed="8"/>
        <rFont val="Arial"/>
        <family val="1"/>
        <charset val="204"/>
      </rPr>
      <t>dated 10-12-09). An evaluation of the inappropriateness of existing technology has been documented to justify the need. The process should be part of the safety in design activities as defined by DOE STD 1189-2008, as they may apply and are appropriate.</t>
    </r>
  </si>
  <si>
    <t>Project strategy and detailed planning addresses critical issues for transitioning from operations to disposition and from one disposition phase to another.  At a minimum, the following issues are addressed.                                                                                                                                          -Technical and other options and alternatives selection
 - Disposition path for generated and residual radiological and hazardous materials
 - Interim storage needs
 - Goal for appropriate reduction of hazards and modification of the safety basis consistent with the project end-state
 - Identification of needed operational expertise
 - Project utilities and structural integrity during and post disposition
 - Integration of disposition tasks for attaining the end-points
 - Options and alternatives selection                                                                                                 - Disposition path for generated and residual radiological and hazardous materials                                                  - Interim storage needs                                                                                                                                                               - Goal for appropriate reduction of hazards and modification of the safety basis consistent with the project end-state                                                                                                                            - Identification of needed operational expertise                                                                                                                           - Project utilities and structural integrity during and post disposition                                                                                            - Integration of disposition tasks for attaining the end-points</t>
  </si>
  <si>
    <t>A subset of reasonable project alternatives/viable alternatives has been determined by means of a documented screening analysis. Major alternatives have been identified and viable alternatives have been analyzed. Alternative Analysis includes comparisons of LCC, Feasibility (including Technology Development requirements), Stakeholder Values, Safety, Regulatory Compliance, constructability and  other factors, as appropriate. Life-cycle costs should include costs for structures, systems and components (SSCs) needed to mitigate hazards, as well as life-cycle costs associated with operations and maintenance of the SSCs. The preferred option(s) is identified and justified. The overall condition and status of the facility at project completion (end state) is defined. The process should be part of the safety in design activities as defined by DOE STD 1189-2008, as they may apply and are appropriate.</t>
  </si>
  <si>
    <t>The CDR -should have detailed supporting documentation for the recommended alternative, Total Project Cost range, and the system requirements and applicable codes and standards for design and construction, to include environmental, safety and security considerations. Conceptual design drawings have been reviewed by an independent team with appropriate engineering disciplines and relevant experience. Review comments have been documented and disposed with supporting rationale. CDR has been approved by DOE. The process should be part of the safety in design activities as defined by DOE STD 1189-2008, as they may apply and as appropriate.</t>
  </si>
  <si>
    <t>A configuration management program is functioning to ensure consistency among requirements, criteria, design, existing facilities, physical configuration, and interfaces within project documents. The process should be part of the safety in design activities as defined by DOE STD 1189-2008, as they may apply and as appropriate.</t>
  </si>
  <si>
    <t>Where appropriate, a value engineering program complying with DOE Orders is in place and qualified personnel have analyzed appropriate project functions using accepted industry techniques with the aim of improving performance, reliability, quality, safety and life cycle costs of products, systems or procedures. The value engineering analyses are documented in a formal report and have provided unbiased, outside opinion and/or senior expertise (as appropriate) as inputs to the design process and an independent review of concept, design, and schedule. Measures, taken to minimize project cost and maximize the return on investment for delivering the project, have been documented and cost savings have been quantified.  Project criteria have been re-evaluated when value engineering analyses have determined them to have poor value or a high cost-to-worth ratio. The process should be part of the safety in design activities as defined by DOE STD 1189-2008, as they may apply and as appropriate.</t>
  </si>
  <si>
    <t>Within Project Management, F&amp;ORs translate program requirements into design products at the early stages of project development. Project technical requirements are translated from the mission need statement, to program requirements, to F&amp;ORs, to design criteria, and finally documented in Facility/System Design Descriptions. The F&amp;OR will describe the processes and systems that should be included in a project to meet program requirements and fulfill program capabilities articulated in the program mission statement.
To contrast to an F&amp;OR in project management, in safety basis, functional requirements define design requirements necessary to support the safety functions associated with Safety Class (SC) and Significant Safety (SS)-SSCs, e.g., for example facility structure should meet Performance Criteria (PC)-3 seismic design loads. F&amp;ORs and functional requirements for the project is documented, approved (by users, key stakeholders, and the DOE program office as appropriate) and are under configuration control. The process should be part of the safety in design activities as defined by DOE STD1189-2008, as they may apply and as appropriate.</t>
  </si>
  <si>
    <t>The set of requirements that bound the design of systems, structures and components within the facility. These design requirements include consideration of safety, plant availability, efficiency, reliability, and maintainability. Project design basis is developed and reviewed including appropriate level of approval from users, key stakeholders, site management, and DOE. Design Basis has clearly defined key performance expectations and provided a sound framework for subsequent design activities, including the regulatory context. Design basis has been peer reviewed by appropriate technical experts. The process should be  part of the safety in design activities as defined by DOE STD 1189-2008, as they may apply and as appropriate.</t>
  </si>
  <si>
    <t>Design Criteria have been clearly defined and quantified including the specification of applicable codes and
standards. Design Margins for all structures, systems and components must also be specified. The facility (including safety class and safety significant SSCs) Safety Design Criteria [e.g. DOE O 420.1(b)] have been clearly defined and quantified. Margins for safety design criteria must also be specified.
Design criteria for worker safety, security and safeguards have been clearly defined, including the Design Criteria that address the Design Basis Threat. Design Criteria must address both Material Control and Accountability. Design Margins must also be addressed.
Requirements and guidelines that govern design of the project have been reviewed by users and appropriate discipline experts and the criteria have been approved. Design margins to cover contingency in the design itself have been reviewed and approved, and placed under configuration control. Criteria include
items such as: 1. Regulations, 2. DOE Orders, 3. Codes and Standards (Federal, State and local), 4.
Engineering Standards (DOE and contractor); functional performance.
These activities should be conducted in accordance with DOE’s expectations for incorporating safety into the design process as prescribed in DOE STD 1189-2008, Integration of Safety into the Design Process; and DOE O 420.1B, Facility Safety, as they may apply and as appropriate.</t>
  </si>
  <si>
    <t>Availability of new technology for the project is established, the technology has been evaluated, including benefits and risks. Technology development requirements for each alternative are documented. Deployment of a new technology for the project should be part of the project risk assessment and is reflected in the project schedule and cost estimate. The process should be part of the safety in design activities as defined by DOE STD 1189-2008, as they may apply and as appropriate.</t>
  </si>
  <si>
    <r>
      <t xml:space="preserve">New technology has been tested and determined to meet project objectives (technical, cost and schedule). Maturity of new technology to be used has been evaluated and factored into risk analysis by means of a Technology Readiness Assessment, or its equivalent (Reference: DOE G 413.3-4, </t>
    </r>
    <r>
      <rPr>
        <i/>
        <sz val="10"/>
        <color indexed="8"/>
        <rFont val="Arial"/>
        <family val="1"/>
        <charset val="204"/>
      </rPr>
      <t xml:space="preserve">Technology Readiness Assessment Guide, </t>
    </r>
    <r>
      <rPr>
        <sz val="10"/>
        <color indexed="8"/>
        <rFont val="Arial"/>
        <family val="1"/>
        <charset val="204"/>
      </rPr>
      <t>dated 10-12-09). An evaluation of the inappropriateness of existing technology has been documented to justify the need. The process should be part of the safety in design activities as defined by DOE STD 1189-2008, as they may apply and as appropriate.</t>
    </r>
  </si>
  <si>
    <t>The Trade-Off Studies are performed, as needed, to reach a reasonable level of project risk consistent with project phase and overall project cost/schedule. These trade-off studies are a part of conceptual and later design phases to optimize the design of the selected alternative. The studies include alternative design and process controls, and optimization approaches with consideration of technical safety requirements. The studies conducted should be well documented and the conclusions justified. The process should be part of the safety in design activities as defined by DOE STD 1189-2008, as they may apply and as appropriate.</t>
  </si>
  <si>
    <t>Architectural, civil/structural, seismic and other natural phenomena design plans and specifications are in compliance with established standards of practice and are documented. The process should be part of the safety in design activities as defined by DOE STD 1189-2008, as they may apply and as appropriate.</t>
  </si>
  <si>
    <t>All engineered equipment and/or materials are fully specified, bid, and tabulated, as necessary, to support the project schedule. Long-lead items has been identified and documented with supporting technical basis. Equipment having safety functions is identified with appropriate quality levels. Drawings are comprehensive, reasonable, and show all major elements in a logical format. Individual drawings for major systems are shown in consistent orientation and scale. Layout and major equipment location/arrangement drawings that identify locations of each item of equipment are complete and finalized. All appropriate parties affected by equipment placement (operations, maintenance, etc.) have had the opportunity to provide input and have reviewed the layout. The facility, systems and major component equipment list is complete. The process should be part of the safety in design activities as defined by DOE STD 1189-2008, as they may apply and as appropriate.</t>
  </si>
  <si>
    <t>The final version of revised P&amp;IDs is available. The P&amp;ID have been issued as a configuration control document. P&amp;IDs include all changes identified from the preliminary hazard analysis (PHA), and the maintenance and operations review. The diagrams show piping, valves with tag numbers, piping tie-ins to existing lines, discharge and monitoring points, utilities and storage tanks/sumps. Comprehensive reviews are complete and results incorporated. Examples of these reviews include (but are not limited to), Safety Analysis Reports, maintenance and operations requirements, and final construction and fabrication detail reviews. The P&amp;ID drawings have been independently reviewed and approved. The process should be part of the safety in design activities as defined by DOE STD 1189-2008, as they may apply and as appropriate.</t>
  </si>
  <si>
    <t>The plans and specifications have been independently reviewed and approved and placed under configuration control. The process should be part of the safety in design activities as defined by DOE STD 1189-2008, as they may apply and as appropriate.</t>
  </si>
  <si>
    <t>The process should be part of the safety in design activities as defined by DOE STD 1189-2008, as they may apply and as appropriate.</t>
  </si>
  <si>
    <t>Design drawing needed to support construction and system/equipment/component procurements are complete and should include (among others as required): general arrangements and site layout drawings; architectural drawings; structural drawings; mechanical (HVAC, fire protection) drawings; special process equipment design drawings (build to print); piping drawings; electrical drawings; instrumentation and  control drawings; process flow diagrams; and arrangements showing the limits of any existing facility demolition. A complete listing of design specifications for structures, systems and components (SSCs) has been developed which contains requirements to construct, procure, fabricate, install and test. Any drawings which are intended to provide specification requirements for SSCs procurements have been identified. Drawings have been checked and reviewed by an independent team with appropriate experience and engineering disciplines. Comments and resolutions have been documented and accepted by reviewers. Back-up files include engineering files, trade-offs, calculations, etc. Safety is integrated into the design. The design authority has signed off on all design drawings. The process should be part of the safety in design activities as defined by DOE STD 1189-2008, as they may apply and as appropriate.</t>
  </si>
  <si>
    <t>Design reviews have been conducted at each appropriate project phase (at a minimum i.e., Conceptual, Preliminary and Final Design). They have been performed by a multi-functional team representing appropriate disciplines and, if appropriate, external experts have been utilized. Review results, comments and resolutions have been documented and accepted by reviewers. Safety issues have been resolved. The process should be part of the safety in design activities as defined by DOE STD 1189-2008, as they may apply and as appropriate.</t>
  </si>
  <si>
    <t>OMR concepts are approved and appropriately documented in the design. Operations personnel are involved with the development of OMR requirements and these requirements have been incorporated/considered in the design development. The process should be part of the safety in design activities as defined by DOE STD 1189-2008; DOE 440.1B, May 2007, Worker Protection Program for DOE; 10 CFR 851, Worker Safety and Health Program; as they may apply and as appropriate.</t>
  </si>
  <si>
    <t>The heat and material balance calculations needed to design and size major plant equipment have been completed. All calculations needed to conduct a Hazard Analysis of the Preliminary Design for major equipment and process operations (substantiate the key flow rates in process flow diagrams) have been completed. The heat and balances calculations have been independently reviewed. The process should be part of the safety in design activities as defined by DOE STD 1189-2008, as they may apply and as appropriate.</t>
  </si>
  <si>
    <t>A high level RAMI analysis is performed for each of the reasonable/viable project alternatives. Design features needed to mitigate impact to workers have been considered and results documented. A RAMI analysis (to include trade-off studies) has been performed to ensure the equipment selected and the  design configuration represents the optimal system to meet throughput and other mission requirements at both the high and lower system levels. The RAMI analysis has been reviewed by an independent team with RAMI experience and review comments are documented and disposed with supporting rationale. Results  of the RAMI have been incorporated into the technical baseline. The process should be part of the safety in design activities as defined by DOE STD 1189-2008, as they may apply and as appropriate.</t>
  </si>
  <si>
    <t>A complete list of critical facts and circumstances that would affect project outcome if changed is available. These assumptions have been reviewed and approved by appropriate parties. Project assumptions are reflected in technical/cost/schedule baselines and risk management plans. The process should be part of the safety in design activities as defined by DOE STD 1189-2008, as they may apply and as appropriate.</t>
  </si>
  <si>
    <t>A quality management system is defined and integrated into the processes governing activities that implement the project mission in compliance with requirements of 10CFR 830 Subpart A, Quality Assurance Requirements, DOE O 414.1C, Quality Assurance, and other applicable project specific quality requirements. A Quality Assurance (QA) program/plan is established. QA factors, including standards, specifications, and limitations are identified and have been communicated to the project staff and contractors. A Quality Control (QC) and QA oversight organization is in place and functioning. The process should be part of the safety in design activities as defined by DOE STD 1189-2008, as they may apply and as appropriate.</t>
  </si>
  <si>
    <t>System interfaces (consistent with System Design Descriptions) have been identified and defined, and, if necessary, an Interface Control Plan is approved and implemented. All internal and external stakeholders have been involved in project development and planning. Appropriate ties to project logic have been accomplished for each stakeholder (i.e., material receipt, transportation, safeguards and security, safety, worker’s health, regulatory, effect on current operations, etc.). The process should be part of the safety in design activities as defined by DOE STD 1189-2008; DOE 440.1B, May 2007, Worker Protection Program for DOE; 10 CFR 851, Worker Safety and Health Program; as they may apply and as appropriate.</t>
  </si>
  <si>
    <r>
      <t>Emergency management considerations are adequately reflected in the project planning and design and meet emergency preparedness requirements of DOE O 151.1D,</t>
    </r>
    <r>
      <rPr>
        <i/>
        <sz val="10"/>
        <color theme="1"/>
        <rFont val="Arial"/>
        <family val="2"/>
      </rPr>
      <t xml:space="preserve"> Comprehensive Emergency Management System,</t>
    </r>
    <r>
      <rPr>
        <sz val="10"/>
        <color theme="1"/>
        <rFont val="Arial"/>
        <family val="1"/>
        <charset val="204"/>
      </rPr>
      <t xml:space="preserve"> and DOE O 420.1C, </t>
    </r>
    <r>
      <rPr>
        <i/>
        <sz val="10"/>
        <color theme="1"/>
        <rFont val="Arial"/>
        <family val="2"/>
      </rPr>
      <t>Facility Safety</t>
    </r>
    <r>
      <rPr>
        <sz val="10"/>
        <color theme="1"/>
        <rFont val="Arial"/>
        <family val="1"/>
        <charset val="204"/>
      </rPr>
      <t>, where appropriate. Emergency response services and related factors are considered for the remedial/D&amp;D site location. Specialized issues and considerations for emergency preparedness are adequately identified and documented Preparedness planning is complete for the disposition effort, and post-disposition emergency planning has been initiated, if appropriate. This planning has been coordinated with site and external response organizations.  Specialized issues and considerations (e.g., control of interrelated processes) for emergency management are adequately identified and documented. Planning is complete for the remediation/disposition effort, and post-remediation/disposition emergency planning has been initiated, if appropriate. This planning has been coordinated with on-site and external response organizations.</t>
    </r>
  </si>
  <si>
    <r>
      <t>Emergency management considerations are adequately reflected in the project planning and design and meet emergency preparedness requirements of DOE O 151.1C,</t>
    </r>
    <r>
      <rPr>
        <i/>
        <sz val="10"/>
        <color theme="1"/>
        <rFont val="Arial"/>
        <family val="2"/>
      </rPr>
      <t xml:space="preserve"> Comprehensive Emergency Management System,</t>
    </r>
    <r>
      <rPr>
        <sz val="10"/>
        <color theme="1"/>
        <rFont val="Arial"/>
        <family val="1"/>
        <charset val="204"/>
      </rPr>
      <t xml:space="preserve"> and DOE O 420.1D, </t>
    </r>
    <r>
      <rPr>
        <i/>
        <sz val="10"/>
        <color theme="1"/>
        <rFont val="Arial"/>
        <family val="2"/>
      </rPr>
      <t>Facility Safety</t>
    </r>
    <r>
      <rPr>
        <sz val="10"/>
        <color theme="1"/>
        <rFont val="Arial"/>
        <family val="1"/>
        <charset val="204"/>
      </rPr>
      <t>, where appropriate. Emergency response services and related factors are considered for the remedial/D&amp;D site location. Specialized issues and considerations for emergency preparedness are adequately identified and documented Preparedness planning is complete for the disposition effort, and post-disposition emergency planning has been initiated, if appropriate. This planning has been coordinated with site and external response organizations.  Specialized issues and considerations (e.g., control of interrelated processes) for emergency management are adequately identified and documented. Planning is complete for the remediation/disposition effort, and post-remediation/disposition emergency planning has been initiated, if appropriate. This planning has been coordinated with on-site and external response organizations.</t>
    </r>
  </si>
  <si>
    <t>2018 EM D&amp;D Project  Critical Decision Assessment Tool - accomplished under DOE or NRC Regulations                     (Non-CERCLA/RCRA) Project Definitions and Target Score Criteria</t>
  </si>
  <si>
    <t>Emergency planning and preparedness considerations are adequately reflected in the project design and meet emergency preparedness requirements of DOE O 151.1D and DOE O 420.1C, where appropriate. Emergency response services and related factors are considered in the facility site selection. Specialized issues and considerations for emergency preparedness are adequately identified and documented Preparedness planning is complete for the disposition effort, and post-disposition emergency planning has been initiated, if appropriate. This planning has been coordinated with site and external response organizations. Specialized issues and considerations for emergency preparedness are adequately identified and documented.</t>
  </si>
  <si>
    <t xml:space="preserve">2018 EM Conventional Construction Project Critical Decision Assessment Tool (CDAT) </t>
  </si>
  <si>
    <t>2018 EM CDAT Construction Project Definitions and Target Score Criteria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</si>
</sst>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1">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sz val="9"/>
      <color theme="1"/>
      <name val="Times New Roman"/>
      <family val="1"/>
    </font>
    <font>
      <b/>
      <sz val="9"/>
      <color theme="1"/>
      <name val="Times New Roman"/>
      <family val="1"/>
    </font>
    <font>
      <sz val="10"/>
      <color theme="1"/>
      <name val="Calibri"/>
      <family val="2"/>
      <scheme val="minor"/>
    </font>
    <font>
      <sz val="11"/>
      <color rgb="FF0070C0"/>
      <name val="Calibri"/>
      <family val="2"/>
      <scheme val="minor"/>
    </font>
    <font>
      <sz val="10"/>
      <color theme="1"/>
      <name val="Times New Roman"/>
      <family val="1"/>
    </font>
    <font>
      <sz val="48"/>
      <color rgb="FFFF0000"/>
      <name val="Calibri"/>
      <family val="2"/>
      <scheme val="minor"/>
    </font>
    <font>
      <b/>
      <sz val="14"/>
      <color indexed="8"/>
      <name val="Times New Roman"/>
      <family val="1"/>
      <charset val="204"/>
    </font>
    <font>
      <sz val="10"/>
      <name val="Times New Roman"/>
      <family val="1"/>
      <charset val="204"/>
    </font>
    <font>
      <sz val="12"/>
      <color indexed="8"/>
      <name val="Times New Roman"/>
      <family val="1"/>
      <charset val="204"/>
    </font>
    <font>
      <b/>
      <sz val="10"/>
      <color indexed="8"/>
      <name val="Arial"/>
      <family val="1"/>
      <charset val="204"/>
    </font>
    <font>
      <sz val="10"/>
      <color indexed="8"/>
      <name val="Arial"/>
      <family val="1"/>
      <charset val="204"/>
    </font>
    <font>
      <sz val="8"/>
      <color indexed="8"/>
      <name val="Arial"/>
      <family val="2"/>
    </font>
    <font>
      <sz val="8"/>
      <color indexed="8"/>
      <name val="Arial"/>
      <family val="1"/>
      <charset val="204"/>
    </font>
    <font>
      <sz val="10"/>
      <color theme="1"/>
      <name val="Arial"/>
      <family val="2"/>
    </font>
    <font>
      <i/>
      <sz val="10"/>
      <color indexed="8"/>
      <name val="Arial"/>
      <family val="1"/>
      <charset val="204"/>
    </font>
    <font>
      <sz val="10"/>
      <color indexed="8"/>
      <name val="Wingdings"/>
      <family val="1"/>
      <charset val="204"/>
    </font>
    <font>
      <sz val="10"/>
      <color indexed="8"/>
      <name val="Symbol"/>
      <family val="1"/>
      <charset val="204"/>
    </font>
    <font>
      <sz val="10"/>
      <color indexed="8"/>
      <name val="Cambria"/>
      <family val="1"/>
      <charset val="204"/>
    </font>
    <font>
      <u/>
      <sz val="10"/>
      <color indexed="8"/>
      <name val="Arial"/>
      <family val="1"/>
      <charset val="204"/>
    </font>
    <font>
      <sz val="10"/>
      <color rgb="FFFF0000"/>
      <name val="Arial"/>
      <family val="2"/>
    </font>
    <font>
      <strike/>
      <sz val="10"/>
      <color indexed="8"/>
      <name val="Arial"/>
      <family val="2"/>
    </font>
    <font>
      <sz val="10"/>
      <color indexed="8"/>
      <name val="Arial"/>
      <family val="2"/>
    </font>
    <font>
      <sz val="22"/>
      <color indexed="8"/>
      <name val="Arial"/>
      <family val="1"/>
      <charset val="204"/>
    </font>
    <font>
      <sz val="11"/>
      <color theme="1"/>
      <name val="Wingdings 2"/>
      <family val="1"/>
      <charset val="2"/>
    </font>
    <font>
      <b/>
      <sz val="14"/>
      <color theme="1"/>
      <name val="Calibri"/>
      <family val="2"/>
      <scheme val="minor"/>
    </font>
    <font>
      <u/>
      <sz val="11"/>
      <color theme="1"/>
      <name val="Calibri"/>
      <family val="2"/>
      <scheme val="minor"/>
    </font>
    <font>
      <sz val="10"/>
      <color theme="1"/>
      <name val="Arial"/>
      <family val="1"/>
      <charset val="204"/>
    </font>
    <font>
      <sz val="10"/>
      <color theme="1"/>
      <name val="Symbol"/>
      <family val="1"/>
      <charset val="204"/>
    </font>
    <font>
      <u/>
      <sz val="10"/>
      <color theme="1"/>
      <name val="Arial"/>
      <family val="1"/>
      <charset val="204"/>
    </font>
    <font>
      <u/>
      <sz val="10"/>
      <color theme="1"/>
      <name val="Arial"/>
      <family val="2"/>
    </font>
    <font>
      <b/>
      <sz val="10"/>
      <color theme="1"/>
      <name val="Arial"/>
      <family val="1"/>
      <charset val="204"/>
    </font>
    <font>
      <sz val="10"/>
      <name val="Arial"/>
      <family val="2"/>
    </font>
    <font>
      <b/>
      <sz val="10"/>
      <name val="Arial"/>
      <family val="2"/>
    </font>
    <font>
      <sz val="9"/>
      <name val="Times New Roman"/>
      <family val="1"/>
    </font>
    <font>
      <sz val="10"/>
      <name val="Arial"/>
      <family val="1"/>
      <charset val="204"/>
    </font>
    <font>
      <sz val="11"/>
      <name val="Arial"/>
      <family val="1"/>
      <charset val="204"/>
    </font>
    <font>
      <i/>
      <sz val="10"/>
      <color theme="1"/>
      <name val="Arial"/>
      <family val="2"/>
    </font>
  </fonts>
  <fills count="5">
    <fill>
      <patternFill patternType="none"/>
    </fill>
    <fill>
      <patternFill patternType="gray125"/>
    </fill>
    <fill>
      <patternFill patternType="solid">
        <fgColor rgb="FFD9D9D9"/>
        <bgColor indexed="64"/>
      </patternFill>
    </fill>
    <fill>
      <patternFill patternType="solid">
        <fgColor theme="9" tint="0.59999389629810485"/>
        <bgColor indexed="64"/>
      </patternFill>
    </fill>
    <fill>
      <patternFill patternType="solid">
        <fgColor rgb="FF9ACCFF"/>
        <bgColor indexed="64"/>
      </patternFill>
    </fill>
  </fills>
  <borders count="91">
    <border>
      <left/>
      <right/>
      <top/>
      <bottom/>
      <diagonal/>
    </border>
    <border>
      <left style="medium">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000000"/>
      </left>
      <right/>
      <top/>
      <bottom style="medium">
        <color rgb="FF000000"/>
      </bottom>
      <diagonal/>
    </border>
    <border>
      <left/>
      <right/>
      <top/>
      <bottom style="medium">
        <color rgb="FF000000"/>
      </bottom>
      <diagonal/>
    </border>
    <border>
      <left/>
      <right style="thin">
        <color indexed="64"/>
      </right>
      <top/>
      <bottom style="medium">
        <color rgb="FF000000"/>
      </bottom>
      <diagonal/>
    </border>
    <border>
      <left style="medium">
        <color rgb="FF000000"/>
      </left>
      <right/>
      <top/>
      <bottom/>
      <diagonal/>
    </border>
    <border>
      <left/>
      <right style="thin">
        <color indexed="64"/>
      </right>
      <top/>
      <bottom/>
      <diagonal/>
    </border>
    <border>
      <left/>
      <right style="medium">
        <color rgb="FF000000"/>
      </right>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indexed="64"/>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diagonal/>
    </border>
    <border>
      <left/>
      <right/>
      <top style="medium">
        <color rgb="FF000000"/>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right style="medium">
        <color indexed="64"/>
      </right>
      <top style="medium">
        <color indexed="64"/>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right/>
      <top style="medium">
        <color indexed="64"/>
      </top>
      <bottom/>
      <diagonal/>
    </border>
    <border>
      <left/>
      <right/>
      <top style="medium">
        <color rgb="FF000000"/>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rgb="FF9ACCFF"/>
      </left>
      <right/>
      <top style="thin">
        <color rgb="FF000000"/>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style="thin">
        <color rgb="FF000000"/>
      </right>
      <top style="thin">
        <color rgb="FF000000"/>
      </top>
      <bottom/>
      <diagonal/>
    </border>
    <border>
      <left style="thin">
        <color rgb="FF000000"/>
      </left>
      <right/>
      <top style="thin">
        <color indexed="64"/>
      </top>
      <bottom style="thin">
        <color rgb="FF000000"/>
      </bottom>
      <diagonal/>
    </border>
    <border>
      <left/>
      <right style="thin">
        <color indexed="64"/>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9ACCFF"/>
      </left>
      <right/>
      <top style="thin">
        <color indexed="64"/>
      </top>
      <bottom style="thin">
        <color rgb="FF000000"/>
      </bottom>
      <diagonal/>
    </border>
    <border>
      <left/>
      <right style="thin">
        <color rgb="FF000000"/>
      </right>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diagonal/>
    </border>
    <border>
      <left style="medium">
        <color rgb="FF000000"/>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00000"/>
      </left>
      <right/>
      <top style="medium">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418">
    <xf numFmtId="0" fontId="0" fillId="0" borderId="0" xfId="0"/>
    <xf numFmtId="0" fontId="3" fillId="2" borderId="9"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9" xfId="0" applyFont="1" applyFill="1" applyBorder="1" applyAlignment="1">
      <alignment horizontal="left" vertical="center" wrapText="1" indent="1"/>
    </xf>
    <xf numFmtId="0" fontId="3" fillId="3" borderId="11" xfId="0" applyFont="1" applyFill="1" applyBorder="1"/>
    <xf numFmtId="0" fontId="0" fillId="3" borderId="12" xfId="0" applyFill="1" applyBorder="1"/>
    <xf numFmtId="0" fontId="0" fillId="3" borderId="13" xfId="0" applyFill="1" applyBorder="1"/>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1" fontId="4" fillId="0" borderId="10" xfId="0" applyNumberFormat="1" applyFont="1" applyBorder="1" applyAlignment="1">
      <alignment horizontal="left" vertical="center" wrapText="1" indent="2"/>
    </xf>
    <xf numFmtId="0" fontId="4" fillId="0" borderId="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9" xfId="0" applyFont="1" applyFill="1" applyBorder="1" applyAlignment="1">
      <alignment horizontal="center" vertical="center" wrapText="1"/>
    </xf>
    <xf numFmtId="0" fontId="4" fillId="0" borderId="23" xfId="0" applyFont="1" applyBorder="1" applyAlignment="1">
      <alignment horizontal="center" vertical="top" wrapText="1"/>
    </xf>
    <xf numFmtId="0" fontId="4" fillId="0" borderId="2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7" xfId="0" applyFont="1" applyBorder="1" applyAlignment="1">
      <alignment horizontal="center" vertical="center" wrapText="1"/>
    </xf>
    <xf numFmtId="0" fontId="3" fillId="0" borderId="27" xfId="0" applyFont="1" applyBorder="1" applyAlignment="1">
      <alignment vertical="center" wrapText="1"/>
    </xf>
    <xf numFmtId="0" fontId="5" fillId="0" borderId="27" xfId="0" applyFont="1" applyBorder="1" applyAlignment="1">
      <alignment horizontal="center" vertical="center" wrapText="1"/>
    </xf>
    <xf numFmtId="1" fontId="4" fillId="0" borderId="10" xfId="0" applyNumberFormat="1" applyFont="1" applyBorder="1" applyAlignment="1">
      <alignment horizontal="center" vertical="center" wrapText="1"/>
    </xf>
    <xf numFmtId="0" fontId="4" fillId="0" borderId="9" xfId="0" applyFont="1" applyBorder="1" applyAlignment="1">
      <alignment horizontal="left" vertical="center" wrapText="1" indent="1"/>
    </xf>
    <xf numFmtId="0" fontId="3" fillId="0" borderId="23" xfId="0" applyFont="1" applyBorder="1" applyAlignment="1">
      <alignment vertical="center" wrapText="1"/>
    </xf>
    <xf numFmtId="1" fontId="5" fillId="0" borderId="23" xfId="0" applyNumberFormat="1" applyFont="1" applyBorder="1" applyAlignment="1">
      <alignment horizontal="center" vertical="center" wrapText="1"/>
    </xf>
    <xf numFmtId="1" fontId="5" fillId="0" borderId="13" xfId="0" applyNumberFormat="1" applyFont="1" applyBorder="1" applyAlignment="1">
      <alignment horizontal="center" vertical="center" wrapText="1"/>
    </xf>
    <xf numFmtId="0" fontId="4" fillId="0" borderId="31" xfId="0" applyFont="1" applyBorder="1" applyAlignment="1">
      <alignment horizontal="center" vertical="center" wrapText="1"/>
    </xf>
    <xf numFmtId="0" fontId="4" fillId="0" borderId="23" xfId="0" applyFont="1" applyBorder="1" applyAlignment="1">
      <alignment horizontal="left" vertical="center" wrapText="1" indent="2"/>
    </xf>
    <xf numFmtId="0" fontId="4" fillId="0" borderId="15"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0" xfId="0" applyFont="1" applyBorder="1" applyAlignment="1">
      <alignment horizontal="left" vertical="center" wrapText="1" indent="1"/>
    </xf>
    <xf numFmtId="0" fontId="4" fillId="0" borderId="10" xfId="0" applyFont="1" applyBorder="1" applyAlignment="1">
      <alignment horizontal="center" vertical="top" wrapText="1"/>
    </xf>
    <xf numFmtId="0" fontId="4" fillId="0" borderId="10" xfId="0" applyFont="1" applyBorder="1" applyAlignment="1">
      <alignment horizontal="left" vertical="center" wrapText="1" indent="2"/>
    </xf>
    <xf numFmtId="0" fontId="4" fillId="0" borderId="9" xfId="0" applyFont="1" applyBorder="1" applyAlignment="1">
      <alignment horizontal="center" vertical="top" wrapText="1"/>
    </xf>
    <xf numFmtId="0" fontId="6" fillId="0" borderId="0" xfId="0" applyFont="1" applyBorder="1"/>
    <xf numFmtId="0" fontId="3" fillId="0" borderId="9" xfId="0" applyFont="1" applyBorder="1" applyAlignment="1">
      <alignment vertical="center" wrapText="1"/>
    </xf>
    <xf numFmtId="1" fontId="5" fillId="0" borderId="9" xfId="0" applyNumberFormat="1" applyFont="1" applyBorder="1" applyAlignment="1">
      <alignment horizontal="center" vertical="center" wrapText="1"/>
    </xf>
    <xf numFmtId="1" fontId="0" fillId="3" borderId="12" xfId="0" applyNumberFormat="1" applyFill="1" applyBorder="1"/>
    <xf numFmtId="2" fontId="0" fillId="3" borderId="12" xfId="0" applyNumberFormat="1" applyFill="1" applyBorder="1"/>
    <xf numFmtId="0" fontId="4" fillId="0" borderId="23" xfId="0" applyFont="1" applyBorder="1" applyAlignment="1">
      <alignment horizontal="left" vertical="center" wrapText="1" indent="1"/>
    </xf>
    <xf numFmtId="0" fontId="4" fillId="0" borderId="9" xfId="0" applyFont="1" applyBorder="1" applyAlignment="1">
      <alignment vertical="center" wrapText="1"/>
    </xf>
    <xf numFmtId="0" fontId="4" fillId="0" borderId="9" xfId="0" applyFont="1" applyBorder="1" applyAlignment="1">
      <alignment horizontal="left" vertical="center" wrapText="1" indent="2"/>
    </xf>
    <xf numFmtId="0" fontId="4" fillId="0" borderId="10" xfId="0" applyFont="1" applyBorder="1" applyAlignment="1">
      <alignment vertical="center" wrapText="1"/>
    </xf>
    <xf numFmtId="0" fontId="4" fillId="0" borderId="10" xfId="0" applyFont="1" applyBorder="1" applyAlignment="1">
      <alignment horizontal="left" vertical="center" wrapText="1" indent="3"/>
    </xf>
    <xf numFmtId="0" fontId="4" fillId="0" borderId="33" xfId="0" applyFont="1" applyBorder="1" applyAlignment="1">
      <alignment horizontal="center" vertical="center" wrapText="1"/>
    </xf>
    <xf numFmtId="0" fontId="4" fillId="0" borderId="22" xfId="0" applyFont="1" applyBorder="1" applyAlignment="1">
      <alignment horizontal="center" vertical="center" wrapText="1"/>
    </xf>
    <xf numFmtId="1" fontId="5" fillId="0" borderId="19" xfId="0" applyNumberFormat="1" applyFont="1" applyBorder="1" applyAlignment="1">
      <alignment horizontal="center" vertical="center" wrapText="1"/>
    </xf>
    <xf numFmtId="0" fontId="3" fillId="0" borderId="18" xfId="0" applyFont="1" applyBorder="1" applyAlignment="1">
      <alignment vertical="center" wrapText="1"/>
    </xf>
    <xf numFmtId="1" fontId="5" fillId="0" borderId="18"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0" fillId="0" borderId="0" xfId="0" applyBorder="1"/>
    <xf numFmtId="0" fontId="3" fillId="0" borderId="10" xfId="0" applyFont="1" applyBorder="1" applyAlignment="1">
      <alignment vertical="center" wrapText="1"/>
    </xf>
    <xf numFmtId="0" fontId="5" fillId="0" borderId="10" xfId="0" applyFont="1" applyBorder="1" applyAlignment="1">
      <alignment horizontal="center" vertical="center" wrapText="1"/>
    </xf>
    <xf numFmtId="0" fontId="0" fillId="0" borderId="0" xfId="0" applyAlignment="1">
      <alignment vertical="center" wrapText="1"/>
    </xf>
    <xf numFmtId="1" fontId="5" fillId="0" borderId="10" xfId="0" applyNumberFormat="1" applyFont="1" applyBorder="1" applyAlignment="1">
      <alignment horizontal="center" vertical="center" wrapText="1"/>
    </xf>
    <xf numFmtId="0" fontId="7" fillId="0" borderId="0" xfId="0" applyFont="1"/>
    <xf numFmtId="0" fontId="7" fillId="0" borderId="0" xfId="0" applyFont="1" applyAlignment="1">
      <alignment horizontal="center"/>
    </xf>
    <xf numFmtId="0" fontId="0" fillId="0" borderId="0" xfId="0" applyFill="1"/>
    <xf numFmtId="0" fontId="4" fillId="0" borderId="0" xfId="0" applyFont="1" applyBorder="1" applyAlignment="1">
      <alignment horizontal="center" vertical="center" wrapText="1"/>
    </xf>
    <xf numFmtId="0" fontId="4" fillId="0" borderId="23" xfId="0" applyFont="1" applyFill="1" applyBorder="1" applyAlignment="1">
      <alignment horizontal="center" vertical="center" wrapText="1"/>
    </xf>
    <xf numFmtId="0" fontId="8" fillId="0" borderId="24" xfId="0" applyFont="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left" vertical="center" wrapText="1" indent="2"/>
    </xf>
    <xf numFmtId="0" fontId="4" fillId="0" borderId="12" xfId="0" applyFont="1" applyFill="1" applyBorder="1" applyAlignment="1">
      <alignment horizontal="center" vertical="center" wrapText="1"/>
    </xf>
    <xf numFmtId="0" fontId="9" fillId="0" borderId="0" xfId="0" applyFont="1"/>
    <xf numFmtId="0" fontId="4" fillId="0" borderId="17"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0" fillId="3" borderId="38" xfId="0" applyFill="1" applyBorder="1"/>
    <xf numFmtId="2" fontId="0" fillId="3" borderId="13" xfId="0" applyNumberFormat="1" applyFill="1" applyBorder="1"/>
    <xf numFmtId="0" fontId="4" fillId="0" borderId="37" xfId="0" applyFont="1" applyBorder="1" applyAlignment="1">
      <alignment horizontal="center" vertical="center" wrapText="1"/>
    </xf>
    <xf numFmtId="0" fontId="4" fillId="0" borderId="39" xfId="0" applyFont="1" applyBorder="1" applyAlignment="1">
      <alignment horizontal="center" vertical="center" wrapText="1"/>
    </xf>
    <xf numFmtId="0" fontId="0" fillId="0" borderId="12" xfId="0" applyBorder="1"/>
    <xf numFmtId="0" fontId="0" fillId="0" borderId="13" xfId="0" applyBorder="1"/>
    <xf numFmtId="0" fontId="5" fillId="0" borderId="31" xfId="0" applyFont="1" applyBorder="1" applyAlignment="1">
      <alignment horizontal="center" vertical="center" wrapText="1"/>
    </xf>
    <xf numFmtId="0" fontId="3" fillId="0" borderId="31" xfId="0" applyFont="1" applyBorder="1" applyAlignment="1">
      <alignment vertical="center" wrapText="1"/>
    </xf>
    <xf numFmtId="0" fontId="10" fillId="0" borderId="0" xfId="0" applyFont="1" applyAlignment="1">
      <alignment horizontal="left" vertical="top"/>
    </xf>
    <xf numFmtId="0" fontId="11" fillId="0" borderId="0" xfId="0" applyFont="1" applyAlignment="1">
      <alignment vertical="top" wrapText="1"/>
    </xf>
    <xf numFmtId="0" fontId="12" fillId="0" borderId="0" xfId="0" applyNumberFormat="1" applyFont="1" applyAlignment="1">
      <alignment horizontal="left" vertical="top" wrapText="1"/>
    </xf>
    <xf numFmtId="0" fontId="13" fillId="0" borderId="0" xfId="0" applyFont="1" applyAlignment="1">
      <alignment horizontal="left" vertical="top"/>
    </xf>
    <xf numFmtId="0" fontId="13" fillId="0" borderId="0" xfId="0" applyFont="1" applyFill="1" applyBorder="1" applyAlignment="1">
      <alignment horizontal="left" vertical="top" wrapText="1"/>
    </xf>
    <xf numFmtId="0" fontId="13" fillId="4" borderId="0" xfId="0" applyFont="1" applyFill="1" applyBorder="1" applyAlignment="1">
      <alignment horizontal="left" vertical="top" wrapText="1"/>
    </xf>
    <xf numFmtId="0" fontId="14" fillId="0" borderId="46" xfId="0" applyFont="1" applyBorder="1" applyAlignment="1">
      <alignment horizontal="left" vertical="top" wrapText="1"/>
    </xf>
    <xf numFmtId="0" fontId="14" fillId="0" borderId="47" xfId="0" applyFont="1" applyBorder="1" applyAlignment="1">
      <alignment horizontal="left" vertical="top" wrapText="1"/>
    </xf>
    <xf numFmtId="0" fontId="14" fillId="0" borderId="0" xfId="0" applyFont="1" applyBorder="1" applyAlignment="1">
      <alignment horizontal="left" vertical="top" wrapText="1"/>
    </xf>
    <xf numFmtId="164" fontId="15" fillId="0" borderId="49" xfId="0" applyNumberFormat="1" applyFont="1" applyBorder="1" applyAlignment="1">
      <alignment horizontal="left" vertical="top"/>
    </xf>
    <xf numFmtId="0" fontId="11" fillId="0" borderId="0" xfId="0" applyFont="1" applyBorder="1" applyAlignment="1">
      <alignment vertical="top" wrapText="1"/>
    </xf>
    <xf numFmtId="0" fontId="11" fillId="0" borderId="48" xfId="0" applyFont="1" applyBorder="1" applyAlignment="1">
      <alignment vertical="top" wrapText="1"/>
    </xf>
    <xf numFmtId="0" fontId="11" fillId="0" borderId="48" xfId="0" applyFont="1" applyBorder="1" applyAlignment="1">
      <alignment horizontal="center" vertical="top" wrapText="1"/>
    </xf>
    <xf numFmtId="0" fontId="16" fillId="0" borderId="49" xfId="0" applyFont="1" applyBorder="1" applyAlignment="1">
      <alignment horizontal="left" vertical="top"/>
    </xf>
    <xf numFmtId="49" fontId="11" fillId="0" borderId="48" xfId="0" applyNumberFormat="1" applyFont="1" applyBorder="1" applyAlignment="1">
      <alignment horizontal="center" vertical="top" wrapText="1"/>
    </xf>
    <xf numFmtId="164" fontId="15" fillId="0" borderId="50" xfId="0" applyNumberFormat="1" applyFont="1" applyBorder="1" applyAlignment="1">
      <alignment horizontal="left" vertical="top"/>
    </xf>
    <xf numFmtId="0" fontId="14" fillId="0" borderId="51" xfId="0" applyFont="1" applyBorder="1" applyAlignment="1">
      <alignment horizontal="left" vertical="top" wrapText="1"/>
    </xf>
    <xf numFmtId="0" fontId="14" fillId="0" borderId="52" xfId="0" applyFont="1" applyBorder="1" applyAlignment="1">
      <alignment horizontal="left" vertical="top" wrapText="1"/>
    </xf>
    <xf numFmtId="0" fontId="14" fillId="0" borderId="42" xfId="0" applyFont="1" applyBorder="1" applyAlignment="1">
      <alignment horizontal="left" vertical="top" wrapText="1"/>
    </xf>
    <xf numFmtId="0" fontId="14" fillId="0" borderId="53" xfId="0" applyFont="1" applyBorder="1" applyAlignment="1">
      <alignment horizontal="left" vertical="top" wrapText="1"/>
    </xf>
    <xf numFmtId="0" fontId="14" fillId="0" borderId="54" xfId="0" applyFont="1" applyBorder="1" applyAlignment="1">
      <alignment horizontal="left" vertical="top" wrapText="1"/>
    </xf>
    <xf numFmtId="0" fontId="14" fillId="0" borderId="61" xfId="0" applyFont="1" applyBorder="1" applyAlignment="1">
      <alignment horizontal="left" vertical="top" wrapText="1"/>
    </xf>
    <xf numFmtId="0" fontId="14" fillId="0" borderId="43" xfId="0" applyFont="1" applyBorder="1" applyAlignment="1">
      <alignment horizontal="left" vertical="top" wrapText="1"/>
    </xf>
    <xf numFmtId="0" fontId="14" fillId="0" borderId="64" xfId="0" applyFont="1" applyBorder="1" applyAlignment="1">
      <alignment horizontal="left" vertical="top" wrapText="1"/>
    </xf>
    <xf numFmtId="0" fontId="14" fillId="0" borderId="0" xfId="0" applyFont="1" applyFill="1" applyBorder="1" applyAlignment="1">
      <alignment horizontal="left" vertical="top" wrapText="1"/>
    </xf>
    <xf numFmtId="0" fontId="21" fillId="0" borderId="42" xfId="0" applyFont="1" applyBorder="1" applyAlignment="1">
      <alignment horizontal="left" vertical="top" wrapText="1"/>
    </xf>
    <xf numFmtId="0" fontId="21" fillId="0" borderId="0" xfId="0" applyFont="1" applyBorder="1" applyAlignment="1">
      <alignment horizontal="left" vertical="top" wrapText="1"/>
    </xf>
    <xf numFmtId="0" fontId="22" fillId="0" borderId="65" xfId="0" applyFont="1" applyBorder="1" applyAlignment="1">
      <alignment horizontal="left" vertical="top" wrapText="1"/>
    </xf>
    <xf numFmtId="0" fontId="22" fillId="0" borderId="68" xfId="0" applyFont="1" applyBorder="1" applyAlignment="1">
      <alignment horizontal="left" vertical="top" wrapText="1"/>
    </xf>
    <xf numFmtId="0" fontId="14" fillId="0" borderId="48" xfId="0" applyFont="1" applyBorder="1" applyAlignment="1">
      <alignment horizontal="left" vertical="top" wrapText="1"/>
    </xf>
    <xf numFmtId="0" fontId="14" fillId="0" borderId="48" xfId="0" applyFont="1" applyBorder="1" applyAlignment="1">
      <alignment horizontal="left" vertical="top"/>
    </xf>
    <xf numFmtId="0" fontId="14" fillId="0" borderId="0" xfId="0" applyFont="1" applyAlignment="1">
      <alignment horizontal="left" vertical="top"/>
    </xf>
    <xf numFmtId="0" fontId="14" fillId="0" borderId="0" xfId="0" applyFont="1" applyAlignment="1">
      <alignment horizontal="left" vertical="top" wrapText="1"/>
    </xf>
    <xf numFmtId="0" fontId="17" fillId="0" borderId="48" xfId="0" applyFont="1" applyBorder="1" applyAlignment="1">
      <alignment vertical="top" wrapText="1"/>
    </xf>
    <xf numFmtId="0" fontId="17" fillId="0" borderId="48" xfId="0" applyFont="1" applyBorder="1" applyAlignment="1">
      <alignment vertical="top"/>
    </xf>
    <xf numFmtId="0" fontId="14" fillId="0" borderId="45" xfId="0" applyFont="1" applyBorder="1" applyAlignment="1">
      <alignment horizontal="left" vertical="top" wrapText="1"/>
    </xf>
    <xf numFmtId="0" fontId="14" fillId="0" borderId="45" xfId="0" applyFont="1" applyFill="1" applyBorder="1" applyAlignment="1">
      <alignment horizontal="left" vertical="top" wrapText="1"/>
    </xf>
    <xf numFmtId="0" fontId="26" fillId="0" borderId="0" xfId="0" applyFont="1" applyBorder="1" applyAlignment="1">
      <alignment horizontal="left" vertical="top" wrapText="1"/>
    </xf>
    <xf numFmtId="0" fontId="25" fillId="0" borderId="48" xfId="0" applyFont="1" applyBorder="1" applyAlignment="1">
      <alignment horizontal="left" vertical="top" wrapText="1"/>
    </xf>
    <xf numFmtId="165" fontId="4" fillId="0" borderId="10" xfId="0" applyNumberFormat="1" applyFont="1" applyBorder="1" applyAlignment="1">
      <alignment horizontal="center" vertical="center" wrapText="1"/>
    </xf>
    <xf numFmtId="165" fontId="4" fillId="0" borderId="10" xfId="0" applyNumberFormat="1" applyFont="1" applyBorder="1" applyAlignment="1">
      <alignment horizontal="left" vertical="center" wrapText="1" indent="2"/>
    </xf>
    <xf numFmtId="165" fontId="4" fillId="0" borderId="9" xfId="0" applyNumberFormat="1" applyFont="1" applyBorder="1" applyAlignment="1">
      <alignment horizontal="center" vertical="center" wrapText="1"/>
    </xf>
    <xf numFmtId="0" fontId="4" fillId="0" borderId="73" xfId="0" applyFont="1" applyBorder="1" applyAlignment="1">
      <alignment horizontal="center" vertical="center" wrapText="1"/>
    </xf>
    <xf numFmtId="0" fontId="4" fillId="0" borderId="12" xfId="0" applyFont="1" applyBorder="1" applyAlignment="1">
      <alignment horizontal="left" vertical="center" wrapText="1" indent="2"/>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7" xfId="0" applyFont="1" applyBorder="1" applyAlignment="1">
      <alignment horizontal="center" vertical="top" wrapText="1"/>
    </xf>
    <xf numFmtId="0" fontId="4" fillId="0" borderId="0" xfId="0" applyFont="1" applyBorder="1" applyAlignment="1">
      <alignment horizontal="center" vertical="top" wrapText="1"/>
    </xf>
    <xf numFmtId="0" fontId="4" fillId="0" borderId="17" xfId="0" applyFont="1" applyBorder="1" applyAlignment="1">
      <alignment horizontal="left" vertical="top" wrapText="1"/>
    </xf>
    <xf numFmtId="2" fontId="0" fillId="0" borderId="0" xfId="0" applyNumberFormat="1"/>
    <xf numFmtId="0" fontId="8" fillId="0" borderId="0"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10" xfId="0" applyFont="1" applyBorder="1" applyAlignment="1">
      <alignment horizontal="left" vertical="center" wrapText="1"/>
    </xf>
    <xf numFmtId="0" fontId="4" fillId="0" borderId="17" xfId="0" applyFont="1" applyBorder="1" applyAlignment="1">
      <alignment horizontal="left" vertical="center" wrapText="1"/>
    </xf>
    <xf numFmtId="0" fontId="4" fillId="0" borderId="17" xfId="0" applyFont="1" applyBorder="1" applyAlignment="1">
      <alignment horizontal="left" vertical="center" wrapText="1" indent="2"/>
    </xf>
    <xf numFmtId="0" fontId="4" fillId="0" borderId="79" xfId="0" applyFont="1" applyBorder="1" applyAlignment="1">
      <alignment horizontal="center" vertical="center" wrapText="1"/>
    </xf>
    <xf numFmtId="0" fontId="3" fillId="0" borderId="39" xfId="0" applyFont="1" applyBorder="1" applyAlignment="1">
      <alignment vertical="center" wrapText="1"/>
    </xf>
    <xf numFmtId="0" fontId="5" fillId="0" borderId="17" xfId="0" applyFont="1" applyBorder="1" applyAlignment="1">
      <alignment horizontal="center" vertical="center" wrapText="1"/>
    </xf>
    <xf numFmtId="0" fontId="28" fillId="0" borderId="0" xfId="0" applyFont="1"/>
    <xf numFmtId="0" fontId="29" fillId="0" borderId="0" xfId="0" applyFont="1"/>
    <xf numFmtId="0" fontId="0" fillId="0" borderId="80" xfId="0" applyBorder="1" applyAlignment="1">
      <alignment horizontal="left" vertical="top" wrapText="1"/>
    </xf>
    <xf numFmtId="0" fontId="0" fillId="0" borderId="48" xfId="0" applyBorder="1" applyAlignment="1">
      <alignment vertical="top"/>
    </xf>
    <xf numFmtId="0" fontId="14" fillId="0" borderId="48" xfId="0" applyFont="1" applyFill="1" applyBorder="1" applyAlignment="1">
      <alignment horizontal="left" vertical="top" wrapText="1"/>
    </xf>
    <xf numFmtId="0" fontId="0" fillId="0" borderId="48" xfId="0" applyBorder="1" applyAlignment="1">
      <alignment vertical="top" wrapText="1"/>
    </xf>
    <xf numFmtId="0" fontId="4" fillId="0" borderId="18" xfId="0" applyFont="1" applyFill="1" applyBorder="1" applyAlignment="1">
      <alignment horizontal="center" vertical="center" wrapText="1"/>
    </xf>
    <xf numFmtId="0" fontId="4" fillId="0" borderId="23" xfId="0" applyFont="1" applyFill="1" applyBorder="1" applyAlignment="1">
      <alignment vertical="center" wrapText="1"/>
    </xf>
    <xf numFmtId="0" fontId="4" fillId="0" borderId="10" xfId="0" applyFont="1" applyFill="1" applyBorder="1" applyAlignment="1">
      <alignment horizontal="left" vertical="center" wrapText="1" indent="1"/>
    </xf>
    <xf numFmtId="0" fontId="4" fillId="0" borderId="10" xfId="0" applyFont="1" applyFill="1" applyBorder="1" applyAlignment="1">
      <alignment horizontal="center" vertical="center" wrapText="1"/>
    </xf>
    <xf numFmtId="0" fontId="4" fillId="0" borderId="10" xfId="0" applyFont="1" applyFill="1" applyBorder="1" applyAlignment="1">
      <alignment horizontal="center" vertical="top" wrapText="1"/>
    </xf>
    <xf numFmtId="0" fontId="4" fillId="0" borderId="23"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1"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23" xfId="0" applyFont="1" applyFill="1" applyBorder="1" applyAlignment="1">
      <alignment horizontal="left" vertical="center" wrapText="1" indent="1"/>
    </xf>
    <xf numFmtId="0" fontId="4" fillId="0" borderId="36" xfId="0" applyFont="1" applyFill="1" applyBorder="1" applyAlignment="1">
      <alignment horizontal="center" vertical="center" wrapText="1"/>
    </xf>
    <xf numFmtId="0" fontId="4" fillId="0" borderId="24"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17" fillId="0" borderId="48" xfId="0" applyFont="1" applyFill="1" applyBorder="1" applyAlignment="1">
      <alignment vertical="top"/>
    </xf>
    <xf numFmtId="0" fontId="17" fillId="0" borderId="48" xfId="0" applyFont="1" applyFill="1" applyBorder="1" applyAlignment="1">
      <alignment vertical="top" wrapText="1"/>
    </xf>
    <xf numFmtId="0" fontId="17" fillId="0" borderId="48" xfId="0" applyFont="1" applyFill="1" applyBorder="1" applyAlignment="1">
      <alignment horizontal="left" vertical="top" wrapText="1"/>
    </xf>
    <xf numFmtId="0" fontId="14" fillId="0" borderId="42" xfId="0" applyFont="1" applyFill="1" applyBorder="1" applyAlignment="1">
      <alignment horizontal="left" vertical="top" wrapText="1"/>
    </xf>
    <xf numFmtId="0" fontId="4" fillId="0" borderId="49" xfId="0" applyFont="1" applyBorder="1" applyAlignment="1">
      <alignment horizontal="center" vertical="center" wrapText="1"/>
    </xf>
    <xf numFmtId="0" fontId="4" fillId="0" borderId="11" xfId="0" applyFont="1" applyFill="1" applyBorder="1" applyAlignment="1">
      <alignment horizontal="center" vertical="top" wrapText="1"/>
    </xf>
    <xf numFmtId="0" fontId="4" fillId="0" borderId="22" xfId="0" applyFont="1" applyFill="1" applyBorder="1" applyAlignment="1">
      <alignment horizontal="center" vertical="center" wrapText="1"/>
    </xf>
    <xf numFmtId="0" fontId="4" fillId="0" borderId="13" xfId="0" applyFont="1" applyFill="1" applyBorder="1" applyAlignment="1">
      <alignment horizontal="center" vertical="center" wrapText="1"/>
    </xf>
    <xf numFmtId="49" fontId="4" fillId="0" borderId="10" xfId="0" applyNumberFormat="1" applyFont="1" applyFill="1" applyBorder="1" applyAlignment="1">
      <alignment horizontal="left" vertical="top" wrapText="1"/>
    </xf>
    <xf numFmtId="0" fontId="17" fillId="0" borderId="0" xfId="0" applyFont="1" applyFill="1" applyAlignment="1">
      <alignment vertical="top" wrapText="1"/>
    </xf>
    <xf numFmtId="0" fontId="4" fillId="0" borderId="2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5" xfId="0" applyFont="1" applyBorder="1" applyAlignment="1">
      <alignment horizontal="center" vertical="center" wrapText="1"/>
    </xf>
    <xf numFmtId="1" fontId="4" fillId="0" borderId="17" xfId="0" applyNumberFormat="1" applyFont="1" applyBorder="1" applyAlignment="1">
      <alignment horizontal="center" vertical="center" wrapText="1"/>
    </xf>
    <xf numFmtId="165" fontId="4" fillId="0" borderId="19" xfId="0" applyNumberFormat="1" applyFont="1" applyBorder="1" applyAlignment="1">
      <alignment horizontal="center" vertical="center" wrapText="1"/>
    </xf>
    <xf numFmtId="1" fontId="4" fillId="0" borderId="19" xfId="0" applyNumberFormat="1" applyFont="1" applyBorder="1" applyAlignment="1">
      <alignment horizontal="center" vertical="center" wrapText="1"/>
    </xf>
    <xf numFmtId="165" fontId="4" fillId="0" borderId="32" xfId="0" applyNumberFormat="1" applyFont="1" applyBorder="1" applyAlignment="1">
      <alignment horizontal="center" vertical="center" wrapText="1"/>
    </xf>
    <xf numFmtId="165" fontId="4" fillId="0" borderId="23" xfId="0" applyNumberFormat="1" applyFont="1" applyBorder="1" applyAlignment="1">
      <alignment horizontal="center" vertical="center" wrapText="1"/>
    </xf>
    <xf numFmtId="1" fontId="4" fillId="0" borderId="24" xfId="0" applyNumberFormat="1" applyFont="1" applyBorder="1" applyAlignment="1">
      <alignment horizontal="center" vertical="center" wrapText="1"/>
    </xf>
    <xf numFmtId="0" fontId="29" fillId="0" borderId="0" xfId="0" applyFont="1" applyBorder="1"/>
    <xf numFmtId="0" fontId="13" fillId="3" borderId="0" xfId="0" applyFont="1" applyFill="1" applyBorder="1" applyAlignment="1">
      <alignment horizontal="left" vertical="top" wrapText="1"/>
    </xf>
    <xf numFmtId="0" fontId="13" fillId="3" borderId="8" xfId="0" applyFont="1" applyFill="1" applyBorder="1" applyAlignment="1">
      <alignment horizontal="left" vertical="top" wrapText="1"/>
    </xf>
    <xf numFmtId="0" fontId="3" fillId="3" borderId="69" xfId="0" applyFont="1" applyFill="1" applyBorder="1"/>
    <xf numFmtId="0" fontId="13" fillId="3" borderId="69" xfId="0" applyFont="1" applyFill="1" applyBorder="1" applyAlignment="1">
      <alignment horizontal="left" vertical="top" wrapText="1"/>
    </xf>
    <xf numFmtId="0" fontId="13" fillId="3" borderId="70" xfId="0" applyFont="1" applyFill="1" applyBorder="1" applyAlignment="1">
      <alignment horizontal="left" vertical="top" wrapText="1"/>
    </xf>
    <xf numFmtId="0" fontId="3" fillId="3" borderId="87" xfId="0" applyFont="1" applyFill="1" applyBorder="1"/>
    <xf numFmtId="0" fontId="13" fillId="3" borderId="43" xfId="0" applyFont="1" applyFill="1" applyBorder="1" applyAlignment="1">
      <alignment horizontal="left" vertical="top" wrapText="1"/>
    </xf>
    <xf numFmtId="0" fontId="13" fillId="3" borderId="44" xfId="0" applyFont="1" applyFill="1" applyBorder="1" applyAlignment="1">
      <alignment horizontal="left" vertical="top" wrapText="1"/>
    </xf>
    <xf numFmtId="0" fontId="34" fillId="3" borderId="43" xfId="0" applyFont="1" applyFill="1" applyBorder="1" applyAlignment="1">
      <alignment horizontal="left" vertical="top" wrapText="1"/>
    </xf>
    <xf numFmtId="0" fontId="13" fillId="3" borderId="56" xfId="0" applyFont="1" applyFill="1" applyBorder="1" applyAlignment="1">
      <alignment horizontal="left" vertical="top" wrapText="1"/>
    </xf>
    <xf numFmtId="0" fontId="13" fillId="3" borderId="57" xfId="0" applyFont="1" applyFill="1" applyBorder="1" applyAlignment="1">
      <alignment horizontal="left" vertical="top" wrapText="1"/>
    </xf>
    <xf numFmtId="0" fontId="34" fillId="3" borderId="45" xfId="0" applyFont="1" applyFill="1" applyBorder="1" applyAlignment="1">
      <alignment horizontal="left" vertical="top" wrapText="1"/>
    </xf>
    <xf numFmtId="0" fontId="34" fillId="3" borderId="0" xfId="0" applyFont="1" applyFill="1" applyBorder="1" applyAlignment="1">
      <alignment horizontal="left" vertical="top" wrapText="1"/>
    </xf>
    <xf numFmtId="0" fontId="34" fillId="3" borderId="8" xfId="0" applyFont="1" applyFill="1" applyBorder="1" applyAlignment="1">
      <alignment horizontal="left" vertical="top" wrapText="1"/>
    </xf>
    <xf numFmtId="0" fontId="11" fillId="3" borderId="0" xfId="0" applyFont="1" applyFill="1" applyAlignment="1">
      <alignment vertical="top" wrapText="1"/>
    </xf>
    <xf numFmtId="0" fontId="13" fillId="3" borderId="47" xfId="0" applyFont="1" applyFill="1" applyBorder="1" applyAlignment="1">
      <alignment horizontal="left" vertical="top" wrapText="1"/>
    </xf>
    <xf numFmtId="0" fontId="13" fillId="3" borderId="63" xfId="0" applyFont="1" applyFill="1" applyBorder="1" applyAlignment="1">
      <alignment horizontal="left" vertical="top" wrapText="1"/>
    </xf>
    <xf numFmtId="0" fontId="4" fillId="0" borderId="5" xfId="0" applyFont="1" applyFill="1" applyBorder="1" applyAlignment="1">
      <alignment horizontal="center" vertical="center" wrapText="1"/>
    </xf>
    <xf numFmtId="0" fontId="13" fillId="3" borderId="45" xfId="0" applyFont="1" applyFill="1" applyBorder="1" applyAlignment="1">
      <alignment horizontal="left" vertical="top" wrapText="1"/>
    </xf>
    <xf numFmtId="0" fontId="13" fillId="3" borderId="67" xfId="0" applyFont="1" applyFill="1" applyBorder="1" applyAlignment="1">
      <alignment horizontal="left" vertical="top" wrapText="1"/>
    </xf>
    <xf numFmtId="164" fontId="15" fillId="3" borderId="49" xfId="0" applyNumberFormat="1" applyFont="1" applyFill="1" applyBorder="1" applyAlignment="1">
      <alignment horizontal="left" vertical="top"/>
    </xf>
    <xf numFmtId="0" fontId="35" fillId="3" borderId="0" xfId="0" applyFont="1" applyFill="1" applyAlignment="1">
      <alignment vertical="top" wrapText="1"/>
    </xf>
    <xf numFmtId="0" fontId="11" fillId="3" borderId="70" xfId="0" applyFont="1" applyFill="1" applyBorder="1" applyAlignment="1">
      <alignment horizontal="center" vertical="top" wrapText="1"/>
    </xf>
    <xf numFmtId="0" fontId="11" fillId="3" borderId="48" xfId="0" applyFont="1" applyFill="1" applyBorder="1" applyAlignment="1">
      <alignment horizontal="center" vertical="top" wrapText="1"/>
    </xf>
    <xf numFmtId="0" fontId="36" fillId="3" borderId="48" xfId="0" applyFont="1" applyFill="1" applyBorder="1" applyAlignment="1">
      <alignment vertical="top" wrapText="1"/>
    </xf>
    <xf numFmtId="0" fontId="1" fillId="3" borderId="12" xfId="0" applyFont="1" applyFill="1" applyBorder="1"/>
    <xf numFmtId="0" fontId="11" fillId="3" borderId="69" xfId="0" applyFont="1" applyFill="1" applyBorder="1" applyAlignment="1">
      <alignment horizontal="center" vertical="top" wrapText="1"/>
    </xf>
    <xf numFmtId="0" fontId="36" fillId="3" borderId="53" xfId="0" applyFont="1" applyFill="1" applyBorder="1" applyAlignment="1">
      <alignment vertical="top" wrapText="1"/>
    </xf>
    <xf numFmtId="0" fontId="37" fillId="0" borderId="24"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0" fillId="2" borderId="0" xfId="0" applyFill="1" applyBorder="1" applyAlignment="1">
      <alignment horizontal="left" vertical="top" wrapText="1"/>
    </xf>
    <xf numFmtId="0" fontId="0" fillId="2" borderId="0" xfId="0" applyFill="1" applyBorder="1" applyAlignment="1">
      <alignment vertical="top" wrapText="1"/>
    </xf>
    <xf numFmtId="0" fontId="3" fillId="2" borderId="0" xfId="0" applyFont="1" applyFill="1" applyBorder="1" applyAlignment="1">
      <alignment horizontal="left" vertical="center" wrapText="1" indent="1"/>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7" xfId="0" applyFont="1" applyBorder="1" applyAlignment="1">
      <alignment horizontal="center" vertical="center"/>
    </xf>
    <xf numFmtId="0" fontId="0" fillId="0" borderId="0" xfId="0" applyAlignment="1">
      <alignment horizontal="center" vertical="center"/>
    </xf>
    <xf numFmtId="0" fontId="3" fillId="3" borderId="11" xfId="0" applyFont="1" applyFill="1" applyBorder="1" applyAlignment="1">
      <alignment horizontal="left" vertical="center"/>
    </xf>
    <xf numFmtId="0" fontId="0" fillId="0" borderId="87" xfId="0" applyBorder="1"/>
    <xf numFmtId="0" fontId="0" fillId="0" borderId="11" xfId="0" applyBorder="1" applyAlignment="1">
      <alignment horizontal="center" vertical="center"/>
    </xf>
    <xf numFmtId="0" fontId="0" fillId="0" borderId="12" xfId="0" applyBorder="1" applyAlignment="1">
      <alignment vertical="center" wrapText="1"/>
    </xf>
    <xf numFmtId="0" fontId="3" fillId="3" borderId="11" xfId="0" applyFont="1" applyFill="1" applyBorder="1" applyAlignment="1">
      <alignment horizontal="left"/>
    </xf>
    <xf numFmtId="0" fontId="4" fillId="0" borderId="16" xfId="0" applyFont="1" applyBorder="1" applyAlignment="1">
      <alignment horizontal="center" vertical="center"/>
    </xf>
    <xf numFmtId="0" fontId="0" fillId="0" borderId="0" xfId="0" applyAlignment="1">
      <alignment horizontal="center"/>
    </xf>
    <xf numFmtId="0" fontId="27" fillId="0" borderId="0" xfId="0" applyFont="1" applyFill="1" applyAlignment="1">
      <alignment horizontal="center"/>
    </xf>
    <xf numFmtId="0" fontId="0" fillId="0" borderId="11" xfId="0" applyBorder="1" applyAlignment="1">
      <alignment horizontal="center"/>
    </xf>
    <xf numFmtId="0" fontId="5" fillId="0" borderId="22" xfId="0" applyFont="1" applyBorder="1" applyAlignment="1">
      <alignment horizontal="center" vertical="center" wrapText="1"/>
    </xf>
    <xf numFmtId="0" fontId="5" fillId="0" borderId="26"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0" fillId="3" borderId="11" xfId="0" applyFill="1" applyBorder="1" applyAlignment="1">
      <alignment horizontal="left"/>
    </xf>
    <xf numFmtId="0" fontId="4" fillId="0" borderId="29" xfId="0" applyFont="1" applyFill="1" applyBorder="1" applyAlignment="1">
      <alignment horizontal="center" vertical="center" wrapText="1"/>
    </xf>
    <xf numFmtId="0" fontId="4" fillId="0" borderId="4" xfId="0" applyFont="1" applyFill="1" applyBorder="1" applyAlignment="1">
      <alignment horizontal="center" vertical="center" wrapText="1"/>
    </xf>
    <xf numFmtId="1" fontId="5" fillId="0" borderId="27" xfId="0" applyNumberFormat="1" applyFont="1" applyBorder="1" applyAlignment="1">
      <alignment horizontal="center" vertical="center" wrapText="1"/>
    </xf>
    <xf numFmtId="1" fontId="5" fillId="0" borderId="22"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3"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8" xfId="0" applyFont="1" applyFill="1" applyBorder="1" applyAlignment="1">
      <alignment horizontal="center" vertical="center" wrapText="1"/>
    </xf>
    <xf numFmtId="1" fontId="3" fillId="0" borderId="23" xfId="0" applyNumberFormat="1" applyFont="1" applyBorder="1" applyAlignment="1">
      <alignment horizontal="center" vertical="center" wrapText="1"/>
    </xf>
    <xf numFmtId="1" fontId="3" fillId="0" borderId="23" xfId="0" applyNumberFormat="1" applyFont="1" applyBorder="1" applyAlignment="1">
      <alignment vertical="center" wrapText="1"/>
    </xf>
    <xf numFmtId="0" fontId="4" fillId="0" borderId="90" xfId="0" applyFont="1" applyBorder="1" applyAlignment="1">
      <alignment horizontal="center" vertical="center" wrapText="1"/>
    </xf>
    <xf numFmtId="0" fontId="14" fillId="0" borderId="48" xfId="0" applyFont="1" applyBorder="1" applyAlignment="1">
      <alignment horizontal="left" vertical="top" wrapText="1"/>
    </xf>
    <xf numFmtId="0" fontId="14" fillId="0" borderId="54" xfId="0" applyFont="1" applyBorder="1" applyAlignment="1">
      <alignment horizontal="left" vertical="top" wrapText="1"/>
    </xf>
    <xf numFmtId="0" fontId="14" fillId="0" borderId="48" xfId="0" applyFont="1" applyBorder="1" applyAlignment="1">
      <alignment horizontal="left" vertical="top" wrapText="1"/>
    </xf>
    <xf numFmtId="0" fontId="0" fillId="0" borderId="0" xfId="0" applyAlignment="1">
      <alignment wrapText="1"/>
    </xf>
    <xf numFmtId="1" fontId="5" fillId="0" borderId="28" xfId="0" applyNumberFormat="1" applyFont="1" applyBorder="1" applyAlignment="1">
      <alignment horizontal="center" vertical="center" wrapText="1"/>
    </xf>
    <xf numFmtId="165" fontId="4" fillId="0" borderId="31" xfId="0" applyNumberFormat="1" applyFont="1" applyBorder="1" applyAlignment="1">
      <alignment horizontal="center" vertical="center" wrapText="1"/>
    </xf>
    <xf numFmtId="165" fontId="4" fillId="0" borderId="24" xfId="0" applyNumberFormat="1" applyFont="1" applyBorder="1" applyAlignment="1">
      <alignment horizontal="center" vertical="center" wrapText="1"/>
    </xf>
    <xf numFmtId="165" fontId="4" fillId="0" borderId="17" xfId="0" applyNumberFormat="1" applyFont="1" applyFill="1" applyBorder="1" applyAlignment="1">
      <alignment horizontal="center" vertical="center" wrapText="1"/>
    </xf>
    <xf numFmtId="165" fontId="4" fillId="0" borderId="10" xfId="0" applyNumberFormat="1" applyFont="1" applyFill="1" applyBorder="1" applyAlignment="1">
      <alignment horizontal="center" vertical="center" wrapText="1"/>
    </xf>
    <xf numFmtId="165" fontId="4" fillId="0" borderId="23" xfId="0" applyNumberFormat="1" applyFont="1" applyBorder="1" applyAlignment="1">
      <alignment horizontal="left" vertical="center" wrapText="1" indent="2"/>
    </xf>
    <xf numFmtId="165" fontId="4" fillId="0" borderId="5" xfId="0" applyNumberFormat="1" applyFont="1" applyBorder="1" applyAlignment="1">
      <alignment horizontal="center" vertical="center" wrapText="1"/>
    </xf>
    <xf numFmtId="165" fontId="4" fillId="0" borderId="10" xfId="0" applyNumberFormat="1" applyFont="1" applyFill="1" applyBorder="1" applyAlignment="1">
      <alignment horizontal="left" vertical="center" wrapText="1" indent="2"/>
    </xf>
    <xf numFmtId="165" fontId="0" fillId="0" borderId="0" xfId="0" applyNumberFormat="1" applyAlignment="1">
      <alignment horizontal="center" vertical="center"/>
    </xf>
    <xf numFmtId="165" fontId="4" fillId="0" borderId="17" xfId="0" applyNumberFormat="1" applyFont="1" applyBorder="1" applyAlignment="1">
      <alignment horizontal="center" vertical="center" wrapText="1"/>
    </xf>
    <xf numFmtId="165" fontId="4" fillId="0" borderId="0" xfId="0" applyNumberFormat="1" applyFont="1" applyBorder="1" applyAlignment="1">
      <alignment horizontal="center" vertical="center" wrapText="1"/>
    </xf>
    <xf numFmtId="165" fontId="4" fillId="0" borderId="75" xfId="0" applyNumberFormat="1" applyFont="1" applyBorder="1" applyAlignment="1">
      <alignment horizontal="center" vertical="center" wrapText="1"/>
    </xf>
    <xf numFmtId="165" fontId="4" fillId="0" borderId="9" xfId="0" applyNumberFormat="1" applyFont="1" applyBorder="1" applyAlignment="1">
      <alignment horizontal="left" vertical="center" wrapText="1" indent="2"/>
    </xf>
    <xf numFmtId="165" fontId="4" fillId="0" borderId="17" xfId="0" applyNumberFormat="1" applyFont="1" applyFill="1" applyBorder="1" applyAlignment="1">
      <alignment horizontal="left" vertical="center" wrapText="1" indent="2"/>
    </xf>
    <xf numFmtId="165" fontId="4" fillId="0" borderId="76" xfId="0" applyNumberFormat="1" applyFont="1" applyBorder="1" applyAlignment="1">
      <alignment horizontal="center" vertical="center" wrapText="1"/>
    </xf>
    <xf numFmtId="165" fontId="4" fillId="0" borderId="15" xfId="0" applyNumberFormat="1" applyFont="1" applyBorder="1" applyAlignment="1">
      <alignment horizontal="center" vertical="center" wrapText="1"/>
    </xf>
    <xf numFmtId="165" fontId="4" fillId="0" borderId="17" xfId="0" applyNumberFormat="1" applyFont="1" applyBorder="1" applyAlignment="1">
      <alignment horizontal="left" vertical="center" wrapText="1" indent="2"/>
    </xf>
    <xf numFmtId="165" fontId="4" fillId="0" borderId="15" xfId="0" applyNumberFormat="1" applyFont="1" applyBorder="1" applyAlignment="1">
      <alignment horizontal="left" vertical="center" wrapText="1" indent="2"/>
    </xf>
    <xf numFmtId="165" fontId="4" fillId="0" borderId="23" xfId="0" applyNumberFormat="1" applyFont="1" applyFill="1" applyBorder="1" applyAlignment="1">
      <alignment horizontal="center" vertical="center" wrapText="1"/>
    </xf>
    <xf numFmtId="165" fontId="4" fillId="0" borderId="27" xfId="0" applyNumberFormat="1" applyFont="1" applyFill="1" applyBorder="1" applyAlignment="1">
      <alignment horizontal="center" vertical="center" wrapText="1"/>
    </xf>
    <xf numFmtId="165" fontId="4" fillId="0" borderId="19" xfId="0" applyNumberFormat="1" applyFont="1" applyFill="1" applyBorder="1" applyAlignment="1">
      <alignment horizontal="center" vertical="center" wrapText="1"/>
    </xf>
    <xf numFmtId="165" fontId="4" fillId="0" borderId="9" xfId="0" applyNumberFormat="1" applyFont="1" applyFill="1" applyBorder="1" applyAlignment="1">
      <alignment horizontal="center" vertical="center" wrapText="1"/>
    </xf>
    <xf numFmtId="165" fontId="4" fillId="0" borderId="15" xfId="0" applyNumberFormat="1" applyFont="1" applyFill="1" applyBorder="1" applyAlignment="1">
      <alignment horizontal="center" vertical="center" wrapText="1"/>
    </xf>
    <xf numFmtId="165" fontId="4" fillId="0" borderId="37" xfId="0" applyNumberFormat="1" applyFont="1" applyBorder="1" applyAlignment="1">
      <alignment horizontal="center" vertical="center" wrapText="1"/>
    </xf>
    <xf numFmtId="165" fontId="4" fillId="0" borderId="36" xfId="0" applyNumberFormat="1" applyFont="1" applyFill="1" applyBorder="1" applyAlignment="1">
      <alignment horizontal="center" vertical="center" wrapText="1"/>
    </xf>
    <xf numFmtId="165" fontId="4" fillId="0" borderId="88" xfId="0" applyNumberFormat="1" applyFont="1" applyBorder="1" applyAlignment="1">
      <alignment horizontal="center" vertical="center" wrapText="1"/>
    </xf>
    <xf numFmtId="165" fontId="4" fillId="0" borderId="15" xfId="0" applyNumberFormat="1" applyFont="1" applyBorder="1" applyAlignment="1">
      <alignment horizontal="center" vertical="center"/>
    </xf>
    <xf numFmtId="165"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7" xfId="0" applyFont="1" applyBorder="1" applyAlignment="1">
      <alignment horizontal="left" vertical="center" wrapText="1" indent="14"/>
    </xf>
    <xf numFmtId="0" fontId="4" fillId="0" borderId="0" xfId="0" applyFont="1" applyBorder="1" applyAlignment="1">
      <alignment horizontal="left" vertical="center" wrapText="1" indent="14"/>
    </xf>
    <xf numFmtId="0" fontId="4" fillId="0" borderId="9" xfId="0" applyFont="1" applyBorder="1" applyAlignment="1">
      <alignment horizontal="left" vertical="center" wrapText="1" indent="14"/>
    </xf>
    <xf numFmtId="0" fontId="4" fillId="0" borderId="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1" fillId="0" borderId="0" xfId="0" applyFont="1" applyFill="1" applyBorder="1" applyAlignment="1">
      <alignment horizontal="left" vertical="top" wrapText="1"/>
    </xf>
    <xf numFmtId="0" fontId="11" fillId="0" borderId="0" xfId="0" applyFont="1" applyBorder="1" applyAlignment="1">
      <alignment horizontal="left" vertical="top" wrapText="1"/>
    </xf>
    <xf numFmtId="0" fontId="14" fillId="0" borderId="42" xfId="0" applyFont="1" applyBorder="1" applyAlignment="1">
      <alignment horizontal="left" vertical="top" wrapText="1"/>
    </xf>
    <xf numFmtId="0" fontId="14" fillId="0" borderId="43" xfId="0" applyFont="1" applyBorder="1" applyAlignment="1">
      <alignment horizontal="left" vertical="top" wrapText="1"/>
    </xf>
    <xf numFmtId="0" fontId="14" fillId="0" borderId="44" xfId="0" applyFont="1" applyBorder="1" applyAlignment="1">
      <alignment horizontal="left" vertical="top" wrapText="1"/>
    </xf>
    <xf numFmtId="0" fontId="13" fillId="3" borderId="55" xfId="0" applyFont="1" applyFill="1" applyBorder="1" applyAlignment="1">
      <alignment horizontal="left" vertical="top" wrapText="1"/>
    </xf>
    <xf numFmtId="0" fontId="13" fillId="3" borderId="43" xfId="0" applyFont="1" applyFill="1" applyBorder="1" applyAlignment="1">
      <alignment horizontal="left" vertical="top" wrapText="1"/>
    </xf>
    <xf numFmtId="0" fontId="22" fillId="0" borderId="42" xfId="0" applyFont="1" applyBorder="1" applyAlignment="1">
      <alignment horizontal="left" vertical="top" wrapText="1"/>
    </xf>
    <xf numFmtId="0" fontId="22" fillId="0" borderId="43" xfId="0" applyFont="1" applyBorder="1" applyAlignment="1">
      <alignment horizontal="left" vertical="top" wrapText="1"/>
    </xf>
    <xf numFmtId="0" fontId="14" fillId="0" borderId="48" xfId="0" applyFont="1" applyBorder="1" applyAlignment="1">
      <alignment horizontal="left" vertical="top" wrapText="1"/>
    </xf>
    <xf numFmtId="0" fontId="14" fillId="0" borderId="46" xfId="0" applyFont="1" applyBorder="1" applyAlignment="1">
      <alignment horizontal="left" vertical="top" wrapText="1"/>
    </xf>
    <xf numFmtId="0" fontId="14" fillId="0" borderId="47" xfId="0" applyFont="1" applyBorder="1" applyAlignment="1">
      <alignment horizontal="left" vertical="top" wrapText="1"/>
    </xf>
    <xf numFmtId="0" fontId="14" fillId="0" borderId="63" xfId="0" applyFont="1" applyBorder="1" applyAlignment="1">
      <alignment horizontal="left" vertical="top" wrapText="1"/>
    </xf>
    <xf numFmtId="0" fontId="17" fillId="0" borderId="48" xfId="0" applyFont="1" applyFill="1" applyBorder="1" applyAlignment="1">
      <alignment vertical="top" wrapText="1"/>
    </xf>
    <xf numFmtId="0" fontId="13" fillId="3" borderId="56" xfId="0" applyFont="1" applyFill="1" applyBorder="1" applyAlignment="1">
      <alignment horizontal="left" vertical="top" wrapText="1"/>
    </xf>
    <xf numFmtId="0" fontId="14" fillId="0" borderId="54" xfId="0" applyFont="1" applyBorder="1" applyAlignment="1">
      <alignment horizontal="left" vertical="top" wrapText="1"/>
    </xf>
    <xf numFmtId="0" fontId="14" fillId="0" borderId="65" xfId="0" applyFont="1" applyBorder="1" applyAlignment="1">
      <alignment horizontal="left" vertical="top" wrapText="1"/>
    </xf>
    <xf numFmtId="0" fontId="14" fillId="0" borderId="66" xfId="0" applyFont="1" applyBorder="1" applyAlignment="1">
      <alignment horizontal="left" vertical="top" wrapText="1"/>
    </xf>
    <xf numFmtId="0" fontId="14" fillId="0" borderId="58" xfId="0" applyFont="1" applyBorder="1" applyAlignment="1">
      <alignment horizontal="left" vertical="top" wrapText="1"/>
    </xf>
    <xf numFmtId="0" fontId="14" fillId="0" borderId="59" xfId="0" applyFont="1" applyBorder="1" applyAlignment="1">
      <alignment horizontal="left" vertical="top" wrapText="1"/>
    </xf>
    <xf numFmtId="0" fontId="14" fillId="0" borderId="60" xfId="0" applyFont="1" applyBorder="1" applyAlignment="1">
      <alignment horizontal="left" vertical="top" wrapText="1"/>
    </xf>
    <xf numFmtId="0" fontId="14" fillId="0" borderId="62" xfId="0" applyFont="1" applyBorder="1" applyAlignment="1">
      <alignment horizontal="left" vertical="top" wrapText="1"/>
    </xf>
    <xf numFmtId="0" fontId="14" fillId="0" borderId="56" xfId="0" applyFont="1" applyBorder="1" applyAlignment="1">
      <alignment horizontal="left" vertical="top" wrapText="1"/>
    </xf>
    <xf numFmtId="0" fontId="14" fillId="0" borderId="57" xfId="0" applyFont="1" applyBorder="1" applyAlignment="1">
      <alignment horizontal="left" vertical="top" wrapText="1"/>
    </xf>
    <xf numFmtId="0" fontId="17" fillId="0" borderId="48" xfId="0" applyNumberFormat="1" applyFont="1" applyBorder="1" applyAlignment="1">
      <alignment vertical="top" wrapText="1"/>
    </xf>
    <xf numFmtId="0" fontId="12" fillId="0" borderId="0" xfId="0" applyNumberFormat="1" applyFont="1" applyAlignment="1">
      <alignment horizontal="left" vertical="top" wrapText="1"/>
    </xf>
    <xf numFmtId="0" fontId="14" fillId="0" borderId="84" xfId="0" applyNumberFormat="1" applyFont="1" applyBorder="1" applyAlignment="1">
      <alignment horizontal="left" vertical="top" wrapText="1"/>
    </xf>
    <xf numFmtId="0" fontId="14" fillId="0" borderId="85" xfId="0" applyNumberFormat="1" applyFont="1" applyBorder="1" applyAlignment="1">
      <alignment horizontal="left" vertical="top" wrapText="1"/>
    </xf>
    <xf numFmtId="0" fontId="14" fillId="0" borderId="86" xfId="0" applyNumberFormat="1" applyFont="1" applyBorder="1" applyAlignment="1">
      <alignment horizontal="left" vertical="top" wrapText="1"/>
    </xf>
    <xf numFmtId="0" fontId="14" fillId="0" borderId="48" xfId="0" applyNumberFormat="1" applyFont="1" applyBorder="1" applyAlignment="1">
      <alignment horizontal="left" vertical="top" wrapText="1"/>
    </xf>
    <xf numFmtId="0" fontId="14" fillId="0" borderId="48" xfId="0" applyFont="1" applyBorder="1" applyAlignment="1">
      <alignment horizontal="center" vertical="center" wrapText="1"/>
    </xf>
    <xf numFmtId="0" fontId="3" fillId="0" borderId="48" xfId="0" applyFont="1" applyFill="1" applyBorder="1" applyAlignment="1">
      <alignment horizontal="left" vertical="top"/>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Fill="1" applyBorder="1" applyAlignment="1">
      <alignment horizontal="left" vertical="center" wrapText="1" indent="14"/>
    </xf>
    <xf numFmtId="0" fontId="4" fillId="0" borderId="12" xfId="0" applyFont="1" applyFill="1" applyBorder="1" applyAlignment="1">
      <alignment horizontal="left" vertical="center" wrapText="1" indent="14"/>
    </xf>
    <xf numFmtId="0" fontId="4" fillId="0" borderId="23" xfId="0" applyFont="1" applyFill="1" applyBorder="1" applyAlignment="1">
      <alignment horizontal="left" vertical="center" wrapText="1" indent="14"/>
    </xf>
    <xf numFmtId="0" fontId="3" fillId="2" borderId="34"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30" fillId="0" borderId="48" xfId="0" applyFont="1" applyBorder="1" applyAlignment="1">
      <alignment horizontal="left" vertical="top" wrapText="1"/>
    </xf>
    <xf numFmtId="0" fontId="30" fillId="0" borderId="47" xfId="0" applyFont="1" applyBorder="1" applyAlignment="1">
      <alignment horizontal="left" vertical="top" wrapText="1"/>
    </xf>
    <xf numFmtId="0" fontId="30" fillId="0" borderId="63" xfId="0" applyFont="1" applyBorder="1" applyAlignment="1">
      <alignment horizontal="left" vertical="top" wrapText="1"/>
    </xf>
    <xf numFmtId="0" fontId="10" fillId="0" borderId="0" xfId="0" applyFont="1" applyAlignment="1">
      <alignment horizontal="left" vertical="top" wrapText="1"/>
    </xf>
    <xf numFmtId="0" fontId="13" fillId="3" borderId="67" xfId="0" applyFont="1" applyFill="1" applyBorder="1" applyAlignment="1">
      <alignment horizontal="left" vertical="top" wrapText="1"/>
    </xf>
    <xf numFmtId="0" fontId="30" fillId="0" borderId="42" xfId="0" applyFont="1" applyBorder="1" applyAlignment="1">
      <alignment horizontal="left" vertical="top" wrapText="1"/>
    </xf>
    <xf numFmtId="0" fontId="30" fillId="0" borderId="43" xfId="0" applyFont="1" applyBorder="1" applyAlignment="1">
      <alignment horizontal="left" vertical="top" wrapText="1"/>
    </xf>
    <xf numFmtId="0" fontId="30" fillId="0" borderId="44" xfId="0" applyFont="1" applyBorder="1" applyAlignment="1">
      <alignment horizontal="left" vertical="top" wrapText="1"/>
    </xf>
    <xf numFmtId="0" fontId="22" fillId="0" borderId="48" xfId="0" applyFont="1" applyBorder="1" applyAlignment="1">
      <alignment horizontal="left" vertical="top" wrapText="1"/>
    </xf>
    <xf numFmtId="0" fontId="14" fillId="0" borderId="42" xfId="0" applyFont="1" applyFill="1" applyBorder="1" applyAlignment="1">
      <alignment horizontal="left" vertical="top" wrapText="1"/>
    </xf>
    <xf numFmtId="0" fontId="14" fillId="0" borderId="43" xfId="0" applyFont="1" applyFill="1" applyBorder="1" applyAlignment="1">
      <alignment horizontal="left" vertical="top" wrapText="1"/>
    </xf>
    <xf numFmtId="0" fontId="14" fillId="0" borderId="44" xfId="0" applyFont="1" applyFill="1" applyBorder="1" applyAlignment="1">
      <alignment horizontal="left" vertical="top" wrapText="1"/>
    </xf>
    <xf numFmtId="0" fontId="17" fillId="0" borderId="53" xfId="0" applyFont="1" applyFill="1" applyBorder="1" applyAlignment="1">
      <alignment vertical="top" wrapText="1"/>
    </xf>
    <xf numFmtId="0" fontId="17" fillId="0" borderId="69" xfId="0" applyFont="1" applyFill="1" applyBorder="1" applyAlignment="1">
      <alignment vertical="top" wrapText="1"/>
    </xf>
    <xf numFmtId="0" fontId="17" fillId="0" borderId="70" xfId="0" applyFont="1" applyFill="1" applyBorder="1" applyAlignment="1">
      <alignment vertical="top" wrapText="1"/>
    </xf>
    <xf numFmtId="0" fontId="17" fillId="0" borderId="48" xfId="0" applyFont="1" applyFill="1" applyBorder="1" applyAlignment="1">
      <alignment horizontal="left" vertical="top" wrapText="1"/>
    </xf>
    <xf numFmtId="0" fontId="14" fillId="0" borderId="45"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8" xfId="0" applyFont="1" applyFill="1" applyBorder="1" applyAlignment="1">
      <alignment horizontal="left" vertical="top" wrapText="1"/>
    </xf>
    <xf numFmtId="0" fontId="17" fillId="0" borderId="48" xfId="0" applyFont="1" applyBorder="1" applyAlignment="1">
      <alignment vertical="top"/>
    </xf>
    <xf numFmtId="0" fontId="14" fillId="0" borderId="7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7" fillId="0" borderId="48" xfId="0" applyFont="1" applyBorder="1" applyAlignment="1">
      <alignment vertical="top" wrapText="1"/>
    </xf>
    <xf numFmtId="0" fontId="38" fillId="0" borderId="54" xfId="0" applyFont="1" applyBorder="1" applyAlignment="1">
      <alignment horizontal="left" vertical="top" wrapText="1"/>
    </xf>
    <xf numFmtId="0" fontId="38" fillId="0" borderId="65" xfId="0" applyFont="1" applyBorder="1" applyAlignment="1">
      <alignment horizontal="left" vertical="top" wrapText="1"/>
    </xf>
    <xf numFmtId="0" fontId="38" fillId="0" borderId="66" xfId="0" applyFont="1" applyBorder="1" applyAlignment="1">
      <alignment horizontal="left" vertical="top" wrapText="1"/>
    </xf>
    <xf numFmtId="0" fontId="17" fillId="0" borderId="53" xfId="0" applyFont="1" applyBorder="1" applyAlignment="1">
      <alignment vertical="top" wrapText="1"/>
    </xf>
    <xf numFmtId="0" fontId="17" fillId="0" borderId="69" xfId="0" applyFont="1" applyBorder="1" applyAlignment="1">
      <alignment vertical="top" wrapText="1"/>
    </xf>
    <xf numFmtId="0" fontId="17" fillId="0" borderId="70" xfId="0" applyFont="1" applyBorder="1" applyAlignment="1">
      <alignment vertical="top" wrapText="1"/>
    </xf>
    <xf numFmtId="0" fontId="13" fillId="3" borderId="47" xfId="0" applyFont="1" applyFill="1" applyBorder="1" applyAlignment="1">
      <alignment horizontal="left" vertical="top" wrapText="1"/>
    </xf>
    <xf numFmtId="0" fontId="14" fillId="0" borderId="45" xfId="0" applyFont="1" applyBorder="1" applyAlignment="1">
      <alignment horizontal="left" vertical="top" wrapText="1"/>
    </xf>
    <xf numFmtId="0" fontId="14" fillId="0" borderId="0" xfId="0" applyFont="1" applyBorder="1" applyAlignment="1">
      <alignment horizontal="left" vertical="top" wrapText="1"/>
    </xf>
    <xf numFmtId="0" fontId="14" fillId="0" borderId="8" xfId="0" applyFont="1" applyBorder="1" applyAlignment="1">
      <alignment horizontal="left" vertical="top" wrapText="1"/>
    </xf>
    <xf numFmtId="0" fontId="14" fillId="0" borderId="53" xfId="0" applyFont="1" applyBorder="1" applyAlignment="1">
      <alignment horizontal="left" vertical="top" wrapText="1"/>
    </xf>
    <xf numFmtId="0" fontId="14" fillId="0" borderId="69" xfId="0" applyFont="1" applyBorder="1" applyAlignment="1">
      <alignment horizontal="left" vertical="top" wrapText="1"/>
    </xf>
    <xf numFmtId="0" fontId="14" fillId="0" borderId="70" xfId="0" applyFont="1" applyBorder="1" applyAlignment="1">
      <alignment horizontal="left" vertical="top" wrapText="1"/>
    </xf>
    <xf numFmtId="0" fontId="14" fillId="0" borderId="53" xfId="0" applyNumberFormat="1" applyFont="1" applyBorder="1" applyAlignment="1">
      <alignment horizontal="left" vertical="top" wrapText="1"/>
    </xf>
    <xf numFmtId="0" fontId="14" fillId="0" borderId="69" xfId="0" applyNumberFormat="1" applyFont="1" applyBorder="1" applyAlignment="1">
      <alignment horizontal="left" vertical="top" wrapText="1"/>
    </xf>
    <xf numFmtId="0" fontId="14" fillId="0" borderId="70" xfId="0" applyNumberFormat="1" applyFont="1" applyBorder="1" applyAlignment="1">
      <alignment horizontal="left" vertical="top" wrapText="1"/>
    </xf>
    <xf numFmtId="0" fontId="17" fillId="0" borderId="53" xfId="0" applyNumberFormat="1" applyFont="1" applyBorder="1" applyAlignment="1">
      <alignment vertical="top" wrapText="1"/>
    </xf>
    <xf numFmtId="0" fontId="17" fillId="0" borderId="69" xfId="0" applyNumberFormat="1" applyFont="1" applyBorder="1" applyAlignment="1">
      <alignment vertical="top" wrapText="1"/>
    </xf>
    <xf numFmtId="0" fontId="17" fillId="0" borderId="70" xfId="0" applyNumberFormat="1" applyFont="1" applyBorder="1" applyAlignment="1">
      <alignment vertical="top" wrapText="1"/>
    </xf>
    <xf numFmtId="0" fontId="4" fillId="0" borderId="72"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82" xfId="0" applyFont="1" applyBorder="1" applyAlignment="1">
      <alignment horizontal="left" vertical="center" wrapText="1" indent="14"/>
    </xf>
    <xf numFmtId="0" fontId="4" fillId="0" borderId="12" xfId="0" applyFont="1" applyBorder="1" applyAlignment="1">
      <alignment horizontal="left" vertical="center" wrapText="1" indent="14"/>
    </xf>
    <xf numFmtId="0" fontId="4" fillId="0" borderId="23" xfId="0" applyFont="1" applyBorder="1" applyAlignment="1">
      <alignment horizontal="left" vertical="center" wrapText="1" indent="14"/>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23" xfId="0" applyFont="1" applyBorder="1" applyAlignment="1">
      <alignment horizontal="center"/>
    </xf>
    <xf numFmtId="0" fontId="13" fillId="3" borderId="69" xfId="0" applyFont="1" applyFill="1" applyBorder="1" applyAlignment="1">
      <alignment horizontal="left" vertical="top" wrapText="1"/>
    </xf>
    <xf numFmtId="0" fontId="25" fillId="0" borderId="48" xfId="0" applyFont="1" applyFill="1" applyBorder="1" applyAlignment="1">
      <alignment horizontal="left" vertical="top" wrapText="1"/>
    </xf>
    <xf numFmtId="0" fontId="38" fillId="0" borderId="47" xfId="0" applyFont="1" applyBorder="1" applyAlignment="1">
      <alignment horizontal="left" vertical="top" wrapText="1"/>
    </xf>
    <xf numFmtId="0" fontId="38" fillId="0" borderId="63" xfId="0" applyFont="1" applyBorder="1" applyAlignment="1">
      <alignment horizontal="left" vertical="top" wrapText="1"/>
    </xf>
    <xf numFmtId="0" fontId="17" fillId="0" borderId="49" xfId="0" applyFont="1" applyFill="1" applyBorder="1" applyAlignment="1">
      <alignment vertical="top" wrapText="1"/>
    </xf>
    <xf numFmtId="0" fontId="17" fillId="0" borderId="0" xfId="0" applyFont="1" applyFill="1" applyBorder="1" applyAlignment="1">
      <alignment vertical="top" wrapText="1"/>
    </xf>
    <xf numFmtId="0" fontId="17" fillId="0" borderId="8" xfId="0" applyFont="1" applyFill="1" applyBorder="1" applyAlignment="1">
      <alignment vertical="top" wrapText="1"/>
    </xf>
    <xf numFmtId="0" fontId="17" fillId="0" borderId="81" xfId="0" applyFont="1" applyBorder="1" applyAlignment="1">
      <alignment vertical="top" wrapText="1"/>
    </xf>
    <xf numFmtId="0" fontId="30" fillId="0" borderId="46" xfId="0" applyFont="1" applyBorder="1" applyAlignment="1">
      <alignment horizontal="left" vertical="top" wrapText="1"/>
    </xf>
    <xf numFmtId="0" fontId="13" fillId="3" borderId="53" xfId="0" applyFont="1" applyFill="1" applyBorder="1" applyAlignment="1">
      <alignment horizontal="left" vertical="top" wrapText="1"/>
    </xf>
    <xf numFmtId="0" fontId="17" fillId="0" borderId="53" xfId="0" applyFont="1" applyBorder="1" applyAlignment="1">
      <alignment horizontal="left" vertical="top" wrapText="1"/>
    </xf>
    <xf numFmtId="0" fontId="17" fillId="0" borderId="69" xfId="0" applyFont="1" applyBorder="1" applyAlignment="1">
      <alignment horizontal="left" vertical="top" wrapText="1"/>
    </xf>
    <xf numFmtId="0" fontId="17" fillId="0" borderId="70" xfId="0" applyFont="1" applyBorder="1" applyAlignment="1">
      <alignment horizontal="left" vertical="top" wrapText="1"/>
    </xf>
    <xf numFmtId="0" fontId="17" fillId="0" borderId="48" xfId="0" applyFont="1" applyBorder="1" applyAlignment="1">
      <alignment horizontal="left" vertical="top" wrapText="1"/>
    </xf>
    <xf numFmtId="0" fontId="17" fillId="0" borderId="49" xfId="0" applyFont="1" applyBorder="1" applyAlignment="1">
      <alignment vertical="top" wrapText="1"/>
    </xf>
    <xf numFmtId="0" fontId="17" fillId="0" borderId="0" xfId="0" applyFont="1" applyBorder="1" applyAlignment="1">
      <alignment vertical="top" wrapText="1"/>
    </xf>
    <xf numFmtId="0" fontId="17" fillId="0" borderId="8" xfId="0" applyFont="1" applyBorder="1" applyAlignment="1">
      <alignment vertical="top" wrapText="1"/>
    </xf>
    <xf numFmtId="0" fontId="17" fillId="0" borderId="42" xfId="0" applyFont="1" applyBorder="1" applyAlignment="1">
      <alignment horizontal="left" vertical="top" wrapText="1"/>
    </xf>
    <xf numFmtId="0" fontId="10" fillId="0" borderId="0" xfId="0" applyFont="1" applyAlignment="1">
      <alignment horizontal="center" vertical="top" wrapText="1"/>
    </xf>
    <xf numFmtId="0" fontId="36" fillId="3" borderId="53" xfId="0" applyFont="1" applyFill="1" applyBorder="1" applyAlignment="1">
      <alignment vertical="top" wrapText="1"/>
    </xf>
    <xf numFmtId="0" fontId="36" fillId="3" borderId="69"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e\dfsfr\HOME_CLV2\skokabr\My%20Documents\Project%20Mgmt%20General\PDRI\Copy%20of%202015%20EM%20ER+DD_rev%203QA%20New%20chan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2015 ER PDRI"/>
      <sheetName val="2015 EM ER PDRI Criteria"/>
      <sheetName val="2015 EM ER PDRI Worksheet "/>
      <sheetName val="2015 EM Const PDRI"/>
      <sheetName val="2015 EM Const Criteria"/>
      <sheetName val="2015 D&amp;D PDRI"/>
      <sheetName val="2015 D&amp;D Criteria"/>
      <sheetName val="Sheet1"/>
    </sheetNames>
    <sheetDataSet>
      <sheetData sheetId="0"/>
      <sheetData sheetId="1"/>
      <sheetData sheetId="2">
        <row r="34">
          <cell r="C34" t="str">
            <v>Waste Acceptance Criteria (WAC)</v>
          </cell>
        </row>
      </sheetData>
      <sheetData sheetId="3"/>
      <sheetData sheetId="4"/>
      <sheetData sheetId="5">
        <row r="45">
          <cell r="B45" t="str">
            <v>C20</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Q91"/>
  <sheetViews>
    <sheetView workbookViewId="0">
      <pane ySplit="5" topLeftCell="A6" activePane="bottomLeft" state="frozen"/>
      <selection pane="bottomLeft" activeCell="M44" sqref="M44"/>
    </sheetView>
  </sheetViews>
  <sheetFormatPr defaultRowHeight="15"/>
  <cols>
    <col min="1" max="1" width="9.140625" style="222"/>
    <col min="2" max="2" width="15.7109375" customWidth="1"/>
    <col min="3" max="3" width="11.28515625" customWidth="1"/>
    <col min="4" max="4" width="9.85546875" customWidth="1"/>
    <col min="6" max="6" width="10" bestFit="1" customWidth="1"/>
    <col min="8" max="8" width="8.42578125" customWidth="1"/>
    <col min="10" max="10" width="10" bestFit="1" customWidth="1"/>
    <col min="12" max="12" width="10" bestFit="1" customWidth="1"/>
  </cols>
  <sheetData>
    <row r="1" spans="1:12" ht="15.75" customHeight="1">
      <c r="A1" s="294" t="s">
        <v>430</v>
      </c>
      <c r="B1" s="295"/>
      <c r="C1" s="295"/>
      <c r="D1" s="295"/>
      <c r="E1" s="295"/>
      <c r="F1" s="295"/>
      <c r="G1" s="295"/>
      <c r="H1" s="295"/>
      <c r="I1" s="295"/>
      <c r="J1" s="295"/>
      <c r="K1" s="295"/>
      <c r="L1" s="296"/>
    </row>
    <row r="2" spans="1:12" ht="31.5" customHeight="1" thickBot="1">
      <c r="A2" s="297" t="s">
        <v>390</v>
      </c>
      <c r="B2" s="298"/>
      <c r="C2" s="298"/>
      <c r="D2" s="298"/>
      <c r="E2" s="298"/>
      <c r="F2" s="298"/>
      <c r="G2" s="298"/>
      <c r="H2" s="298"/>
      <c r="I2" s="298"/>
      <c r="J2" s="298"/>
      <c r="K2" s="298"/>
      <c r="L2" s="299"/>
    </row>
    <row r="3" spans="1:12" ht="60.75" customHeight="1" thickBot="1">
      <c r="A3" s="1"/>
      <c r="B3" s="1"/>
      <c r="C3" s="1"/>
      <c r="D3" s="1"/>
      <c r="E3" s="300" t="s">
        <v>0</v>
      </c>
      <c r="F3" s="301"/>
      <c r="G3" s="300" t="s">
        <v>1</v>
      </c>
      <c r="H3" s="301"/>
      <c r="I3" s="300" t="s">
        <v>2</v>
      </c>
      <c r="J3" s="301"/>
      <c r="K3" s="300" t="s">
        <v>3</v>
      </c>
      <c r="L3" s="301"/>
    </row>
    <row r="4" spans="1:12" ht="15.75">
      <c r="A4" s="1"/>
      <c r="B4" s="1"/>
      <c r="C4" s="1"/>
      <c r="D4" s="1"/>
      <c r="E4" s="1"/>
      <c r="F4" s="2"/>
      <c r="G4" s="1"/>
      <c r="H4" s="2"/>
      <c r="I4" s="1"/>
      <c r="J4" s="3"/>
      <c r="K4" s="1"/>
      <c r="L4" s="2"/>
    </row>
    <row r="5" spans="1:12" ht="60.75" customHeight="1" thickBot="1">
      <c r="A5" s="1"/>
      <c r="B5" s="1"/>
      <c r="C5" s="1" t="s">
        <v>4</v>
      </c>
      <c r="D5" s="1" t="s">
        <v>5</v>
      </c>
      <c r="E5" s="1" t="s">
        <v>6</v>
      </c>
      <c r="F5" s="3" t="s">
        <v>7</v>
      </c>
      <c r="G5" s="1" t="s">
        <v>6</v>
      </c>
      <c r="H5" s="3" t="s">
        <v>7</v>
      </c>
      <c r="I5" s="1" t="s">
        <v>6</v>
      </c>
      <c r="J5" s="3" t="s">
        <v>7</v>
      </c>
      <c r="K5" s="1" t="s">
        <v>6</v>
      </c>
      <c r="L5" s="3" t="s">
        <v>7</v>
      </c>
    </row>
    <row r="6" spans="1:12" ht="16.5" thickBot="1">
      <c r="A6" s="223" t="s">
        <v>8</v>
      </c>
      <c r="B6" s="5"/>
      <c r="C6" s="5"/>
      <c r="D6" s="5"/>
      <c r="E6" s="5"/>
      <c r="F6" s="5"/>
      <c r="G6" s="5"/>
      <c r="H6" s="5"/>
      <c r="I6" s="5"/>
      <c r="J6" s="5"/>
      <c r="K6" s="5"/>
      <c r="L6" s="6"/>
    </row>
    <row r="7" spans="1:12" ht="43.5" customHeight="1" thickBot="1">
      <c r="A7" s="216" t="s">
        <v>9</v>
      </c>
      <c r="B7" s="7" t="s">
        <v>10</v>
      </c>
      <c r="C7" s="8" t="s">
        <v>11</v>
      </c>
      <c r="D7" s="8">
        <v>7.5</v>
      </c>
      <c r="E7" s="8">
        <v>1</v>
      </c>
      <c r="F7" s="8">
        <f>D7*E7</f>
        <v>7.5</v>
      </c>
      <c r="G7" s="8">
        <v>2</v>
      </c>
      <c r="H7" s="8">
        <f>G7*D7</f>
        <v>15</v>
      </c>
      <c r="I7" s="8">
        <v>5</v>
      </c>
      <c r="J7" s="121">
        <f>I7*D7</f>
        <v>37.5</v>
      </c>
      <c r="K7" s="10">
        <v>5</v>
      </c>
      <c r="L7" s="282">
        <f>K7*D7</f>
        <v>37.5</v>
      </c>
    </row>
    <row r="8" spans="1:12" ht="36.75" thickBot="1">
      <c r="A8" s="215" t="s">
        <v>12</v>
      </c>
      <c r="B8" s="11" t="s">
        <v>13</v>
      </c>
      <c r="C8" s="12" t="s">
        <v>14</v>
      </c>
      <c r="D8" s="13">
        <v>3</v>
      </c>
      <c r="E8" s="13">
        <v>1</v>
      </c>
      <c r="F8" s="8">
        <f>D8*E8</f>
        <v>3</v>
      </c>
      <c r="G8" s="13">
        <v>2</v>
      </c>
      <c r="H8" s="26">
        <f t="shared" ref="H8:H13" si="0">G8*D8</f>
        <v>6</v>
      </c>
      <c r="I8" s="13">
        <v>5</v>
      </c>
      <c r="J8" s="9">
        <f t="shared" ref="J8:J13" si="1">I8*D8</f>
        <v>15</v>
      </c>
      <c r="K8" s="14">
        <v>5</v>
      </c>
      <c r="L8" s="221">
        <f t="shared" ref="L8:L13" si="2">K8*D8</f>
        <v>15</v>
      </c>
    </row>
    <row r="9" spans="1:12" ht="40.5" customHeight="1" thickBot="1">
      <c r="A9" s="215" t="s">
        <v>15</v>
      </c>
      <c r="B9" s="11" t="s">
        <v>16</v>
      </c>
      <c r="C9" s="12" t="s">
        <v>11</v>
      </c>
      <c r="D9" s="13">
        <v>7.5</v>
      </c>
      <c r="E9" s="13">
        <v>1</v>
      </c>
      <c r="F9" s="8">
        <f>D9*E9</f>
        <v>7.5</v>
      </c>
      <c r="G9" s="13">
        <v>2</v>
      </c>
      <c r="H9" s="26">
        <f t="shared" si="0"/>
        <v>15</v>
      </c>
      <c r="I9" s="13">
        <v>4</v>
      </c>
      <c r="J9" s="9">
        <f t="shared" si="1"/>
        <v>30</v>
      </c>
      <c r="K9" s="14">
        <v>5</v>
      </c>
      <c r="L9" s="283">
        <f t="shared" si="2"/>
        <v>37.5</v>
      </c>
    </row>
    <row r="10" spans="1:12" ht="36.75" thickBot="1">
      <c r="A10" s="215" t="s">
        <v>17</v>
      </c>
      <c r="B10" s="11" t="s">
        <v>18</v>
      </c>
      <c r="C10" s="12" t="s">
        <v>14</v>
      </c>
      <c r="D10" s="13">
        <v>3</v>
      </c>
      <c r="E10" s="13" t="s">
        <v>19</v>
      </c>
      <c r="F10" s="13">
        <v>0</v>
      </c>
      <c r="G10" s="17">
        <v>2</v>
      </c>
      <c r="H10" s="8">
        <f t="shared" si="0"/>
        <v>6</v>
      </c>
      <c r="I10" s="13">
        <v>5</v>
      </c>
      <c r="J10" s="26">
        <f t="shared" si="1"/>
        <v>15</v>
      </c>
      <c r="K10" s="14">
        <v>5</v>
      </c>
      <c r="L10" s="221">
        <f t="shared" si="2"/>
        <v>15</v>
      </c>
    </row>
    <row r="11" spans="1:12" ht="15.75" thickBot="1">
      <c r="A11" s="50" t="s">
        <v>20</v>
      </c>
      <c r="B11" s="18" t="s">
        <v>21</v>
      </c>
      <c r="C11" s="19" t="s">
        <v>14</v>
      </c>
      <c r="D11" s="19">
        <v>3</v>
      </c>
      <c r="E11" s="19">
        <v>1</v>
      </c>
      <c r="F11" s="19">
        <f>E11*D11</f>
        <v>3</v>
      </c>
      <c r="G11" s="19">
        <v>2</v>
      </c>
      <c r="H11" s="8">
        <f t="shared" si="0"/>
        <v>6</v>
      </c>
      <c r="I11" s="19">
        <v>4</v>
      </c>
      <c r="J11" s="26">
        <f t="shared" si="1"/>
        <v>12</v>
      </c>
      <c r="K11" s="20">
        <v>5</v>
      </c>
      <c r="L11" s="221">
        <f t="shared" si="2"/>
        <v>15</v>
      </c>
    </row>
    <row r="12" spans="1:12" ht="24.75" thickBot="1">
      <c r="A12" s="22" t="s">
        <v>22</v>
      </c>
      <c r="B12" s="21" t="s">
        <v>23</v>
      </c>
      <c r="C12" s="22" t="s">
        <v>14</v>
      </c>
      <c r="D12" s="22">
        <v>3</v>
      </c>
      <c r="E12" s="158" t="s">
        <v>19</v>
      </c>
      <c r="F12" s="209">
        <v>0</v>
      </c>
      <c r="G12" s="22" t="s">
        <v>19</v>
      </c>
      <c r="H12" s="8">
        <v>0</v>
      </c>
      <c r="I12" s="22">
        <v>3</v>
      </c>
      <c r="J12" s="26">
        <f t="shared" si="1"/>
        <v>9</v>
      </c>
      <c r="K12" s="23">
        <v>5</v>
      </c>
      <c r="L12" s="284">
        <f t="shared" si="2"/>
        <v>15</v>
      </c>
    </row>
    <row r="13" spans="1:12" ht="36.75" thickBot="1">
      <c r="A13" s="215" t="s">
        <v>24</v>
      </c>
      <c r="B13" s="11" t="s">
        <v>25</v>
      </c>
      <c r="C13" s="12" t="s">
        <v>14</v>
      </c>
      <c r="D13" s="13">
        <v>3</v>
      </c>
      <c r="E13" s="13">
        <v>5</v>
      </c>
      <c r="F13" s="13">
        <f>E13*D13</f>
        <v>15</v>
      </c>
      <c r="G13" s="13">
        <v>5</v>
      </c>
      <c r="H13" s="8">
        <f t="shared" si="0"/>
        <v>15</v>
      </c>
      <c r="I13" s="13">
        <v>5</v>
      </c>
      <c r="J13" s="26">
        <f t="shared" si="1"/>
        <v>15</v>
      </c>
      <c r="K13" s="14">
        <v>5</v>
      </c>
      <c r="L13" s="221">
        <f t="shared" si="2"/>
        <v>15</v>
      </c>
    </row>
    <row r="14" spans="1:12" ht="16.5" thickBot="1">
      <c r="A14" s="285" t="s">
        <v>26</v>
      </c>
      <c r="B14" s="286"/>
      <c r="C14" s="287"/>
      <c r="D14" s="287"/>
      <c r="E14" s="287"/>
      <c r="F14" s="233">
        <f>SUM(F7:F13)</f>
        <v>36</v>
      </c>
      <c r="G14" s="24"/>
      <c r="H14" s="25">
        <f>SUM(H7:H13)</f>
        <v>63</v>
      </c>
      <c r="I14" s="24"/>
      <c r="J14" s="240">
        <f>SUM(J7:J13)</f>
        <v>133.5</v>
      </c>
      <c r="K14" s="24"/>
      <c r="L14" s="256">
        <f>SUM(L7:L13)</f>
        <v>150</v>
      </c>
    </row>
    <row r="15" spans="1:12" ht="16.5" thickBot="1">
      <c r="A15" s="223" t="s">
        <v>27</v>
      </c>
      <c r="B15" s="5"/>
      <c r="C15" s="5"/>
      <c r="D15" s="5"/>
      <c r="E15" s="5"/>
      <c r="F15" s="5"/>
      <c r="G15" s="5"/>
      <c r="H15" s="5"/>
      <c r="I15" s="5"/>
      <c r="J15" s="5"/>
      <c r="K15" s="5"/>
      <c r="L15" s="6"/>
    </row>
    <row r="16" spans="1:12" ht="15.75" thickBot="1">
      <c r="A16" s="219" t="s">
        <v>28</v>
      </c>
      <c r="B16" s="8" t="s">
        <v>29</v>
      </c>
      <c r="C16" s="8" t="s">
        <v>11</v>
      </c>
      <c r="D16" s="8">
        <v>7.5</v>
      </c>
      <c r="E16" s="8">
        <v>1</v>
      </c>
      <c r="F16" s="120">
        <f>E16*D16</f>
        <v>7.5</v>
      </c>
      <c r="G16" s="8">
        <v>2</v>
      </c>
      <c r="H16" s="26">
        <f>G16*D16</f>
        <v>15</v>
      </c>
      <c r="I16" s="8">
        <v>5</v>
      </c>
      <c r="J16" s="120">
        <f>I16*D16</f>
        <v>37.5</v>
      </c>
      <c r="K16" s="8">
        <v>5</v>
      </c>
      <c r="L16" s="120">
        <f>K16*D16</f>
        <v>37.5</v>
      </c>
    </row>
    <row r="17" spans="1:12" ht="15.75" thickBot="1">
      <c r="A17" s="219" t="s">
        <v>30</v>
      </c>
      <c r="B17" s="8" t="s">
        <v>31</v>
      </c>
      <c r="C17" s="8" t="s">
        <v>14</v>
      </c>
      <c r="D17" s="8">
        <v>3</v>
      </c>
      <c r="E17" s="8">
        <v>1</v>
      </c>
      <c r="F17" s="26">
        <f t="shared" ref="F17:F22" si="3">E17*D17</f>
        <v>3</v>
      </c>
      <c r="G17" s="8">
        <v>2</v>
      </c>
      <c r="H17" s="8">
        <f t="shared" ref="H17:H22" si="4">G17*D17</f>
        <v>6</v>
      </c>
      <c r="I17" s="8">
        <v>5</v>
      </c>
      <c r="J17" s="26">
        <f t="shared" ref="J17:J22" si="5">I17*D17</f>
        <v>15</v>
      </c>
      <c r="K17" s="8">
        <v>5</v>
      </c>
      <c r="L17" s="26">
        <f t="shared" ref="L17:L22" si="6">K17*D17</f>
        <v>15</v>
      </c>
    </row>
    <row r="18" spans="1:12" ht="15.75" thickBot="1">
      <c r="A18" s="219" t="s">
        <v>32</v>
      </c>
      <c r="B18" s="8" t="s">
        <v>33</v>
      </c>
      <c r="C18" s="8" t="s">
        <v>14</v>
      </c>
      <c r="D18" s="8">
        <v>3</v>
      </c>
      <c r="E18" s="8">
        <v>1</v>
      </c>
      <c r="F18" s="26">
        <f t="shared" si="3"/>
        <v>3</v>
      </c>
      <c r="G18" s="8">
        <v>1</v>
      </c>
      <c r="H18" s="8">
        <f t="shared" si="4"/>
        <v>3</v>
      </c>
      <c r="I18" s="8">
        <v>4</v>
      </c>
      <c r="J18" s="26">
        <f t="shared" si="5"/>
        <v>12</v>
      </c>
      <c r="K18" s="8">
        <v>5</v>
      </c>
      <c r="L18" s="26">
        <f t="shared" si="6"/>
        <v>15</v>
      </c>
    </row>
    <row r="19" spans="1:12" ht="24.75" thickBot="1">
      <c r="A19" s="219" t="s">
        <v>34</v>
      </c>
      <c r="B19" s="27" t="s">
        <v>35</v>
      </c>
      <c r="C19" s="8" t="s">
        <v>11</v>
      </c>
      <c r="D19" s="8">
        <v>7.5</v>
      </c>
      <c r="E19" s="8">
        <v>1</v>
      </c>
      <c r="F19" s="120">
        <f t="shared" si="3"/>
        <v>7.5</v>
      </c>
      <c r="G19" s="8">
        <v>1</v>
      </c>
      <c r="H19" s="120">
        <f t="shared" si="4"/>
        <v>7.5</v>
      </c>
      <c r="I19" s="8">
        <v>4</v>
      </c>
      <c r="J19" s="26">
        <f t="shared" si="5"/>
        <v>30</v>
      </c>
      <c r="K19" s="8">
        <v>5</v>
      </c>
      <c r="L19" s="120">
        <f t="shared" si="6"/>
        <v>37.5</v>
      </c>
    </row>
    <row r="20" spans="1:12" ht="36.75" thickBot="1">
      <c r="A20" s="215" t="s">
        <v>36</v>
      </c>
      <c r="B20" s="11" t="s">
        <v>37</v>
      </c>
      <c r="C20" s="12" t="s">
        <v>14</v>
      </c>
      <c r="D20" s="13">
        <v>3</v>
      </c>
      <c r="E20" s="13">
        <v>1</v>
      </c>
      <c r="F20" s="26">
        <f t="shared" si="3"/>
        <v>3</v>
      </c>
      <c r="G20" s="13">
        <v>1</v>
      </c>
      <c r="H20" s="8">
        <f t="shared" si="4"/>
        <v>3</v>
      </c>
      <c r="I20" s="13">
        <v>5</v>
      </c>
      <c r="J20" s="26">
        <f t="shared" si="5"/>
        <v>15</v>
      </c>
      <c r="K20" s="13">
        <v>5</v>
      </c>
      <c r="L20" s="26">
        <f t="shared" si="6"/>
        <v>15</v>
      </c>
    </row>
    <row r="21" spans="1:12" ht="24.75" thickBot="1">
      <c r="A21" s="13" t="s">
        <v>38</v>
      </c>
      <c r="B21" s="21" t="s">
        <v>39</v>
      </c>
      <c r="C21" s="13" t="s">
        <v>14</v>
      </c>
      <c r="D21" s="13">
        <v>3</v>
      </c>
      <c r="E21" s="13">
        <v>1</v>
      </c>
      <c r="F21" s="8">
        <f t="shared" si="3"/>
        <v>3</v>
      </c>
      <c r="G21" s="13">
        <v>1</v>
      </c>
      <c r="H21" s="8">
        <f t="shared" si="4"/>
        <v>3</v>
      </c>
      <c r="I21" s="13">
        <v>5</v>
      </c>
      <c r="J21" s="26">
        <f t="shared" si="5"/>
        <v>15</v>
      </c>
      <c r="K21" s="13">
        <v>5</v>
      </c>
      <c r="L21" s="26">
        <f t="shared" si="6"/>
        <v>15</v>
      </c>
    </row>
    <row r="22" spans="1:12" ht="24.75" thickBot="1">
      <c r="A22" s="215" t="s">
        <v>40</v>
      </c>
      <c r="B22" s="11" t="s">
        <v>41</v>
      </c>
      <c r="C22" s="12" t="s">
        <v>14</v>
      </c>
      <c r="D22" s="13">
        <v>3</v>
      </c>
      <c r="E22" s="13">
        <v>5</v>
      </c>
      <c r="F22" s="26">
        <f t="shared" si="3"/>
        <v>15</v>
      </c>
      <c r="G22" s="13">
        <v>5</v>
      </c>
      <c r="H22" s="8">
        <f t="shared" si="4"/>
        <v>15</v>
      </c>
      <c r="I22" s="13">
        <v>5</v>
      </c>
      <c r="J22" s="26">
        <f t="shared" si="5"/>
        <v>15</v>
      </c>
      <c r="K22" s="13">
        <v>5</v>
      </c>
      <c r="L22" s="26">
        <f t="shared" si="6"/>
        <v>15</v>
      </c>
    </row>
    <row r="23" spans="1:12" ht="16.5" thickBot="1">
      <c r="A23" s="285" t="s">
        <v>42</v>
      </c>
      <c r="B23" s="286"/>
      <c r="C23" s="287"/>
      <c r="D23" s="287"/>
      <c r="E23" s="287"/>
      <c r="F23" s="241">
        <f>SUM(F16:F22)</f>
        <v>42</v>
      </c>
      <c r="G23" s="28"/>
      <c r="H23" s="29">
        <f>SUM(H16:H22)</f>
        <v>52.5</v>
      </c>
      <c r="I23" s="28"/>
      <c r="J23" s="29">
        <f>SUM(J16:J22)</f>
        <v>139.5</v>
      </c>
      <c r="K23" s="28"/>
      <c r="L23" s="30">
        <f>SUM(L16:L22)</f>
        <v>150</v>
      </c>
    </row>
    <row r="24" spans="1:12" ht="16.5" thickBot="1">
      <c r="A24" s="223" t="s">
        <v>43</v>
      </c>
      <c r="B24" s="5"/>
      <c r="C24" s="5"/>
      <c r="D24" s="5"/>
      <c r="E24" s="5"/>
      <c r="F24" s="5"/>
      <c r="G24" s="5"/>
      <c r="H24" s="5"/>
      <c r="I24" s="5"/>
      <c r="J24" s="5"/>
      <c r="K24" s="5"/>
      <c r="L24" s="6"/>
    </row>
    <row r="25" spans="1:12" ht="49.5" customHeight="1" thickBot="1">
      <c r="A25" s="219" t="s">
        <v>44</v>
      </c>
      <c r="B25" s="8" t="s">
        <v>45</v>
      </c>
      <c r="C25" s="8" t="s">
        <v>11</v>
      </c>
      <c r="D25" s="120">
        <v>3.1818181818181817</v>
      </c>
      <c r="E25" s="8">
        <v>3</v>
      </c>
      <c r="F25" s="120">
        <f>D25*E25</f>
        <v>9.545454545454545</v>
      </c>
      <c r="G25" s="8">
        <v>4</v>
      </c>
      <c r="H25" s="121">
        <f>D25*G25</f>
        <v>12.727272727272727</v>
      </c>
      <c r="I25" s="8">
        <v>5</v>
      </c>
      <c r="J25" s="120">
        <f>D25*I25</f>
        <v>15.909090909090908</v>
      </c>
      <c r="K25" s="8">
        <v>5</v>
      </c>
      <c r="L25" s="120">
        <f>D25*K25</f>
        <v>15.909090909090908</v>
      </c>
    </row>
    <row r="26" spans="1:12" ht="15.75" thickBot="1">
      <c r="A26" s="220" t="s">
        <v>46</v>
      </c>
      <c r="B26" s="31" t="s">
        <v>47</v>
      </c>
      <c r="C26" s="31" t="s">
        <v>11</v>
      </c>
      <c r="D26" s="257">
        <v>3.1818181818181817</v>
      </c>
      <c r="E26" s="31">
        <v>5</v>
      </c>
      <c r="F26" s="120">
        <f t="shared" ref="F26:F59" si="7">D26*E26</f>
        <v>15.909090909090908</v>
      </c>
      <c r="G26" s="31">
        <v>5</v>
      </c>
      <c r="H26" s="121">
        <f t="shared" ref="H26:H59" si="8">D26*G26</f>
        <v>15.909090909090908</v>
      </c>
      <c r="I26" s="31">
        <v>5</v>
      </c>
      <c r="J26" s="120">
        <f t="shared" ref="J26:J59" si="9">D26*I26</f>
        <v>15.909090909090908</v>
      </c>
      <c r="K26" s="31">
        <v>5</v>
      </c>
      <c r="L26" s="120">
        <f t="shared" ref="L26:L59" si="10">D26*K26</f>
        <v>15.909090909090908</v>
      </c>
    </row>
    <row r="27" spans="1:12" ht="36.75" thickBot="1">
      <c r="A27" s="13" t="s">
        <v>48</v>
      </c>
      <c r="B27" s="21" t="s">
        <v>49</v>
      </c>
      <c r="C27" s="13" t="s">
        <v>11</v>
      </c>
      <c r="D27" s="175">
        <v>3.1818181818181817</v>
      </c>
      <c r="E27" s="13">
        <v>2</v>
      </c>
      <c r="F27" s="120">
        <f t="shared" si="7"/>
        <v>6.3636363636363633</v>
      </c>
      <c r="G27" s="13">
        <v>4</v>
      </c>
      <c r="H27" s="121">
        <f t="shared" si="8"/>
        <v>12.727272727272727</v>
      </c>
      <c r="I27" s="13">
        <v>5</v>
      </c>
      <c r="J27" s="120">
        <f t="shared" si="9"/>
        <v>15.909090909090908</v>
      </c>
      <c r="K27" s="13">
        <v>5</v>
      </c>
      <c r="L27" s="120">
        <f t="shared" si="10"/>
        <v>15.909090909090908</v>
      </c>
    </row>
    <row r="28" spans="1:12" ht="24.75" thickBot="1">
      <c r="A28" s="50" t="s">
        <v>50</v>
      </c>
      <c r="B28" s="32" t="s">
        <v>51</v>
      </c>
      <c r="C28" s="19" t="s">
        <v>11</v>
      </c>
      <c r="D28" s="178">
        <v>3.1818181818181817</v>
      </c>
      <c r="E28" s="19">
        <v>2</v>
      </c>
      <c r="F28" s="120">
        <f t="shared" si="7"/>
        <v>6.3636363636363633</v>
      </c>
      <c r="G28" s="19">
        <v>4</v>
      </c>
      <c r="H28" s="121">
        <f t="shared" si="8"/>
        <v>12.727272727272727</v>
      </c>
      <c r="I28" s="19">
        <v>5</v>
      </c>
      <c r="J28" s="120">
        <f t="shared" si="9"/>
        <v>15.909090909090908</v>
      </c>
      <c r="K28" s="19">
        <v>5</v>
      </c>
      <c r="L28" s="120">
        <f t="shared" si="10"/>
        <v>15.909090909090908</v>
      </c>
    </row>
    <row r="29" spans="1:12" ht="36.75" thickBot="1">
      <c r="A29" s="23" t="s">
        <v>52</v>
      </c>
      <c r="B29" s="33" t="s">
        <v>53</v>
      </c>
      <c r="C29" s="21" t="s">
        <v>14</v>
      </c>
      <c r="D29" s="258">
        <v>1.4583333333333333</v>
      </c>
      <c r="E29" s="22">
        <v>1</v>
      </c>
      <c r="F29" s="120">
        <f t="shared" si="7"/>
        <v>1.4583333333333333</v>
      </c>
      <c r="G29" s="22">
        <v>4</v>
      </c>
      <c r="H29" s="121">
        <f t="shared" si="8"/>
        <v>5.833333333333333</v>
      </c>
      <c r="I29" s="22">
        <v>5</v>
      </c>
      <c r="J29" s="120">
        <f t="shared" si="9"/>
        <v>7.2916666666666661</v>
      </c>
      <c r="K29" s="22">
        <v>5</v>
      </c>
      <c r="L29" s="120">
        <f t="shared" si="10"/>
        <v>7.2916666666666661</v>
      </c>
    </row>
    <row r="30" spans="1:12" ht="35.25" customHeight="1" thickBot="1">
      <c r="A30" s="215" t="s">
        <v>54</v>
      </c>
      <c r="B30" s="11" t="s">
        <v>55</v>
      </c>
      <c r="C30" s="12" t="s">
        <v>14</v>
      </c>
      <c r="D30" s="175">
        <v>1.4583333333333333</v>
      </c>
      <c r="E30" s="13">
        <v>3</v>
      </c>
      <c r="F30" s="120">
        <f t="shared" si="7"/>
        <v>4.375</v>
      </c>
      <c r="G30" s="13">
        <v>5</v>
      </c>
      <c r="H30" s="121">
        <f t="shared" si="8"/>
        <v>7.2916666666666661</v>
      </c>
      <c r="I30" s="13">
        <v>5</v>
      </c>
      <c r="J30" s="120">
        <f t="shared" si="9"/>
        <v>7.2916666666666661</v>
      </c>
      <c r="K30" s="13">
        <v>5</v>
      </c>
      <c r="L30" s="120">
        <f t="shared" si="10"/>
        <v>7.2916666666666661</v>
      </c>
    </row>
    <row r="31" spans="1:12" ht="24.75" thickBot="1">
      <c r="A31" s="215" t="s">
        <v>56</v>
      </c>
      <c r="B31" s="7" t="s">
        <v>57</v>
      </c>
      <c r="C31" s="12" t="s">
        <v>11</v>
      </c>
      <c r="D31" s="175">
        <v>3.1818181818181817</v>
      </c>
      <c r="E31" s="13">
        <v>2</v>
      </c>
      <c r="F31" s="120">
        <f t="shared" si="7"/>
        <v>6.3636363636363633</v>
      </c>
      <c r="G31" s="13">
        <v>4</v>
      </c>
      <c r="H31" s="121">
        <f t="shared" si="8"/>
        <v>12.727272727272727</v>
      </c>
      <c r="I31" s="13">
        <v>5</v>
      </c>
      <c r="J31" s="120">
        <f t="shared" si="9"/>
        <v>15.909090909090908</v>
      </c>
      <c r="K31" s="13">
        <v>5</v>
      </c>
      <c r="L31" s="120">
        <f t="shared" si="10"/>
        <v>15.909090909090908</v>
      </c>
    </row>
    <row r="32" spans="1:12" ht="36.75" thickBot="1">
      <c r="A32" s="50" t="s">
        <v>58</v>
      </c>
      <c r="B32" s="19" t="s">
        <v>59</v>
      </c>
      <c r="C32" s="34" t="s">
        <v>14</v>
      </c>
      <c r="D32" s="177">
        <v>1.4583333333333333</v>
      </c>
      <c r="E32" s="34">
        <v>1</v>
      </c>
      <c r="F32" s="120">
        <f t="shared" si="7"/>
        <v>1.4583333333333333</v>
      </c>
      <c r="G32" s="34">
        <v>3</v>
      </c>
      <c r="H32" s="121">
        <f t="shared" si="8"/>
        <v>4.375</v>
      </c>
      <c r="I32" s="34">
        <v>5</v>
      </c>
      <c r="J32" s="120">
        <f t="shared" si="9"/>
        <v>7.2916666666666661</v>
      </c>
      <c r="K32" s="34">
        <v>5</v>
      </c>
      <c r="L32" s="120">
        <f t="shared" si="10"/>
        <v>7.2916666666666661</v>
      </c>
    </row>
    <row r="33" spans="1:12" ht="15.75" thickBot="1">
      <c r="A33" s="219" t="s">
        <v>60</v>
      </c>
      <c r="B33" s="8" t="s">
        <v>61</v>
      </c>
      <c r="C33" s="8" t="s">
        <v>14</v>
      </c>
      <c r="D33" s="120">
        <v>1.4583333333333333</v>
      </c>
      <c r="E33" s="8">
        <v>3</v>
      </c>
      <c r="F33" s="120">
        <f t="shared" si="7"/>
        <v>4.375</v>
      </c>
      <c r="G33" s="8">
        <v>4</v>
      </c>
      <c r="H33" s="121">
        <f t="shared" si="8"/>
        <v>5.833333333333333</v>
      </c>
      <c r="I33" s="8">
        <v>5</v>
      </c>
      <c r="J33" s="120">
        <f t="shared" si="9"/>
        <v>7.2916666666666661</v>
      </c>
      <c r="K33" s="8">
        <v>5</v>
      </c>
      <c r="L33" s="120">
        <f t="shared" si="10"/>
        <v>7.2916666666666661</v>
      </c>
    </row>
    <row r="34" spans="1:12" ht="15.75" thickBot="1">
      <c r="A34" s="219" t="s">
        <v>62</v>
      </c>
      <c r="B34" s="8" t="s">
        <v>63</v>
      </c>
      <c r="C34" s="8" t="s">
        <v>14</v>
      </c>
      <c r="D34" s="120">
        <v>1.4583333333333333</v>
      </c>
      <c r="E34" s="8">
        <v>2</v>
      </c>
      <c r="F34" s="120">
        <f t="shared" si="7"/>
        <v>2.9166666666666665</v>
      </c>
      <c r="G34" s="8">
        <v>4</v>
      </c>
      <c r="H34" s="121">
        <f t="shared" si="8"/>
        <v>5.833333333333333</v>
      </c>
      <c r="I34" s="8">
        <v>5</v>
      </c>
      <c r="J34" s="120">
        <f t="shared" si="9"/>
        <v>7.2916666666666661</v>
      </c>
      <c r="K34" s="8">
        <v>5</v>
      </c>
      <c r="L34" s="120">
        <f t="shared" si="10"/>
        <v>7.2916666666666661</v>
      </c>
    </row>
    <row r="35" spans="1:12" ht="24.75" thickBot="1">
      <c r="A35" s="13" t="s">
        <v>64</v>
      </c>
      <c r="B35" s="21" t="s">
        <v>65</v>
      </c>
      <c r="C35" s="13" t="s">
        <v>14</v>
      </c>
      <c r="D35" s="175">
        <v>1.4583333333333333</v>
      </c>
      <c r="E35" s="13" t="s">
        <v>19</v>
      </c>
      <c r="F35" s="120">
        <v>0</v>
      </c>
      <c r="G35" s="13">
        <v>3</v>
      </c>
      <c r="H35" s="121">
        <f t="shared" si="8"/>
        <v>4.375</v>
      </c>
      <c r="I35" s="13">
        <v>4</v>
      </c>
      <c r="J35" s="120">
        <f t="shared" si="9"/>
        <v>5.833333333333333</v>
      </c>
      <c r="K35" s="13">
        <v>5</v>
      </c>
      <c r="L35" s="120">
        <f t="shared" si="10"/>
        <v>7.2916666666666661</v>
      </c>
    </row>
    <row r="36" spans="1:12" ht="15.75" thickBot="1">
      <c r="A36" s="50" t="s">
        <v>66</v>
      </c>
      <c r="B36" s="19" t="s">
        <v>67</v>
      </c>
      <c r="C36" s="19" t="s">
        <v>14</v>
      </c>
      <c r="D36" s="178">
        <v>1.4583333333333333</v>
      </c>
      <c r="E36" s="19">
        <v>2</v>
      </c>
      <c r="F36" s="120">
        <f t="shared" si="7"/>
        <v>2.9166666666666665</v>
      </c>
      <c r="G36" s="19">
        <v>3</v>
      </c>
      <c r="H36" s="121">
        <f t="shared" si="8"/>
        <v>4.375</v>
      </c>
      <c r="I36" s="19">
        <v>5</v>
      </c>
      <c r="J36" s="120">
        <f t="shared" si="9"/>
        <v>7.2916666666666661</v>
      </c>
      <c r="K36" s="19">
        <v>5</v>
      </c>
      <c r="L36" s="120">
        <f t="shared" si="10"/>
        <v>7.2916666666666661</v>
      </c>
    </row>
    <row r="37" spans="1:12" ht="53.25" customHeight="1" thickBot="1">
      <c r="A37" s="22" t="s">
        <v>68</v>
      </c>
      <c r="B37" s="21" t="s">
        <v>69</v>
      </c>
      <c r="C37" s="22" t="s">
        <v>14</v>
      </c>
      <c r="D37" s="258">
        <v>1.4583333333333333</v>
      </c>
      <c r="E37" s="22" t="s">
        <v>19</v>
      </c>
      <c r="F37" s="120">
        <v>0</v>
      </c>
      <c r="G37" s="22">
        <v>3</v>
      </c>
      <c r="H37" s="121">
        <f t="shared" si="8"/>
        <v>4.375</v>
      </c>
      <c r="I37" s="22">
        <v>4</v>
      </c>
      <c r="J37" s="120">
        <f t="shared" si="9"/>
        <v>5.833333333333333</v>
      </c>
      <c r="K37" s="22">
        <v>5</v>
      </c>
      <c r="L37" s="120">
        <f t="shared" si="10"/>
        <v>7.2916666666666661</v>
      </c>
    </row>
    <row r="38" spans="1:12" ht="36.75" thickBot="1">
      <c r="A38" s="13" t="s">
        <v>70</v>
      </c>
      <c r="B38" s="12" t="s">
        <v>71</v>
      </c>
      <c r="C38" s="13" t="s">
        <v>11</v>
      </c>
      <c r="D38" s="175">
        <v>3.1818181818181817</v>
      </c>
      <c r="E38" s="13" t="s">
        <v>19</v>
      </c>
      <c r="F38" s="120">
        <v>0</v>
      </c>
      <c r="G38" s="13">
        <v>3</v>
      </c>
      <c r="H38" s="121">
        <f t="shared" si="8"/>
        <v>9.545454545454545</v>
      </c>
      <c r="I38" s="13">
        <v>4</v>
      </c>
      <c r="J38" s="120">
        <f t="shared" si="9"/>
        <v>12.727272727272727</v>
      </c>
      <c r="K38" s="13">
        <v>5</v>
      </c>
      <c r="L38" s="120">
        <f t="shared" si="10"/>
        <v>15.909090909090908</v>
      </c>
    </row>
    <row r="39" spans="1:12" ht="15.75" thickBot="1">
      <c r="A39" s="50" t="s">
        <v>72</v>
      </c>
      <c r="B39" s="19" t="s">
        <v>73</v>
      </c>
      <c r="C39" s="19" t="s">
        <v>14</v>
      </c>
      <c r="D39" s="178">
        <v>1.4583333333333333</v>
      </c>
      <c r="E39" s="19" t="s">
        <v>19</v>
      </c>
      <c r="F39" s="120">
        <v>0</v>
      </c>
      <c r="G39" s="19">
        <v>1</v>
      </c>
      <c r="H39" s="121">
        <f t="shared" si="8"/>
        <v>1.4583333333333333</v>
      </c>
      <c r="I39" s="19">
        <v>2</v>
      </c>
      <c r="J39" s="120">
        <f t="shared" si="9"/>
        <v>2.9166666666666665</v>
      </c>
      <c r="K39" s="19">
        <v>5</v>
      </c>
      <c r="L39" s="120">
        <f t="shared" si="10"/>
        <v>7.2916666666666661</v>
      </c>
    </row>
    <row r="40" spans="1:12" ht="24.75" thickBot="1">
      <c r="A40" s="219" t="s">
        <v>74</v>
      </c>
      <c r="B40" s="35" t="s">
        <v>75</v>
      </c>
      <c r="C40" s="8" t="s">
        <v>14</v>
      </c>
      <c r="D40" s="120">
        <v>1.4583333333333333</v>
      </c>
      <c r="E40" s="8" t="s">
        <v>19</v>
      </c>
      <c r="F40" s="120">
        <v>0</v>
      </c>
      <c r="G40" s="8">
        <v>1</v>
      </c>
      <c r="H40" s="121">
        <f t="shared" si="8"/>
        <v>1.4583333333333333</v>
      </c>
      <c r="I40" s="8">
        <v>2</v>
      </c>
      <c r="J40" s="120">
        <f t="shared" si="9"/>
        <v>2.9166666666666665</v>
      </c>
      <c r="K40" s="8">
        <v>5</v>
      </c>
      <c r="L40" s="120">
        <f t="shared" si="10"/>
        <v>7.2916666666666661</v>
      </c>
    </row>
    <row r="41" spans="1:12" ht="46.5" customHeight="1" thickBot="1">
      <c r="A41" s="219" t="s">
        <v>76</v>
      </c>
      <c r="B41" s="36" t="s">
        <v>77</v>
      </c>
      <c r="C41" s="8" t="s">
        <v>14</v>
      </c>
      <c r="D41" s="120">
        <v>1.4583333333333333</v>
      </c>
      <c r="E41" s="8">
        <v>1</v>
      </c>
      <c r="F41" s="120">
        <f t="shared" si="7"/>
        <v>1.4583333333333333</v>
      </c>
      <c r="G41" s="8">
        <v>3</v>
      </c>
      <c r="H41" s="121">
        <f t="shared" si="8"/>
        <v>4.375</v>
      </c>
      <c r="I41" s="8">
        <v>5</v>
      </c>
      <c r="J41" s="120">
        <f t="shared" si="9"/>
        <v>7.2916666666666661</v>
      </c>
      <c r="K41" s="8">
        <v>5</v>
      </c>
      <c r="L41" s="120">
        <f t="shared" si="10"/>
        <v>7.2916666666666661</v>
      </c>
    </row>
    <row r="42" spans="1:12" ht="36.75" thickBot="1">
      <c r="A42" s="13" t="s">
        <v>78</v>
      </c>
      <c r="B42" s="21" t="s">
        <v>79</v>
      </c>
      <c r="C42" s="13" t="s">
        <v>11</v>
      </c>
      <c r="D42" s="175">
        <v>3.1818181818181817</v>
      </c>
      <c r="E42" s="13">
        <v>1</v>
      </c>
      <c r="F42" s="120">
        <f t="shared" si="7"/>
        <v>3.1818181818181817</v>
      </c>
      <c r="G42" s="13">
        <v>3</v>
      </c>
      <c r="H42" s="121">
        <f t="shared" si="8"/>
        <v>9.545454545454545</v>
      </c>
      <c r="I42" s="13">
        <v>5</v>
      </c>
      <c r="J42" s="120">
        <f t="shared" si="9"/>
        <v>15.909090909090908</v>
      </c>
      <c r="K42" s="13">
        <v>5</v>
      </c>
      <c r="L42" s="120">
        <f t="shared" si="10"/>
        <v>15.909090909090908</v>
      </c>
    </row>
    <row r="43" spans="1:12" ht="36.75" thickBot="1">
      <c r="A43" s="50" t="s">
        <v>80</v>
      </c>
      <c r="B43" s="18" t="s">
        <v>81</v>
      </c>
      <c r="C43" s="19" t="s">
        <v>14</v>
      </c>
      <c r="D43" s="178">
        <v>1.4583333333333333</v>
      </c>
      <c r="E43" s="19">
        <v>2</v>
      </c>
      <c r="F43" s="120">
        <f t="shared" si="7"/>
        <v>2.9166666666666665</v>
      </c>
      <c r="G43" s="19">
        <v>3</v>
      </c>
      <c r="H43" s="121">
        <f t="shared" si="8"/>
        <v>4.375</v>
      </c>
      <c r="I43" s="19">
        <v>4</v>
      </c>
      <c r="J43" s="120">
        <f t="shared" si="9"/>
        <v>5.833333333333333</v>
      </c>
      <c r="K43" s="19">
        <v>5</v>
      </c>
      <c r="L43" s="120">
        <f t="shared" si="10"/>
        <v>7.2916666666666661</v>
      </c>
    </row>
    <row r="44" spans="1:12" ht="43.5" customHeight="1" thickBot="1">
      <c r="A44" s="219" t="s">
        <v>82</v>
      </c>
      <c r="B44" s="36" t="s">
        <v>83</v>
      </c>
      <c r="C44" s="8" t="s">
        <v>11</v>
      </c>
      <c r="D44" s="120">
        <v>3.1818181818181817</v>
      </c>
      <c r="E44" s="8">
        <v>2</v>
      </c>
      <c r="F44" s="120">
        <f t="shared" si="7"/>
        <v>6.3636363636363633</v>
      </c>
      <c r="G44" s="8">
        <v>3</v>
      </c>
      <c r="H44" s="121">
        <f t="shared" si="8"/>
        <v>9.545454545454545</v>
      </c>
      <c r="I44" s="8">
        <v>5</v>
      </c>
      <c r="J44" s="120">
        <f t="shared" si="9"/>
        <v>15.909090909090908</v>
      </c>
      <c r="K44" s="8">
        <v>5</v>
      </c>
      <c r="L44" s="120">
        <f t="shared" si="10"/>
        <v>15.909090909090908</v>
      </c>
    </row>
    <row r="45" spans="1:12" ht="24.75" thickBot="1">
      <c r="A45" s="219" t="s">
        <v>84</v>
      </c>
      <c r="B45" s="37" t="s">
        <v>85</v>
      </c>
      <c r="C45" s="8" t="s">
        <v>11</v>
      </c>
      <c r="D45" s="120">
        <v>3.1818181818181817</v>
      </c>
      <c r="E45" s="8">
        <v>2</v>
      </c>
      <c r="F45" s="120">
        <f t="shared" si="7"/>
        <v>6.3636363636363633</v>
      </c>
      <c r="G45" s="8">
        <v>4</v>
      </c>
      <c r="H45" s="121">
        <f t="shared" si="8"/>
        <v>12.727272727272727</v>
      </c>
      <c r="I45" s="8">
        <v>5</v>
      </c>
      <c r="J45" s="120">
        <f t="shared" si="9"/>
        <v>15.909090909090908</v>
      </c>
      <c r="K45" s="8">
        <v>5</v>
      </c>
      <c r="L45" s="120">
        <f t="shared" si="10"/>
        <v>15.909090909090908</v>
      </c>
    </row>
    <row r="46" spans="1:12" ht="36.75" thickBot="1">
      <c r="A46" s="13" t="s">
        <v>86</v>
      </c>
      <c r="B46" s="21" t="s">
        <v>87</v>
      </c>
      <c r="C46" s="13" t="s">
        <v>14</v>
      </c>
      <c r="D46" s="175">
        <v>1.4583333333333333</v>
      </c>
      <c r="E46" s="13">
        <v>1</v>
      </c>
      <c r="F46" s="120">
        <f t="shared" si="7"/>
        <v>1.4583333333333333</v>
      </c>
      <c r="G46" s="13">
        <v>3</v>
      </c>
      <c r="H46" s="121">
        <f t="shared" si="8"/>
        <v>4.375</v>
      </c>
      <c r="I46" s="13">
        <v>4</v>
      </c>
      <c r="J46" s="120">
        <f t="shared" si="9"/>
        <v>5.833333333333333</v>
      </c>
      <c r="K46" s="13">
        <v>5</v>
      </c>
      <c r="L46" s="120">
        <f t="shared" si="10"/>
        <v>7.2916666666666661</v>
      </c>
    </row>
    <row r="47" spans="1:12" ht="15.75" thickBot="1">
      <c r="A47" s="50" t="s">
        <v>88</v>
      </c>
      <c r="B47" s="18" t="s">
        <v>89</v>
      </c>
      <c r="C47" s="19" t="s">
        <v>14</v>
      </c>
      <c r="D47" s="178">
        <v>1.4583333333333333</v>
      </c>
      <c r="E47" s="19" t="s">
        <v>19</v>
      </c>
      <c r="F47" s="120">
        <v>0</v>
      </c>
      <c r="G47" s="19">
        <v>1</v>
      </c>
      <c r="H47" s="121">
        <f t="shared" si="8"/>
        <v>1.4583333333333333</v>
      </c>
      <c r="I47" s="19">
        <v>2</v>
      </c>
      <c r="J47" s="120">
        <f t="shared" si="9"/>
        <v>2.9166666666666665</v>
      </c>
      <c r="K47" s="19">
        <v>5</v>
      </c>
      <c r="L47" s="120">
        <f t="shared" si="10"/>
        <v>7.2916666666666661</v>
      </c>
    </row>
    <row r="48" spans="1:12" ht="15.75" thickBot="1">
      <c r="A48" s="219" t="s">
        <v>90</v>
      </c>
      <c r="B48" s="36" t="s">
        <v>91</v>
      </c>
      <c r="C48" s="8" t="s">
        <v>14</v>
      </c>
      <c r="D48" s="120">
        <v>1.4583333333333333</v>
      </c>
      <c r="E48" s="8" t="s">
        <v>19</v>
      </c>
      <c r="F48" s="120">
        <v>0</v>
      </c>
      <c r="G48" s="8">
        <v>5</v>
      </c>
      <c r="H48" s="121">
        <f t="shared" si="8"/>
        <v>7.2916666666666661</v>
      </c>
      <c r="I48" s="8">
        <v>5</v>
      </c>
      <c r="J48" s="120">
        <f t="shared" si="9"/>
        <v>7.2916666666666661</v>
      </c>
      <c r="K48" s="8">
        <v>5</v>
      </c>
      <c r="L48" s="120">
        <f t="shared" si="10"/>
        <v>7.2916666666666661</v>
      </c>
    </row>
    <row r="49" spans="1:17" ht="24.75" thickBot="1">
      <c r="A49" s="219" t="s">
        <v>92</v>
      </c>
      <c r="B49" s="36" t="s">
        <v>93</v>
      </c>
      <c r="C49" s="8" t="s">
        <v>14</v>
      </c>
      <c r="D49" s="120">
        <v>1.4583333333333333</v>
      </c>
      <c r="E49" s="8">
        <v>1</v>
      </c>
      <c r="F49" s="120">
        <f t="shared" si="7"/>
        <v>1.4583333333333333</v>
      </c>
      <c r="G49" s="8">
        <v>3</v>
      </c>
      <c r="H49" s="121">
        <f t="shared" si="8"/>
        <v>4.375</v>
      </c>
      <c r="I49" s="8">
        <v>4</v>
      </c>
      <c r="J49" s="120">
        <f t="shared" si="9"/>
        <v>5.833333333333333</v>
      </c>
      <c r="K49" s="8">
        <v>5</v>
      </c>
      <c r="L49" s="120">
        <f t="shared" si="10"/>
        <v>7.2916666666666661</v>
      </c>
    </row>
    <row r="50" spans="1:17" ht="48.75" thickBot="1">
      <c r="A50" s="219" t="s">
        <v>94</v>
      </c>
      <c r="B50" s="8" t="s">
        <v>95</v>
      </c>
      <c r="C50" s="8" t="s">
        <v>14</v>
      </c>
      <c r="D50" s="120">
        <v>1.4583333333333333</v>
      </c>
      <c r="E50" s="8">
        <v>2</v>
      </c>
      <c r="F50" s="120">
        <f t="shared" si="7"/>
        <v>2.9166666666666665</v>
      </c>
      <c r="G50" s="8">
        <v>4</v>
      </c>
      <c r="H50" s="121">
        <f t="shared" si="8"/>
        <v>5.833333333333333</v>
      </c>
      <c r="I50" s="8">
        <v>5</v>
      </c>
      <c r="J50" s="120">
        <f t="shared" si="9"/>
        <v>7.2916666666666661</v>
      </c>
      <c r="K50" s="8">
        <v>5</v>
      </c>
      <c r="L50" s="120">
        <f t="shared" si="10"/>
        <v>7.2916666666666661</v>
      </c>
    </row>
    <row r="51" spans="1:17" ht="24.75" thickBot="1">
      <c r="A51" s="219" t="s">
        <v>96</v>
      </c>
      <c r="B51" s="36" t="s">
        <v>97</v>
      </c>
      <c r="C51" s="8" t="s">
        <v>14</v>
      </c>
      <c r="D51" s="120">
        <v>1.4583333333333333</v>
      </c>
      <c r="E51" s="8">
        <v>1</v>
      </c>
      <c r="F51" s="120">
        <f t="shared" si="7"/>
        <v>1.4583333333333333</v>
      </c>
      <c r="G51" s="8">
        <v>3</v>
      </c>
      <c r="H51" s="121">
        <f t="shared" si="8"/>
        <v>4.375</v>
      </c>
      <c r="I51" s="8">
        <v>4</v>
      </c>
      <c r="J51" s="120">
        <f t="shared" si="9"/>
        <v>5.833333333333333</v>
      </c>
      <c r="K51" s="8">
        <v>5</v>
      </c>
      <c r="L51" s="120">
        <f t="shared" si="10"/>
        <v>7.2916666666666661</v>
      </c>
    </row>
    <row r="52" spans="1:17" ht="24.75" thickBot="1">
      <c r="A52" s="219" t="s">
        <v>98</v>
      </c>
      <c r="B52" s="36" t="s">
        <v>99</v>
      </c>
      <c r="C52" s="8" t="s">
        <v>14</v>
      </c>
      <c r="D52" s="120">
        <v>1.4583333333333333</v>
      </c>
      <c r="E52" s="8" t="s">
        <v>19</v>
      </c>
      <c r="F52" s="120">
        <v>0</v>
      </c>
      <c r="G52" s="8">
        <v>3</v>
      </c>
      <c r="H52" s="121">
        <f t="shared" si="8"/>
        <v>4.375</v>
      </c>
      <c r="I52" s="8">
        <v>5</v>
      </c>
      <c r="J52" s="120">
        <f t="shared" si="9"/>
        <v>7.2916666666666661</v>
      </c>
      <c r="K52" s="8">
        <v>5</v>
      </c>
      <c r="L52" s="120">
        <f t="shared" si="10"/>
        <v>7.2916666666666661</v>
      </c>
    </row>
    <row r="53" spans="1:17" ht="60.75" thickBot="1">
      <c r="A53" s="219" t="s">
        <v>100</v>
      </c>
      <c r="B53" s="8" t="s">
        <v>101</v>
      </c>
      <c r="C53" s="8" t="s">
        <v>14</v>
      </c>
      <c r="D53" s="120">
        <v>1.4583333333333333</v>
      </c>
      <c r="E53" s="8" t="s">
        <v>19</v>
      </c>
      <c r="F53" s="120">
        <v>0</v>
      </c>
      <c r="G53" s="8">
        <v>3</v>
      </c>
      <c r="H53" s="121">
        <f t="shared" si="8"/>
        <v>4.375</v>
      </c>
      <c r="I53" s="8">
        <v>4</v>
      </c>
      <c r="J53" s="120">
        <f t="shared" si="9"/>
        <v>5.833333333333333</v>
      </c>
      <c r="K53" s="8">
        <v>5</v>
      </c>
      <c r="L53" s="120">
        <f t="shared" si="10"/>
        <v>7.2916666666666661</v>
      </c>
    </row>
    <row r="54" spans="1:17" ht="42" customHeight="1" thickBot="1">
      <c r="A54" s="13" t="s">
        <v>102</v>
      </c>
      <c r="B54" s="38" t="s">
        <v>103</v>
      </c>
      <c r="C54" s="13" t="s">
        <v>14</v>
      </c>
      <c r="D54" s="175">
        <v>1.4583333333333333</v>
      </c>
      <c r="E54" s="13">
        <v>1</v>
      </c>
      <c r="F54" s="120">
        <f t="shared" si="7"/>
        <v>1.4583333333333333</v>
      </c>
      <c r="G54" s="13">
        <v>2</v>
      </c>
      <c r="H54" s="121">
        <f t="shared" si="8"/>
        <v>2.9166666666666665</v>
      </c>
      <c r="I54" s="13">
        <v>4</v>
      </c>
      <c r="J54" s="120">
        <f t="shared" si="9"/>
        <v>5.833333333333333</v>
      </c>
      <c r="K54" s="13">
        <v>5</v>
      </c>
      <c r="L54" s="120">
        <f t="shared" si="10"/>
        <v>7.2916666666666661</v>
      </c>
    </row>
    <row r="55" spans="1:17" ht="36.75" thickBot="1">
      <c r="A55" s="50" t="s">
        <v>104</v>
      </c>
      <c r="B55" s="18" t="s">
        <v>105</v>
      </c>
      <c r="C55" s="34" t="s">
        <v>11</v>
      </c>
      <c r="D55" s="177">
        <v>3.1818181818181817</v>
      </c>
      <c r="E55" s="34" t="s">
        <v>19</v>
      </c>
      <c r="F55" s="120">
        <v>0</v>
      </c>
      <c r="G55" s="34">
        <v>2</v>
      </c>
      <c r="H55" s="121">
        <f t="shared" si="8"/>
        <v>6.3636363636363633</v>
      </c>
      <c r="I55" s="34">
        <v>4</v>
      </c>
      <c r="J55" s="120">
        <f t="shared" si="9"/>
        <v>12.727272727272727</v>
      </c>
      <c r="K55" s="34">
        <v>5</v>
      </c>
      <c r="L55" s="120">
        <f t="shared" si="10"/>
        <v>15.909090909090908</v>
      </c>
    </row>
    <row r="56" spans="1:17" ht="15.75" thickBot="1">
      <c r="A56" s="219" t="s">
        <v>106</v>
      </c>
      <c r="B56" s="38" t="s">
        <v>107</v>
      </c>
      <c r="C56" s="8" t="s">
        <v>14</v>
      </c>
      <c r="D56" s="120">
        <v>1.4583333333333333</v>
      </c>
      <c r="E56" s="8">
        <v>1</v>
      </c>
      <c r="F56" s="120">
        <f t="shared" si="7"/>
        <v>1.4583333333333333</v>
      </c>
      <c r="G56" s="8">
        <v>3</v>
      </c>
      <c r="H56" s="121">
        <f t="shared" si="8"/>
        <v>4.375</v>
      </c>
      <c r="I56" s="8">
        <v>5</v>
      </c>
      <c r="J56" s="120">
        <f t="shared" si="9"/>
        <v>7.2916666666666661</v>
      </c>
      <c r="K56" s="8">
        <v>5</v>
      </c>
      <c r="L56" s="120">
        <f t="shared" si="10"/>
        <v>7.2916666666666661</v>
      </c>
    </row>
    <row r="57" spans="1:17" ht="24.75" thickBot="1">
      <c r="A57" s="215" t="s">
        <v>108</v>
      </c>
      <c r="B57" s="11" t="s">
        <v>109</v>
      </c>
      <c r="C57" s="12" t="s">
        <v>11</v>
      </c>
      <c r="D57" s="175">
        <v>3.1818181818181817</v>
      </c>
      <c r="E57" s="13" t="s">
        <v>19</v>
      </c>
      <c r="F57" s="120">
        <v>0</v>
      </c>
      <c r="G57" s="13">
        <v>3</v>
      </c>
      <c r="H57" s="121">
        <f t="shared" si="8"/>
        <v>9.545454545454545</v>
      </c>
      <c r="I57" s="13">
        <v>4</v>
      </c>
      <c r="J57" s="120">
        <f t="shared" si="9"/>
        <v>12.727272727272727</v>
      </c>
      <c r="K57" s="13">
        <v>5</v>
      </c>
      <c r="L57" s="120">
        <f t="shared" si="10"/>
        <v>15.909090909090908</v>
      </c>
    </row>
    <row r="58" spans="1:17" ht="24.75" thickBot="1">
      <c r="A58" s="13" t="s">
        <v>110</v>
      </c>
      <c r="B58" s="21" t="s">
        <v>111</v>
      </c>
      <c r="C58" s="13" t="s">
        <v>14</v>
      </c>
      <c r="D58" s="175">
        <v>1.4583333333333333</v>
      </c>
      <c r="E58" s="13" t="s">
        <v>19</v>
      </c>
      <c r="F58" s="120">
        <v>0</v>
      </c>
      <c r="G58" s="13">
        <v>1</v>
      </c>
      <c r="H58" s="121">
        <f t="shared" si="8"/>
        <v>1.4583333333333333</v>
      </c>
      <c r="I58" s="13">
        <v>3</v>
      </c>
      <c r="J58" s="120">
        <f t="shared" si="9"/>
        <v>4.375</v>
      </c>
      <c r="K58" s="13">
        <v>5</v>
      </c>
      <c r="L58" s="120">
        <f t="shared" si="10"/>
        <v>7.2916666666666661</v>
      </c>
    </row>
    <row r="59" spans="1:17" ht="35.25" customHeight="1" thickBot="1">
      <c r="A59" s="154" t="s">
        <v>112</v>
      </c>
      <c r="B59" s="70" t="s">
        <v>113</v>
      </c>
      <c r="C59" s="68" t="s">
        <v>14</v>
      </c>
      <c r="D59" s="259">
        <v>1.4583333333333333</v>
      </c>
      <c r="E59" s="167">
        <v>1</v>
      </c>
      <c r="F59" s="260">
        <f t="shared" si="7"/>
        <v>1.4583333333333333</v>
      </c>
      <c r="G59" s="64">
        <v>2</v>
      </c>
      <c r="H59" s="263">
        <f t="shared" si="8"/>
        <v>2.9166666666666665</v>
      </c>
      <c r="I59" s="64">
        <v>3</v>
      </c>
      <c r="J59" s="260">
        <f t="shared" si="9"/>
        <v>4.375</v>
      </c>
      <c r="K59" s="64">
        <v>5</v>
      </c>
      <c r="L59" s="260">
        <f t="shared" si="10"/>
        <v>7.2916666666666661</v>
      </c>
      <c r="Q59" s="39"/>
    </row>
    <row r="60" spans="1:17" ht="16.5" thickBot="1">
      <c r="A60" s="288" t="s">
        <v>114</v>
      </c>
      <c r="B60" s="289"/>
      <c r="C60" s="289"/>
      <c r="D60" s="289"/>
      <c r="E60" s="290"/>
      <c r="F60" s="41">
        <f>SUM(F25:F59)</f>
        <v>93.996212121212096</v>
      </c>
      <c r="G60" s="242"/>
      <c r="H60" s="41">
        <f>SUM(H25:H59)</f>
        <v>226.17424242424238</v>
      </c>
      <c r="I60" s="242"/>
      <c r="J60" s="41">
        <f>SUM(J25:J59)</f>
        <v>309.82954545454544</v>
      </c>
      <c r="K60" s="40"/>
      <c r="L60" s="41">
        <f>SUM(L25:L59)</f>
        <v>350.00000000000011</v>
      </c>
    </row>
    <row r="61" spans="1:17" ht="16.5" thickBot="1">
      <c r="A61" s="223" t="s">
        <v>115</v>
      </c>
      <c r="B61" s="5"/>
      <c r="C61" s="5"/>
      <c r="D61" s="5"/>
      <c r="E61" s="5"/>
      <c r="F61" s="5"/>
      <c r="G61" s="5"/>
      <c r="H61" s="42"/>
      <c r="I61" s="5"/>
      <c r="J61" s="43"/>
      <c r="K61" s="5"/>
      <c r="L61" s="6"/>
    </row>
    <row r="62" spans="1:17" ht="24.75" thickBot="1">
      <c r="A62" s="219" t="s">
        <v>116</v>
      </c>
      <c r="B62" s="35" t="s">
        <v>117</v>
      </c>
      <c r="C62" s="8" t="s">
        <v>11</v>
      </c>
      <c r="D62" s="120">
        <v>2.2222222222222223</v>
      </c>
      <c r="E62" s="8">
        <v>5</v>
      </c>
      <c r="F62" s="120">
        <f>E62*D62</f>
        <v>11.111111111111111</v>
      </c>
      <c r="G62" s="8">
        <v>5</v>
      </c>
      <c r="H62" s="120">
        <f>G62*D62</f>
        <v>11.111111111111111</v>
      </c>
      <c r="I62" s="8">
        <v>5</v>
      </c>
      <c r="J62" s="120">
        <f>I62*D62</f>
        <v>11.111111111111111</v>
      </c>
      <c r="K62" s="8">
        <v>5</v>
      </c>
      <c r="L62" s="120">
        <f>K62*D62</f>
        <v>11.111111111111111</v>
      </c>
    </row>
    <row r="63" spans="1:17" ht="24.75" thickBot="1">
      <c r="A63" s="219" t="s">
        <v>118</v>
      </c>
      <c r="B63" s="35" t="s">
        <v>119</v>
      </c>
      <c r="C63" s="8" t="s">
        <v>11</v>
      </c>
      <c r="D63" s="120">
        <v>2.2222222222222223</v>
      </c>
      <c r="E63" s="8">
        <v>3</v>
      </c>
      <c r="F63" s="120">
        <f t="shared" ref="F63:F66" si="11">E63*D63</f>
        <v>6.666666666666667</v>
      </c>
      <c r="G63" s="8">
        <v>5</v>
      </c>
      <c r="H63" s="120">
        <f t="shared" ref="H63:H82" si="12">G63*D63</f>
        <v>11.111111111111111</v>
      </c>
      <c r="I63" s="8">
        <v>5</v>
      </c>
      <c r="J63" s="120">
        <f t="shared" ref="J63:J82" si="13">I63*D63</f>
        <v>11.111111111111111</v>
      </c>
      <c r="K63" s="8">
        <v>5</v>
      </c>
      <c r="L63" s="120">
        <f t="shared" ref="L63:L82" si="14">K63*D63</f>
        <v>11.111111111111111</v>
      </c>
    </row>
    <row r="64" spans="1:17" ht="24.75" thickBot="1">
      <c r="A64" s="219" t="s">
        <v>120</v>
      </c>
      <c r="B64" s="35" t="s">
        <v>121</v>
      </c>
      <c r="C64" s="8" t="s">
        <v>14</v>
      </c>
      <c r="D64" s="120">
        <v>1.6666666666666667</v>
      </c>
      <c r="E64" s="8">
        <v>3</v>
      </c>
      <c r="F64" s="120">
        <f t="shared" si="11"/>
        <v>5</v>
      </c>
      <c r="G64" s="8">
        <v>4</v>
      </c>
      <c r="H64" s="120">
        <f t="shared" si="12"/>
        <v>6.666666666666667</v>
      </c>
      <c r="I64" s="8">
        <v>5</v>
      </c>
      <c r="J64" s="120">
        <f t="shared" si="13"/>
        <v>8.3333333333333339</v>
      </c>
      <c r="K64" s="8">
        <v>5</v>
      </c>
      <c r="L64" s="120">
        <f t="shared" si="14"/>
        <v>8.3333333333333339</v>
      </c>
    </row>
    <row r="65" spans="1:12" ht="24.75" thickBot="1">
      <c r="A65" s="13" t="s">
        <v>122</v>
      </c>
      <c r="B65" s="21" t="s">
        <v>123</v>
      </c>
      <c r="C65" s="13" t="s">
        <v>11</v>
      </c>
      <c r="D65" s="175">
        <v>2.2222222222222223</v>
      </c>
      <c r="E65" s="13">
        <v>1</v>
      </c>
      <c r="F65" s="120">
        <f t="shared" si="11"/>
        <v>2.2222222222222223</v>
      </c>
      <c r="G65" s="13">
        <v>3</v>
      </c>
      <c r="H65" s="120">
        <f t="shared" si="12"/>
        <v>6.666666666666667</v>
      </c>
      <c r="I65" s="13">
        <v>5</v>
      </c>
      <c r="J65" s="120">
        <f t="shared" si="13"/>
        <v>11.111111111111111</v>
      </c>
      <c r="K65" s="13">
        <v>5</v>
      </c>
      <c r="L65" s="120">
        <f t="shared" si="14"/>
        <v>11.111111111111111</v>
      </c>
    </row>
    <row r="66" spans="1:12" ht="42" customHeight="1" thickBot="1">
      <c r="A66" s="215" t="s">
        <v>124</v>
      </c>
      <c r="B66" s="11" t="s">
        <v>264</v>
      </c>
      <c r="C66" s="12" t="s">
        <v>14</v>
      </c>
      <c r="D66" s="175">
        <v>1.6666666666666667</v>
      </c>
      <c r="E66" s="13">
        <v>2</v>
      </c>
      <c r="F66" s="120">
        <f t="shared" si="11"/>
        <v>3.3333333333333335</v>
      </c>
      <c r="G66" s="13">
        <v>3</v>
      </c>
      <c r="H66" s="120">
        <f t="shared" si="12"/>
        <v>5</v>
      </c>
      <c r="I66" s="13">
        <v>5</v>
      </c>
      <c r="J66" s="120">
        <f t="shared" si="13"/>
        <v>8.3333333333333339</v>
      </c>
      <c r="K66" s="13">
        <v>5</v>
      </c>
      <c r="L66" s="120">
        <f t="shared" si="14"/>
        <v>8.3333333333333339</v>
      </c>
    </row>
    <row r="67" spans="1:12" ht="24.75" thickBot="1">
      <c r="A67" s="215" t="s">
        <v>125</v>
      </c>
      <c r="B67" s="11" t="s">
        <v>126</v>
      </c>
      <c r="C67" s="12" t="s">
        <v>11</v>
      </c>
      <c r="D67" s="175">
        <v>2.2222222222222223</v>
      </c>
      <c r="E67" s="13" t="s">
        <v>19</v>
      </c>
      <c r="F67" s="175">
        <v>0</v>
      </c>
      <c r="G67" s="13">
        <v>5</v>
      </c>
      <c r="H67" s="120">
        <f t="shared" si="12"/>
        <v>11.111111111111111</v>
      </c>
      <c r="I67" s="13">
        <v>5</v>
      </c>
      <c r="J67" s="120">
        <f t="shared" si="13"/>
        <v>11.111111111111111</v>
      </c>
      <c r="K67" s="13">
        <v>5</v>
      </c>
      <c r="L67" s="120">
        <f t="shared" si="14"/>
        <v>11.111111111111111</v>
      </c>
    </row>
    <row r="68" spans="1:12" ht="24.75" thickBot="1">
      <c r="A68" s="50" t="s">
        <v>127</v>
      </c>
      <c r="B68" s="44" t="s">
        <v>128</v>
      </c>
      <c r="C68" s="19" t="s">
        <v>11</v>
      </c>
      <c r="D68" s="178">
        <v>2.2222222222222223</v>
      </c>
      <c r="E68" s="19">
        <v>1</v>
      </c>
      <c r="F68" s="261">
        <f>E68*D68</f>
        <v>2.2222222222222223</v>
      </c>
      <c r="G68" s="19">
        <v>4</v>
      </c>
      <c r="H68" s="120">
        <f t="shared" si="12"/>
        <v>8.8888888888888893</v>
      </c>
      <c r="I68" s="19">
        <v>5</v>
      </c>
      <c r="J68" s="120">
        <f t="shared" si="13"/>
        <v>11.111111111111111</v>
      </c>
      <c r="K68" s="19">
        <v>5</v>
      </c>
      <c r="L68" s="120">
        <f t="shared" si="14"/>
        <v>11.111111111111111</v>
      </c>
    </row>
    <row r="69" spans="1:12" ht="15.75" thickBot="1">
      <c r="A69" s="219" t="s">
        <v>129</v>
      </c>
      <c r="B69" s="36" t="s">
        <v>130</v>
      </c>
      <c r="C69" s="8" t="s">
        <v>14</v>
      </c>
      <c r="D69" s="120">
        <v>1.6666666666666667</v>
      </c>
      <c r="E69" s="8" t="s">
        <v>19</v>
      </c>
      <c r="F69" s="121">
        <v>0</v>
      </c>
      <c r="G69" s="8">
        <v>3</v>
      </c>
      <c r="H69" s="120">
        <f t="shared" si="12"/>
        <v>5</v>
      </c>
      <c r="I69" s="8">
        <v>5</v>
      </c>
      <c r="J69" s="120">
        <f t="shared" si="13"/>
        <v>8.3333333333333339</v>
      </c>
      <c r="K69" s="8">
        <v>5</v>
      </c>
      <c r="L69" s="120">
        <f t="shared" si="14"/>
        <v>8.3333333333333339</v>
      </c>
    </row>
    <row r="70" spans="1:12" ht="36.75" thickBot="1">
      <c r="A70" s="219" t="s">
        <v>131</v>
      </c>
      <c r="B70" s="35" t="s">
        <v>132</v>
      </c>
      <c r="C70" s="8" t="s">
        <v>14</v>
      </c>
      <c r="D70" s="120">
        <v>1.6666666666666667</v>
      </c>
      <c r="E70" s="8">
        <v>1</v>
      </c>
      <c r="F70" s="121">
        <f>E70*D70</f>
        <v>1.6666666666666667</v>
      </c>
      <c r="G70" s="8">
        <v>4</v>
      </c>
      <c r="H70" s="120">
        <f t="shared" si="12"/>
        <v>6.666666666666667</v>
      </c>
      <c r="I70" s="8">
        <v>5</v>
      </c>
      <c r="J70" s="120">
        <f t="shared" si="13"/>
        <v>8.3333333333333339</v>
      </c>
      <c r="K70" s="8">
        <v>5</v>
      </c>
      <c r="L70" s="120">
        <f t="shared" si="14"/>
        <v>8.3333333333333339</v>
      </c>
    </row>
    <row r="71" spans="1:12" ht="36.75" thickBot="1">
      <c r="A71" s="219" t="s">
        <v>133</v>
      </c>
      <c r="B71" s="8" t="s">
        <v>134</v>
      </c>
      <c r="C71" s="8" t="s">
        <v>14</v>
      </c>
      <c r="D71" s="120">
        <v>1.6666666666666667</v>
      </c>
      <c r="E71" s="8">
        <v>5</v>
      </c>
      <c r="F71" s="121">
        <f>E71*D71</f>
        <v>8.3333333333333339</v>
      </c>
      <c r="G71" s="8">
        <v>5</v>
      </c>
      <c r="H71" s="120">
        <f t="shared" si="12"/>
        <v>8.3333333333333339</v>
      </c>
      <c r="I71" s="8">
        <v>5</v>
      </c>
      <c r="J71" s="120">
        <f t="shared" si="13"/>
        <v>8.3333333333333339</v>
      </c>
      <c r="K71" s="8">
        <v>5</v>
      </c>
      <c r="L71" s="120">
        <f t="shared" si="14"/>
        <v>8.3333333333333339</v>
      </c>
    </row>
    <row r="72" spans="1:12" ht="24.75" thickBot="1">
      <c r="A72" s="22" t="s">
        <v>135</v>
      </c>
      <c r="B72" s="45" t="s">
        <v>136</v>
      </c>
      <c r="C72" s="21" t="s">
        <v>11</v>
      </c>
      <c r="D72" s="122">
        <v>2.2222222222222223</v>
      </c>
      <c r="E72" s="21">
        <v>1</v>
      </c>
      <c r="F72" s="121">
        <f t="shared" ref="F72:F75" si="15">E72*D72</f>
        <v>2.2222222222222223</v>
      </c>
      <c r="G72" s="21">
        <v>3</v>
      </c>
      <c r="H72" s="120">
        <f t="shared" si="12"/>
        <v>6.666666666666667</v>
      </c>
      <c r="I72" s="21">
        <v>5</v>
      </c>
      <c r="J72" s="120">
        <f t="shared" si="13"/>
        <v>11.111111111111111</v>
      </c>
      <c r="K72" s="21">
        <v>5</v>
      </c>
      <c r="L72" s="120">
        <f t="shared" si="14"/>
        <v>11.111111111111111</v>
      </c>
    </row>
    <row r="73" spans="1:12" ht="36.75" thickBot="1">
      <c r="A73" s="50" t="s">
        <v>137</v>
      </c>
      <c r="B73" s="19" t="s">
        <v>138</v>
      </c>
      <c r="C73" s="34" t="s">
        <v>11</v>
      </c>
      <c r="D73" s="177">
        <v>2.2222222222222223</v>
      </c>
      <c r="E73" s="34">
        <v>2</v>
      </c>
      <c r="F73" s="121">
        <f t="shared" si="15"/>
        <v>4.4444444444444446</v>
      </c>
      <c r="G73" s="34">
        <v>3</v>
      </c>
      <c r="H73" s="120">
        <f t="shared" si="12"/>
        <v>6.666666666666667</v>
      </c>
      <c r="I73" s="34">
        <v>5</v>
      </c>
      <c r="J73" s="120">
        <f t="shared" si="13"/>
        <v>11.111111111111111</v>
      </c>
      <c r="K73" s="34">
        <v>5</v>
      </c>
      <c r="L73" s="120">
        <f t="shared" si="14"/>
        <v>11.111111111111111</v>
      </c>
    </row>
    <row r="74" spans="1:12" ht="24.75" thickBot="1">
      <c r="A74" s="219" t="s">
        <v>139</v>
      </c>
      <c r="B74" s="47" t="s">
        <v>140</v>
      </c>
      <c r="C74" s="150" t="s">
        <v>11</v>
      </c>
      <c r="D74" s="120">
        <v>2.2222222222222223</v>
      </c>
      <c r="E74" s="8">
        <v>1</v>
      </c>
      <c r="F74" s="121">
        <f t="shared" si="15"/>
        <v>2.2222222222222223</v>
      </c>
      <c r="G74" s="8">
        <v>4</v>
      </c>
      <c r="H74" s="120">
        <f t="shared" si="12"/>
        <v>8.8888888888888893</v>
      </c>
      <c r="I74" s="8">
        <v>5</v>
      </c>
      <c r="J74" s="120">
        <f t="shared" si="13"/>
        <v>11.111111111111111</v>
      </c>
      <c r="K74" s="8">
        <v>5</v>
      </c>
      <c r="L74" s="120">
        <f t="shared" si="14"/>
        <v>11.111111111111111</v>
      </c>
    </row>
    <row r="75" spans="1:12" ht="24.75" thickBot="1">
      <c r="A75" s="219" t="s">
        <v>141</v>
      </c>
      <c r="B75" s="48" t="s">
        <v>142</v>
      </c>
      <c r="C75" s="8" t="s">
        <v>14</v>
      </c>
      <c r="D75" s="120">
        <v>1.6666666666666667</v>
      </c>
      <c r="E75" s="8">
        <v>1</v>
      </c>
      <c r="F75" s="121">
        <f t="shared" si="15"/>
        <v>1.6666666666666667</v>
      </c>
      <c r="G75" s="8">
        <v>3</v>
      </c>
      <c r="H75" s="120">
        <f t="shared" si="12"/>
        <v>5</v>
      </c>
      <c r="I75" s="8">
        <v>5</v>
      </c>
      <c r="J75" s="120">
        <f t="shared" si="13"/>
        <v>8.3333333333333339</v>
      </c>
      <c r="K75" s="8">
        <v>5</v>
      </c>
      <c r="L75" s="120">
        <f t="shared" si="14"/>
        <v>8.3333333333333339</v>
      </c>
    </row>
    <row r="76" spans="1:12" ht="24.75" thickBot="1">
      <c r="A76" s="219" t="s">
        <v>143</v>
      </c>
      <c r="B76" s="37" t="s">
        <v>144</v>
      </c>
      <c r="C76" s="8" t="s">
        <v>14</v>
      </c>
      <c r="D76" s="120">
        <v>1.6666666666666667</v>
      </c>
      <c r="E76" s="8" t="s">
        <v>19</v>
      </c>
      <c r="F76" s="120">
        <v>0</v>
      </c>
      <c r="G76" s="8">
        <v>1</v>
      </c>
      <c r="H76" s="120">
        <f t="shared" si="12"/>
        <v>1.6666666666666667</v>
      </c>
      <c r="I76" s="8">
        <v>2</v>
      </c>
      <c r="J76" s="120">
        <f t="shared" si="13"/>
        <v>3.3333333333333335</v>
      </c>
      <c r="K76" s="8">
        <v>5</v>
      </c>
      <c r="L76" s="120">
        <f t="shared" si="14"/>
        <v>8.3333333333333339</v>
      </c>
    </row>
    <row r="77" spans="1:12" ht="24.75" thickBot="1">
      <c r="A77" s="219" t="s">
        <v>145</v>
      </c>
      <c r="B77" s="47" t="s">
        <v>146</v>
      </c>
      <c r="C77" s="8" t="s">
        <v>14</v>
      </c>
      <c r="D77" s="120">
        <v>1.6666666666666667</v>
      </c>
      <c r="E77" s="8">
        <v>5</v>
      </c>
      <c r="F77" s="120">
        <f>E77*D77</f>
        <v>8.3333333333333339</v>
      </c>
      <c r="G77" s="8">
        <v>5</v>
      </c>
      <c r="H77" s="120">
        <f t="shared" si="12"/>
        <v>8.3333333333333339</v>
      </c>
      <c r="I77" s="8">
        <v>5</v>
      </c>
      <c r="J77" s="120">
        <f t="shared" si="13"/>
        <v>8.3333333333333339</v>
      </c>
      <c r="K77" s="8">
        <v>5</v>
      </c>
      <c r="L77" s="120">
        <f t="shared" si="14"/>
        <v>8.3333333333333339</v>
      </c>
    </row>
    <row r="78" spans="1:12" ht="36.75" thickBot="1">
      <c r="A78" s="13" t="s">
        <v>147</v>
      </c>
      <c r="B78" s="21" t="s">
        <v>148</v>
      </c>
      <c r="C78" s="13" t="s">
        <v>14</v>
      </c>
      <c r="D78" s="175">
        <v>1.6666666666666667</v>
      </c>
      <c r="E78" s="13">
        <v>2</v>
      </c>
      <c r="F78" s="120">
        <f t="shared" ref="F78:F82" si="16">E78*D78</f>
        <v>3.3333333333333335</v>
      </c>
      <c r="G78" s="13">
        <v>4</v>
      </c>
      <c r="H78" s="120">
        <f t="shared" si="12"/>
        <v>6.666666666666667</v>
      </c>
      <c r="I78" s="13">
        <v>5</v>
      </c>
      <c r="J78" s="120">
        <f t="shared" si="13"/>
        <v>8.3333333333333339</v>
      </c>
      <c r="K78" s="13">
        <v>5</v>
      </c>
      <c r="L78" s="120">
        <f t="shared" si="14"/>
        <v>8.3333333333333339</v>
      </c>
    </row>
    <row r="79" spans="1:12" ht="43.5" customHeight="1" thickBot="1">
      <c r="A79" s="50" t="s">
        <v>149</v>
      </c>
      <c r="B79" s="19" t="s">
        <v>150</v>
      </c>
      <c r="C79" s="34" t="s">
        <v>14</v>
      </c>
      <c r="D79" s="177">
        <v>1.6666666666666667</v>
      </c>
      <c r="E79" s="49">
        <v>2</v>
      </c>
      <c r="F79" s="262">
        <f t="shared" si="16"/>
        <v>3.3333333333333335</v>
      </c>
      <c r="G79" s="50">
        <v>3</v>
      </c>
      <c r="H79" s="120">
        <f t="shared" si="12"/>
        <v>5</v>
      </c>
      <c r="I79" s="34">
        <v>5</v>
      </c>
      <c r="J79" s="120">
        <f t="shared" si="13"/>
        <v>8.3333333333333339</v>
      </c>
      <c r="K79" s="34">
        <v>5</v>
      </c>
      <c r="L79" s="120">
        <f t="shared" si="14"/>
        <v>8.3333333333333339</v>
      </c>
    </row>
    <row r="80" spans="1:12" ht="24.75" thickBot="1">
      <c r="A80" s="219" t="s">
        <v>151</v>
      </c>
      <c r="B80" s="37" t="s">
        <v>152</v>
      </c>
      <c r="C80" s="8" t="s">
        <v>11</v>
      </c>
      <c r="D80" s="120">
        <v>2.2222222222222223</v>
      </c>
      <c r="E80" s="8">
        <v>2</v>
      </c>
      <c r="F80" s="120">
        <f t="shared" si="16"/>
        <v>4.4444444444444446</v>
      </c>
      <c r="G80" s="8">
        <v>4</v>
      </c>
      <c r="H80" s="120">
        <f t="shared" si="12"/>
        <v>8.8888888888888893</v>
      </c>
      <c r="I80" s="8">
        <v>5</v>
      </c>
      <c r="J80" s="120">
        <f t="shared" si="13"/>
        <v>11.111111111111111</v>
      </c>
      <c r="K80" s="8">
        <v>5</v>
      </c>
      <c r="L80" s="120">
        <f t="shared" si="14"/>
        <v>11.111111111111111</v>
      </c>
    </row>
    <row r="81" spans="1:12" ht="24.75" thickBot="1">
      <c r="A81" s="219" t="s">
        <v>153</v>
      </c>
      <c r="B81" s="48" t="s">
        <v>154</v>
      </c>
      <c r="C81" s="8" t="s">
        <v>14</v>
      </c>
      <c r="D81" s="120">
        <v>1.6666666666666667</v>
      </c>
      <c r="E81" s="8">
        <v>5</v>
      </c>
      <c r="F81" s="120">
        <f t="shared" si="16"/>
        <v>8.3333333333333339</v>
      </c>
      <c r="G81" s="8">
        <v>5</v>
      </c>
      <c r="H81" s="120">
        <f t="shared" si="12"/>
        <v>8.3333333333333339</v>
      </c>
      <c r="I81" s="8">
        <v>5</v>
      </c>
      <c r="J81" s="120">
        <f t="shared" si="13"/>
        <v>8.3333333333333339</v>
      </c>
      <c r="K81" s="8">
        <v>5</v>
      </c>
      <c r="L81" s="120">
        <f t="shared" si="14"/>
        <v>8.3333333333333339</v>
      </c>
    </row>
    <row r="82" spans="1:12" ht="24.75" thickBot="1">
      <c r="A82" s="22" t="s">
        <v>155</v>
      </c>
      <c r="B82" s="37" t="s">
        <v>156</v>
      </c>
      <c r="C82" s="8" t="s">
        <v>14</v>
      </c>
      <c r="D82" s="120">
        <v>1.6666666666666667</v>
      </c>
      <c r="E82" s="8">
        <v>5</v>
      </c>
      <c r="F82" s="120">
        <f t="shared" si="16"/>
        <v>8.3333333333333339</v>
      </c>
      <c r="G82" s="8">
        <v>5</v>
      </c>
      <c r="H82" s="120">
        <f t="shared" si="12"/>
        <v>8.3333333333333339</v>
      </c>
      <c r="I82" s="8">
        <v>5</v>
      </c>
      <c r="J82" s="120">
        <f t="shared" si="13"/>
        <v>8.3333333333333339</v>
      </c>
      <c r="K82" s="8">
        <v>5</v>
      </c>
      <c r="L82" s="120">
        <f t="shared" si="14"/>
        <v>8.3333333333333339</v>
      </c>
    </row>
    <row r="83" spans="1:12" ht="16.5" thickBot="1">
      <c r="A83" s="221" t="s">
        <v>157</v>
      </c>
      <c r="F83" s="51">
        <f>SUM(F62:F82)</f>
        <v>87.222222222222214</v>
      </c>
      <c r="G83" s="52"/>
      <c r="H83" s="53">
        <f>SUM(H62:H82)</f>
        <v>155.00000000000003</v>
      </c>
      <c r="I83" s="52"/>
      <c r="J83" s="53">
        <f>SUM(J62:J82)</f>
        <v>195.00000000000006</v>
      </c>
      <c r="K83" s="52"/>
      <c r="L83" s="53">
        <f>SUM(L62:L82)</f>
        <v>200.00000000000006</v>
      </c>
    </row>
    <row r="84" spans="1:12" ht="16.5" thickBot="1">
      <c r="A84" s="223" t="s">
        <v>158</v>
      </c>
      <c r="B84" s="5"/>
      <c r="C84" s="5"/>
      <c r="D84" s="5"/>
      <c r="E84" s="5"/>
      <c r="F84" s="5"/>
      <c r="G84" s="5"/>
      <c r="H84" s="5"/>
      <c r="I84" s="5"/>
      <c r="J84" s="5"/>
      <c r="K84" s="5"/>
      <c r="L84" s="6"/>
    </row>
    <row r="85" spans="1:12" ht="36.75" thickBot="1">
      <c r="A85" s="22" t="s">
        <v>159</v>
      </c>
      <c r="B85" s="21" t="s">
        <v>160</v>
      </c>
      <c r="C85" s="21" t="s">
        <v>14</v>
      </c>
      <c r="D85" s="22">
        <v>5</v>
      </c>
      <c r="E85" s="22">
        <v>2</v>
      </c>
      <c r="F85" s="22">
        <f>E85*D85</f>
        <v>10</v>
      </c>
      <c r="G85" s="22">
        <v>4</v>
      </c>
      <c r="H85" s="22">
        <f>G85*D85</f>
        <v>20</v>
      </c>
      <c r="I85" s="22">
        <v>5</v>
      </c>
      <c r="J85" s="22">
        <f>I85*D85</f>
        <v>25</v>
      </c>
      <c r="K85" s="22">
        <v>5</v>
      </c>
      <c r="L85" s="22">
        <f>K85*D85</f>
        <v>25</v>
      </c>
    </row>
    <row r="86" spans="1:12" ht="36.75" thickBot="1">
      <c r="A86" s="215" t="s">
        <v>161</v>
      </c>
      <c r="B86" s="11" t="s">
        <v>162</v>
      </c>
      <c r="C86" s="12" t="s">
        <v>14</v>
      </c>
      <c r="D86" s="13">
        <v>5</v>
      </c>
      <c r="E86" s="14">
        <v>1</v>
      </c>
      <c r="F86" s="11">
        <f t="shared" ref="F86:F88" si="17">E86*D86</f>
        <v>5</v>
      </c>
      <c r="G86" s="170">
        <v>4</v>
      </c>
      <c r="H86" s="11">
        <f t="shared" ref="H86:H88" si="18">G86*D86</f>
        <v>20</v>
      </c>
      <c r="I86" s="173">
        <v>4</v>
      </c>
      <c r="J86" s="11">
        <f t="shared" ref="J86:J88" si="19">I86*D86</f>
        <v>20</v>
      </c>
      <c r="K86" s="12">
        <v>5</v>
      </c>
      <c r="L86" s="13">
        <f t="shared" ref="L86:L88" si="20">K86*D86</f>
        <v>25</v>
      </c>
    </row>
    <row r="87" spans="1:12" ht="36.75" thickBot="1">
      <c r="A87" s="13" t="s">
        <v>163</v>
      </c>
      <c r="B87" s="21" t="s">
        <v>164</v>
      </c>
      <c r="C87" s="13" t="s">
        <v>11</v>
      </c>
      <c r="D87" s="72">
        <v>15</v>
      </c>
      <c r="E87" s="14">
        <v>2</v>
      </c>
      <c r="F87" s="11">
        <f t="shared" si="17"/>
        <v>30</v>
      </c>
      <c r="G87" s="12">
        <v>4</v>
      </c>
      <c r="H87" s="22">
        <f t="shared" si="18"/>
        <v>60</v>
      </c>
      <c r="I87" s="13">
        <v>4</v>
      </c>
      <c r="J87" s="22">
        <f t="shared" si="19"/>
        <v>60</v>
      </c>
      <c r="K87" s="13">
        <v>5</v>
      </c>
      <c r="L87" s="13">
        <f t="shared" si="20"/>
        <v>75</v>
      </c>
    </row>
    <row r="88" spans="1:12" ht="24.75" thickBot="1">
      <c r="A88" s="50" t="s">
        <v>165</v>
      </c>
      <c r="B88" s="44" t="s">
        <v>166</v>
      </c>
      <c r="C88" s="20" t="s">
        <v>14</v>
      </c>
      <c r="D88" s="11">
        <v>5</v>
      </c>
      <c r="E88" s="11">
        <v>1</v>
      </c>
      <c r="F88" s="63">
        <f t="shared" si="17"/>
        <v>5</v>
      </c>
      <c r="G88" s="11">
        <v>2</v>
      </c>
      <c r="H88" s="11">
        <f t="shared" si="18"/>
        <v>10</v>
      </c>
      <c r="I88" s="20">
        <v>4</v>
      </c>
      <c r="J88" s="11">
        <f t="shared" si="19"/>
        <v>20</v>
      </c>
      <c r="K88" s="19">
        <v>5</v>
      </c>
      <c r="L88" s="54">
        <f t="shared" si="20"/>
        <v>25</v>
      </c>
    </row>
    <row r="89" spans="1:12" ht="16.5" customHeight="1" thickBot="1">
      <c r="A89" s="291" t="s">
        <v>167</v>
      </c>
      <c r="B89" s="286"/>
      <c r="C89" s="224"/>
      <c r="D89" s="77"/>
      <c r="E89" s="78"/>
      <c r="F89" s="140">
        <f>SUM(F85:F88)</f>
        <v>50</v>
      </c>
      <c r="G89" s="56"/>
      <c r="H89" s="57">
        <f>SUM(H85:H88)</f>
        <v>110</v>
      </c>
      <c r="I89" s="56"/>
      <c r="J89" s="57">
        <f>SUM(J85:J88)</f>
        <v>125</v>
      </c>
      <c r="K89" s="56"/>
      <c r="L89" s="57">
        <f>SUM(L85:L88)</f>
        <v>150</v>
      </c>
    </row>
    <row r="90" spans="1:12" ht="16.5" thickBot="1">
      <c r="A90" s="225"/>
      <c r="B90" s="226"/>
      <c r="C90" s="78"/>
      <c r="D90" s="292" t="s">
        <v>168</v>
      </c>
      <c r="E90" s="293"/>
      <c r="F90" s="59">
        <f>F89+F83+F60+F23+F14</f>
        <v>309.2184343434343</v>
      </c>
      <c r="G90" s="56"/>
      <c r="H90" s="59">
        <f>H89+H83+H60+H23+H14</f>
        <v>606.67424242424238</v>
      </c>
      <c r="I90" s="56"/>
      <c r="J90" s="59">
        <f>J89+J83+J60+J23+J14</f>
        <v>902.8295454545455</v>
      </c>
      <c r="K90" s="56"/>
      <c r="L90" s="59">
        <f>L89+L83+L60+L23+L14</f>
        <v>1000.0000000000002</v>
      </c>
    </row>
    <row r="91" spans="1:12">
      <c r="D91" s="60"/>
      <c r="E91" s="60"/>
      <c r="F91" s="61"/>
      <c r="G91" s="60"/>
      <c r="H91" s="61"/>
      <c r="I91" s="60"/>
      <c r="J91" s="61"/>
      <c r="K91" s="60"/>
      <c r="L91" s="61"/>
    </row>
  </sheetData>
  <mergeCells count="11">
    <mergeCell ref="A1:L1"/>
    <mergeCell ref="A2:L2"/>
    <mergeCell ref="E3:F3"/>
    <mergeCell ref="G3:H3"/>
    <mergeCell ref="I3:J3"/>
    <mergeCell ref="K3:L3"/>
    <mergeCell ref="A14:E14"/>
    <mergeCell ref="A23:E23"/>
    <mergeCell ref="A60:E60"/>
    <mergeCell ref="A89:B89"/>
    <mergeCell ref="D90:E90"/>
  </mergeCells>
  <pageMargins left="0.7" right="0.7" top="0.75" bottom="0.75" header="0.3" footer="0.3"/>
  <pageSetup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Q101"/>
  <sheetViews>
    <sheetView workbookViewId="0">
      <selection activeCell="H12" sqref="H12"/>
    </sheetView>
  </sheetViews>
  <sheetFormatPr defaultRowHeight="15"/>
  <cols>
    <col min="1" max="1" width="6.28515625" customWidth="1"/>
    <col min="2" max="2" width="32.7109375" customWidth="1"/>
    <col min="3" max="3" width="29.28515625" customWidth="1"/>
    <col min="4" max="4" width="14.28515625" customWidth="1"/>
    <col min="5" max="5" width="36.7109375" customWidth="1"/>
    <col min="6" max="6" width="17.42578125" customWidth="1"/>
    <col min="8" max="8" width="73.28515625" customWidth="1"/>
    <col min="9" max="9" width="52" customWidth="1"/>
    <col min="14" max="14" width="21.7109375" customWidth="1"/>
  </cols>
  <sheetData>
    <row r="1" spans="1:17" ht="18.75">
      <c r="A1" s="81" t="s">
        <v>431</v>
      </c>
      <c r="B1" s="82"/>
      <c r="C1" s="82"/>
      <c r="D1" s="82"/>
      <c r="E1" s="82"/>
      <c r="F1" s="82"/>
      <c r="G1" s="82"/>
      <c r="H1" s="82"/>
      <c r="I1" s="82"/>
      <c r="J1" s="82"/>
      <c r="K1" s="82"/>
      <c r="L1" s="82"/>
      <c r="M1" s="82"/>
      <c r="N1" s="82"/>
      <c r="O1" s="82"/>
      <c r="P1" s="82"/>
      <c r="Q1" s="82"/>
    </row>
    <row r="2" spans="1:17" ht="55.5" customHeight="1">
      <c r="A2" s="327" t="s">
        <v>195</v>
      </c>
      <c r="B2" s="327"/>
      <c r="C2" s="327"/>
      <c r="D2" s="327"/>
      <c r="E2" s="327"/>
      <c r="F2" s="83"/>
      <c r="G2" s="83"/>
      <c r="H2" s="83"/>
      <c r="I2" s="83"/>
      <c r="J2" s="83"/>
      <c r="K2" s="83"/>
      <c r="L2" s="83"/>
      <c r="M2" s="83"/>
      <c r="N2" s="83"/>
      <c r="O2" s="83"/>
      <c r="P2" s="82"/>
      <c r="Q2" s="82"/>
    </row>
    <row r="3" spans="1:17" ht="15.75" thickBot="1">
      <c r="A3" s="84" t="s">
        <v>196</v>
      </c>
      <c r="B3" s="82"/>
      <c r="C3" s="82"/>
      <c r="D3" s="82"/>
      <c r="E3" s="82"/>
      <c r="F3" s="82"/>
      <c r="G3" s="82"/>
      <c r="H3" s="82"/>
      <c r="I3" s="82"/>
      <c r="J3" s="82"/>
      <c r="K3" s="82"/>
      <c r="L3" s="82"/>
      <c r="M3" s="82"/>
      <c r="N3" s="82"/>
      <c r="O3" s="82"/>
      <c r="P3" s="82"/>
      <c r="Q3" s="82"/>
    </row>
    <row r="4" spans="1:17" ht="15" customHeight="1" thickBot="1">
      <c r="A4" s="186" t="s">
        <v>8</v>
      </c>
      <c r="B4" s="186"/>
      <c r="C4" s="4"/>
      <c r="D4" s="183"/>
      <c r="E4" s="184"/>
      <c r="F4" s="185"/>
      <c r="G4" s="85"/>
      <c r="H4" s="82"/>
      <c r="I4" s="82"/>
      <c r="J4" s="82"/>
      <c r="K4" s="82"/>
      <c r="L4" s="82"/>
      <c r="M4" s="82"/>
      <c r="N4" s="82"/>
      <c r="O4" s="82"/>
      <c r="P4" s="82"/>
      <c r="Q4" s="82"/>
    </row>
    <row r="5" spans="1:17" ht="129.75" customHeight="1">
      <c r="A5" s="332" t="s">
        <v>9</v>
      </c>
      <c r="B5" s="333" t="s">
        <v>10</v>
      </c>
      <c r="C5" s="328" t="s">
        <v>388</v>
      </c>
      <c r="D5" s="329"/>
      <c r="E5" s="329"/>
      <c r="F5" s="330"/>
      <c r="G5" s="89"/>
      <c r="H5" s="82"/>
      <c r="I5" s="82"/>
      <c r="J5" s="82"/>
      <c r="K5" s="82"/>
      <c r="L5" s="82"/>
      <c r="M5" s="82"/>
      <c r="N5" s="82"/>
      <c r="O5" s="82"/>
      <c r="P5" s="82"/>
      <c r="Q5" s="82"/>
    </row>
    <row r="6" spans="1:17" ht="28.5" customHeight="1">
      <c r="A6" s="332"/>
      <c r="B6" s="333"/>
      <c r="C6" s="92" t="s">
        <v>379</v>
      </c>
      <c r="D6" s="93" t="s">
        <v>197</v>
      </c>
      <c r="E6" s="92" t="s">
        <v>198</v>
      </c>
      <c r="F6" s="92" t="s">
        <v>389</v>
      </c>
      <c r="G6" s="91"/>
      <c r="H6" s="91"/>
      <c r="I6" s="82"/>
      <c r="J6" s="82"/>
      <c r="K6" s="82"/>
      <c r="L6" s="82"/>
      <c r="M6" s="82"/>
      <c r="N6" s="82"/>
      <c r="O6" s="82"/>
      <c r="P6" s="82"/>
      <c r="Q6" s="82"/>
    </row>
    <row r="7" spans="1:17">
      <c r="A7" s="332"/>
      <c r="B7" s="333"/>
      <c r="C7" s="92" t="s">
        <v>199</v>
      </c>
      <c r="D7" s="93" t="s">
        <v>200</v>
      </c>
      <c r="E7" s="93" t="s">
        <v>201</v>
      </c>
      <c r="F7" s="93">
        <v>1</v>
      </c>
      <c r="G7" s="82"/>
      <c r="H7" s="82"/>
      <c r="I7" s="82"/>
      <c r="J7" s="82"/>
      <c r="K7" s="82"/>
      <c r="L7" s="82"/>
      <c r="M7" s="82"/>
      <c r="N7" s="82"/>
      <c r="O7" s="82"/>
      <c r="P7" s="82"/>
      <c r="Q7" s="82"/>
    </row>
    <row r="8" spans="1:17" ht="25.5">
      <c r="A8" s="332"/>
      <c r="B8" s="333"/>
      <c r="C8" s="92" t="s">
        <v>202</v>
      </c>
      <c r="D8" s="93" t="s">
        <v>203</v>
      </c>
      <c r="E8" s="93" t="s">
        <v>204</v>
      </c>
      <c r="F8" s="93">
        <v>2</v>
      </c>
      <c r="G8" s="82"/>
      <c r="H8" s="82"/>
      <c r="I8" s="82"/>
      <c r="J8" s="82"/>
      <c r="K8" s="82"/>
      <c r="L8" s="82"/>
      <c r="M8" s="82"/>
      <c r="N8" s="82"/>
      <c r="O8" s="82"/>
      <c r="P8" s="82"/>
      <c r="Q8" s="82"/>
    </row>
    <row r="9" spans="1:17">
      <c r="A9" s="332"/>
      <c r="B9" s="333"/>
      <c r="C9" s="92" t="s">
        <v>205</v>
      </c>
      <c r="D9" s="93" t="s">
        <v>206</v>
      </c>
      <c r="E9" s="93" t="s">
        <v>207</v>
      </c>
      <c r="F9" s="95" t="s">
        <v>208</v>
      </c>
      <c r="G9" s="82"/>
      <c r="H9" s="82"/>
      <c r="I9" s="82"/>
      <c r="J9" s="82"/>
      <c r="K9" s="82"/>
      <c r="L9" s="82"/>
      <c r="M9" s="82"/>
      <c r="N9" s="82"/>
      <c r="O9" s="82"/>
      <c r="P9" s="82"/>
      <c r="Q9" s="82"/>
    </row>
    <row r="10" spans="1:17">
      <c r="A10" s="332"/>
      <c r="B10" s="333"/>
      <c r="C10" s="92" t="s">
        <v>209</v>
      </c>
      <c r="D10" s="93" t="s">
        <v>210</v>
      </c>
      <c r="E10" s="93" t="s">
        <v>211</v>
      </c>
      <c r="F10" s="93">
        <v>5</v>
      </c>
      <c r="G10" s="82"/>
      <c r="H10" s="82"/>
      <c r="I10" s="82"/>
      <c r="J10" s="82"/>
      <c r="K10" s="82"/>
      <c r="L10" s="82"/>
      <c r="M10" s="82"/>
      <c r="N10" s="82"/>
      <c r="O10" s="82"/>
      <c r="P10" s="82"/>
      <c r="Q10" s="82"/>
    </row>
    <row r="11" spans="1:17">
      <c r="A11" s="201"/>
      <c r="B11" s="195"/>
      <c r="C11" s="205" t="s">
        <v>196</v>
      </c>
      <c r="D11" s="204"/>
      <c r="E11" s="204"/>
      <c r="F11" s="204"/>
      <c r="G11" s="82"/>
      <c r="H11" s="82"/>
      <c r="I11" s="82"/>
      <c r="J11" s="82"/>
      <c r="K11" s="82"/>
      <c r="L11" s="82"/>
      <c r="M11" s="82"/>
      <c r="N11" s="82"/>
      <c r="O11" s="82"/>
      <c r="P11" s="82"/>
      <c r="Q11" s="82"/>
    </row>
    <row r="12" spans="1:17" ht="112.5" customHeight="1">
      <c r="A12" s="97" t="s">
        <v>12</v>
      </c>
      <c r="B12" s="98" t="s">
        <v>13</v>
      </c>
      <c r="C12" s="311" t="s">
        <v>212</v>
      </c>
      <c r="D12" s="311"/>
      <c r="E12" s="311"/>
      <c r="F12" s="311"/>
      <c r="H12" s="89"/>
      <c r="I12" s="89"/>
      <c r="J12" s="89"/>
      <c r="K12" s="89"/>
      <c r="L12" s="89"/>
      <c r="M12" s="89"/>
      <c r="N12" s="89"/>
      <c r="O12" s="82"/>
      <c r="P12" s="82"/>
      <c r="Q12" s="82"/>
    </row>
    <row r="13" spans="1:17" ht="122.25" customHeight="1">
      <c r="A13" s="99" t="s">
        <v>15</v>
      </c>
      <c r="B13" s="100" t="s">
        <v>16</v>
      </c>
      <c r="C13" s="331" t="s">
        <v>213</v>
      </c>
      <c r="D13" s="331"/>
      <c r="E13" s="331"/>
      <c r="F13" s="331"/>
      <c r="G13" s="89"/>
      <c r="H13" s="89"/>
      <c r="I13" s="89"/>
      <c r="J13" s="89"/>
      <c r="K13" s="89"/>
      <c r="L13" s="89"/>
      <c r="M13" s="89"/>
      <c r="N13" s="89"/>
      <c r="O13" s="89"/>
      <c r="P13" s="89"/>
      <c r="Q13" s="82"/>
    </row>
    <row r="14" spans="1:17" ht="68.25" customHeight="1">
      <c r="A14" s="99" t="s">
        <v>17</v>
      </c>
      <c r="B14" s="100" t="s">
        <v>18</v>
      </c>
      <c r="C14" s="331" t="s">
        <v>214</v>
      </c>
      <c r="D14" s="331"/>
      <c r="E14" s="331"/>
      <c r="F14" s="331"/>
      <c r="G14" s="89"/>
      <c r="H14" s="89"/>
      <c r="I14" s="89"/>
      <c r="J14" s="89"/>
      <c r="K14" s="89"/>
      <c r="L14" s="89"/>
      <c r="M14" s="89"/>
      <c r="N14" s="89"/>
      <c r="O14" s="89"/>
      <c r="P14" s="89"/>
      <c r="Q14" s="82"/>
    </row>
    <row r="15" spans="1:17" ht="108.75" customHeight="1">
      <c r="A15" s="99" t="s">
        <v>20</v>
      </c>
      <c r="B15" s="100" t="s">
        <v>21</v>
      </c>
      <c r="C15" s="326" t="s">
        <v>215</v>
      </c>
      <c r="D15" s="326"/>
      <c r="E15" s="326"/>
      <c r="F15" s="326"/>
      <c r="G15" s="89"/>
      <c r="H15" s="89"/>
      <c r="I15" s="89" t="s">
        <v>216</v>
      </c>
      <c r="J15" s="89"/>
      <c r="K15" s="89"/>
      <c r="L15" s="89"/>
      <c r="M15" s="89"/>
      <c r="N15" s="89"/>
      <c r="O15" s="89"/>
      <c r="P15" s="89"/>
      <c r="Q15" s="82"/>
    </row>
    <row r="16" spans="1:17" ht="92.25" customHeight="1">
      <c r="A16" s="99" t="s">
        <v>22</v>
      </c>
      <c r="B16" s="101" t="s">
        <v>217</v>
      </c>
      <c r="C16" s="326" t="s">
        <v>218</v>
      </c>
      <c r="D16" s="326"/>
      <c r="E16" s="326"/>
      <c r="F16" s="326"/>
      <c r="G16" s="89"/>
      <c r="H16" s="89"/>
      <c r="I16" s="89"/>
      <c r="J16" s="89"/>
      <c r="K16" s="89"/>
      <c r="L16" s="89"/>
      <c r="M16" s="89"/>
      <c r="N16" s="89"/>
      <c r="O16" s="89"/>
      <c r="P16" s="89"/>
      <c r="Q16" s="82"/>
    </row>
    <row r="17" spans="1:17" ht="63.75" customHeight="1">
      <c r="A17" s="99" t="s">
        <v>24</v>
      </c>
      <c r="B17" s="99" t="s">
        <v>219</v>
      </c>
      <c r="C17" s="326" t="s">
        <v>220</v>
      </c>
      <c r="D17" s="326"/>
      <c r="E17" s="326"/>
      <c r="F17" s="326"/>
      <c r="G17" s="89"/>
      <c r="H17" s="89"/>
      <c r="I17" s="89"/>
      <c r="J17" s="89"/>
      <c r="K17" s="89"/>
      <c r="L17" s="89"/>
      <c r="M17" s="89"/>
      <c r="N17" s="89"/>
      <c r="O17" s="89"/>
      <c r="P17" s="89"/>
      <c r="Q17" s="82"/>
    </row>
    <row r="18" spans="1:17" ht="15" customHeight="1">
      <c r="A18" s="307" t="s">
        <v>27</v>
      </c>
      <c r="B18" s="308"/>
      <c r="C18" s="187" t="s">
        <v>196</v>
      </c>
      <c r="D18" s="187"/>
      <c r="E18" s="187"/>
      <c r="F18" s="188"/>
      <c r="G18" s="85"/>
      <c r="H18" s="85"/>
      <c r="I18" s="85"/>
      <c r="J18" s="86"/>
      <c r="K18" s="86"/>
      <c r="L18" s="86"/>
      <c r="M18" s="86"/>
      <c r="N18" s="86"/>
      <c r="O18" s="86"/>
      <c r="P18" s="86"/>
      <c r="Q18" s="82"/>
    </row>
    <row r="19" spans="1:17" ht="154.5" customHeight="1">
      <c r="A19" s="99" t="s">
        <v>28</v>
      </c>
      <c r="B19" s="99" t="s">
        <v>29</v>
      </c>
      <c r="C19" s="304" t="s">
        <v>221</v>
      </c>
      <c r="D19" s="305"/>
      <c r="E19" s="305"/>
      <c r="F19" s="306"/>
      <c r="G19" s="89"/>
      <c r="H19" s="89"/>
      <c r="I19" s="89"/>
      <c r="J19" s="89"/>
      <c r="K19" s="89"/>
      <c r="L19" s="89"/>
      <c r="M19" s="89"/>
      <c r="N19" s="89"/>
      <c r="O19" s="89"/>
      <c r="P19" s="89"/>
      <c r="Q19" s="82"/>
    </row>
    <row r="20" spans="1:17" ht="59.25" customHeight="1">
      <c r="A20" s="99" t="s">
        <v>30</v>
      </c>
      <c r="B20" s="99" t="s">
        <v>31</v>
      </c>
      <c r="C20" s="304" t="s">
        <v>222</v>
      </c>
      <c r="D20" s="305"/>
      <c r="E20" s="305"/>
      <c r="F20" s="306"/>
      <c r="G20" s="89"/>
      <c r="H20" s="89"/>
      <c r="I20" s="89"/>
      <c r="J20" s="89"/>
      <c r="K20" s="89"/>
      <c r="L20" s="89"/>
      <c r="M20" s="89"/>
      <c r="N20" s="89"/>
      <c r="O20" s="89"/>
      <c r="P20" s="89"/>
      <c r="Q20" s="82"/>
    </row>
    <row r="21" spans="1:17" ht="37.5" customHeight="1">
      <c r="A21" s="99" t="s">
        <v>32</v>
      </c>
      <c r="B21" s="99" t="s">
        <v>33</v>
      </c>
      <c r="C21" s="304" t="s">
        <v>223</v>
      </c>
      <c r="D21" s="305"/>
      <c r="E21" s="305"/>
      <c r="F21" s="306"/>
      <c r="G21" s="89"/>
      <c r="H21" s="89"/>
      <c r="I21" s="89"/>
      <c r="J21" s="89"/>
      <c r="K21" s="89"/>
      <c r="L21" s="89"/>
      <c r="M21" s="89"/>
      <c r="N21" s="89"/>
      <c r="O21" s="89"/>
      <c r="P21" s="89"/>
      <c r="Q21" s="82"/>
    </row>
    <row r="22" spans="1:17" ht="36.75" customHeight="1">
      <c r="A22" s="99" t="s">
        <v>34</v>
      </c>
      <c r="B22" s="99" t="s">
        <v>35</v>
      </c>
      <c r="C22" s="304" t="s">
        <v>224</v>
      </c>
      <c r="D22" s="305"/>
      <c r="E22" s="305"/>
      <c r="F22" s="306"/>
      <c r="G22" s="89"/>
      <c r="H22" s="89"/>
      <c r="I22" s="89"/>
      <c r="J22" s="89"/>
      <c r="K22" s="89"/>
      <c r="L22" s="89"/>
      <c r="M22" s="89"/>
      <c r="N22" s="89"/>
      <c r="O22" s="89"/>
      <c r="P22" s="89"/>
      <c r="Q22" s="82"/>
    </row>
    <row r="23" spans="1:17" ht="55.5" customHeight="1">
      <c r="A23" s="99" t="s">
        <v>36</v>
      </c>
      <c r="B23" s="99" t="s">
        <v>37</v>
      </c>
      <c r="C23" s="304" t="s">
        <v>225</v>
      </c>
      <c r="D23" s="305"/>
      <c r="E23" s="305"/>
      <c r="F23" s="306"/>
      <c r="G23" s="89"/>
      <c r="H23" s="89"/>
      <c r="I23" s="89"/>
      <c r="J23" s="89"/>
      <c r="K23" s="89"/>
      <c r="L23" s="89"/>
      <c r="M23" s="89"/>
      <c r="N23" s="89"/>
      <c r="O23" s="89"/>
      <c r="P23" s="89"/>
      <c r="Q23" s="82"/>
    </row>
    <row r="24" spans="1:17" ht="71.25" customHeight="1">
      <c r="A24" s="99" t="s">
        <v>38</v>
      </c>
      <c r="B24" s="99" t="s">
        <v>226</v>
      </c>
      <c r="C24" s="304" t="s">
        <v>227</v>
      </c>
      <c r="D24" s="305"/>
      <c r="E24" s="305"/>
      <c r="F24" s="306"/>
      <c r="G24" s="89"/>
      <c r="H24" s="89"/>
      <c r="I24" s="89"/>
      <c r="J24" s="89"/>
      <c r="K24" s="89"/>
      <c r="L24" s="89"/>
      <c r="M24" s="89"/>
      <c r="N24" s="89"/>
      <c r="O24" s="89"/>
      <c r="P24" s="89"/>
      <c r="Q24" s="82"/>
    </row>
    <row r="25" spans="1:17" ht="47.25" customHeight="1">
      <c r="A25" s="99" t="s">
        <v>40</v>
      </c>
      <c r="B25" s="99" t="s">
        <v>228</v>
      </c>
      <c r="C25" s="304" t="s">
        <v>229</v>
      </c>
      <c r="D25" s="305"/>
      <c r="E25" s="305"/>
      <c r="F25" s="306"/>
      <c r="G25" s="89"/>
      <c r="H25" s="89"/>
      <c r="I25" s="89"/>
      <c r="J25" s="89"/>
      <c r="K25" s="89"/>
      <c r="L25" s="89"/>
      <c r="M25" s="89"/>
      <c r="N25" s="89"/>
      <c r="O25" s="89"/>
      <c r="P25" s="89"/>
      <c r="Q25" s="82"/>
    </row>
    <row r="26" spans="1:17" ht="15" customHeight="1">
      <c r="A26" s="307" t="s">
        <v>43</v>
      </c>
      <c r="B26" s="308"/>
      <c r="C26" s="187" t="s">
        <v>196</v>
      </c>
      <c r="D26" s="187"/>
      <c r="E26" s="189"/>
      <c r="F26" s="188"/>
      <c r="G26" s="85"/>
      <c r="H26" s="85"/>
      <c r="I26" s="85"/>
      <c r="J26" s="86"/>
      <c r="K26" s="86"/>
      <c r="L26" s="86"/>
      <c r="M26" s="86"/>
      <c r="N26" s="86"/>
      <c r="O26" s="86"/>
      <c r="P26" s="86"/>
      <c r="Q26" s="82"/>
    </row>
    <row r="27" spans="1:17" ht="200.25" customHeight="1">
      <c r="A27" s="99" t="s">
        <v>44</v>
      </c>
      <c r="B27" s="99" t="s">
        <v>230</v>
      </c>
      <c r="C27" s="304" t="s">
        <v>231</v>
      </c>
      <c r="D27" s="305"/>
      <c r="E27" s="305"/>
      <c r="F27" s="306"/>
      <c r="G27" s="89"/>
      <c r="H27" s="89"/>
      <c r="I27" s="55"/>
      <c r="J27" s="89"/>
      <c r="K27" s="89"/>
      <c r="L27" s="89"/>
      <c r="M27" s="89"/>
      <c r="N27" s="89"/>
      <c r="O27" s="89"/>
      <c r="P27" s="89"/>
      <c r="Q27" s="82"/>
    </row>
    <row r="28" spans="1:17" ht="108" customHeight="1">
      <c r="A28" s="99" t="s">
        <v>46</v>
      </c>
      <c r="B28" s="99" t="s">
        <v>232</v>
      </c>
      <c r="C28" s="304" t="s">
        <v>403</v>
      </c>
      <c r="D28" s="305"/>
      <c r="E28" s="305"/>
      <c r="F28" s="306"/>
      <c r="G28" s="89"/>
      <c r="H28" s="89"/>
      <c r="I28" s="55"/>
      <c r="J28" s="89"/>
      <c r="K28" s="89"/>
      <c r="L28" s="89"/>
      <c r="M28" s="89"/>
      <c r="N28" s="89"/>
      <c r="O28" s="89"/>
      <c r="P28" s="89"/>
      <c r="Q28" s="82"/>
    </row>
    <row r="29" spans="1:17" ht="146.25" customHeight="1">
      <c r="A29" s="99" t="s">
        <v>48</v>
      </c>
      <c r="B29" s="99" t="s">
        <v>233</v>
      </c>
      <c r="C29" s="304" t="s">
        <v>407</v>
      </c>
      <c r="D29" s="305"/>
      <c r="E29" s="305"/>
      <c r="F29" s="306"/>
      <c r="G29" s="89"/>
      <c r="H29" s="89"/>
      <c r="I29" s="55"/>
      <c r="J29" s="89"/>
      <c r="K29" s="89"/>
      <c r="L29" s="89"/>
      <c r="M29" s="89"/>
      <c r="N29" s="89"/>
      <c r="O29" s="89"/>
      <c r="P29" s="89"/>
      <c r="Q29" s="82"/>
    </row>
    <row r="30" spans="1:17" ht="96" customHeight="1">
      <c r="A30" s="99" t="s">
        <v>50</v>
      </c>
      <c r="B30" s="99" t="s">
        <v>51</v>
      </c>
      <c r="C30" s="304" t="s">
        <v>408</v>
      </c>
      <c r="D30" s="305"/>
      <c r="E30" s="305"/>
      <c r="F30" s="306"/>
      <c r="G30" s="89"/>
      <c r="H30" s="89"/>
      <c r="I30" s="55"/>
      <c r="J30" s="89"/>
      <c r="K30" s="89"/>
      <c r="L30" s="89"/>
      <c r="M30" s="89"/>
      <c r="N30" s="89"/>
      <c r="O30" s="89"/>
      <c r="P30" s="89"/>
      <c r="Q30" s="82"/>
    </row>
    <row r="31" spans="1:17" ht="201" customHeight="1">
      <c r="A31" s="99" t="s">
        <v>52</v>
      </c>
      <c r="B31" s="99" t="s">
        <v>53</v>
      </c>
      <c r="C31" s="304" t="s">
        <v>409</v>
      </c>
      <c r="D31" s="305"/>
      <c r="E31" s="305"/>
      <c r="F31" s="306"/>
      <c r="G31" s="89"/>
      <c r="H31" s="89"/>
      <c r="I31" s="55"/>
      <c r="J31" s="89"/>
      <c r="K31" s="89"/>
      <c r="L31" s="89"/>
      <c r="M31" s="89"/>
      <c r="N31" s="89"/>
      <c r="O31" s="89"/>
      <c r="P31" s="89"/>
      <c r="Q31" s="82"/>
    </row>
    <row r="32" spans="1:17" ht="63.75" customHeight="1">
      <c r="A32" s="99" t="s">
        <v>54</v>
      </c>
      <c r="B32" s="99" t="s">
        <v>55</v>
      </c>
      <c r="C32" s="304" t="s">
        <v>410</v>
      </c>
      <c r="D32" s="305"/>
      <c r="E32" s="305"/>
      <c r="F32" s="306"/>
      <c r="G32" s="89"/>
      <c r="H32" s="89"/>
      <c r="I32" s="55"/>
      <c r="J32" s="89"/>
      <c r="K32" s="89"/>
      <c r="L32" s="89"/>
      <c r="M32" s="89"/>
      <c r="N32" s="89"/>
      <c r="O32" s="89"/>
      <c r="P32" s="89"/>
      <c r="Q32" s="82"/>
    </row>
    <row r="33" spans="1:17" ht="84" customHeight="1">
      <c r="A33" s="99" t="s">
        <v>56</v>
      </c>
      <c r="B33" s="99" t="s">
        <v>57</v>
      </c>
      <c r="C33" s="304" t="s">
        <v>411</v>
      </c>
      <c r="D33" s="305"/>
      <c r="E33" s="305"/>
      <c r="F33" s="306"/>
      <c r="G33" s="89"/>
      <c r="H33" s="89"/>
      <c r="I33" s="55"/>
      <c r="J33" s="89"/>
      <c r="K33" s="89"/>
      <c r="L33" s="89"/>
      <c r="M33" s="89"/>
      <c r="N33" s="89"/>
      <c r="O33" s="89"/>
      <c r="P33" s="89"/>
      <c r="Q33" s="82"/>
    </row>
    <row r="34" spans="1:17" ht="79.5" customHeight="1">
      <c r="A34" s="99" t="s">
        <v>58</v>
      </c>
      <c r="B34" s="99" t="s">
        <v>234</v>
      </c>
      <c r="C34" s="304" t="s">
        <v>412</v>
      </c>
      <c r="D34" s="305"/>
      <c r="E34" s="305"/>
      <c r="F34" s="306"/>
      <c r="G34" s="89"/>
      <c r="H34" s="89"/>
      <c r="I34" s="55"/>
      <c r="J34" s="89"/>
      <c r="K34" s="89"/>
      <c r="L34" s="89"/>
      <c r="M34" s="89"/>
      <c r="N34" s="89"/>
      <c r="O34" s="89"/>
      <c r="P34" s="89"/>
      <c r="Q34" s="82"/>
    </row>
    <row r="35" spans="1:17" ht="66.75" customHeight="1">
      <c r="A35" s="99" t="s">
        <v>60</v>
      </c>
      <c r="B35" s="99" t="s">
        <v>61</v>
      </c>
      <c r="C35" s="320" t="s">
        <v>235</v>
      </c>
      <c r="D35" s="321"/>
      <c r="E35" s="321"/>
      <c r="F35" s="322"/>
      <c r="G35" s="89"/>
      <c r="H35" s="89"/>
      <c r="I35" s="55"/>
      <c r="J35" s="89"/>
      <c r="K35" s="89"/>
      <c r="L35" s="89"/>
      <c r="M35" s="89"/>
      <c r="N35" s="89"/>
      <c r="O35" s="89"/>
      <c r="P35" s="89"/>
      <c r="Q35" s="82"/>
    </row>
    <row r="36" spans="1:17" ht="123.75" customHeight="1">
      <c r="A36" s="102" t="s">
        <v>62</v>
      </c>
      <c r="B36" s="87" t="s">
        <v>63</v>
      </c>
      <c r="C36" s="311" t="s">
        <v>398</v>
      </c>
      <c r="D36" s="311"/>
      <c r="E36" s="311"/>
      <c r="F36" s="311"/>
      <c r="G36" s="89"/>
      <c r="H36" s="89"/>
      <c r="I36" s="89"/>
      <c r="J36" s="89"/>
      <c r="K36" s="89"/>
      <c r="L36" s="89"/>
      <c r="M36" s="89"/>
      <c r="N36" s="89"/>
      <c r="O36" s="89"/>
      <c r="P36" s="89"/>
      <c r="Q36" s="82"/>
    </row>
    <row r="37" spans="1:17" ht="64.5" customHeight="1">
      <c r="A37" s="99" t="s">
        <v>64</v>
      </c>
      <c r="B37" s="99" t="s">
        <v>65</v>
      </c>
      <c r="C37" s="323" t="s">
        <v>236</v>
      </c>
      <c r="D37" s="324"/>
      <c r="E37" s="324"/>
      <c r="F37" s="325"/>
      <c r="G37" s="103"/>
      <c r="H37" s="89"/>
      <c r="I37" s="89"/>
      <c r="J37" s="89"/>
      <c r="K37" s="89"/>
      <c r="L37" s="89"/>
      <c r="M37" s="89"/>
      <c r="N37" s="89"/>
      <c r="O37" s="89"/>
      <c r="P37" s="89"/>
      <c r="Q37" s="82"/>
    </row>
    <row r="38" spans="1:17" ht="54.75" customHeight="1">
      <c r="A38" s="99" t="s">
        <v>66</v>
      </c>
      <c r="B38" s="99" t="s">
        <v>67</v>
      </c>
      <c r="C38" s="304" t="s">
        <v>413</v>
      </c>
      <c r="D38" s="305"/>
      <c r="E38" s="305"/>
      <c r="F38" s="306"/>
      <c r="G38" s="103"/>
      <c r="H38" s="89"/>
      <c r="I38" s="89"/>
      <c r="J38" s="89"/>
      <c r="K38" s="89"/>
      <c r="L38" s="89"/>
      <c r="M38" s="89"/>
      <c r="N38" s="89"/>
      <c r="O38" s="89"/>
      <c r="P38" s="89"/>
      <c r="Q38" s="82"/>
    </row>
    <row r="39" spans="1:17" ht="125.25" customHeight="1">
      <c r="A39" s="99" t="s">
        <v>68</v>
      </c>
      <c r="B39" s="99" t="s">
        <v>69</v>
      </c>
      <c r="C39" s="304" t="s">
        <v>414</v>
      </c>
      <c r="D39" s="305"/>
      <c r="E39" s="305"/>
      <c r="F39" s="306"/>
      <c r="G39" s="103"/>
      <c r="H39" s="89"/>
      <c r="I39" s="89"/>
      <c r="J39" s="89"/>
      <c r="K39" s="89"/>
      <c r="L39" s="89"/>
      <c r="M39" s="89"/>
      <c r="N39" s="89"/>
      <c r="O39" s="89"/>
      <c r="P39" s="89"/>
      <c r="Q39" s="82"/>
    </row>
    <row r="40" spans="1:17" ht="110.25" customHeight="1">
      <c r="A40" s="99" t="s">
        <v>70</v>
      </c>
      <c r="B40" s="99" t="s">
        <v>71</v>
      </c>
      <c r="C40" s="304" t="s">
        <v>415</v>
      </c>
      <c r="D40" s="305"/>
      <c r="E40" s="305"/>
      <c r="F40" s="306"/>
      <c r="G40" s="103"/>
      <c r="H40" s="89"/>
      <c r="I40" s="89"/>
      <c r="J40" s="89"/>
      <c r="K40" s="89"/>
      <c r="L40" s="89"/>
      <c r="M40" s="89"/>
      <c r="N40" s="89"/>
      <c r="O40" s="89"/>
      <c r="P40" s="89"/>
      <c r="Q40" s="82"/>
    </row>
    <row r="41" spans="1:17" ht="108" customHeight="1">
      <c r="A41" s="102" t="s">
        <v>72</v>
      </c>
      <c r="B41" s="87" t="s">
        <v>73</v>
      </c>
      <c r="C41" s="312" t="s">
        <v>237</v>
      </c>
      <c r="D41" s="313"/>
      <c r="E41" s="313"/>
      <c r="F41" s="314"/>
      <c r="G41" s="88"/>
      <c r="H41" s="89"/>
      <c r="I41" s="89"/>
      <c r="J41" s="89"/>
      <c r="K41" s="89"/>
      <c r="L41" s="89"/>
      <c r="M41" s="89"/>
      <c r="N41" s="89"/>
      <c r="O41" s="89"/>
      <c r="P41" s="89"/>
      <c r="Q41" s="82"/>
    </row>
    <row r="42" spans="1:17" ht="49.5" customHeight="1">
      <c r="A42" s="104"/>
      <c r="B42" s="101"/>
      <c r="C42" s="317" t="s">
        <v>416</v>
      </c>
      <c r="D42" s="318"/>
      <c r="E42" s="318"/>
      <c r="F42" s="319"/>
      <c r="G42" s="89"/>
      <c r="I42" s="89"/>
      <c r="J42" s="89"/>
      <c r="K42" s="89"/>
      <c r="L42" s="89"/>
      <c r="M42" s="89"/>
      <c r="N42" s="89"/>
      <c r="O42" s="89"/>
      <c r="P42" s="89"/>
      <c r="Q42" s="82"/>
    </row>
    <row r="43" spans="1:17" ht="137.25" customHeight="1">
      <c r="A43" s="102" t="s">
        <v>74</v>
      </c>
      <c r="B43" s="87" t="s">
        <v>238</v>
      </c>
      <c r="C43" s="312" t="s">
        <v>239</v>
      </c>
      <c r="D43" s="313"/>
      <c r="E43" s="313"/>
      <c r="F43" s="314"/>
      <c r="G43" s="89"/>
      <c r="I43" s="89"/>
      <c r="J43" s="89"/>
      <c r="K43" s="89"/>
      <c r="L43" s="89"/>
      <c r="M43" s="89"/>
      <c r="N43" s="89"/>
      <c r="O43" s="89"/>
      <c r="P43" s="89"/>
      <c r="Q43" s="82"/>
    </row>
    <row r="44" spans="1:17" ht="46.5" customHeight="1">
      <c r="A44" s="104"/>
      <c r="B44" s="101"/>
      <c r="C44" s="317" t="s">
        <v>416</v>
      </c>
      <c r="D44" s="318"/>
      <c r="E44" s="318"/>
      <c r="F44" s="319"/>
      <c r="G44" s="89"/>
      <c r="I44" s="89"/>
      <c r="J44" s="89"/>
      <c r="K44" s="89"/>
      <c r="L44" s="89"/>
      <c r="M44" s="89"/>
      <c r="N44" s="89"/>
      <c r="O44" s="89"/>
      <c r="P44" s="89"/>
      <c r="Q44" s="82"/>
    </row>
    <row r="45" spans="1:17" ht="117" customHeight="1">
      <c r="A45" s="102" t="s">
        <v>76</v>
      </c>
      <c r="B45" s="87" t="s">
        <v>240</v>
      </c>
      <c r="C45" s="312" t="s">
        <v>241</v>
      </c>
      <c r="D45" s="313"/>
      <c r="E45" s="313"/>
      <c r="F45" s="314"/>
      <c r="G45" s="89"/>
      <c r="I45" s="89"/>
      <c r="J45" s="89"/>
      <c r="K45" s="89"/>
      <c r="L45" s="89"/>
      <c r="M45" s="89"/>
      <c r="N45" s="89"/>
      <c r="O45" s="89"/>
      <c r="P45" s="89"/>
      <c r="Q45" s="82"/>
    </row>
    <row r="46" spans="1:17" ht="41.25" customHeight="1">
      <c r="A46" s="104"/>
      <c r="B46" s="101"/>
      <c r="C46" s="317" t="s">
        <v>417</v>
      </c>
      <c r="D46" s="318"/>
      <c r="E46" s="318"/>
      <c r="F46" s="319"/>
      <c r="G46" s="89"/>
      <c r="I46" s="89"/>
      <c r="J46" s="89"/>
      <c r="K46" s="89"/>
      <c r="L46" s="89"/>
      <c r="M46" s="89"/>
      <c r="N46" s="89"/>
      <c r="O46" s="89"/>
      <c r="P46" s="89"/>
      <c r="Q46" s="82"/>
    </row>
    <row r="47" spans="1:17" ht="108" customHeight="1">
      <c r="A47" s="99" t="s">
        <v>78</v>
      </c>
      <c r="B47" s="99" t="s">
        <v>79</v>
      </c>
      <c r="C47" s="304" t="s">
        <v>242</v>
      </c>
      <c r="D47" s="305"/>
      <c r="E47" s="305"/>
      <c r="F47" s="306"/>
      <c r="G47" s="89"/>
      <c r="H47" s="89"/>
      <c r="I47" s="55"/>
      <c r="J47" s="89"/>
      <c r="K47" s="89"/>
      <c r="L47" s="89"/>
      <c r="M47" s="89"/>
      <c r="N47" s="89"/>
      <c r="O47" s="89"/>
      <c r="P47" s="89"/>
      <c r="Q47" s="82"/>
    </row>
    <row r="48" spans="1:17" ht="150.75" customHeight="1">
      <c r="A48" s="99" t="s">
        <v>80</v>
      </c>
      <c r="B48" s="99" t="s">
        <v>243</v>
      </c>
      <c r="C48" s="304" t="s">
        <v>244</v>
      </c>
      <c r="D48" s="305"/>
      <c r="E48" s="305"/>
      <c r="F48" s="306"/>
      <c r="G48" s="89"/>
      <c r="H48" s="89"/>
      <c r="I48" s="55"/>
      <c r="J48" s="89"/>
      <c r="K48" s="89"/>
      <c r="L48" s="89"/>
      <c r="M48" s="89"/>
      <c r="N48" s="89"/>
      <c r="O48" s="89"/>
      <c r="P48" s="89"/>
      <c r="Q48" s="82"/>
    </row>
    <row r="49" spans="1:17" ht="72" customHeight="1">
      <c r="A49" s="99" t="s">
        <v>82</v>
      </c>
      <c r="B49" s="99" t="s">
        <v>83</v>
      </c>
      <c r="C49" s="304" t="s">
        <v>245</v>
      </c>
      <c r="D49" s="305"/>
      <c r="E49" s="305"/>
      <c r="F49" s="306"/>
      <c r="G49" s="89"/>
      <c r="H49" s="89"/>
      <c r="I49" s="55"/>
      <c r="J49" s="89"/>
      <c r="K49" s="89"/>
      <c r="L49" s="89"/>
      <c r="M49" s="89"/>
      <c r="N49" s="89"/>
      <c r="O49" s="89"/>
      <c r="P49" s="89"/>
      <c r="Q49" s="82"/>
    </row>
    <row r="50" spans="1:17" ht="123.75" customHeight="1">
      <c r="A50" s="99" t="s">
        <v>84</v>
      </c>
      <c r="B50" s="99" t="s">
        <v>85</v>
      </c>
      <c r="C50" s="304" t="s">
        <v>246</v>
      </c>
      <c r="D50" s="305"/>
      <c r="E50" s="305"/>
      <c r="F50" s="306"/>
      <c r="G50" s="89"/>
      <c r="H50" s="89"/>
      <c r="I50" s="55"/>
      <c r="J50" s="89"/>
      <c r="K50" s="89"/>
      <c r="L50" s="89"/>
      <c r="M50" s="89"/>
      <c r="N50" s="89"/>
      <c r="O50" s="89"/>
      <c r="P50" s="89"/>
      <c r="Q50" s="82"/>
    </row>
    <row r="51" spans="1:17" ht="53.25" customHeight="1">
      <c r="A51" s="99" t="s">
        <v>86</v>
      </c>
      <c r="B51" s="99" t="s">
        <v>247</v>
      </c>
      <c r="C51" s="304" t="s">
        <v>248</v>
      </c>
      <c r="D51" s="305"/>
      <c r="E51" s="305"/>
      <c r="F51" s="306"/>
      <c r="G51" s="89"/>
      <c r="H51" s="89"/>
      <c r="I51" s="55"/>
      <c r="J51" s="89"/>
      <c r="K51" s="89"/>
      <c r="L51" s="89"/>
      <c r="M51" s="89"/>
      <c r="N51" s="89"/>
      <c r="O51" s="89"/>
      <c r="P51" s="89"/>
      <c r="Q51" s="82"/>
    </row>
    <row r="52" spans="1:17" ht="161.25" customHeight="1">
      <c r="A52" s="99" t="s">
        <v>88</v>
      </c>
      <c r="B52" s="99" t="s">
        <v>89</v>
      </c>
      <c r="C52" s="304" t="s">
        <v>418</v>
      </c>
      <c r="D52" s="305"/>
      <c r="E52" s="305"/>
      <c r="F52" s="306"/>
      <c r="G52" s="89"/>
      <c r="H52" s="89"/>
      <c r="I52" s="55"/>
      <c r="J52" s="89"/>
      <c r="K52" s="89"/>
      <c r="L52" s="89"/>
      <c r="M52" s="89"/>
      <c r="N52" s="89"/>
      <c r="O52" s="89"/>
      <c r="P52" s="89"/>
      <c r="Q52" s="82"/>
    </row>
    <row r="53" spans="1:17" ht="73.5" customHeight="1">
      <c r="A53" s="99" t="s">
        <v>90</v>
      </c>
      <c r="B53" s="99" t="s">
        <v>91</v>
      </c>
      <c r="C53" s="304" t="s">
        <v>419</v>
      </c>
      <c r="D53" s="305"/>
      <c r="E53" s="305"/>
      <c r="F53" s="306"/>
      <c r="G53" s="89"/>
      <c r="H53" s="89"/>
      <c r="I53" s="55"/>
      <c r="J53" s="89"/>
      <c r="K53" s="89"/>
      <c r="L53" s="89"/>
      <c r="M53" s="89"/>
      <c r="N53" s="89"/>
      <c r="O53" s="89"/>
      <c r="P53" s="89"/>
      <c r="Q53" s="82"/>
    </row>
    <row r="54" spans="1:17" ht="88.5" customHeight="1">
      <c r="A54" s="99" t="s">
        <v>92</v>
      </c>
      <c r="B54" s="99" t="s">
        <v>93</v>
      </c>
      <c r="C54" s="304" t="s">
        <v>425</v>
      </c>
      <c r="D54" s="305"/>
      <c r="E54" s="305"/>
      <c r="F54" s="306"/>
      <c r="G54" s="89"/>
      <c r="H54" s="89"/>
      <c r="I54" s="55"/>
      <c r="J54" s="89"/>
      <c r="K54" s="89"/>
      <c r="L54" s="89"/>
      <c r="M54" s="89"/>
      <c r="N54" s="89"/>
      <c r="O54" s="89"/>
      <c r="P54" s="89"/>
      <c r="Q54" s="82"/>
    </row>
    <row r="55" spans="1:17" ht="63.75" customHeight="1">
      <c r="A55" s="99" t="s">
        <v>94</v>
      </c>
      <c r="B55" s="99" t="s">
        <v>249</v>
      </c>
      <c r="C55" s="304" t="s">
        <v>420</v>
      </c>
      <c r="D55" s="305"/>
      <c r="E55" s="305"/>
      <c r="F55" s="306"/>
      <c r="G55" s="89"/>
      <c r="H55" s="89"/>
      <c r="I55" s="55"/>
      <c r="J55" s="89"/>
      <c r="K55" s="89"/>
      <c r="L55" s="89"/>
      <c r="M55" s="89"/>
      <c r="N55" s="89"/>
      <c r="O55" s="89"/>
      <c r="P55" s="89"/>
      <c r="Q55" s="82"/>
    </row>
    <row r="56" spans="1:17" ht="87.75" customHeight="1">
      <c r="A56" s="99" t="s">
        <v>96</v>
      </c>
      <c r="B56" s="99" t="s">
        <v>97</v>
      </c>
      <c r="C56" s="304" t="s">
        <v>250</v>
      </c>
      <c r="D56" s="305"/>
      <c r="E56" s="305"/>
      <c r="F56" s="306"/>
      <c r="G56" s="89"/>
      <c r="H56" s="89"/>
      <c r="I56" s="55"/>
      <c r="J56" s="89"/>
      <c r="K56" s="89"/>
      <c r="L56" s="89"/>
      <c r="M56" s="89"/>
      <c r="N56" s="89"/>
      <c r="O56" s="89"/>
      <c r="P56" s="89"/>
      <c r="Q56" s="82"/>
    </row>
    <row r="57" spans="1:17" ht="72.75" customHeight="1">
      <c r="A57" s="99" t="s">
        <v>98</v>
      </c>
      <c r="B57" s="99" t="s">
        <v>99</v>
      </c>
      <c r="C57" s="304" t="s">
        <v>421</v>
      </c>
      <c r="D57" s="305"/>
      <c r="E57" s="305"/>
      <c r="F57" s="306"/>
      <c r="G57" s="89"/>
      <c r="H57" s="89"/>
      <c r="I57" s="55"/>
      <c r="J57" s="89"/>
      <c r="K57" s="89"/>
      <c r="L57" s="89"/>
      <c r="M57" s="89"/>
      <c r="N57" s="89"/>
      <c r="O57" s="89"/>
      <c r="P57" s="89"/>
      <c r="Q57" s="82"/>
    </row>
    <row r="58" spans="1:17" ht="113.25" customHeight="1">
      <c r="A58" s="99" t="s">
        <v>100</v>
      </c>
      <c r="B58" s="99" t="s">
        <v>251</v>
      </c>
      <c r="C58" s="304" t="s">
        <v>422</v>
      </c>
      <c r="D58" s="305"/>
      <c r="E58" s="305"/>
      <c r="F58" s="306"/>
      <c r="G58" s="89"/>
      <c r="H58" s="89"/>
      <c r="I58" s="55"/>
      <c r="J58" s="89"/>
      <c r="K58" s="89"/>
      <c r="L58" s="89"/>
      <c r="M58" s="89"/>
      <c r="N58" s="89"/>
      <c r="O58" s="89"/>
      <c r="P58" s="89"/>
      <c r="Q58" s="82"/>
    </row>
    <row r="59" spans="1:17" ht="124.5" customHeight="1">
      <c r="A59" s="99" t="s">
        <v>102</v>
      </c>
      <c r="B59" s="99" t="s">
        <v>252</v>
      </c>
      <c r="C59" s="304" t="s">
        <v>253</v>
      </c>
      <c r="D59" s="305"/>
      <c r="E59" s="305"/>
      <c r="F59" s="306"/>
      <c r="G59" s="89"/>
      <c r="H59" s="89"/>
      <c r="I59" s="55"/>
      <c r="J59" s="89"/>
      <c r="K59" s="89"/>
      <c r="L59" s="89"/>
      <c r="M59" s="89"/>
      <c r="N59" s="89"/>
      <c r="O59" s="89"/>
      <c r="P59" s="89"/>
      <c r="Q59" s="82"/>
    </row>
    <row r="60" spans="1:17" ht="57.75" customHeight="1">
      <c r="A60" s="99" t="s">
        <v>104</v>
      </c>
      <c r="B60" s="99" t="s">
        <v>105</v>
      </c>
      <c r="C60" s="304" t="s">
        <v>254</v>
      </c>
      <c r="D60" s="305"/>
      <c r="E60" s="305"/>
      <c r="F60" s="306"/>
      <c r="G60" s="89"/>
      <c r="H60" s="89"/>
      <c r="I60" s="55"/>
      <c r="J60" s="89"/>
      <c r="K60" s="89"/>
      <c r="L60" s="89"/>
      <c r="M60" s="89"/>
      <c r="N60" s="89"/>
      <c r="O60" s="89"/>
      <c r="P60" s="89"/>
      <c r="Q60" s="82"/>
    </row>
    <row r="61" spans="1:17" ht="56.25" customHeight="1">
      <c r="A61" s="99" t="s">
        <v>106</v>
      </c>
      <c r="B61" s="99" t="s">
        <v>107</v>
      </c>
      <c r="C61" s="304" t="s">
        <v>255</v>
      </c>
      <c r="D61" s="305"/>
      <c r="E61" s="305"/>
      <c r="F61" s="306"/>
      <c r="G61" s="89"/>
      <c r="H61" s="89"/>
      <c r="I61" s="55"/>
      <c r="J61" s="89"/>
      <c r="K61" s="89"/>
      <c r="L61" s="89"/>
      <c r="M61" s="89"/>
      <c r="N61" s="89"/>
      <c r="O61" s="89"/>
      <c r="P61" s="89"/>
      <c r="Q61" s="82"/>
    </row>
    <row r="62" spans="1:17" ht="187.5" customHeight="1">
      <c r="A62" s="99" t="s">
        <v>108</v>
      </c>
      <c r="B62" s="99" t="s">
        <v>109</v>
      </c>
      <c r="C62" s="304" t="s">
        <v>256</v>
      </c>
      <c r="D62" s="305"/>
      <c r="E62" s="305"/>
      <c r="F62" s="306"/>
      <c r="G62" s="89"/>
      <c r="H62" s="89"/>
      <c r="I62" s="55"/>
      <c r="J62" s="89"/>
      <c r="K62" s="89"/>
      <c r="L62" s="89"/>
      <c r="M62" s="89"/>
      <c r="N62" s="89"/>
      <c r="O62" s="89"/>
      <c r="P62" s="89"/>
      <c r="Q62" s="82"/>
    </row>
    <row r="63" spans="1:17" ht="187.5" customHeight="1">
      <c r="A63" s="87" t="s">
        <v>110</v>
      </c>
      <c r="B63" s="87" t="s">
        <v>111</v>
      </c>
      <c r="C63" s="312" t="s">
        <v>257</v>
      </c>
      <c r="D63" s="313"/>
      <c r="E63" s="313"/>
      <c r="F63" s="314"/>
      <c r="G63" s="89"/>
      <c r="H63" s="89"/>
      <c r="I63" s="55"/>
      <c r="J63" s="89"/>
      <c r="K63" s="89"/>
      <c r="L63" s="89"/>
      <c r="M63" s="89"/>
      <c r="N63" s="89"/>
      <c r="O63" s="89"/>
      <c r="P63" s="89"/>
      <c r="Q63" s="82"/>
    </row>
    <row r="64" spans="1:17" ht="71.25" customHeight="1">
      <c r="A64" s="145" t="s">
        <v>112</v>
      </c>
      <c r="B64" s="145" t="s">
        <v>113</v>
      </c>
      <c r="C64" s="315" t="s">
        <v>391</v>
      </c>
      <c r="D64" s="315"/>
      <c r="E64" s="315"/>
      <c r="F64" s="315"/>
      <c r="G64" s="89"/>
      <c r="H64" s="89"/>
      <c r="I64" s="55"/>
      <c r="J64" s="89"/>
      <c r="K64" s="89"/>
      <c r="L64" s="89"/>
      <c r="M64" s="89"/>
      <c r="N64" s="89"/>
      <c r="O64" s="89"/>
      <c r="P64" s="89"/>
      <c r="Q64" s="82"/>
    </row>
    <row r="65" spans="1:17" ht="15" customHeight="1">
      <c r="A65" s="200" t="s">
        <v>258</v>
      </c>
      <c r="B65" s="316" t="s">
        <v>385</v>
      </c>
      <c r="C65" s="316"/>
      <c r="D65" s="316" t="s">
        <v>196</v>
      </c>
      <c r="E65" s="316"/>
      <c r="F65" s="191"/>
      <c r="G65" s="85"/>
      <c r="H65" s="85"/>
      <c r="I65" s="85"/>
      <c r="J65" s="85"/>
      <c r="K65" s="85"/>
      <c r="L65" s="85"/>
      <c r="M65" s="85"/>
      <c r="N65" s="85"/>
      <c r="O65" s="85"/>
      <c r="P65" s="85"/>
      <c r="Q65" s="82"/>
    </row>
    <row r="66" spans="1:17" ht="83.25" customHeight="1">
      <c r="A66" s="99" t="s">
        <v>116</v>
      </c>
      <c r="B66" s="99" t="s">
        <v>259</v>
      </c>
      <c r="C66" s="304" t="s">
        <v>260</v>
      </c>
      <c r="D66" s="305"/>
      <c r="E66" s="305"/>
      <c r="F66" s="306"/>
      <c r="G66" s="89"/>
      <c r="H66" s="89"/>
      <c r="I66" s="55"/>
      <c r="J66" s="89"/>
      <c r="K66" s="89"/>
      <c r="L66" s="89"/>
      <c r="M66" s="89"/>
      <c r="N66" s="89"/>
      <c r="O66" s="89"/>
      <c r="P66" s="89"/>
      <c r="Q66" s="82"/>
    </row>
    <row r="67" spans="1:17" ht="87.75" customHeight="1">
      <c r="A67" s="99" t="s">
        <v>118</v>
      </c>
      <c r="B67" s="99" t="s">
        <v>261</v>
      </c>
      <c r="C67" s="304" t="s">
        <v>262</v>
      </c>
      <c r="D67" s="305"/>
      <c r="E67" s="305"/>
      <c r="F67" s="306"/>
      <c r="G67" s="89"/>
      <c r="H67" s="89"/>
      <c r="I67" s="55"/>
      <c r="J67" s="89"/>
      <c r="K67" s="89"/>
      <c r="L67" s="89"/>
      <c r="M67" s="89"/>
      <c r="N67" s="89"/>
      <c r="O67" s="89"/>
      <c r="P67" s="89"/>
      <c r="Q67" s="82"/>
    </row>
    <row r="68" spans="1:17" ht="60.75" customHeight="1">
      <c r="A68" s="99" t="s">
        <v>120</v>
      </c>
      <c r="B68" s="99" t="s">
        <v>121</v>
      </c>
      <c r="C68" s="304" t="s">
        <v>423</v>
      </c>
      <c r="D68" s="305"/>
      <c r="E68" s="305"/>
      <c r="F68" s="306"/>
      <c r="G68" s="89"/>
      <c r="H68" s="89"/>
      <c r="I68" s="55"/>
      <c r="J68" s="89"/>
      <c r="K68" s="89"/>
      <c r="L68" s="89"/>
      <c r="M68" s="89"/>
      <c r="N68" s="89"/>
      <c r="O68" s="89"/>
      <c r="P68" s="89"/>
      <c r="Q68" s="82"/>
    </row>
    <row r="69" spans="1:17" ht="224.25" customHeight="1">
      <c r="A69" s="99" t="s">
        <v>122</v>
      </c>
      <c r="B69" s="99" t="s">
        <v>123</v>
      </c>
      <c r="C69" s="304" t="s">
        <v>375</v>
      </c>
      <c r="D69" s="305"/>
      <c r="E69" s="305"/>
      <c r="F69" s="306"/>
      <c r="G69" s="89"/>
      <c r="H69" s="89"/>
      <c r="I69" s="55"/>
      <c r="J69" s="89"/>
      <c r="K69" s="89"/>
      <c r="L69" s="89"/>
      <c r="M69" s="89"/>
      <c r="N69" s="89"/>
      <c r="O69" s="89"/>
      <c r="P69" s="89"/>
      <c r="Q69" s="82"/>
    </row>
    <row r="70" spans="1:17" ht="72.75" customHeight="1">
      <c r="A70" s="99" t="s">
        <v>124</v>
      </c>
      <c r="B70" s="99" t="s">
        <v>264</v>
      </c>
      <c r="C70" s="304" t="s">
        <v>265</v>
      </c>
      <c r="D70" s="305"/>
      <c r="E70" s="305"/>
      <c r="F70" s="306"/>
      <c r="G70" s="89"/>
      <c r="H70" s="89"/>
      <c r="I70" s="55"/>
      <c r="J70" s="89"/>
      <c r="K70" s="89"/>
      <c r="L70" s="89"/>
      <c r="M70" s="89"/>
      <c r="N70" s="89"/>
      <c r="O70" s="89"/>
      <c r="P70" s="89"/>
      <c r="Q70" s="82"/>
    </row>
    <row r="71" spans="1:17" ht="83.25" customHeight="1">
      <c r="A71" s="99" t="s">
        <v>125</v>
      </c>
      <c r="B71" s="99" t="s">
        <v>126</v>
      </c>
      <c r="C71" s="304" t="s">
        <v>404</v>
      </c>
      <c r="D71" s="305"/>
      <c r="E71" s="305"/>
      <c r="F71" s="306"/>
      <c r="G71" s="89"/>
      <c r="H71" s="89"/>
      <c r="I71" s="55"/>
      <c r="J71" s="89"/>
      <c r="K71" s="89"/>
      <c r="L71" s="89"/>
      <c r="M71" s="89"/>
      <c r="N71" s="89"/>
      <c r="O71" s="89"/>
      <c r="P71" s="89"/>
      <c r="Q71" s="82"/>
    </row>
    <row r="72" spans="1:17" ht="55.5" customHeight="1">
      <c r="A72" s="99" t="s">
        <v>127</v>
      </c>
      <c r="B72" s="99" t="s">
        <v>128</v>
      </c>
      <c r="C72" s="304" t="s">
        <v>266</v>
      </c>
      <c r="D72" s="305"/>
      <c r="E72" s="305"/>
      <c r="F72" s="306"/>
      <c r="G72" s="89"/>
      <c r="H72" s="89"/>
      <c r="I72" s="55"/>
      <c r="J72" s="89"/>
      <c r="K72" s="89"/>
      <c r="L72" s="89"/>
      <c r="M72" s="89"/>
      <c r="N72" s="89"/>
      <c r="O72" s="89"/>
      <c r="P72" s="89"/>
      <c r="Q72" s="82"/>
    </row>
    <row r="73" spans="1:17" ht="32.25" customHeight="1">
      <c r="A73" s="99" t="s">
        <v>129</v>
      </c>
      <c r="B73" s="99" t="s">
        <v>130</v>
      </c>
      <c r="C73" s="304" t="s">
        <v>267</v>
      </c>
      <c r="D73" s="305"/>
      <c r="E73" s="305"/>
      <c r="F73" s="306"/>
      <c r="G73" s="89"/>
      <c r="H73" s="89"/>
      <c r="I73" s="55"/>
      <c r="J73" s="89"/>
      <c r="K73" s="89"/>
      <c r="L73" s="89"/>
      <c r="M73" s="89"/>
      <c r="N73" s="89"/>
      <c r="O73" s="89"/>
      <c r="P73" s="89"/>
      <c r="Q73" s="82"/>
    </row>
    <row r="74" spans="1:17" ht="51.75" customHeight="1">
      <c r="A74" s="99" t="s">
        <v>131</v>
      </c>
      <c r="B74" s="99" t="s">
        <v>132</v>
      </c>
      <c r="C74" s="304" t="s">
        <v>268</v>
      </c>
      <c r="D74" s="305"/>
      <c r="E74" s="305"/>
      <c r="F74" s="306"/>
      <c r="G74" s="89"/>
      <c r="H74" s="89"/>
      <c r="I74" s="55"/>
      <c r="J74" s="89"/>
      <c r="K74" s="89"/>
      <c r="L74" s="89"/>
      <c r="M74" s="89"/>
      <c r="N74" s="89"/>
      <c r="O74" s="89"/>
      <c r="P74" s="89"/>
      <c r="Q74" s="82"/>
    </row>
    <row r="75" spans="1:17" ht="35.25" customHeight="1">
      <c r="A75" s="99" t="s">
        <v>133</v>
      </c>
      <c r="B75" s="99" t="s">
        <v>134</v>
      </c>
      <c r="C75" s="304" t="s">
        <v>269</v>
      </c>
      <c r="D75" s="305"/>
      <c r="E75" s="305"/>
      <c r="F75" s="306"/>
      <c r="G75" s="89"/>
      <c r="H75" s="89"/>
      <c r="I75" s="55"/>
      <c r="J75" s="89"/>
      <c r="K75" s="89"/>
      <c r="L75" s="89"/>
      <c r="M75" s="89"/>
      <c r="N75" s="89"/>
      <c r="O75" s="89"/>
      <c r="P75" s="89"/>
      <c r="Q75" s="82"/>
    </row>
    <row r="76" spans="1:17" ht="48.75" customHeight="1">
      <c r="A76" s="99" t="s">
        <v>135</v>
      </c>
      <c r="B76" s="99" t="s">
        <v>136</v>
      </c>
      <c r="C76" s="304" t="s">
        <v>405</v>
      </c>
      <c r="D76" s="305"/>
      <c r="E76" s="305"/>
      <c r="F76" s="306"/>
      <c r="G76" s="89"/>
      <c r="H76" s="89"/>
      <c r="I76" s="55"/>
      <c r="J76" s="89"/>
      <c r="K76" s="89"/>
      <c r="L76" s="89"/>
      <c r="M76" s="89"/>
      <c r="N76" s="89"/>
      <c r="O76" s="89"/>
      <c r="P76" s="89"/>
      <c r="Q76" s="82"/>
    </row>
    <row r="77" spans="1:17" ht="132.75" customHeight="1">
      <c r="A77" s="99" t="s">
        <v>137</v>
      </c>
      <c r="B77" s="99" t="s">
        <v>138</v>
      </c>
      <c r="C77" s="304" t="s">
        <v>270</v>
      </c>
      <c r="D77" s="305"/>
      <c r="E77" s="305"/>
      <c r="F77" s="306"/>
      <c r="G77" s="89"/>
      <c r="H77" s="89"/>
      <c r="I77" s="55"/>
      <c r="J77" s="89"/>
      <c r="K77" s="89"/>
      <c r="L77" s="89"/>
      <c r="M77" s="89"/>
      <c r="N77" s="89"/>
      <c r="O77" s="89"/>
      <c r="P77" s="89"/>
      <c r="Q77" s="82"/>
    </row>
    <row r="78" spans="1:17" ht="94.5" customHeight="1">
      <c r="A78" s="99" t="s">
        <v>139</v>
      </c>
      <c r="B78" s="99" t="s">
        <v>140</v>
      </c>
      <c r="C78" s="304" t="s">
        <v>424</v>
      </c>
      <c r="D78" s="305"/>
      <c r="E78" s="305"/>
      <c r="F78" s="306"/>
      <c r="G78" s="89"/>
      <c r="H78" s="89"/>
      <c r="I78" s="55"/>
      <c r="J78" s="89"/>
      <c r="K78" s="89"/>
      <c r="L78" s="89"/>
      <c r="M78" s="89"/>
      <c r="N78" s="89"/>
      <c r="O78" s="89"/>
      <c r="P78" s="89"/>
      <c r="Q78" s="82"/>
    </row>
    <row r="79" spans="1:17" ht="123" customHeight="1">
      <c r="A79" s="99" t="s">
        <v>141</v>
      </c>
      <c r="B79" s="99" t="s">
        <v>142</v>
      </c>
      <c r="C79" s="304" t="s">
        <v>406</v>
      </c>
      <c r="D79" s="305"/>
      <c r="E79" s="305"/>
      <c r="F79" s="306"/>
      <c r="G79" s="89"/>
      <c r="H79" s="89"/>
      <c r="I79" s="55"/>
      <c r="J79" s="105"/>
      <c r="K79" s="105"/>
      <c r="L79" s="105"/>
      <c r="M79" s="105"/>
      <c r="N79" s="105"/>
      <c r="O79" s="105"/>
      <c r="P79" s="105"/>
      <c r="Q79" s="82"/>
    </row>
    <row r="80" spans="1:17" ht="57" customHeight="1">
      <c r="A80" s="99" t="s">
        <v>143</v>
      </c>
      <c r="B80" s="99" t="s">
        <v>144</v>
      </c>
      <c r="C80" s="304" t="s">
        <v>271</v>
      </c>
      <c r="D80" s="305"/>
      <c r="E80" s="305"/>
      <c r="F80" s="306"/>
      <c r="G80" s="89"/>
      <c r="H80" s="89"/>
      <c r="I80" s="55"/>
      <c r="J80" s="105"/>
      <c r="K80" s="105"/>
      <c r="L80" s="105"/>
      <c r="M80" s="105"/>
      <c r="N80" s="105"/>
      <c r="O80" s="105"/>
      <c r="P80" s="105"/>
      <c r="Q80" s="82"/>
    </row>
    <row r="81" spans="1:17" ht="46.5" customHeight="1">
      <c r="A81" s="99" t="s">
        <v>145</v>
      </c>
      <c r="B81" s="99" t="s">
        <v>146</v>
      </c>
      <c r="C81" s="304" t="s">
        <v>272</v>
      </c>
      <c r="D81" s="305"/>
      <c r="E81" s="305"/>
      <c r="F81" s="306"/>
      <c r="G81" s="89"/>
      <c r="H81" s="89"/>
      <c r="I81" s="55"/>
      <c r="J81" s="105"/>
      <c r="K81" s="105"/>
      <c r="L81" s="105"/>
      <c r="M81" s="105"/>
      <c r="N81" s="105"/>
      <c r="O81" s="105"/>
      <c r="P81" s="105"/>
      <c r="Q81" s="82"/>
    </row>
    <row r="82" spans="1:17" ht="59.25" customHeight="1">
      <c r="A82" s="99" t="s">
        <v>147</v>
      </c>
      <c r="B82" s="99" t="s">
        <v>148</v>
      </c>
      <c r="C82" s="304" t="s">
        <v>273</v>
      </c>
      <c r="D82" s="305"/>
      <c r="E82" s="305"/>
      <c r="F82" s="306"/>
      <c r="G82" s="89"/>
      <c r="H82" s="89"/>
      <c r="I82" s="55"/>
      <c r="J82" s="105"/>
      <c r="K82" s="105"/>
      <c r="L82" s="105"/>
      <c r="M82" s="105"/>
      <c r="N82" s="105"/>
      <c r="O82" s="105"/>
      <c r="P82" s="105"/>
      <c r="Q82" s="82"/>
    </row>
    <row r="83" spans="1:17" ht="33.75" customHeight="1">
      <c r="A83" s="99" t="s">
        <v>149</v>
      </c>
      <c r="B83" s="99" t="s">
        <v>150</v>
      </c>
      <c r="C83" s="304" t="s">
        <v>274</v>
      </c>
      <c r="D83" s="305"/>
      <c r="E83" s="305"/>
      <c r="F83" s="306"/>
      <c r="G83" s="89"/>
      <c r="H83" s="89"/>
      <c r="I83" s="55"/>
      <c r="J83" s="105"/>
      <c r="K83" s="105"/>
      <c r="L83" s="105"/>
      <c r="M83" s="105"/>
      <c r="N83" s="105"/>
      <c r="O83" s="105"/>
      <c r="P83" s="105"/>
      <c r="Q83" s="82"/>
    </row>
    <row r="84" spans="1:17" ht="69" customHeight="1">
      <c r="A84" s="106" t="s">
        <v>151</v>
      </c>
      <c r="B84" s="106" t="s">
        <v>152</v>
      </c>
      <c r="C84" s="304" t="s">
        <v>275</v>
      </c>
      <c r="D84" s="305"/>
      <c r="E84" s="305"/>
      <c r="F84" s="306"/>
      <c r="G84" s="107"/>
      <c r="H84" s="107"/>
      <c r="I84" s="55"/>
      <c r="J84" s="105"/>
      <c r="K84" s="105"/>
      <c r="L84" s="105"/>
      <c r="M84" s="105"/>
      <c r="N84" s="105"/>
      <c r="O84" s="105"/>
      <c r="P84" s="105"/>
      <c r="Q84" s="82"/>
    </row>
    <row r="85" spans="1:17" ht="46.5" customHeight="1">
      <c r="A85" s="99" t="s">
        <v>153</v>
      </c>
      <c r="B85" s="99" t="s">
        <v>154</v>
      </c>
      <c r="C85" s="304" t="s">
        <v>276</v>
      </c>
      <c r="D85" s="305"/>
      <c r="E85" s="305"/>
      <c r="F85" s="306"/>
      <c r="G85" s="89"/>
      <c r="H85" s="89"/>
      <c r="I85" s="55"/>
      <c r="J85" s="105"/>
      <c r="K85" s="105"/>
      <c r="L85" s="105"/>
      <c r="M85" s="105"/>
      <c r="N85" s="105"/>
      <c r="O85" s="105"/>
      <c r="P85" s="105"/>
      <c r="Q85" s="82"/>
    </row>
    <row r="86" spans="1:17" ht="69" customHeight="1">
      <c r="A86" s="99" t="s">
        <v>155</v>
      </c>
      <c r="B86" s="99" t="s">
        <v>156</v>
      </c>
      <c r="C86" s="304" t="s">
        <v>277</v>
      </c>
      <c r="D86" s="305"/>
      <c r="E86" s="305"/>
      <c r="F86" s="306"/>
      <c r="G86" s="89"/>
      <c r="H86" s="89"/>
      <c r="I86" s="55"/>
      <c r="J86" s="105"/>
      <c r="K86" s="105"/>
      <c r="L86" s="105"/>
      <c r="M86" s="105"/>
      <c r="N86" s="105"/>
      <c r="O86" s="105"/>
      <c r="P86" s="105"/>
      <c r="Q86" s="82"/>
    </row>
    <row r="87" spans="1:17" ht="15" customHeight="1">
      <c r="A87" s="307" t="s">
        <v>278</v>
      </c>
      <c r="B87" s="308"/>
      <c r="C87" s="187" t="s">
        <v>196</v>
      </c>
      <c r="D87" s="187"/>
      <c r="E87" s="187"/>
      <c r="F87" s="188"/>
      <c r="G87" s="85"/>
      <c r="H87" s="85"/>
      <c r="I87" s="85"/>
      <c r="J87" s="85"/>
      <c r="K87" s="85"/>
      <c r="L87" s="85"/>
      <c r="M87" s="85"/>
      <c r="N87" s="85"/>
      <c r="O87" s="85"/>
      <c r="P87" s="85"/>
      <c r="Q87" s="82"/>
    </row>
    <row r="88" spans="1:17" ht="291" customHeight="1">
      <c r="A88" s="99" t="s">
        <v>159</v>
      </c>
      <c r="B88" s="99" t="s">
        <v>160</v>
      </c>
      <c r="C88" s="304" t="s">
        <v>392</v>
      </c>
      <c r="D88" s="305"/>
      <c r="E88" s="305"/>
      <c r="F88" s="306"/>
      <c r="G88" s="89"/>
      <c r="H88" s="89"/>
      <c r="I88" s="55"/>
      <c r="J88" s="105"/>
      <c r="K88" s="105"/>
      <c r="L88" s="105"/>
      <c r="M88" s="105"/>
      <c r="N88" s="105"/>
      <c r="O88" s="105"/>
      <c r="P88" s="105"/>
      <c r="Q88" s="82"/>
    </row>
    <row r="89" spans="1:17" ht="366" customHeight="1">
      <c r="A89" s="99" t="s">
        <v>159</v>
      </c>
      <c r="B89" s="99" t="s">
        <v>279</v>
      </c>
      <c r="C89" s="309" t="s">
        <v>280</v>
      </c>
      <c r="D89" s="310"/>
      <c r="E89" s="310"/>
      <c r="F89" s="310"/>
      <c r="G89" s="89"/>
      <c r="H89" s="89"/>
      <c r="I89" s="55"/>
      <c r="J89" s="108"/>
      <c r="K89" s="108"/>
      <c r="L89" s="108"/>
      <c r="M89" s="108"/>
      <c r="N89" s="108"/>
      <c r="O89" s="108"/>
      <c r="P89" s="109"/>
      <c r="Q89" s="82"/>
    </row>
    <row r="90" spans="1:17" ht="49.5" customHeight="1">
      <c r="A90" s="110" t="s">
        <v>161</v>
      </c>
      <c r="B90" s="110" t="s">
        <v>281</v>
      </c>
      <c r="C90" s="311" t="s">
        <v>282</v>
      </c>
      <c r="D90" s="311"/>
      <c r="E90" s="311"/>
      <c r="F90" s="311"/>
      <c r="G90" s="82"/>
      <c r="H90" s="82"/>
      <c r="I90" s="82"/>
      <c r="J90" s="82"/>
      <c r="K90" s="82"/>
      <c r="L90" s="82"/>
      <c r="M90" s="82"/>
      <c r="N90" s="82"/>
      <c r="O90" s="82"/>
      <c r="P90" s="82"/>
      <c r="Q90" s="82"/>
    </row>
    <row r="91" spans="1:17" ht="141.75" customHeight="1">
      <c r="A91" s="111" t="s">
        <v>283</v>
      </c>
      <c r="B91" s="111" t="s">
        <v>284</v>
      </c>
      <c r="C91" s="311" t="s">
        <v>285</v>
      </c>
      <c r="D91" s="311"/>
      <c r="E91" s="311"/>
      <c r="F91" s="311"/>
      <c r="G91" s="82"/>
      <c r="H91" s="82"/>
      <c r="I91" s="82"/>
      <c r="J91" s="82"/>
      <c r="K91" s="82"/>
      <c r="L91" s="82"/>
      <c r="M91" s="82"/>
      <c r="N91" s="82"/>
      <c r="O91" s="82"/>
      <c r="P91" s="82"/>
      <c r="Q91" s="82"/>
    </row>
    <row r="92" spans="1:17" ht="93" customHeight="1">
      <c r="A92" s="111" t="s">
        <v>286</v>
      </c>
      <c r="B92" s="111" t="s">
        <v>287</v>
      </c>
      <c r="C92" s="311" t="s">
        <v>429</v>
      </c>
      <c r="D92" s="311"/>
      <c r="E92" s="311"/>
      <c r="F92" s="311"/>
      <c r="G92" s="82"/>
      <c r="H92" s="82"/>
      <c r="I92" s="82"/>
      <c r="J92" s="82"/>
      <c r="K92" s="82"/>
      <c r="L92" s="82"/>
      <c r="M92" s="82"/>
      <c r="N92" s="82"/>
      <c r="O92" s="82"/>
      <c r="P92" s="82"/>
      <c r="Q92" s="82"/>
    </row>
    <row r="93" spans="1:17">
      <c r="A93" s="302"/>
      <c r="B93" s="302"/>
      <c r="C93" s="302"/>
      <c r="D93" s="303"/>
      <c r="E93" s="303"/>
      <c r="F93" s="303"/>
      <c r="G93" s="303"/>
      <c r="H93" s="303"/>
      <c r="I93" s="303"/>
      <c r="J93" s="303"/>
      <c r="K93" s="303"/>
      <c r="L93" s="303"/>
      <c r="M93" s="82"/>
      <c r="N93" s="82"/>
      <c r="O93" s="82"/>
      <c r="P93" s="82"/>
      <c r="Q93" s="82"/>
    </row>
    <row r="94" spans="1:17">
      <c r="A94" s="84"/>
      <c r="B94" s="82"/>
      <c r="C94" s="82"/>
      <c r="D94" s="82"/>
      <c r="E94" s="82"/>
      <c r="F94" s="82"/>
      <c r="G94" s="82"/>
      <c r="H94" s="82"/>
      <c r="I94" s="82"/>
      <c r="J94" s="82"/>
      <c r="K94" s="82"/>
      <c r="L94" s="82"/>
      <c r="M94" s="82"/>
      <c r="N94" s="82"/>
      <c r="O94" s="82"/>
      <c r="P94" s="82"/>
      <c r="Q94" s="82"/>
    </row>
    <row r="95" spans="1:17">
      <c r="B95" s="82"/>
      <c r="C95" s="82"/>
      <c r="D95" s="82"/>
      <c r="E95" s="82"/>
      <c r="F95" s="82"/>
      <c r="G95" s="82"/>
      <c r="H95" s="82"/>
      <c r="I95" s="82"/>
      <c r="J95" s="82"/>
      <c r="K95" s="82"/>
      <c r="L95" s="82"/>
      <c r="M95" s="82"/>
      <c r="N95" s="82"/>
      <c r="O95" s="82"/>
      <c r="P95" s="82"/>
      <c r="Q95" s="82"/>
    </row>
    <row r="96" spans="1:17">
      <c r="A96" s="112"/>
      <c r="B96" s="82"/>
      <c r="C96" s="82"/>
      <c r="D96" s="82"/>
      <c r="E96" s="82"/>
      <c r="F96" s="82"/>
      <c r="G96" s="82"/>
      <c r="H96" s="82"/>
      <c r="I96" s="82"/>
      <c r="J96" s="82"/>
      <c r="K96" s="82"/>
      <c r="L96" s="82"/>
      <c r="M96" s="82"/>
      <c r="N96" s="82"/>
      <c r="O96" s="82"/>
      <c r="P96" s="82"/>
      <c r="Q96" s="82"/>
    </row>
    <row r="97" spans="1:17">
      <c r="A97" s="112"/>
      <c r="B97" s="82"/>
      <c r="C97" s="82"/>
      <c r="D97" s="82"/>
      <c r="E97" s="82"/>
      <c r="F97" s="82"/>
      <c r="G97" s="82"/>
      <c r="H97" s="82"/>
      <c r="I97" s="82"/>
      <c r="J97" s="82"/>
      <c r="K97" s="82"/>
      <c r="L97" s="82"/>
      <c r="M97" s="82"/>
      <c r="N97" s="82"/>
      <c r="O97" s="82"/>
      <c r="P97" s="82"/>
      <c r="Q97" s="82"/>
    </row>
    <row r="98" spans="1:17">
      <c r="A98" s="112"/>
      <c r="B98" s="82"/>
      <c r="C98" s="82"/>
      <c r="D98" s="82"/>
      <c r="E98" s="82"/>
      <c r="F98" s="82"/>
      <c r="G98" s="82"/>
      <c r="H98" s="82"/>
      <c r="I98" s="82"/>
      <c r="J98" s="82"/>
      <c r="K98" s="82"/>
      <c r="L98" s="82"/>
      <c r="M98" s="82"/>
      <c r="N98" s="82"/>
      <c r="O98" s="82"/>
      <c r="P98" s="82"/>
      <c r="Q98" s="82"/>
    </row>
    <row r="99" spans="1:17">
      <c r="A99" s="112"/>
      <c r="B99" s="82"/>
      <c r="C99" s="82"/>
      <c r="D99" s="82"/>
      <c r="E99" s="82"/>
      <c r="F99" s="82"/>
      <c r="G99" s="82"/>
      <c r="H99" s="82"/>
      <c r="I99" s="82"/>
      <c r="J99" s="82"/>
      <c r="K99" s="82"/>
      <c r="L99" s="82"/>
      <c r="M99" s="82"/>
      <c r="N99" s="82"/>
      <c r="O99" s="82"/>
      <c r="P99" s="82"/>
      <c r="Q99" s="82"/>
    </row>
    <row r="100" spans="1:17" ht="166.5" customHeight="1">
      <c r="B100" s="82"/>
      <c r="C100" s="113"/>
      <c r="D100" s="82"/>
      <c r="E100" s="82"/>
      <c r="F100" s="82"/>
      <c r="G100" s="82"/>
      <c r="H100" s="82"/>
      <c r="I100" s="82"/>
      <c r="J100" s="82"/>
      <c r="K100" s="82"/>
      <c r="L100" s="82"/>
      <c r="M100" s="82"/>
      <c r="N100" s="82"/>
      <c r="O100" s="82"/>
      <c r="P100" s="82"/>
      <c r="Q100" s="82"/>
    </row>
    <row r="101" spans="1:17">
      <c r="A101" s="113"/>
      <c r="B101" s="82"/>
      <c r="C101" s="113"/>
      <c r="D101" s="82"/>
      <c r="E101" s="82"/>
      <c r="F101" s="82"/>
      <c r="G101" s="82"/>
      <c r="H101" s="82"/>
      <c r="I101" s="82"/>
      <c r="J101" s="82"/>
      <c r="K101" s="82"/>
      <c r="L101" s="82"/>
      <c r="M101" s="82"/>
      <c r="N101" s="82"/>
      <c r="O101" s="82"/>
      <c r="P101" s="82"/>
      <c r="Q101" s="82"/>
    </row>
  </sheetData>
  <mergeCells count="88">
    <mergeCell ref="C16:F16"/>
    <mergeCell ref="A2:E2"/>
    <mergeCell ref="C5:F5"/>
    <mergeCell ref="C12:F12"/>
    <mergeCell ref="C13:F13"/>
    <mergeCell ref="C14:F14"/>
    <mergeCell ref="C15:F15"/>
    <mergeCell ref="A5:A10"/>
    <mergeCell ref="B5:B10"/>
    <mergeCell ref="A26:B26"/>
    <mergeCell ref="C17:F17"/>
    <mergeCell ref="A18:B18"/>
    <mergeCell ref="C19:F19"/>
    <mergeCell ref="C20:F20"/>
    <mergeCell ref="C21:F21"/>
    <mergeCell ref="C22:F22"/>
    <mergeCell ref="C23:F23"/>
    <mergeCell ref="C24:F24"/>
    <mergeCell ref="C25:F25"/>
    <mergeCell ref="C38:F38"/>
    <mergeCell ref="C27:F27"/>
    <mergeCell ref="C28:F28"/>
    <mergeCell ref="C29:F29"/>
    <mergeCell ref="C30:F30"/>
    <mergeCell ref="C31:F31"/>
    <mergeCell ref="C32:F32"/>
    <mergeCell ref="C33:F33"/>
    <mergeCell ref="C34:F34"/>
    <mergeCell ref="C35:F35"/>
    <mergeCell ref="C36:F36"/>
    <mergeCell ref="C37:F37"/>
    <mergeCell ref="C50:F50"/>
    <mergeCell ref="C39:F39"/>
    <mergeCell ref="C40:F40"/>
    <mergeCell ref="C41:F41"/>
    <mergeCell ref="C42:F42"/>
    <mergeCell ref="C43:F43"/>
    <mergeCell ref="C44:F44"/>
    <mergeCell ref="C45:F45"/>
    <mergeCell ref="C46:F46"/>
    <mergeCell ref="C47:F47"/>
    <mergeCell ref="C48:F48"/>
    <mergeCell ref="C49:F49"/>
    <mergeCell ref="C60:F60"/>
    <mergeCell ref="C51:F51"/>
    <mergeCell ref="C52:F52"/>
    <mergeCell ref="C53:F53"/>
    <mergeCell ref="C54:F54"/>
    <mergeCell ref="C55:F55"/>
    <mergeCell ref="C56:F56"/>
    <mergeCell ref="C57:F57"/>
    <mergeCell ref="C58:F58"/>
    <mergeCell ref="C59:F59"/>
    <mergeCell ref="C71:F71"/>
    <mergeCell ref="C61:F61"/>
    <mergeCell ref="C62:F62"/>
    <mergeCell ref="C63:F63"/>
    <mergeCell ref="C64:F64"/>
    <mergeCell ref="C66:F66"/>
    <mergeCell ref="C67:F67"/>
    <mergeCell ref="C68:F68"/>
    <mergeCell ref="C69:F69"/>
    <mergeCell ref="C70:F70"/>
    <mergeCell ref="D65:E65"/>
    <mergeCell ref="B65:C65"/>
    <mergeCell ref="C81:F81"/>
    <mergeCell ref="C72:F72"/>
    <mergeCell ref="C73:F73"/>
    <mergeCell ref="C74:F74"/>
    <mergeCell ref="C75:F75"/>
    <mergeCell ref="C76:F76"/>
    <mergeCell ref="C77:F77"/>
    <mergeCell ref="C78:F78"/>
    <mergeCell ref="C79:F79"/>
    <mergeCell ref="C80:F80"/>
    <mergeCell ref="A93:C93"/>
    <mergeCell ref="D93:L93"/>
    <mergeCell ref="C82:F82"/>
    <mergeCell ref="C83:F83"/>
    <mergeCell ref="C84:F84"/>
    <mergeCell ref="C85:F85"/>
    <mergeCell ref="C86:F86"/>
    <mergeCell ref="A87:B87"/>
    <mergeCell ref="C88:F88"/>
    <mergeCell ref="C89:F89"/>
    <mergeCell ref="C90:F90"/>
    <mergeCell ref="C91:F91"/>
    <mergeCell ref="C92:F92"/>
  </mergeCells>
  <pageMargins left="0.7" right="0.7" top="0.75" bottom="0.75" header="0.3" footer="0.3"/>
  <pageSetup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L81"/>
  <sheetViews>
    <sheetView workbookViewId="0">
      <pane xSplit="4" ySplit="5" topLeftCell="E6" activePane="bottomRight" state="frozen"/>
      <selection pane="topRight" activeCell="E1" sqref="E1"/>
      <selection pane="bottomLeft" activeCell="A6" sqref="A6"/>
      <selection pane="bottomRight" activeCell="O3" sqref="O3"/>
    </sheetView>
  </sheetViews>
  <sheetFormatPr defaultRowHeight="15"/>
  <cols>
    <col min="1" max="1" width="9.140625" style="229"/>
    <col min="2" max="2" width="18.42578125" customWidth="1"/>
    <col min="3" max="3" width="11.42578125" customWidth="1"/>
    <col min="4" max="4" width="9.85546875" customWidth="1"/>
    <col min="6" max="6" width="12.5703125" bestFit="1" customWidth="1"/>
    <col min="8" max="8" width="11.5703125" customWidth="1"/>
    <col min="10" max="10" width="11" customWidth="1"/>
  </cols>
  <sheetData>
    <row r="1" spans="1:10" ht="15.75">
      <c r="A1" s="294" t="s">
        <v>393</v>
      </c>
      <c r="B1" s="295"/>
      <c r="C1" s="295"/>
      <c r="D1" s="295"/>
      <c r="E1" s="295"/>
      <c r="F1" s="295"/>
      <c r="G1" s="295"/>
      <c r="H1" s="295"/>
      <c r="I1" s="295"/>
      <c r="J1" s="296"/>
    </row>
    <row r="2" spans="1:10" ht="31.5" customHeight="1" thickBot="1">
      <c r="A2" s="297" t="s">
        <v>394</v>
      </c>
      <c r="B2" s="298"/>
      <c r="C2" s="298"/>
      <c r="D2" s="298"/>
      <c r="E2" s="298"/>
      <c r="F2" s="298"/>
      <c r="G2" s="298"/>
      <c r="H2" s="298"/>
      <c r="I2" s="298"/>
      <c r="J2" s="299"/>
    </row>
    <row r="3" spans="1:10" ht="117" customHeight="1" thickBot="1">
      <c r="A3" s="1"/>
      <c r="B3" s="1"/>
      <c r="C3" s="1"/>
      <c r="D3" s="1"/>
      <c r="E3" s="339" t="s">
        <v>169</v>
      </c>
      <c r="F3" s="340"/>
      <c r="G3" s="339" t="s">
        <v>170</v>
      </c>
      <c r="H3" s="340"/>
      <c r="I3" s="339" t="s">
        <v>171</v>
      </c>
      <c r="J3" s="340"/>
    </row>
    <row r="4" spans="1:10" ht="15.75">
      <c r="A4" s="1"/>
      <c r="B4" s="1"/>
      <c r="C4" s="1"/>
      <c r="D4" s="1"/>
      <c r="E4" s="1"/>
      <c r="F4" s="2"/>
      <c r="G4" s="1"/>
      <c r="H4" s="2"/>
      <c r="I4" s="1"/>
      <c r="J4" s="2"/>
    </row>
    <row r="5" spans="1:10" ht="32.25" thickBot="1">
      <c r="A5" s="1"/>
      <c r="B5" s="1"/>
      <c r="C5" s="1" t="s">
        <v>4</v>
      </c>
      <c r="D5" s="1" t="s">
        <v>5</v>
      </c>
      <c r="E5" s="1" t="s">
        <v>6</v>
      </c>
      <c r="F5" s="3" t="s">
        <v>7</v>
      </c>
      <c r="G5" s="1" t="s">
        <v>6</v>
      </c>
      <c r="H5" s="3" t="s">
        <v>7</v>
      </c>
      <c r="I5" s="1" t="s">
        <v>6</v>
      </c>
      <c r="J5" s="3" t="s">
        <v>7</v>
      </c>
    </row>
    <row r="6" spans="1:10" ht="16.5" hidden="1" thickBot="1">
      <c r="A6" s="211"/>
      <c r="B6" s="211"/>
      <c r="C6" s="212"/>
      <c r="D6" s="213"/>
      <c r="E6" s="211"/>
      <c r="F6" s="214"/>
      <c r="G6" s="211"/>
      <c r="H6" s="214"/>
      <c r="I6" s="211"/>
      <c r="J6" s="214"/>
    </row>
    <row r="7" spans="1:10" ht="16.5" thickBot="1">
      <c r="A7" s="227" t="s">
        <v>8</v>
      </c>
      <c r="B7" s="5"/>
      <c r="C7" s="206"/>
      <c r="D7" s="5"/>
      <c r="E7" s="5"/>
      <c r="F7" s="5"/>
      <c r="G7" s="5"/>
      <c r="H7" s="5"/>
      <c r="I7" s="5"/>
      <c r="J7" s="6"/>
    </row>
    <row r="8" spans="1:10" ht="35.25" customHeight="1" thickBot="1">
      <c r="A8" s="216" t="s">
        <v>9</v>
      </c>
      <c r="B8" s="7" t="s">
        <v>10</v>
      </c>
      <c r="C8" s="8" t="s">
        <v>11</v>
      </c>
      <c r="D8" s="8">
        <v>7.5</v>
      </c>
      <c r="E8" s="8">
        <v>1</v>
      </c>
      <c r="F8" s="8">
        <f>D8*E8</f>
        <v>7.5</v>
      </c>
      <c r="G8" s="8">
        <v>2</v>
      </c>
      <c r="H8" s="8">
        <f>D8*G8</f>
        <v>15</v>
      </c>
      <c r="I8" s="8">
        <v>5</v>
      </c>
      <c r="J8" s="8">
        <f>I8*D8</f>
        <v>37.5</v>
      </c>
    </row>
    <row r="9" spans="1:10" ht="24.75" thickBot="1">
      <c r="A9" s="215" t="s">
        <v>12</v>
      </c>
      <c r="B9" s="11" t="s">
        <v>13</v>
      </c>
      <c r="C9" s="12" t="s">
        <v>14</v>
      </c>
      <c r="D9" s="13">
        <v>3</v>
      </c>
      <c r="E9" s="13">
        <v>1</v>
      </c>
      <c r="F9" s="8">
        <f t="shared" ref="F9:F14" si="0">D9*E9</f>
        <v>3</v>
      </c>
      <c r="G9" s="13">
        <v>2</v>
      </c>
      <c r="H9" s="8">
        <f t="shared" ref="H9:H14" si="1">D9*G9</f>
        <v>6</v>
      </c>
      <c r="I9" s="13">
        <v>5</v>
      </c>
      <c r="J9" s="26">
        <f t="shared" ref="J9:J14" si="2">I9*D9</f>
        <v>15</v>
      </c>
    </row>
    <row r="10" spans="1:10" ht="24.75" thickBot="1">
      <c r="A10" s="215" t="s">
        <v>15</v>
      </c>
      <c r="B10" s="15" t="s">
        <v>16</v>
      </c>
      <c r="C10" s="12" t="s">
        <v>11</v>
      </c>
      <c r="D10" s="13">
        <v>7.5</v>
      </c>
      <c r="E10" s="13">
        <v>1</v>
      </c>
      <c r="F10" s="8">
        <f t="shared" si="0"/>
        <v>7.5</v>
      </c>
      <c r="G10" s="13">
        <v>2</v>
      </c>
      <c r="H10" s="8">
        <f t="shared" si="1"/>
        <v>15</v>
      </c>
      <c r="I10" s="13">
        <v>5</v>
      </c>
      <c r="J10" s="8">
        <f t="shared" si="2"/>
        <v>37.5</v>
      </c>
    </row>
    <row r="11" spans="1:10" ht="24.75" thickBot="1">
      <c r="A11" s="215" t="s">
        <v>17</v>
      </c>
      <c r="B11" s="16" t="s">
        <v>18</v>
      </c>
      <c r="C11" s="12" t="s">
        <v>14</v>
      </c>
      <c r="D11" s="175">
        <v>3</v>
      </c>
      <c r="E11" s="13" t="s">
        <v>19</v>
      </c>
      <c r="F11" s="8">
        <v>0</v>
      </c>
      <c r="G11" s="210">
        <v>2</v>
      </c>
      <c r="H11" s="26">
        <f>G11*D11</f>
        <v>6</v>
      </c>
      <c r="I11" s="13">
        <v>5</v>
      </c>
      <c r="J11" s="8">
        <f t="shared" si="2"/>
        <v>15</v>
      </c>
    </row>
    <row r="12" spans="1:10" ht="15.75" thickBot="1">
      <c r="A12" s="50" t="s">
        <v>20</v>
      </c>
      <c r="B12" s="18" t="s">
        <v>21</v>
      </c>
      <c r="C12" s="19" t="s">
        <v>14</v>
      </c>
      <c r="D12" s="19">
        <v>3</v>
      </c>
      <c r="E12" s="19">
        <v>1</v>
      </c>
      <c r="F12" s="8">
        <f t="shared" si="0"/>
        <v>3</v>
      </c>
      <c r="G12" s="19">
        <v>2</v>
      </c>
      <c r="H12" s="8">
        <f t="shared" si="1"/>
        <v>6</v>
      </c>
      <c r="I12" s="19">
        <v>5</v>
      </c>
      <c r="J12" s="8">
        <f t="shared" si="2"/>
        <v>15</v>
      </c>
    </row>
    <row r="13" spans="1:10" ht="24.75" thickBot="1">
      <c r="A13" s="22" t="s">
        <v>22</v>
      </c>
      <c r="B13" s="21" t="s">
        <v>23</v>
      </c>
      <c r="C13" s="22" t="s">
        <v>14</v>
      </c>
      <c r="D13" s="22">
        <v>3</v>
      </c>
      <c r="E13" s="158" t="s">
        <v>19</v>
      </c>
      <c r="F13" s="8">
        <v>0</v>
      </c>
      <c r="G13" s="22">
        <v>3</v>
      </c>
      <c r="H13" s="8">
        <f t="shared" si="1"/>
        <v>9</v>
      </c>
      <c r="I13" s="22">
        <v>5</v>
      </c>
      <c r="J13" s="8">
        <f t="shared" si="2"/>
        <v>15</v>
      </c>
    </row>
    <row r="14" spans="1:10" ht="39" customHeight="1" thickBot="1">
      <c r="A14" s="215" t="s">
        <v>24</v>
      </c>
      <c r="B14" s="33" t="s">
        <v>25</v>
      </c>
      <c r="C14" s="12" t="s">
        <v>14</v>
      </c>
      <c r="D14" s="13">
        <v>3</v>
      </c>
      <c r="E14" s="13">
        <v>5</v>
      </c>
      <c r="F14" s="21">
        <f t="shared" si="0"/>
        <v>15</v>
      </c>
      <c r="G14" s="13">
        <v>5</v>
      </c>
      <c r="H14" s="21">
        <f t="shared" si="1"/>
        <v>15</v>
      </c>
      <c r="I14" s="13">
        <v>5</v>
      </c>
      <c r="J14" s="21">
        <f t="shared" si="2"/>
        <v>15</v>
      </c>
    </row>
    <row r="15" spans="1:10" ht="16.5" thickBot="1">
      <c r="A15" s="334" t="s">
        <v>26</v>
      </c>
      <c r="B15" s="335"/>
      <c r="C15" s="335"/>
      <c r="D15" s="335"/>
      <c r="E15" s="335"/>
      <c r="F15" s="232">
        <f>SUM(F8:F14)</f>
        <v>36</v>
      </c>
      <c r="G15" s="28"/>
      <c r="H15" s="245">
        <f>SUM(H8:H14)</f>
        <v>72</v>
      </c>
      <c r="I15" s="28"/>
      <c r="J15" s="244">
        <f>SUM(J8:J14)</f>
        <v>150</v>
      </c>
    </row>
    <row r="16" spans="1:10" ht="16.5" thickBot="1">
      <c r="A16" s="227" t="s">
        <v>27</v>
      </c>
      <c r="B16" s="5"/>
      <c r="C16" s="206"/>
      <c r="D16" s="5"/>
      <c r="E16" s="5"/>
      <c r="F16" s="5"/>
      <c r="G16" s="5"/>
      <c r="H16" s="5"/>
      <c r="I16" s="5"/>
      <c r="J16" s="6"/>
    </row>
    <row r="17" spans="1:11" ht="15.75" thickBot="1">
      <c r="A17" s="219" t="s">
        <v>28</v>
      </c>
      <c r="B17" s="8" t="s">
        <v>29</v>
      </c>
      <c r="C17" s="8" t="s">
        <v>11</v>
      </c>
      <c r="D17" s="8">
        <v>7.5</v>
      </c>
      <c r="E17" s="8">
        <v>1</v>
      </c>
      <c r="F17" s="8">
        <f>D17*E17</f>
        <v>7.5</v>
      </c>
      <c r="G17" s="8">
        <v>2</v>
      </c>
      <c r="H17" s="8">
        <f>D17*G17</f>
        <v>15</v>
      </c>
      <c r="I17" s="8">
        <v>5</v>
      </c>
      <c r="J17" s="8">
        <f>I17*D17</f>
        <v>37.5</v>
      </c>
    </row>
    <row r="18" spans="1:11" ht="15.75" thickBot="1">
      <c r="A18" s="219" t="s">
        <v>30</v>
      </c>
      <c r="B18" s="8" t="s">
        <v>31</v>
      </c>
      <c r="C18" s="8" t="s">
        <v>14</v>
      </c>
      <c r="D18" s="8">
        <v>3</v>
      </c>
      <c r="E18" s="8">
        <v>1</v>
      </c>
      <c r="F18" s="8">
        <f t="shared" ref="F18:F23" si="3">D18*E18</f>
        <v>3</v>
      </c>
      <c r="G18" s="8">
        <v>2</v>
      </c>
      <c r="H18" s="120">
        <f t="shared" ref="H18:H23" si="4">D18*G18</f>
        <v>6</v>
      </c>
      <c r="I18" s="8">
        <v>5</v>
      </c>
      <c r="J18" s="8">
        <f t="shared" ref="J18:J23" si="5">I18*D18</f>
        <v>15</v>
      </c>
    </row>
    <row r="19" spans="1:11" ht="21.75" customHeight="1" thickBot="1">
      <c r="A19" s="219" t="s">
        <v>32</v>
      </c>
      <c r="B19" s="8" t="s">
        <v>33</v>
      </c>
      <c r="C19" s="8" t="s">
        <v>14</v>
      </c>
      <c r="D19" s="26">
        <v>3</v>
      </c>
      <c r="E19" s="8">
        <v>1</v>
      </c>
      <c r="F19" s="8">
        <f t="shared" si="3"/>
        <v>3</v>
      </c>
      <c r="G19" s="8">
        <v>1</v>
      </c>
      <c r="H19" s="8">
        <f t="shared" si="4"/>
        <v>3</v>
      </c>
      <c r="I19" s="8">
        <v>5</v>
      </c>
      <c r="J19" s="8">
        <f t="shared" si="5"/>
        <v>15</v>
      </c>
    </row>
    <row r="20" spans="1:11" ht="34.5" customHeight="1" thickBot="1">
      <c r="A20" s="219" t="s">
        <v>34</v>
      </c>
      <c r="B20" s="27" t="s">
        <v>35</v>
      </c>
      <c r="C20" s="8" t="s">
        <v>11</v>
      </c>
      <c r="D20" s="8">
        <v>7.5</v>
      </c>
      <c r="E20" s="8">
        <v>1</v>
      </c>
      <c r="F20" s="8">
        <f t="shared" si="3"/>
        <v>7.5</v>
      </c>
      <c r="G20" s="8">
        <v>1</v>
      </c>
      <c r="H20" s="8">
        <f t="shared" si="4"/>
        <v>7.5</v>
      </c>
      <c r="I20" s="8">
        <v>5</v>
      </c>
      <c r="J20" s="8">
        <f t="shared" si="5"/>
        <v>37.5</v>
      </c>
    </row>
    <row r="21" spans="1:11" ht="40.5" customHeight="1" thickBot="1">
      <c r="A21" s="215" t="s">
        <v>36</v>
      </c>
      <c r="B21" s="11" t="s">
        <v>37</v>
      </c>
      <c r="C21" s="12" t="s">
        <v>14</v>
      </c>
      <c r="D21" s="13">
        <v>3</v>
      </c>
      <c r="E21" s="13">
        <v>1</v>
      </c>
      <c r="F21" s="8">
        <f t="shared" si="3"/>
        <v>3</v>
      </c>
      <c r="G21" s="13">
        <v>1</v>
      </c>
      <c r="H21" s="8">
        <f t="shared" si="4"/>
        <v>3</v>
      </c>
      <c r="I21" s="13">
        <v>5</v>
      </c>
      <c r="J21" s="26">
        <f t="shared" si="5"/>
        <v>15</v>
      </c>
    </row>
    <row r="22" spans="1:11" ht="24.75" thickBot="1">
      <c r="A22" s="13" t="s">
        <v>38</v>
      </c>
      <c r="B22" s="21" t="s">
        <v>39</v>
      </c>
      <c r="C22" s="13" t="s">
        <v>14</v>
      </c>
      <c r="D22" s="13">
        <v>3</v>
      </c>
      <c r="E22" s="13">
        <v>1</v>
      </c>
      <c r="F22" s="8">
        <f t="shared" si="3"/>
        <v>3</v>
      </c>
      <c r="G22" s="13">
        <v>3</v>
      </c>
      <c r="H22" s="8">
        <f t="shared" si="4"/>
        <v>9</v>
      </c>
      <c r="I22" s="13">
        <v>5</v>
      </c>
      <c r="J22" s="8">
        <f t="shared" si="5"/>
        <v>15</v>
      </c>
    </row>
    <row r="23" spans="1:11" ht="37.5" customHeight="1" thickBot="1">
      <c r="A23" s="215" t="s">
        <v>40</v>
      </c>
      <c r="B23" s="11" t="s">
        <v>41</v>
      </c>
      <c r="C23" s="12" t="s">
        <v>14</v>
      </c>
      <c r="D23" s="13">
        <v>3</v>
      </c>
      <c r="E23" s="13">
        <v>5</v>
      </c>
      <c r="F23" s="8">
        <f t="shared" si="3"/>
        <v>15</v>
      </c>
      <c r="G23" s="13">
        <v>5</v>
      </c>
      <c r="H23" s="8">
        <f t="shared" si="4"/>
        <v>15</v>
      </c>
      <c r="I23" s="13">
        <v>5</v>
      </c>
      <c r="J23" s="8">
        <f t="shared" si="5"/>
        <v>15</v>
      </c>
    </row>
    <row r="24" spans="1:11" ht="16.5" thickBot="1">
      <c r="A24" s="285" t="s">
        <v>42</v>
      </c>
      <c r="B24" s="286"/>
      <c r="C24" s="287"/>
      <c r="D24" s="287"/>
      <c r="E24" s="287"/>
      <c r="F24" s="232">
        <f>SUM(F17:F23)</f>
        <v>42</v>
      </c>
      <c r="G24" s="28"/>
      <c r="H24" s="29">
        <f>SUM(H17:H23)</f>
        <v>58.5</v>
      </c>
      <c r="I24" s="28"/>
      <c r="J24" s="244">
        <f>SUM(J17:J23)</f>
        <v>150</v>
      </c>
    </row>
    <row r="25" spans="1:11" ht="16.5" thickBot="1">
      <c r="A25" s="227" t="s">
        <v>43</v>
      </c>
      <c r="B25" s="5"/>
      <c r="C25" s="206"/>
      <c r="D25" s="5"/>
      <c r="E25" s="5"/>
      <c r="F25" s="5"/>
      <c r="G25" s="5"/>
      <c r="H25" s="5"/>
      <c r="I25" s="5"/>
      <c r="J25" s="6"/>
    </row>
    <row r="26" spans="1:11" ht="45.75" customHeight="1" thickBot="1">
      <c r="A26" s="219" t="s">
        <v>44</v>
      </c>
      <c r="B26" s="8" t="s">
        <v>172</v>
      </c>
      <c r="C26" s="8" t="s">
        <v>14</v>
      </c>
      <c r="D26" s="120">
        <v>2.1875</v>
      </c>
      <c r="E26" s="8">
        <v>5</v>
      </c>
      <c r="F26" s="120">
        <f>D26*E26</f>
        <v>10.9375</v>
      </c>
      <c r="G26" s="8">
        <v>5</v>
      </c>
      <c r="H26" s="121">
        <f>D26*G26</f>
        <v>10.9375</v>
      </c>
      <c r="I26" s="8">
        <v>5</v>
      </c>
      <c r="J26" s="120">
        <f t="shared" ref="J26:J51" si="6">D26*I26</f>
        <v>10.9375</v>
      </c>
    </row>
    <row r="27" spans="1:11" ht="69.75" customHeight="1" thickBot="1">
      <c r="A27" s="220" t="s">
        <v>46</v>
      </c>
      <c r="B27" s="31" t="s">
        <v>173</v>
      </c>
      <c r="C27" s="31" t="s">
        <v>14</v>
      </c>
      <c r="D27" s="257">
        <v>2.1875</v>
      </c>
      <c r="E27" s="31">
        <v>2</v>
      </c>
      <c r="F27" s="120">
        <f>D27*E27</f>
        <v>4.375</v>
      </c>
      <c r="G27" s="31">
        <v>5</v>
      </c>
      <c r="H27" s="121">
        <f t="shared" ref="H27:H51" si="7">D27*G27</f>
        <v>10.9375</v>
      </c>
      <c r="I27" s="31">
        <v>5</v>
      </c>
      <c r="J27" s="120">
        <f t="shared" si="6"/>
        <v>10.9375</v>
      </c>
    </row>
    <row r="28" spans="1:11" ht="46.5" customHeight="1" thickBot="1">
      <c r="A28" s="13" t="s">
        <v>48</v>
      </c>
      <c r="B28" s="21" t="s">
        <v>174</v>
      </c>
      <c r="C28" s="13" t="s">
        <v>11</v>
      </c>
      <c r="D28" s="175">
        <v>3.5</v>
      </c>
      <c r="E28" s="13">
        <v>2</v>
      </c>
      <c r="F28" s="120">
        <f t="shared" ref="F28:F47" si="8">D28*E28</f>
        <v>7</v>
      </c>
      <c r="G28" s="13">
        <v>5</v>
      </c>
      <c r="H28" s="121">
        <f t="shared" si="7"/>
        <v>17.5</v>
      </c>
      <c r="I28" s="13">
        <v>5</v>
      </c>
      <c r="J28" s="120">
        <f t="shared" si="6"/>
        <v>17.5</v>
      </c>
    </row>
    <row r="29" spans="1:11" ht="58.5" customHeight="1" thickBot="1">
      <c r="A29" s="50" t="s">
        <v>50</v>
      </c>
      <c r="B29" s="19" t="s">
        <v>175</v>
      </c>
      <c r="C29" s="19" t="s">
        <v>11</v>
      </c>
      <c r="D29" s="175">
        <v>3.5</v>
      </c>
      <c r="E29" s="19">
        <v>2</v>
      </c>
      <c r="F29" s="120">
        <f t="shared" si="8"/>
        <v>7</v>
      </c>
      <c r="G29" s="19">
        <v>5</v>
      </c>
      <c r="H29" s="121">
        <f t="shared" si="7"/>
        <v>17.5</v>
      </c>
      <c r="I29" s="19">
        <v>5</v>
      </c>
      <c r="J29" s="120">
        <f t="shared" si="6"/>
        <v>17.5</v>
      </c>
      <c r="K29" s="62"/>
    </row>
    <row r="30" spans="1:11" ht="32.25" customHeight="1" thickBot="1">
      <c r="A30" s="23" t="s">
        <v>52</v>
      </c>
      <c r="B30" s="33" t="s">
        <v>176</v>
      </c>
      <c r="C30" s="63" t="s">
        <v>14</v>
      </c>
      <c r="D30" s="265">
        <v>2.1875</v>
      </c>
      <c r="E30" s="21">
        <v>1</v>
      </c>
      <c r="F30" s="120">
        <f t="shared" si="8"/>
        <v>2.1875</v>
      </c>
      <c r="G30" s="22">
        <v>5</v>
      </c>
      <c r="H30" s="121">
        <f t="shared" si="7"/>
        <v>10.9375</v>
      </c>
      <c r="I30" s="22">
        <v>5</v>
      </c>
      <c r="J30" s="120">
        <f t="shared" si="6"/>
        <v>10.9375</v>
      </c>
    </row>
    <row r="31" spans="1:11" ht="47.25" customHeight="1" thickBot="1">
      <c r="A31" s="215" t="s">
        <v>54</v>
      </c>
      <c r="B31" s="11" t="s">
        <v>177</v>
      </c>
      <c r="C31" s="12" t="s">
        <v>14</v>
      </c>
      <c r="D31" s="258">
        <v>2.1875</v>
      </c>
      <c r="E31" s="13">
        <v>3</v>
      </c>
      <c r="F31" s="120">
        <f t="shared" si="8"/>
        <v>6.5625</v>
      </c>
      <c r="G31" s="13">
        <v>4</v>
      </c>
      <c r="H31" s="121">
        <f t="shared" si="7"/>
        <v>8.75</v>
      </c>
      <c r="I31" s="13">
        <v>5</v>
      </c>
      <c r="J31" s="120">
        <f t="shared" si="6"/>
        <v>10.9375</v>
      </c>
    </row>
    <row r="32" spans="1:11" ht="33.75" customHeight="1" thickBot="1">
      <c r="A32" s="215" t="s">
        <v>56</v>
      </c>
      <c r="B32" s="7" t="s">
        <v>57</v>
      </c>
      <c r="C32" s="12" t="s">
        <v>11</v>
      </c>
      <c r="D32" s="175">
        <v>3.5</v>
      </c>
      <c r="E32" s="13" t="s">
        <v>19</v>
      </c>
      <c r="F32" s="120">
        <v>0</v>
      </c>
      <c r="G32" s="13">
        <v>1</v>
      </c>
      <c r="H32" s="121">
        <f t="shared" si="7"/>
        <v>3.5</v>
      </c>
      <c r="I32" s="13">
        <v>5</v>
      </c>
      <c r="J32" s="120">
        <f t="shared" si="6"/>
        <v>17.5</v>
      </c>
    </row>
    <row r="33" spans="1:10" ht="33" customHeight="1" thickBot="1">
      <c r="A33" s="50" t="s">
        <v>58</v>
      </c>
      <c r="B33" s="19" t="s">
        <v>178</v>
      </c>
      <c r="C33" s="34" t="s">
        <v>14</v>
      </c>
      <c r="D33" s="177">
        <v>2.1875</v>
      </c>
      <c r="E33" s="34">
        <v>1</v>
      </c>
      <c r="F33" s="120">
        <f t="shared" si="8"/>
        <v>2.1875</v>
      </c>
      <c r="G33" s="34">
        <v>3</v>
      </c>
      <c r="H33" s="121">
        <f t="shared" si="7"/>
        <v>6.5625</v>
      </c>
      <c r="I33" s="34">
        <v>5</v>
      </c>
      <c r="J33" s="120">
        <f t="shared" si="6"/>
        <v>10.9375</v>
      </c>
    </row>
    <row r="34" spans="1:10" ht="35.25" customHeight="1" thickBot="1">
      <c r="A34" s="219" t="s">
        <v>60</v>
      </c>
      <c r="B34" s="8" t="s">
        <v>179</v>
      </c>
      <c r="C34" s="8" t="s">
        <v>14</v>
      </c>
      <c r="D34" s="120">
        <v>2.1875</v>
      </c>
      <c r="E34" s="8">
        <v>1</v>
      </c>
      <c r="F34" s="120">
        <f t="shared" si="8"/>
        <v>2.1875</v>
      </c>
      <c r="G34" s="8">
        <v>3</v>
      </c>
      <c r="H34" s="121">
        <f t="shared" si="7"/>
        <v>6.5625</v>
      </c>
      <c r="I34" s="8">
        <v>5</v>
      </c>
      <c r="J34" s="120">
        <f t="shared" si="6"/>
        <v>10.9375</v>
      </c>
    </row>
    <row r="35" spans="1:10" ht="15.75" thickBot="1">
      <c r="A35" s="219" t="s">
        <v>62</v>
      </c>
      <c r="B35" s="8" t="s">
        <v>180</v>
      </c>
      <c r="C35" s="8" t="s">
        <v>14</v>
      </c>
      <c r="D35" s="120">
        <v>2.1875</v>
      </c>
      <c r="E35" s="8">
        <v>1</v>
      </c>
      <c r="F35" s="120">
        <f t="shared" si="8"/>
        <v>2.1875</v>
      </c>
      <c r="G35" s="8">
        <v>2</v>
      </c>
      <c r="H35" s="121">
        <f t="shared" si="7"/>
        <v>4.375</v>
      </c>
      <c r="I35" s="8">
        <v>5</v>
      </c>
      <c r="J35" s="120">
        <f t="shared" si="6"/>
        <v>10.9375</v>
      </c>
    </row>
    <row r="36" spans="1:10" ht="57.75" customHeight="1" thickBot="1">
      <c r="A36" s="13" t="s">
        <v>64</v>
      </c>
      <c r="B36" s="21" t="s">
        <v>181</v>
      </c>
      <c r="C36" s="13" t="s">
        <v>14</v>
      </c>
      <c r="D36" s="175">
        <v>2.1875</v>
      </c>
      <c r="E36" s="13" t="s">
        <v>19</v>
      </c>
      <c r="F36" s="120">
        <v>0</v>
      </c>
      <c r="G36" s="13">
        <v>2</v>
      </c>
      <c r="H36" s="121">
        <f t="shared" si="7"/>
        <v>4.375</v>
      </c>
      <c r="I36" s="13">
        <v>5</v>
      </c>
      <c r="J36" s="120">
        <f t="shared" si="6"/>
        <v>10.9375</v>
      </c>
    </row>
    <row r="37" spans="1:10" ht="15.75" thickBot="1">
      <c r="A37" s="50" t="s">
        <v>66</v>
      </c>
      <c r="B37" s="64" t="s">
        <v>67</v>
      </c>
      <c r="C37" s="19" t="s">
        <v>14</v>
      </c>
      <c r="D37" s="178">
        <v>2.1875</v>
      </c>
      <c r="E37" s="19">
        <v>1</v>
      </c>
      <c r="F37" s="120">
        <f t="shared" si="8"/>
        <v>2.1875</v>
      </c>
      <c r="G37" s="19">
        <v>3</v>
      </c>
      <c r="H37" s="121">
        <f t="shared" si="7"/>
        <v>6.5625</v>
      </c>
      <c r="I37" s="19">
        <v>5</v>
      </c>
      <c r="J37" s="120">
        <f t="shared" si="6"/>
        <v>10.9375</v>
      </c>
    </row>
    <row r="38" spans="1:10" ht="24.75" thickBot="1">
      <c r="A38" s="22" t="s">
        <v>68</v>
      </c>
      <c r="B38" s="12" t="s">
        <v>182</v>
      </c>
      <c r="C38" s="65" t="s">
        <v>183</v>
      </c>
      <c r="D38" s="258">
        <v>3.5</v>
      </c>
      <c r="E38" s="22" t="s">
        <v>19</v>
      </c>
      <c r="F38" s="120">
        <v>0</v>
      </c>
      <c r="G38" s="22" t="s">
        <v>19</v>
      </c>
      <c r="H38" s="121">
        <v>0</v>
      </c>
      <c r="I38" s="22">
        <v>5</v>
      </c>
      <c r="J38" s="120">
        <f t="shared" si="6"/>
        <v>17.5</v>
      </c>
    </row>
    <row r="39" spans="1:10" ht="15.75" thickBot="1">
      <c r="A39" s="17" t="s">
        <v>70</v>
      </c>
      <c r="B39" s="147" t="s">
        <v>184</v>
      </c>
      <c r="C39" s="17" t="s">
        <v>14</v>
      </c>
      <c r="D39" s="276">
        <v>2.1875</v>
      </c>
      <c r="E39" s="17" t="s">
        <v>19</v>
      </c>
      <c r="F39" s="120">
        <v>0</v>
      </c>
      <c r="G39" s="13">
        <v>2</v>
      </c>
      <c r="H39" s="121">
        <f t="shared" si="7"/>
        <v>4.375</v>
      </c>
      <c r="I39" s="13">
        <v>5</v>
      </c>
      <c r="J39" s="120">
        <f t="shared" si="6"/>
        <v>10.9375</v>
      </c>
    </row>
    <row r="40" spans="1:10" ht="50.25" customHeight="1" thickBot="1">
      <c r="A40" s="166" t="s">
        <v>72</v>
      </c>
      <c r="B40" s="148" t="s">
        <v>343</v>
      </c>
      <c r="C40" s="64" t="s">
        <v>14</v>
      </c>
      <c r="D40" s="274">
        <v>2.1875</v>
      </c>
      <c r="E40" s="64" t="s">
        <v>19</v>
      </c>
      <c r="F40" s="120">
        <v>0</v>
      </c>
      <c r="G40" s="19">
        <v>4</v>
      </c>
      <c r="H40" s="121">
        <f t="shared" si="7"/>
        <v>8.75</v>
      </c>
      <c r="I40" s="19">
        <v>5</v>
      </c>
      <c r="J40" s="120">
        <f t="shared" si="6"/>
        <v>10.9375</v>
      </c>
    </row>
    <row r="41" spans="1:10" ht="42" customHeight="1" thickBot="1">
      <c r="A41" s="238" t="s">
        <v>74</v>
      </c>
      <c r="B41" s="149" t="s">
        <v>83</v>
      </c>
      <c r="C41" s="150" t="s">
        <v>183</v>
      </c>
      <c r="D41" s="260">
        <v>3.5</v>
      </c>
      <c r="E41" s="150">
        <v>1</v>
      </c>
      <c r="F41" s="120">
        <f>D41*E41</f>
        <v>3.5</v>
      </c>
      <c r="G41" s="8">
        <v>2</v>
      </c>
      <c r="H41" s="121">
        <f t="shared" si="7"/>
        <v>7</v>
      </c>
      <c r="I41" s="8">
        <v>5</v>
      </c>
      <c r="J41" s="120">
        <f t="shared" si="6"/>
        <v>17.5</v>
      </c>
    </row>
    <row r="42" spans="1:10" ht="25.5" customHeight="1" thickBot="1">
      <c r="A42" s="238" t="s">
        <v>76</v>
      </c>
      <c r="B42" s="151" t="s">
        <v>185</v>
      </c>
      <c r="C42" s="150" t="s">
        <v>14</v>
      </c>
      <c r="D42" s="260">
        <v>2.1875</v>
      </c>
      <c r="E42" s="150" t="s">
        <v>19</v>
      </c>
      <c r="F42" s="120">
        <v>0</v>
      </c>
      <c r="G42" s="8">
        <v>1</v>
      </c>
      <c r="H42" s="121">
        <f t="shared" si="7"/>
        <v>2.1875</v>
      </c>
      <c r="I42" s="8">
        <v>5</v>
      </c>
      <c r="J42" s="120">
        <f t="shared" si="6"/>
        <v>10.9375</v>
      </c>
    </row>
    <row r="43" spans="1:10" ht="39.75" customHeight="1" thickBot="1">
      <c r="A43" s="17" t="s">
        <v>78</v>
      </c>
      <c r="B43" s="66" t="s">
        <v>79</v>
      </c>
      <c r="C43" s="17" t="s">
        <v>11</v>
      </c>
      <c r="D43" s="276">
        <v>3.5</v>
      </c>
      <c r="E43" s="17">
        <v>1</v>
      </c>
      <c r="F43" s="120">
        <f t="shared" si="8"/>
        <v>3.5</v>
      </c>
      <c r="G43" s="13">
        <v>3</v>
      </c>
      <c r="H43" s="121">
        <f t="shared" si="7"/>
        <v>10.5</v>
      </c>
      <c r="I43" s="13">
        <v>5</v>
      </c>
      <c r="J43" s="120">
        <f t="shared" si="6"/>
        <v>17.5</v>
      </c>
    </row>
    <row r="44" spans="1:10" ht="39" customHeight="1" thickBot="1">
      <c r="A44" s="166" t="s">
        <v>80</v>
      </c>
      <c r="B44" s="152" t="s">
        <v>81</v>
      </c>
      <c r="C44" s="64" t="s">
        <v>11</v>
      </c>
      <c r="D44" s="274">
        <v>3.5</v>
      </c>
      <c r="E44" s="64" t="s">
        <v>19</v>
      </c>
      <c r="F44" s="120">
        <v>0</v>
      </c>
      <c r="G44" s="19">
        <v>2</v>
      </c>
      <c r="H44" s="121">
        <f t="shared" si="7"/>
        <v>7</v>
      </c>
      <c r="I44" s="19">
        <v>5</v>
      </c>
      <c r="J44" s="120">
        <f t="shared" si="6"/>
        <v>17.5</v>
      </c>
    </row>
    <row r="45" spans="1:10" ht="26.25" customHeight="1" thickBot="1">
      <c r="A45" s="238" t="s">
        <v>82</v>
      </c>
      <c r="B45" s="151" t="s">
        <v>186</v>
      </c>
      <c r="C45" s="150" t="s">
        <v>187</v>
      </c>
      <c r="D45" s="260">
        <v>2.1875</v>
      </c>
      <c r="E45" s="150">
        <v>1</v>
      </c>
      <c r="F45" s="120">
        <f t="shared" si="8"/>
        <v>2.1875</v>
      </c>
      <c r="G45" s="8">
        <v>2</v>
      </c>
      <c r="H45" s="121">
        <f t="shared" si="7"/>
        <v>4.375</v>
      </c>
      <c r="I45" s="8">
        <v>5</v>
      </c>
      <c r="J45" s="120">
        <f t="shared" si="6"/>
        <v>10.9375</v>
      </c>
    </row>
    <row r="46" spans="1:10" ht="56.25" customHeight="1" thickBot="1">
      <c r="A46" s="238" t="s">
        <v>84</v>
      </c>
      <c r="B46" s="67" t="s">
        <v>188</v>
      </c>
      <c r="C46" s="150" t="s">
        <v>11</v>
      </c>
      <c r="D46" s="260">
        <v>3.5</v>
      </c>
      <c r="E46" s="150">
        <v>1</v>
      </c>
      <c r="F46" s="120">
        <f t="shared" si="8"/>
        <v>3.5</v>
      </c>
      <c r="G46" s="8">
        <v>3</v>
      </c>
      <c r="H46" s="121">
        <f t="shared" si="7"/>
        <v>10.5</v>
      </c>
      <c r="I46" s="8">
        <v>5</v>
      </c>
      <c r="J46" s="120">
        <f t="shared" si="6"/>
        <v>17.5</v>
      </c>
    </row>
    <row r="47" spans="1:10" ht="36" customHeight="1" thickBot="1">
      <c r="A47" s="17" t="s">
        <v>86</v>
      </c>
      <c r="B47" s="66" t="s">
        <v>189</v>
      </c>
      <c r="C47" s="17" t="s">
        <v>11</v>
      </c>
      <c r="D47" s="276">
        <v>3.5</v>
      </c>
      <c r="E47" s="17">
        <v>1</v>
      </c>
      <c r="F47" s="120">
        <f t="shared" si="8"/>
        <v>3.5</v>
      </c>
      <c r="G47" s="13">
        <v>3</v>
      </c>
      <c r="H47" s="121">
        <f t="shared" si="7"/>
        <v>10.5</v>
      </c>
      <c r="I47" s="13">
        <v>5</v>
      </c>
      <c r="J47" s="120">
        <f t="shared" si="6"/>
        <v>17.5</v>
      </c>
    </row>
    <row r="48" spans="1:10" ht="54" customHeight="1" thickBot="1">
      <c r="A48" s="166" t="s">
        <v>88</v>
      </c>
      <c r="B48" s="152" t="s">
        <v>190</v>
      </c>
      <c r="C48" s="64" t="s">
        <v>14</v>
      </c>
      <c r="D48" s="274">
        <v>2.1875</v>
      </c>
      <c r="E48" s="64" t="s">
        <v>19</v>
      </c>
      <c r="F48" s="120">
        <v>0</v>
      </c>
      <c r="G48" s="19">
        <v>2</v>
      </c>
      <c r="H48" s="268">
        <f t="shared" si="7"/>
        <v>4.375</v>
      </c>
      <c r="I48" s="19">
        <v>5</v>
      </c>
      <c r="J48" s="120">
        <f t="shared" si="6"/>
        <v>10.9375</v>
      </c>
    </row>
    <row r="49" spans="1:12" ht="38.25" customHeight="1" thickBot="1">
      <c r="A49" s="238" t="s">
        <v>90</v>
      </c>
      <c r="B49" s="153" t="s">
        <v>191</v>
      </c>
      <c r="C49" s="66" t="s">
        <v>11</v>
      </c>
      <c r="D49" s="277">
        <v>3.5</v>
      </c>
      <c r="E49" s="66" t="s">
        <v>19</v>
      </c>
      <c r="F49" s="122">
        <v>0</v>
      </c>
      <c r="G49" s="63">
        <v>3</v>
      </c>
      <c r="H49" s="272">
        <f t="shared" si="7"/>
        <v>10.5</v>
      </c>
      <c r="I49" s="21">
        <v>5</v>
      </c>
      <c r="J49" s="122">
        <f t="shared" si="6"/>
        <v>17.5</v>
      </c>
    </row>
    <row r="50" spans="1:12" ht="57.75" customHeight="1" thickBot="1">
      <c r="A50" s="239" t="s">
        <v>92</v>
      </c>
      <c r="B50" s="154" t="s">
        <v>192</v>
      </c>
      <c r="C50" s="70" t="s">
        <v>14</v>
      </c>
      <c r="D50" s="259">
        <v>2.1875</v>
      </c>
      <c r="E50" s="64">
        <v>2</v>
      </c>
      <c r="F50" s="274">
        <f>E50*D50</f>
        <v>4.375</v>
      </c>
      <c r="G50" s="64">
        <v>4</v>
      </c>
      <c r="H50" s="268">
        <f t="shared" si="7"/>
        <v>8.75</v>
      </c>
      <c r="I50" s="68">
        <v>5</v>
      </c>
      <c r="J50" s="265">
        <f t="shared" si="6"/>
        <v>10.9375</v>
      </c>
      <c r="L50" s="69"/>
    </row>
    <row r="51" spans="1:12" ht="63" customHeight="1" thickBot="1">
      <c r="A51" s="246" t="s">
        <v>94</v>
      </c>
      <c r="B51" s="247" t="s">
        <v>193</v>
      </c>
      <c r="C51" s="247" t="s">
        <v>14</v>
      </c>
      <c r="D51" s="278">
        <v>2.1875</v>
      </c>
      <c r="E51" s="247">
        <v>2</v>
      </c>
      <c r="F51" s="275">
        <f>E51*D51</f>
        <v>4.375</v>
      </c>
      <c r="G51" s="247">
        <v>3</v>
      </c>
      <c r="H51" s="273">
        <f t="shared" si="7"/>
        <v>6.5625</v>
      </c>
      <c r="I51" s="248">
        <v>5</v>
      </c>
      <c r="J51" s="271">
        <f t="shared" si="6"/>
        <v>10.9375</v>
      </c>
    </row>
    <row r="52" spans="1:12" ht="20.25" customHeight="1" thickBot="1">
      <c r="A52" s="336" t="s">
        <v>114</v>
      </c>
      <c r="B52" s="337"/>
      <c r="C52" s="337"/>
      <c r="D52" s="337"/>
      <c r="E52" s="338"/>
      <c r="F52" s="29">
        <f>SUM(F26:F51)</f>
        <v>71.75</v>
      </c>
      <c r="G52" s="249"/>
      <c r="H52" s="29">
        <f>SUM(H26:H51)</f>
        <v>203.875</v>
      </c>
      <c r="I52" s="250"/>
      <c r="J52" s="30">
        <f>SUM(J26:J51)</f>
        <v>350</v>
      </c>
    </row>
    <row r="53" spans="1:12" ht="15.75" thickBot="1">
      <c r="A53" s="237" t="s">
        <v>115</v>
      </c>
      <c r="B53" s="5"/>
      <c r="C53" s="5"/>
      <c r="D53" s="5"/>
      <c r="E53" s="5"/>
      <c r="F53" s="5"/>
      <c r="G53" s="5"/>
      <c r="H53" s="43"/>
      <c r="I53" s="5"/>
      <c r="J53" s="6"/>
    </row>
    <row r="54" spans="1:12" ht="30.75" customHeight="1" thickBot="1">
      <c r="A54" s="238" t="s">
        <v>116</v>
      </c>
      <c r="B54" s="149" t="s">
        <v>117</v>
      </c>
      <c r="C54" s="150" t="s">
        <v>11</v>
      </c>
      <c r="D54" s="260">
        <v>2.8571428571428572</v>
      </c>
      <c r="E54" s="150">
        <v>5</v>
      </c>
      <c r="F54" s="120">
        <f>E54*D54</f>
        <v>14.285714285714286</v>
      </c>
      <c r="G54" s="8">
        <v>5</v>
      </c>
      <c r="H54" s="120">
        <f>G54*D54</f>
        <v>14.285714285714286</v>
      </c>
      <c r="I54" s="8">
        <v>5</v>
      </c>
      <c r="J54" s="120">
        <f t="shared" ref="J54:J73" si="9">D54*I54</f>
        <v>14.285714285714286</v>
      </c>
    </row>
    <row r="55" spans="1:12" ht="34.5" customHeight="1" thickBot="1">
      <c r="A55" s="238" t="s">
        <v>118</v>
      </c>
      <c r="B55" s="149" t="s">
        <v>194</v>
      </c>
      <c r="C55" s="150" t="s">
        <v>11</v>
      </c>
      <c r="D55" s="260">
        <v>2.8571428571428572</v>
      </c>
      <c r="E55" s="150">
        <v>1</v>
      </c>
      <c r="F55" s="120">
        <f t="shared" ref="F55:F60" si="10">E55*D55</f>
        <v>2.8571428571428572</v>
      </c>
      <c r="G55" s="8">
        <v>5</v>
      </c>
      <c r="H55" s="120">
        <f t="shared" ref="H55:H73" si="11">G55*D55</f>
        <v>14.285714285714286</v>
      </c>
      <c r="I55" s="8">
        <v>5</v>
      </c>
      <c r="J55" s="120">
        <f t="shared" si="9"/>
        <v>14.285714285714286</v>
      </c>
    </row>
    <row r="56" spans="1:12" ht="36" customHeight="1" thickBot="1">
      <c r="A56" s="238" t="s">
        <v>120</v>
      </c>
      <c r="B56" s="149" t="s">
        <v>121</v>
      </c>
      <c r="C56" s="150" t="s">
        <v>374</v>
      </c>
      <c r="D56" s="260">
        <v>1.5384615384615385</v>
      </c>
      <c r="E56" s="150">
        <v>1</v>
      </c>
      <c r="F56" s="120">
        <f t="shared" si="10"/>
        <v>1.5384615384615385</v>
      </c>
      <c r="G56" s="8">
        <v>4</v>
      </c>
      <c r="H56" s="120">
        <f t="shared" si="11"/>
        <v>6.1538461538461542</v>
      </c>
      <c r="I56" s="8">
        <v>5</v>
      </c>
      <c r="J56" s="120">
        <f t="shared" si="9"/>
        <v>7.6923076923076925</v>
      </c>
    </row>
    <row r="57" spans="1:12" ht="24.75" thickBot="1">
      <c r="A57" s="17" t="s">
        <v>122</v>
      </c>
      <c r="B57" s="155" t="s">
        <v>123</v>
      </c>
      <c r="C57" s="17" t="s">
        <v>11</v>
      </c>
      <c r="D57" s="276">
        <v>2.8571428571428572</v>
      </c>
      <c r="E57" s="17">
        <v>1</v>
      </c>
      <c r="F57" s="120">
        <f t="shared" si="10"/>
        <v>2.8571428571428572</v>
      </c>
      <c r="G57" s="13">
        <v>3</v>
      </c>
      <c r="H57" s="120">
        <f t="shared" si="11"/>
        <v>8.5714285714285712</v>
      </c>
      <c r="I57" s="13">
        <v>5</v>
      </c>
      <c r="J57" s="120">
        <f t="shared" si="9"/>
        <v>14.285714285714286</v>
      </c>
    </row>
    <row r="58" spans="1:12" ht="45.75" customHeight="1" thickBot="1">
      <c r="A58" s="17" t="s">
        <v>124</v>
      </c>
      <c r="B58" s="150" t="s">
        <v>264</v>
      </c>
      <c r="C58" s="17" t="s">
        <v>14</v>
      </c>
      <c r="D58" s="276">
        <v>1.5384615384615385</v>
      </c>
      <c r="E58" s="17">
        <v>1</v>
      </c>
      <c r="F58" s="120">
        <f t="shared" si="10"/>
        <v>1.5384615384615385</v>
      </c>
      <c r="G58" s="13">
        <v>3</v>
      </c>
      <c r="H58" s="120">
        <f t="shared" si="11"/>
        <v>4.6153846153846159</v>
      </c>
      <c r="I58" s="13">
        <v>5</v>
      </c>
      <c r="J58" s="120">
        <f t="shared" si="9"/>
        <v>7.6923076923076925</v>
      </c>
    </row>
    <row r="59" spans="1:12" ht="42.75" customHeight="1" thickBot="1">
      <c r="A59" s="17" t="s">
        <v>125</v>
      </c>
      <c r="B59" s="155" t="s">
        <v>148</v>
      </c>
      <c r="C59" s="17" t="s">
        <v>14</v>
      </c>
      <c r="D59" s="276">
        <v>1.5384615384615385</v>
      </c>
      <c r="E59" s="17">
        <v>1</v>
      </c>
      <c r="F59" s="120">
        <f t="shared" si="10"/>
        <v>1.5384615384615385</v>
      </c>
      <c r="G59" s="13">
        <v>4</v>
      </c>
      <c r="H59" s="120">
        <f t="shared" si="11"/>
        <v>6.1538461538461542</v>
      </c>
      <c r="I59" s="13">
        <v>5</v>
      </c>
      <c r="J59" s="120">
        <f t="shared" si="9"/>
        <v>7.6923076923076925</v>
      </c>
    </row>
    <row r="60" spans="1:12" ht="30" customHeight="1" thickBot="1">
      <c r="A60" s="166" t="s">
        <v>127</v>
      </c>
      <c r="B60" s="156" t="s">
        <v>128</v>
      </c>
      <c r="C60" s="64" t="s">
        <v>11</v>
      </c>
      <c r="D60" s="274">
        <v>2.8571428571428572</v>
      </c>
      <c r="E60" s="64">
        <v>1</v>
      </c>
      <c r="F60" s="120">
        <f t="shared" si="10"/>
        <v>2.8571428571428572</v>
      </c>
      <c r="G60" s="19">
        <v>4</v>
      </c>
      <c r="H60" s="120">
        <f t="shared" si="11"/>
        <v>11.428571428571429</v>
      </c>
      <c r="I60" s="19">
        <v>5</v>
      </c>
      <c r="J60" s="120">
        <f t="shared" si="9"/>
        <v>14.285714285714286</v>
      </c>
    </row>
    <row r="61" spans="1:12" ht="18" customHeight="1" thickBot="1">
      <c r="A61" s="238" t="s">
        <v>129</v>
      </c>
      <c r="B61" s="151" t="s">
        <v>130</v>
      </c>
      <c r="C61" s="150" t="s">
        <v>14</v>
      </c>
      <c r="D61" s="260">
        <v>1.5384615384615385</v>
      </c>
      <c r="E61" s="150" t="s">
        <v>19</v>
      </c>
      <c r="F61" s="120">
        <v>0</v>
      </c>
      <c r="G61" s="8">
        <v>3</v>
      </c>
      <c r="H61" s="120">
        <f t="shared" si="11"/>
        <v>4.6153846153846159</v>
      </c>
      <c r="I61" s="8">
        <v>5</v>
      </c>
      <c r="J61" s="120">
        <f t="shared" si="9"/>
        <v>7.6923076923076925</v>
      </c>
    </row>
    <row r="62" spans="1:12" ht="42" customHeight="1" thickBot="1">
      <c r="A62" s="238" t="s">
        <v>131</v>
      </c>
      <c r="B62" s="149" t="s">
        <v>132</v>
      </c>
      <c r="C62" s="150" t="s">
        <v>14</v>
      </c>
      <c r="D62" s="260">
        <v>1.5384615384615385</v>
      </c>
      <c r="E62" s="150">
        <v>1</v>
      </c>
      <c r="F62" s="120">
        <f>E62*D62</f>
        <v>1.5384615384615385</v>
      </c>
      <c r="G62" s="8">
        <v>4</v>
      </c>
      <c r="H62" s="120">
        <f t="shared" si="11"/>
        <v>6.1538461538461542</v>
      </c>
      <c r="I62" s="8">
        <v>5</v>
      </c>
      <c r="J62" s="120">
        <f t="shared" si="9"/>
        <v>7.6923076923076925</v>
      </c>
    </row>
    <row r="63" spans="1:12" ht="42.75" customHeight="1" thickBot="1">
      <c r="A63" s="238" t="s">
        <v>133</v>
      </c>
      <c r="B63" s="150" t="s">
        <v>134</v>
      </c>
      <c r="C63" s="150" t="s">
        <v>14</v>
      </c>
      <c r="D63" s="260">
        <v>1.5384615384615385</v>
      </c>
      <c r="E63" s="150">
        <v>4</v>
      </c>
      <c r="F63" s="120">
        <f t="shared" ref="F63:F73" si="12">E63*D63</f>
        <v>6.1538461538461542</v>
      </c>
      <c r="G63" s="8">
        <v>5</v>
      </c>
      <c r="H63" s="120">
        <f t="shared" si="11"/>
        <v>7.6923076923076925</v>
      </c>
      <c r="I63" s="8">
        <v>5</v>
      </c>
      <c r="J63" s="120">
        <f t="shared" si="9"/>
        <v>7.6923076923076925</v>
      </c>
    </row>
    <row r="64" spans="1:12" ht="30" customHeight="1" thickBot="1">
      <c r="A64" s="238" t="s">
        <v>135</v>
      </c>
      <c r="B64" s="150" t="s">
        <v>136</v>
      </c>
      <c r="C64" s="150" t="s">
        <v>11</v>
      </c>
      <c r="D64" s="260">
        <v>2.8571428571428572</v>
      </c>
      <c r="E64" s="150">
        <v>2</v>
      </c>
      <c r="F64" s="120">
        <f t="shared" si="12"/>
        <v>5.7142857142857144</v>
      </c>
      <c r="G64" s="8">
        <v>3</v>
      </c>
      <c r="H64" s="120">
        <f t="shared" si="11"/>
        <v>8.5714285714285712</v>
      </c>
      <c r="I64" s="8">
        <v>5</v>
      </c>
      <c r="J64" s="120">
        <f t="shared" si="9"/>
        <v>14.285714285714286</v>
      </c>
    </row>
    <row r="65" spans="1:10" ht="50.25" customHeight="1" thickBot="1">
      <c r="A65" s="157" t="s">
        <v>137</v>
      </c>
      <c r="B65" s="157" t="s">
        <v>138</v>
      </c>
      <c r="C65" s="157" t="s">
        <v>11</v>
      </c>
      <c r="D65" s="280">
        <v>2.8571428571428572</v>
      </c>
      <c r="E65" s="157">
        <v>1</v>
      </c>
      <c r="F65" s="120">
        <f t="shared" si="12"/>
        <v>2.8571428571428572</v>
      </c>
      <c r="G65" s="72">
        <v>3</v>
      </c>
      <c r="H65" s="120">
        <f t="shared" si="11"/>
        <v>8.5714285714285712</v>
      </c>
      <c r="I65" s="72">
        <v>5</v>
      </c>
      <c r="J65" s="279">
        <f t="shared" si="9"/>
        <v>14.285714285714286</v>
      </c>
    </row>
    <row r="66" spans="1:10" ht="30" customHeight="1" thickBot="1">
      <c r="A66" s="238" t="s">
        <v>139</v>
      </c>
      <c r="B66" s="150" t="s">
        <v>140</v>
      </c>
      <c r="C66" s="158" t="s">
        <v>187</v>
      </c>
      <c r="D66" s="260">
        <v>1.5384615384615385</v>
      </c>
      <c r="E66" s="150">
        <v>2</v>
      </c>
      <c r="F66" s="120">
        <f t="shared" si="12"/>
        <v>3.0769230769230771</v>
      </c>
      <c r="G66" s="8">
        <v>4</v>
      </c>
      <c r="H66" s="120">
        <f t="shared" si="11"/>
        <v>6.1538461538461542</v>
      </c>
      <c r="I66" s="8">
        <v>5</v>
      </c>
      <c r="J66" s="120">
        <f t="shared" si="9"/>
        <v>7.6923076923076925</v>
      </c>
    </row>
    <row r="67" spans="1:10" ht="36" customHeight="1" thickBot="1">
      <c r="A67" s="238" t="s">
        <v>141</v>
      </c>
      <c r="B67" s="159" t="s">
        <v>315</v>
      </c>
      <c r="C67" s="70" t="s">
        <v>14</v>
      </c>
      <c r="D67" s="260">
        <v>1.5384615384615385</v>
      </c>
      <c r="E67" s="150">
        <v>1</v>
      </c>
      <c r="F67" s="120">
        <f t="shared" si="12"/>
        <v>1.5384615384615385</v>
      </c>
      <c r="G67" s="8">
        <v>3</v>
      </c>
      <c r="H67" s="120">
        <f t="shared" si="11"/>
        <v>4.6153846153846159</v>
      </c>
      <c r="I67" s="8">
        <v>5</v>
      </c>
      <c r="J67" s="120">
        <f t="shared" si="9"/>
        <v>7.6923076923076925</v>
      </c>
    </row>
    <row r="68" spans="1:10" ht="34.5" customHeight="1" thickBot="1">
      <c r="A68" s="238" t="s">
        <v>143</v>
      </c>
      <c r="B68" s="67" t="s">
        <v>144</v>
      </c>
      <c r="C68" s="150" t="s">
        <v>14</v>
      </c>
      <c r="D68" s="260">
        <v>1.5384615384615385</v>
      </c>
      <c r="E68" s="150" t="s">
        <v>19</v>
      </c>
      <c r="F68" s="120">
        <v>0</v>
      </c>
      <c r="G68" s="8">
        <v>1</v>
      </c>
      <c r="H68" s="120">
        <f t="shared" si="11"/>
        <v>1.5384615384615385</v>
      </c>
      <c r="I68" s="8">
        <v>5</v>
      </c>
      <c r="J68" s="120">
        <f t="shared" si="9"/>
        <v>7.6923076923076925</v>
      </c>
    </row>
    <row r="69" spans="1:10" ht="24.75" thickBot="1">
      <c r="A69" s="238" t="s">
        <v>145</v>
      </c>
      <c r="B69" s="150" t="s">
        <v>146</v>
      </c>
      <c r="C69" s="150" t="s">
        <v>14</v>
      </c>
      <c r="D69" s="260">
        <v>1.5384615384615385</v>
      </c>
      <c r="E69" s="150">
        <v>1</v>
      </c>
      <c r="F69" s="120">
        <f t="shared" si="12"/>
        <v>1.5384615384615385</v>
      </c>
      <c r="G69" s="8">
        <v>5</v>
      </c>
      <c r="H69" s="120">
        <f t="shared" si="11"/>
        <v>7.6923076923076925</v>
      </c>
      <c r="I69" s="8">
        <v>5</v>
      </c>
      <c r="J69" s="120">
        <f t="shared" si="9"/>
        <v>7.6923076923076925</v>
      </c>
    </row>
    <row r="70" spans="1:10" ht="34.5" customHeight="1" thickBot="1">
      <c r="A70" s="13" t="s">
        <v>147</v>
      </c>
      <c r="B70" s="8" t="s">
        <v>154</v>
      </c>
      <c r="C70" s="8" t="s">
        <v>14</v>
      </c>
      <c r="D70" s="120">
        <v>1.5384615384615385</v>
      </c>
      <c r="E70" s="8">
        <v>1</v>
      </c>
      <c r="F70" s="120">
        <f t="shared" si="12"/>
        <v>1.5384615384615385</v>
      </c>
      <c r="G70" s="8">
        <v>3</v>
      </c>
      <c r="H70" s="120">
        <f t="shared" si="11"/>
        <v>4.6153846153846159</v>
      </c>
      <c r="I70" s="8">
        <v>5</v>
      </c>
      <c r="J70" s="120">
        <f t="shared" si="9"/>
        <v>7.6923076923076925</v>
      </c>
    </row>
    <row r="71" spans="1:10" ht="25.5" customHeight="1" thickBot="1">
      <c r="A71" s="71" t="s">
        <v>149</v>
      </c>
      <c r="B71" s="8" t="s">
        <v>156</v>
      </c>
      <c r="C71" s="8" t="s">
        <v>14</v>
      </c>
      <c r="D71" s="120">
        <v>1.5384615384615385</v>
      </c>
      <c r="E71" s="8">
        <v>2</v>
      </c>
      <c r="F71" s="120">
        <f t="shared" si="12"/>
        <v>3.0769230769230771</v>
      </c>
      <c r="G71" s="8">
        <v>5</v>
      </c>
      <c r="H71" s="120">
        <f t="shared" si="11"/>
        <v>7.6923076923076925</v>
      </c>
      <c r="I71" s="8">
        <v>5</v>
      </c>
      <c r="J71" s="120">
        <f t="shared" si="9"/>
        <v>7.6923076923076925</v>
      </c>
    </row>
    <row r="72" spans="1:10" ht="35.25" customHeight="1" thickBot="1">
      <c r="A72" s="219" t="s">
        <v>151</v>
      </c>
      <c r="B72" s="46" t="s">
        <v>152</v>
      </c>
      <c r="C72" s="21" t="s">
        <v>11</v>
      </c>
      <c r="D72" s="122">
        <v>2.8571428571428572</v>
      </c>
      <c r="E72" s="21">
        <v>2</v>
      </c>
      <c r="F72" s="120">
        <f t="shared" si="12"/>
        <v>5.7142857142857144</v>
      </c>
      <c r="G72" s="8">
        <v>4</v>
      </c>
      <c r="H72" s="120">
        <f t="shared" si="11"/>
        <v>11.428571428571429</v>
      </c>
      <c r="I72" s="8">
        <v>5</v>
      </c>
      <c r="J72" s="120">
        <f t="shared" si="9"/>
        <v>14.285714285714286</v>
      </c>
    </row>
    <row r="73" spans="1:10" ht="33" customHeight="1" thickBot="1">
      <c r="A73" s="23" t="s">
        <v>153</v>
      </c>
      <c r="B73" s="234" t="s">
        <v>150</v>
      </c>
      <c r="C73" s="235" t="s">
        <v>14</v>
      </c>
      <c r="D73" s="281">
        <v>1.5384615384615385</v>
      </c>
      <c r="E73" s="236">
        <v>2</v>
      </c>
      <c r="F73" s="122">
        <f t="shared" si="12"/>
        <v>3.0769230769230771</v>
      </c>
      <c r="G73" s="13">
        <v>3</v>
      </c>
      <c r="H73" s="122">
        <f t="shared" si="11"/>
        <v>4.6153846153846159</v>
      </c>
      <c r="I73" s="13">
        <v>5</v>
      </c>
      <c r="J73" s="122">
        <f t="shared" si="9"/>
        <v>7.6923076923076925</v>
      </c>
    </row>
    <row r="74" spans="1:10" ht="16.5" thickBot="1">
      <c r="A74" s="342" t="s">
        <v>157</v>
      </c>
      <c r="B74" s="343"/>
      <c r="C74" s="343"/>
      <c r="D74" s="343"/>
      <c r="E74" s="344"/>
      <c r="F74" s="29">
        <f>SUM(F54:F73)</f>
        <v>63.296703296703321</v>
      </c>
      <c r="G74" s="28"/>
      <c r="H74" s="29">
        <f>SUM(H54:H73)</f>
        <v>149.45054945054943</v>
      </c>
      <c r="I74" s="28"/>
      <c r="J74" s="30">
        <f>SUM(J54:J73)</f>
        <v>199.99999999999991</v>
      </c>
    </row>
    <row r="75" spans="1:10" ht="16.5" thickBot="1">
      <c r="A75" s="227" t="s">
        <v>158</v>
      </c>
      <c r="B75" s="73"/>
      <c r="C75" s="206"/>
      <c r="D75" s="5"/>
      <c r="E75" s="5"/>
      <c r="F75" s="5"/>
      <c r="G75" s="5"/>
      <c r="H75" s="5"/>
      <c r="I75" s="5"/>
      <c r="J75" s="74"/>
    </row>
    <row r="76" spans="1:10" ht="24.75" thickBot="1">
      <c r="A76" s="23" t="s">
        <v>159</v>
      </c>
      <c r="B76" s="11" t="s">
        <v>160</v>
      </c>
      <c r="C76" s="21" t="s">
        <v>14</v>
      </c>
      <c r="D76" s="22">
        <v>5</v>
      </c>
      <c r="E76" s="22">
        <v>1</v>
      </c>
      <c r="F76" s="22">
        <f>E76*D76</f>
        <v>5</v>
      </c>
      <c r="G76" s="22">
        <v>3</v>
      </c>
      <c r="H76" s="22">
        <f>G76*D76</f>
        <v>15</v>
      </c>
      <c r="I76" s="23">
        <v>5</v>
      </c>
      <c r="J76" s="11">
        <f>D76*I76</f>
        <v>25</v>
      </c>
    </row>
    <row r="77" spans="1:10" ht="24.75" thickBot="1">
      <c r="A77" s="13" t="s">
        <v>161</v>
      </c>
      <c r="B77" s="21" t="s">
        <v>162</v>
      </c>
      <c r="C77" s="13" t="s">
        <v>14</v>
      </c>
      <c r="D77" s="13">
        <v>5</v>
      </c>
      <c r="E77" s="171">
        <v>1</v>
      </c>
      <c r="F77" s="11">
        <f t="shared" ref="F77" si="13">E77*D77</f>
        <v>5</v>
      </c>
      <c r="G77" s="173">
        <v>3</v>
      </c>
      <c r="H77" s="11">
        <f t="shared" ref="H77:H79" si="14">G77*D77</f>
        <v>15</v>
      </c>
      <c r="I77" s="12">
        <v>5</v>
      </c>
      <c r="J77" s="179">
        <f>D77*I77</f>
        <v>25</v>
      </c>
    </row>
    <row r="78" spans="1:10" ht="36.75" thickBot="1">
      <c r="A78" s="72" t="s">
        <v>163</v>
      </c>
      <c r="B78" s="75" t="s">
        <v>164</v>
      </c>
      <c r="C78" s="72" t="s">
        <v>11</v>
      </c>
      <c r="D78" s="72">
        <v>15</v>
      </c>
      <c r="E78" s="72" t="s">
        <v>19</v>
      </c>
      <c r="F78" s="22">
        <v>0</v>
      </c>
      <c r="G78" s="72">
        <v>2</v>
      </c>
      <c r="H78" s="179">
        <f t="shared" si="14"/>
        <v>30</v>
      </c>
      <c r="I78" s="72">
        <v>5</v>
      </c>
      <c r="J78" s="72">
        <f>D78*I78</f>
        <v>75</v>
      </c>
    </row>
    <row r="79" spans="1:10" ht="36.75" customHeight="1" thickBot="1">
      <c r="A79" s="22" t="s">
        <v>165</v>
      </c>
      <c r="B79" s="27" t="s">
        <v>166</v>
      </c>
      <c r="C79" s="21" t="s">
        <v>14</v>
      </c>
      <c r="D79" s="21">
        <v>5</v>
      </c>
      <c r="E79" s="172" t="s">
        <v>19</v>
      </c>
      <c r="F79" s="33">
        <v>0</v>
      </c>
      <c r="G79" s="218">
        <v>1</v>
      </c>
      <c r="H79" s="33">
        <f t="shared" si="14"/>
        <v>5</v>
      </c>
      <c r="I79" s="21">
        <v>5</v>
      </c>
      <c r="J79" s="21">
        <f>D79*I79</f>
        <v>25</v>
      </c>
    </row>
    <row r="80" spans="1:10" ht="16.5" thickBot="1">
      <c r="A80" s="334" t="s">
        <v>167</v>
      </c>
      <c r="B80" s="335"/>
      <c r="C80" s="335"/>
      <c r="D80" s="335"/>
      <c r="E80" s="341"/>
      <c r="F80" s="245">
        <v>48</v>
      </c>
      <c r="G80" s="28"/>
      <c r="H80" s="245">
        <v>108</v>
      </c>
      <c r="I80" s="28"/>
      <c r="J80" s="244">
        <f>SUM(J76:J79)</f>
        <v>150</v>
      </c>
    </row>
    <row r="81" spans="2:10" ht="16.5" thickBot="1">
      <c r="B81" s="58"/>
      <c r="D81" s="292" t="s">
        <v>168</v>
      </c>
      <c r="E81" s="293"/>
      <c r="F81" s="59">
        <f>F80+F74+F52+F24+F15</f>
        <v>261.0467032967033</v>
      </c>
      <c r="G81" s="56"/>
      <c r="H81" s="59">
        <f>H80+H74+H52+H24+H15</f>
        <v>591.82554945054949</v>
      </c>
      <c r="I81" s="56"/>
      <c r="J81" s="59">
        <f>J80+J74+J52+J24+J15</f>
        <v>999.99999999999989</v>
      </c>
    </row>
  </sheetData>
  <autoFilter ref="A1:L8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1">
    <mergeCell ref="A15:E15"/>
    <mergeCell ref="A24:E24"/>
    <mergeCell ref="A52:E52"/>
    <mergeCell ref="D81:E81"/>
    <mergeCell ref="A1:J1"/>
    <mergeCell ref="A2:J2"/>
    <mergeCell ref="E3:F3"/>
    <mergeCell ref="G3:H3"/>
    <mergeCell ref="I3:J3"/>
    <mergeCell ref="A80:E80"/>
    <mergeCell ref="A74:E74"/>
  </mergeCells>
  <pageMargins left="0.7" right="0.7" top="0.75" bottom="0.75" header="0.3" footer="0.3"/>
  <pageSetup scale="8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Q88"/>
  <sheetViews>
    <sheetView workbookViewId="0">
      <selection activeCell="C12" sqref="C12:F12"/>
    </sheetView>
  </sheetViews>
  <sheetFormatPr defaultRowHeight="15"/>
  <cols>
    <col min="1" max="1" width="6.28515625" customWidth="1"/>
    <col min="2" max="2" width="32.7109375" customWidth="1"/>
    <col min="3" max="3" width="36.7109375" customWidth="1"/>
    <col min="4" max="4" width="14.28515625" customWidth="1"/>
    <col min="5" max="5" width="36.7109375" customWidth="1"/>
    <col min="6" max="6" width="17.42578125" customWidth="1"/>
    <col min="8" max="8" width="56" customWidth="1"/>
    <col min="9" max="9" width="52" customWidth="1"/>
    <col min="14" max="14" width="21.7109375" customWidth="1"/>
  </cols>
  <sheetData>
    <row r="1" spans="1:17" ht="41.25" customHeight="1">
      <c r="A1" s="348" t="s">
        <v>395</v>
      </c>
      <c r="B1" s="348"/>
      <c r="C1" s="348"/>
      <c r="D1" s="348"/>
      <c r="E1" s="348"/>
      <c r="F1" s="348"/>
      <c r="G1" s="82"/>
      <c r="H1" s="82"/>
      <c r="I1" s="82"/>
      <c r="J1" s="82"/>
      <c r="K1" s="82"/>
      <c r="L1" s="82"/>
      <c r="M1" s="82"/>
      <c r="N1" s="82"/>
      <c r="O1" s="82"/>
      <c r="P1" s="82"/>
      <c r="Q1" s="82"/>
    </row>
    <row r="2" spans="1:17" ht="55.5" customHeight="1">
      <c r="A2" s="327" t="s">
        <v>195</v>
      </c>
      <c r="B2" s="327"/>
      <c r="C2" s="327"/>
      <c r="D2" s="327"/>
      <c r="E2" s="327"/>
      <c r="F2" s="83"/>
      <c r="G2" s="83"/>
      <c r="H2" s="83"/>
      <c r="I2" s="83"/>
      <c r="J2" s="83"/>
      <c r="K2" s="83"/>
      <c r="L2" s="83"/>
      <c r="M2" s="83"/>
      <c r="N2" s="83"/>
      <c r="O2" s="83"/>
      <c r="P2" s="82"/>
      <c r="Q2" s="82"/>
    </row>
    <row r="3" spans="1:17">
      <c r="A3" s="84" t="s">
        <v>196</v>
      </c>
      <c r="B3" s="82"/>
      <c r="C3" s="82"/>
      <c r="D3" s="82"/>
      <c r="E3" s="82"/>
      <c r="F3" s="82"/>
      <c r="G3" s="82"/>
      <c r="H3" s="82"/>
      <c r="I3" s="82"/>
      <c r="J3" s="82"/>
      <c r="K3" s="82"/>
      <c r="L3" s="82"/>
      <c r="M3" s="82"/>
      <c r="N3" s="82"/>
      <c r="O3" s="82"/>
      <c r="P3" s="82"/>
      <c r="Q3" s="82"/>
    </row>
    <row r="4" spans="1:17" ht="15" customHeight="1">
      <c r="A4" s="192" t="s">
        <v>381</v>
      </c>
      <c r="B4" s="193" t="s">
        <v>380</v>
      </c>
      <c r="C4" s="193"/>
      <c r="D4" s="193"/>
      <c r="E4" s="193"/>
      <c r="F4" s="194"/>
      <c r="G4" s="85"/>
      <c r="H4" s="85"/>
      <c r="I4" s="85"/>
      <c r="J4" s="86"/>
      <c r="K4" s="86"/>
      <c r="L4" s="86"/>
      <c r="M4" s="86"/>
      <c r="N4" s="86"/>
      <c r="O4" s="86"/>
      <c r="P4" s="82"/>
      <c r="Q4" s="82"/>
    </row>
    <row r="5" spans="1:17" ht="129" customHeight="1">
      <c r="A5" s="87" t="s">
        <v>9</v>
      </c>
      <c r="B5" s="88" t="s">
        <v>10</v>
      </c>
      <c r="C5" s="331" t="s">
        <v>388</v>
      </c>
      <c r="D5" s="331"/>
      <c r="E5" s="331"/>
      <c r="F5" s="331"/>
      <c r="G5" s="89"/>
      <c r="H5" s="89"/>
      <c r="I5" s="377"/>
      <c r="J5" s="377"/>
      <c r="K5" s="377"/>
      <c r="L5" s="377"/>
      <c r="M5" s="377"/>
      <c r="N5" s="377"/>
      <c r="O5" s="377"/>
      <c r="P5" s="82"/>
      <c r="Q5" s="82"/>
    </row>
    <row r="6" spans="1:17" ht="28.5" customHeight="1">
      <c r="A6" s="90"/>
      <c r="B6" s="91"/>
      <c r="C6" s="92" t="s">
        <v>379</v>
      </c>
      <c r="D6" s="93" t="s">
        <v>197</v>
      </c>
      <c r="E6" s="92" t="s">
        <v>198</v>
      </c>
      <c r="F6" s="92" t="s">
        <v>389</v>
      </c>
      <c r="G6" s="91"/>
      <c r="H6" s="91"/>
      <c r="I6" s="82"/>
      <c r="J6" s="82"/>
      <c r="K6" s="82"/>
      <c r="L6" s="82"/>
      <c r="M6" s="82"/>
      <c r="N6" s="82"/>
      <c r="O6" s="82"/>
      <c r="P6" s="82"/>
      <c r="Q6" s="82"/>
    </row>
    <row r="7" spans="1:17">
      <c r="A7" s="94"/>
      <c r="B7" s="82"/>
      <c r="C7" s="92" t="s">
        <v>199</v>
      </c>
      <c r="D7" s="93" t="s">
        <v>200</v>
      </c>
      <c r="E7" s="93" t="s">
        <v>201</v>
      </c>
      <c r="F7" s="93">
        <v>1</v>
      </c>
      <c r="G7" s="82"/>
      <c r="H7" s="82"/>
      <c r="I7" s="82"/>
      <c r="J7" s="82"/>
      <c r="K7" s="82"/>
      <c r="L7" s="82"/>
      <c r="M7" s="82"/>
      <c r="N7" s="82"/>
      <c r="O7" s="82"/>
      <c r="P7" s="82"/>
      <c r="Q7" s="82"/>
    </row>
    <row r="8" spans="1:17" ht="25.5">
      <c r="A8" s="94"/>
      <c r="B8" s="82"/>
      <c r="C8" s="92" t="s">
        <v>202</v>
      </c>
      <c r="D8" s="93" t="s">
        <v>203</v>
      </c>
      <c r="E8" s="93" t="s">
        <v>204</v>
      </c>
      <c r="F8" s="93">
        <v>2</v>
      </c>
      <c r="G8" s="82"/>
      <c r="H8" s="82"/>
      <c r="I8" s="82"/>
      <c r="J8" s="82"/>
      <c r="K8" s="82"/>
      <c r="L8" s="82"/>
      <c r="M8" s="82"/>
      <c r="N8" s="82"/>
      <c r="O8" s="82"/>
      <c r="P8" s="82"/>
      <c r="Q8" s="82"/>
    </row>
    <row r="9" spans="1:17">
      <c r="A9" s="94"/>
      <c r="B9" s="82"/>
      <c r="C9" s="92" t="s">
        <v>205</v>
      </c>
      <c r="D9" s="93" t="s">
        <v>206</v>
      </c>
      <c r="E9" s="93" t="s">
        <v>207</v>
      </c>
      <c r="F9" s="95" t="s">
        <v>208</v>
      </c>
      <c r="G9" s="82"/>
      <c r="H9" s="82"/>
      <c r="I9" s="82"/>
      <c r="J9" s="82"/>
      <c r="K9" s="82"/>
      <c r="L9" s="82"/>
      <c r="M9" s="82"/>
      <c r="N9" s="82"/>
      <c r="O9" s="82"/>
      <c r="P9" s="82"/>
      <c r="Q9" s="82"/>
    </row>
    <row r="10" spans="1:17">
      <c r="A10" s="96"/>
      <c r="B10" s="82"/>
      <c r="C10" s="92" t="s">
        <v>209</v>
      </c>
      <c r="D10" s="93" t="s">
        <v>210</v>
      </c>
      <c r="E10" s="93" t="s">
        <v>211</v>
      </c>
      <c r="F10" s="93">
        <v>5</v>
      </c>
      <c r="G10" s="82"/>
      <c r="H10" s="82"/>
      <c r="I10" s="82"/>
      <c r="J10" s="82"/>
      <c r="K10" s="82"/>
      <c r="L10" s="82"/>
      <c r="M10" s="82"/>
      <c r="N10" s="82"/>
      <c r="O10" s="82"/>
      <c r="P10" s="82"/>
      <c r="Q10" s="82"/>
    </row>
    <row r="11" spans="1:17">
      <c r="A11" s="90"/>
      <c r="B11" s="195"/>
      <c r="C11" s="208" t="s">
        <v>196</v>
      </c>
      <c r="D11" s="207"/>
      <c r="E11" s="207"/>
      <c r="F11" s="203"/>
      <c r="G11" s="82"/>
      <c r="H11" s="82"/>
      <c r="I11" s="82"/>
      <c r="J11" s="82"/>
      <c r="K11" s="82"/>
      <c r="L11" s="82"/>
      <c r="M11" s="82"/>
      <c r="N11" s="82"/>
      <c r="O11" s="82"/>
      <c r="P11" s="82"/>
      <c r="Q11" s="82"/>
    </row>
    <row r="12" spans="1:17" ht="101.25" customHeight="1">
      <c r="A12" s="97" t="s">
        <v>12</v>
      </c>
      <c r="B12" s="98" t="s">
        <v>13</v>
      </c>
      <c r="C12" s="379" t="s">
        <v>212</v>
      </c>
      <c r="D12" s="380"/>
      <c r="E12" s="380"/>
      <c r="F12" s="381"/>
      <c r="H12" s="89"/>
      <c r="I12" s="89"/>
      <c r="J12" s="89"/>
      <c r="K12" s="89"/>
      <c r="L12" s="89"/>
      <c r="M12" s="89"/>
      <c r="N12" s="89"/>
      <c r="O12" s="82"/>
      <c r="P12" s="82"/>
      <c r="Q12" s="82"/>
    </row>
    <row r="13" spans="1:17" ht="122.25" customHeight="1">
      <c r="A13" s="99" t="s">
        <v>15</v>
      </c>
      <c r="B13" s="100" t="s">
        <v>16</v>
      </c>
      <c r="C13" s="382" t="s">
        <v>213</v>
      </c>
      <c r="D13" s="383"/>
      <c r="E13" s="383"/>
      <c r="F13" s="384"/>
      <c r="G13" s="89"/>
      <c r="H13" s="89"/>
      <c r="I13" s="89"/>
      <c r="J13" s="89"/>
      <c r="K13" s="89"/>
      <c r="L13" s="89"/>
      <c r="M13" s="89"/>
      <c r="N13" s="89"/>
      <c r="O13" s="89"/>
      <c r="P13" s="89"/>
      <c r="Q13" s="82"/>
    </row>
    <row r="14" spans="1:17" ht="68.25" customHeight="1">
      <c r="A14" s="99" t="s">
        <v>17</v>
      </c>
      <c r="B14" s="100" t="s">
        <v>18</v>
      </c>
      <c r="C14" s="382" t="s">
        <v>214</v>
      </c>
      <c r="D14" s="383"/>
      <c r="E14" s="383"/>
      <c r="F14" s="384"/>
      <c r="G14" s="89"/>
      <c r="H14" s="89"/>
      <c r="I14" s="89"/>
      <c r="J14" s="89"/>
      <c r="K14" s="89"/>
      <c r="L14" s="89"/>
      <c r="M14" s="89"/>
      <c r="N14" s="89"/>
      <c r="O14" s="89"/>
      <c r="P14" s="89"/>
      <c r="Q14" s="82"/>
    </row>
    <row r="15" spans="1:17" ht="108.75" customHeight="1">
      <c r="A15" s="99" t="s">
        <v>20</v>
      </c>
      <c r="B15" s="100" t="s">
        <v>21</v>
      </c>
      <c r="C15" s="385" t="s">
        <v>288</v>
      </c>
      <c r="D15" s="386"/>
      <c r="E15" s="386"/>
      <c r="F15" s="387"/>
      <c r="G15" s="89"/>
      <c r="H15" s="89"/>
      <c r="I15" s="89" t="s">
        <v>216</v>
      </c>
      <c r="J15" s="89"/>
      <c r="K15" s="89"/>
      <c r="L15" s="89"/>
      <c r="M15" s="89"/>
      <c r="N15" s="89"/>
      <c r="O15" s="89"/>
      <c r="P15" s="89"/>
      <c r="Q15" s="82"/>
    </row>
    <row r="16" spans="1:17" ht="92.25" customHeight="1">
      <c r="A16" s="99" t="s">
        <v>22</v>
      </c>
      <c r="B16" s="101" t="s">
        <v>217</v>
      </c>
      <c r="C16" s="385" t="s">
        <v>218</v>
      </c>
      <c r="D16" s="386"/>
      <c r="E16" s="386"/>
      <c r="F16" s="387"/>
      <c r="G16" s="89"/>
      <c r="H16" s="89"/>
      <c r="I16" s="89"/>
      <c r="J16" s="89"/>
      <c r="K16" s="89"/>
      <c r="L16" s="89"/>
      <c r="M16" s="89"/>
      <c r="N16" s="89"/>
      <c r="O16" s="89"/>
      <c r="P16" s="89"/>
      <c r="Q16" s="82"/>
    </row>
    <row r="17" spans="1:17" ht="48.75" customHeight="1">
      <c r="A17" s="99" t="s">
        <v>24</v>
      </c>
      <c r="B17" s="99" t="s">
        <v>219</v>
      </c>
      <c r="C17" s="385" t="s">
        <v>220</v>
      </c>
      <c r="D17" s="386"/>
      <c r="E17" s="386"/>
      <c r="F17" s="387"/>
      <c r="G17" s="89"/>
      <c r="H17" s="89"/>
      <c r="I17" s="89"/>
      <c r="J17" s="89"/>
      <c r="K17" s="89"/>
      <c r="L17" s="89"/>
      <c r="M17" s="89"/>
      <c r="N17" s="89"/>
      <c r="O17" s="89"/>
      <c r="P17" s="89"/>
      <c r="Q17" s="82"/>
    </row>
    <row r="18" spans="1:17" ht="15" customHeight="1">
      <c r="A18" s="307" t="s">
        <v>27</v>
      </c>
      <c r="B18" s="308"/>
      <c r="C18" s="187" t="s">
        <v>196</v>
      </c>
      <c r="D18" s="187"/>
      <c r="E18" s="187"/>
      <c r="F18" s="188"/>
      <c r="G18" s="85"/>
      <c r="H18" s="85"/>
      <c r="I18" s="85"/>
      <c r="J18" s="86"/>
      <c r="K18" s="86"/>
      <c r="L18" s="86"/>
      <c r="M18" s="86"/>
      <c r="N18" s="86"/>
      <c r="O18" s="86"/>
      <c r="P18" s="86"/>
      <c r="Q18" s="82"/>
    </row>
    <row r="19" spans="1:17" ht="154.5" customHeight="1">
      <c r="A19" s="99" t="s">
        <v>28</v>
      </c>
      <c r="B19" s="99" t="s">
        <v>29</v>
      </c>
      <c r="C19" s="350" t="s">
        <v>345</v>
      </c>
      <c r="D19" s="351"/>
      <c r="E19" s="351"/>
      <c r="F19" s="352"/>
      <c r="G19" s="89"/>
      <c r="H19" s="89"/>
      <c r="I19" s="89"/>
      <c r="J19" s="89"/>
      <c r="K19" s="89"/>
      <c r="L19" s="89"/>
      <c r="M19" s="89"/>
      <c r="N19" s="89"/>
      <c r="O19" s="89"/>
      <c r="P19" s="89"/>
      <c r="Q19" s="82"/>
    </row>
    <row r="20" spans="1:17" ht="59.25" customHeight="1">
      <c r="A20" s="99" t="s">
        <v>30</v>
      </c>
      <c r="B20" s="99" t="s">
        <v>31</v>
      </c>
      <c r="C20" s="350" t="s">
        <v>222</v>
      </c>
      <c r="D20" s="351"/>
      <c r="E20" s="351"/>
      <c r="F20" s="352"/>
      <c r="G20" s="89"/>
      <c r="H20" s="89"/>
      <c r="I20" s="89"/>
      <c r="J20" s="89"/>
      <c r="K20" s="89"/>
      <c r="L20" s="89"/>
      <c r="M20" s="89"/>
      <c r="N20" s="89"/>
      <c r="O20" s="89"/>
      <c r="P20" s="89"/>
      <c r="Q20" s="82"/>
    </row>
    <row r="21" spans="1:17" ht="37.5" customHeight="1">
      <c r="A21" s="99" t="s">
        <v>32</v>
      </c>
      <c r="B21" s="99" t="s">
        <v>33</v>
      </c>
      <c r="C21" s="350" t="s">
        <v>223</v>
      </c>
      <c r="D21" s="351"/>
      <c r="E21" s="351"/>
      <c r="F21" s="352"/>
      <c r="G21" s="89"/>
      <c r="H21" s="89"/>
      <c r="I21" s="89"/>
      <c r="J21" s="89"/>
      <c r="K21" s="89"/>
      <c r="L21" s="89"/>
      <c r="M21" s="89"/>
      <c r="N21" s="89"/>
      <c r="O21" s="89"/>
      <c r="P21" s="89"/>
      <c r="Q21" s="82"/>
    </row>
    <row r="22" spans="1:17" ht="36.75" customHeight="1">
      <c r="A22" s="99" t="s">
        <v>34</v>
      </c>
      <c r="B22" s="99" t="s">
        <v>35</v>
      </c>
      <c r="C22" s="350" t="s">
        <v>224</v>
      </c>
      <c r="D22" s="351"/>
      <c r="E22" s="351"/>
      <c r="F22" s="352"/>
      <c r="G22" s="89"/>
      <c r="H22" s="89"/>
      <c r="I22" s="89"/>
      <c r="J22" s="89"/>
      <c r="K22" s="89"/>
      <c r="L22" s="89"/>
      <c r="M22" s="89"/>
      <c r="N22" s="89"/>
      <c r="O22" s="89"/>
      <c r="P22" s="89"/>
      <c r="Q22" s="82"/>
    </row>
    <row r="23" spans="1:17" ht="55.5" customHeight="1">
      <c r="A23" s="99" t="s">
        <v>36</v>
      </c>
      <c r="B23" s="99" t="s">
        <v>37</v>
      </c>
      <c r="C23" s="350" t="s">
        <v>225</v>
      </c>
      <c r="D23" s="351"/>
      <c r="E23" s="351"/>
      <c r="F23" s="352"/>
      <c r="G23" s="89"/>
      <c r="H23" s="89"/>
      <c r="I23" s="89"/>
      <c r="J23" s="89"/>
      <c r="K23" s="89"/>
      <c r="L23" s="89"/>
      <c r="M23" s="89"/>
      <c r="N23" s="89"/>
      <c r="O23" s="89"/>
      <c r="P23" s="89"/>
      <c r="Q23" s="82"/>
    </row>
    <row r="24" spans="1:17" ht="58.5" customHeight="1">
      <c r="A24" s="99" t="s">
        <v>38</v>
      </c>
      <c r="B24" s="99" t="s">
        <v>39</v>
      </c>
      <c r="C24" s="350" t="s">
        <v>227</v>
      </c>
      <c r="D24" s="351"/>
      <c r="E24" s="351"/>
      <c r="F24" s="352"/>
      <c r="G24" s="89"/>
      <c r="H24" s="89"/>
      <c r="I24" s="89"/>
      <c r="J24" s="89"/>
      <c r="K24" s="89"/>
      <c r="L24" s="89"/>
      <c r="M24" s="89"/>
      <c r="N24" s="89"/>
      <c r="O24" s="89"/>
      <c r="P24" s="89"/>
      <c r="Q24" s="82"/>
    </row>
    <row r="25" spans="1:17" ht="47.25" customHeight="1">
      <c r="A25" s="99" t="s">
        <v>40</v>
      </c>
      <c r="B25" s="99" t="s">
        <v>228</v>
      </c>
      <c r="C25" s="350" t="s">
        <v>344</v>
      </c>
      <c r="D25" s="351"/>
      <c r="E25" s="351"/>
      <c r="F25" s="352"/>
      <c r="G25" s="89"/>
      <c r="H25" s="89"/>
      <c r="I25" s="89"/>
      <c r="J25" s="89"/>
      <c r="K25" s="89"/>
      <c r="L25" s="89"/>
      <c r="M25" s="89"/>
      <c r="N25" s="89"/>
      <c r="O25" s="89"/>
      <c r="P25" s="89"/>
      <c r="Q25" s="82"/>
    </row>
    <row r="26" spans="1:17" ht="15" customHeight="1">
      <c r="A26" s="307" t="s">
        <v>43</v>
      </c>
      <c r="B26" s="375"/>
      <c r="C26" s="196" t="s">
        <v>196</v>
      </c>
      <c r="D26" s="196"/>
      <c r="E26" s="196"/>
      <c r="F26" s="197"/>
      <c r="G26" s="85"/>
      <c r="H26" s="85"/>
      <c r="I26" s="85"/>
      <c r="J26" s="86"/>
      <c r="K26" s="86"/>
      <c r="L26" s="86"/>
      <c r="M26" s="86"/>
      <c r="N26" s="86"/>
      <c r="O26" s="86"/>
      <c r="P26" s="86"/>
      <c r="Q26" s="82"/>
    </row>
    <row r="27" spans="1:17" ht="39.75" customHeight="1">
      <c r="A27" s="99" t="s">
        <v>44</v>
      </c>
      <c r="B27" s="110" t="s">
        <v>289</v>
      </c>
      <c r="C27" s="311" t="s">
        <v>290</v>
      </c>
      <c r="D27" s="311"/>
      <c r="E27" s="311"/>
      <c r="F27" s="311"/>
      <c r="G27" s="89"/>
      <c r="H27" s="89"/>
      <c r="I27" s="55"/>
      <c r="J27" s="89"/>
      <c r="K27" s="89"/>
      <c r="L27" s="89"/>
      <c r="M27" s="89"/>
      <c r="N27" s="89"/>
      <c r="O27" s="89"/>
      <c r="P27" s="89"/>
      <c r="Q27" s="82"/>
    </row>
    <row r="28" spans="1:17" ht="55.5" customHeight="1">
      <c r="A28" s="99" t="s">
        <v>46</v>
      </c>
      <c r="B28" s="110" t="s">
        <v>173</v>
      </c>
      <c r="C28" s="364" t="s">
        <v>291</v>
      </c>
      <c r="D28" s="364"/>
      <c r="E28" s="364"/>
      <c r="F28" s="364"/>
      <c r="G28" s="89"/>
      <c r="H28" s="89"/>
      <c r="I28" s="55"/>
      <c r="J28" s="89"/>
      <c r="K28" s="89"/>
      <c r="L28" s="89"/>
      <c r="M28" s="89"/>
      <c r="N28" s="89"/>
      <c r="O28" s="89"/>
      <c r="P28" s="89"/>
      <c r="Q28" s="82"/>
    </row>
    <row r="29" spans="1:17" ht="44.25" customHeight="1">
      <c r="A29" s="99" t="s">
        <v>48</v>
      </c>
      <c r="B29" s="114" t="s">
        <v>174</v>
      </c>
      <c r="C29" s="364" t="s">
        <v>292</v>
      </c>
      <c r="D29" s="364"/>
      <c r="E29" s="364"/>
      <c r="F29" s="364"/>
      <c r="G29" s="89"/>
      <c r="H29" s="89"/>
      <c r="I29" s="55"/>
      <c r="J29" s="89"/>
      <c r="K29" s="89"/>
      <c r="L29" s="89"/>
      <c r="M29" s="89"/>
      <c r="N29" s="89"/>
      <c r="O29" s="89"/>
      <c r="P29" s="89"/>
      <c r="Q29" s="82"/>
    </row>
    <row r="30" spans="1:17" ht="45" customHeight="1">
      <c r="A30" s="99" t="s">
        <v>50</v>
      </c>
      <c r="B30" s="114" t="s">
        <v>293</v>
      </c>
      <c r="C30" s="368" t="s">
        <v>294</v>
      </c>
      <c r="D30" s="368"/>
      <c r="E30" s="368"/>
      <c r="F30" s="368"/>
      <c r="G30" s="89"/>
      <c r="H30" s="89"/>
      <c r="I30" s="55"/>
      <c r="J30" s="89"/>
      <c r="K30" s="89"/>
      <c r="L30" s="89"/>
      <c r="M30" s="89"/>
      <c r="N30" s="89"/>
      <c r="O30" s="89"/>
      <c r="P30" s="89"/>
      <c r="Q30" s="82"/>
    </row>
    <row r="31" spans="1:17" ht="35.25" customHeight="1">
      <c r="A31" s="99" t="s">
        <v>52</v>
      </c>
      <c r="B31" s="115" t="s">
        <v>176</v>
      </c>
      <c r="C31" s="364" t="s">
        <v>295</v>
      </c>
      <c r="D31" s="364"/>
      <c r="E31" s="364"/>
      <c r="F31" s="364"/>
      <c r="G31" s="89"/>
      <c r="H31" s="89"/>
      <c r="I31" s="55"/>
      <c r="J31" s="89"/>
      <c r="K31" s="89"/>
      <c r="L31" s="89"/>
      <c r="M31" s="89"/>
      <c r="N31" s="89"/>
      <c r="O31" s="89"/>
      <c r="P31" s="89"/>
      <c r="Q31" s="82"/>
    </row>
    <row r="32" spans="1:17" ht="30.75" customHeight="1">
      <c r="A32" s="99" t="s">
        <v>54</v>
      </c>
      <c r="B32" s="115" t="s">
        <v>177</v>
      </c>
      <c r="C32" s="368" t="s">
        <v>296</v>
      </c>
      <c r="D32" s="368"/>
      <c r="E32" s="368"/>
      <c r="F32" s="368"/>
      <c r="G32" s="89"/>
      <c r="H32" s="89"/>
      <c r="I32" s="55"/>
      <c r="J32" s="89"/>
      <c r="K32" s="89"/>
      <c r="L32" s="89"/>
      <c r="M32" s="89"/>
      <c r="N32" s="89"/>
      <c r="O32" s="89"/>
      <c r="P32" s="89"/>
      <c r="Q32" s="82"/>
    </row>
    <row r="33" spans="1:17" ht="72.75" customHeight="1">
      <c r="A33" s="99" t="s">
        <v>56</v>
      </c>
      <c r="B33" s="116" t="s">
        <v>57</v>
      </c>
      <c r="C33" s="376" t="s">
        <v>401</v>
      </c>
      <c r="D33" s="377"/>
      <c r="E33" s="377"/>
      <c r="F33" s="378"/>
      <c r="G33" s="89"/>
      <c r="H33" s="89"/>
      <c r="I33" s="55"/>
      <c r="J33" s="89"/>
      <c r="K33" s="89"/>
      <c r="L33" s="89"/>
      <c r="M33" s="89"/>
      <c r="N33" s="89"/>
      <c r="O33" s="89"/>
      <c r="P33" s="89"/>
      <c r="Q33" s="82"/>
    </row>
    <row r="34" spans="1:17" ht="33" customHeight="1">
      <c r="A34" s="99" t="s">
        <v>58</v>
      </c>
      <c r="B34" s="115" t="s">
        <v>178</v>
      </c>
      <c r="C34" s="372" t="s">
        <v>297</v>
      </c>
      <c r="D34" s="373"/>
      <c r="E34" s="373"/>
      <c r="F34" s="374"/>
      <c r="G34" s="89"/>
      <c r="H34" s="89"/>
      <c r="I34" s="55"/>
      <c r="J34" s="89"/>
      <c r="K34" s="89"/>
      <c r="L34" s="89"/>
      <c r="M34" s="89"/>
      <c r="N34" s="89"/>
      <c r="O34" s="89"/>
      <c r="P34" s="89"/>
      <c r="Q34" s="82"/>
    </row>
    <row r="35" spans="1:17" ht="41.25" customHeight="1">
      <c r="A35" s="99" t="s">
        <v>60</v>
      </c>
      <c r="B35" s="115" t="s">
        <v>179</v>
      </c>
      <c r="C35" s="372" t="s">
        <v>298</v>
      </c>
      <c r="D35" s="373"/>
      <c r="E35" s="373"/>
      <c r="F35" s="374"/>
      <c r="G35" s="89"/>
      <c r="H35" s="89"/>
      <c r="I35" s="55"/>
      <c r="J35" s="89"/>
      <c r="K35" s="89"/>
      <c r="L35" s="89"/>
      <c r="M35" s="89"/>
      <c r="N35" s="89"/>
      <c r="O35" s="89"/>
      <c r="P35" s="89"/>
      <c r="Q35" s="82"/>
    </row>
    <row r="36" spans="1:17" ht="27.75" customHeight="1">
      <c r="A36" s="87" t="s">
        <v>62</v>
      </c>
      <c r="B36" s="115" t="s">
        <v>180</v>
      </c>
      <c r="C36" s="364" t="s">
        <v>299</v>
      </c>
      <c r="D36" s="364"/>
      <c r="E36" s="364"/>
      <c r="F36" s="364"/>
      <c r="G36" s="89"/>
      <c r="H36" s="89"/>
      <c r="I36" s="89"/>
      <c r="J36" s="89"/>
      <c r="K36" s="89"/>
      <c r="L36" s="89"/>
      <c r="M36" s="89"/>
      <c r="N36" s="89"/>
      <c r="O36" s="89"/>
      <c r="P36" s="89"/>
      <c r="Q36" s="82"/>
    </row>
    <row r="37" spans="1:17" ht="36" customHeight="1">
      <c r="A37" s="99" t="s">
        <v>64</v>
      </c>
      <c r="B37" s="114" t="s">
        <v>300</v>
      </c>
      <c r="C37" s="364" t="s">
        <v>301</v>
      </c>
      <c r="D37" s="364"/>
      <c r="E37" s="364"/>
      <c r="F37" s="364"/>
      <c r="G37" s="89"/>
      <c r="H37" s="89"/>
      <c r="I37" s="89"/>
      <c r="J37" s="89"/>
      <c r="K37" s="89"/>
      <c r="L37" s="89"/>
      <c r="M37" s="89"/>
      <c r="N37" s="89"/>
      <c r="O37" s="89"/>
      <c r="P37" s="89"/>
      <c r="Q37" s="82"/>
    </row>
    <row r="38" spans="1:17" ht="45.75" customHeight="1">
      <c r="A38" s="99" t="s">
        <v>66</v>
      </c>
      <c r="B38" s="114" t="s">
        <v>67</v>
      </c>
      <c r="C38" s="360" t="s">
        <v>346</v>
      </c>
      <c r="D38" s="360"/>
      <c r="E38" s="360"/>
      <c r="F38" s="360"/>
      <c r="G38" s="89"/>
      <c r="H38" s="89"/>
      <c r="I38" s="89"/>
      <c r="J38" s="89"/>
      <c r="K38" s="89"/>
      <c r="L38" s="89"/>
      <c r="M38" s="89"/>
      <c r="N38" s="89"/>
      <c r="O38" s="89"/>
      <c r="P38" s="89"/>
      <c r="Q38" s="82"/>
    </row>
    <row r="39" spans="1:17" ht="28.5" customHeight="1">
      <c r="A39" s="99" t="s">
        <v>68</v>
      </c>
      <c r="B39" s="115" t="s">
        <v>182</v>
      </c>
      <c r="C39" s="364" t="s">
        <v>302</v>
      </c>
      <c r="D39" s="364"/>
      <c r="E39" s="364"/>
      <c r="F39" s="364"/>
      <c r="G39" s="89"/>
      <c r="H39" s="89"/>
      <c r="I39" s="89"/>
      <c r="J39" s="89"/>
      <c r="K39" s="89"/>
      <c r="L39" s="89"/>
      <c r="M39" s="89"/>
      <c r="N39" s="89"/>
      <c r="O39" s="89"/>
      <c r="P39" s="89"/>
      <c r="Q39" s="82"/>
    </row>
    <row r="40" spans="1:17" ht="31.5" customHeight="1">
      <c r="A40" s="99" t="s">
        <v>70</v>
      </c>
      <c r="B40" s="160" t="s">
        <v>184</v>
      </c>
      <c r="C40" s="357" t="s">
        <v>347</v>
      </c>
      <c r="D40" s="358"/>
      <c r="E40" s="358"/>
      <c r="F40" s="359"/>
      <c r="G40" s="89"/>
      <c r="H40" s="89"/>
      <c r="I40" s="89"/>
      <c r="J40" s="89"/>
      <c r="K40" s="89"/>
      <c r="L40" s="89"/>
      <c r="M40" s="89"/>
      <c r="N40" s="89"/>
      <c r="O40" s="89"/>
      <c r="P40" s="89"/>
      <c r="Q40" s="82"/>
    </row>
    <row r="41" spans="1:17" ht="57.75" customHeight="1">
      <c r="A41" s="87" t="s">
        <v>72</v>
      </c>
      <c r="B41" s="161" t="s">
        <v>303</v>
      </c>
      <c r="C41" s="357" t="s">
        <v>304</v>
      </c>
      <c r="D41" s="358"/>
      <c r="E41" s="358"/>
      <c r="F41" s="359"/>
      <c r="G41" s="89"/>
      <c r="H41" s="89"/>
      <c r="I41" s="89"/>
      <c r="J41" s="89"/>
      <c r="K41" s="89"/>
      <c r="L41" s="89"/>
      <c r="M41" s="89"/>
      <c r="N41" s="89"/>
      <c r="O41" s="89"/>
      <c r="P41" s="89"/>
      <c r="Q41" s="82"/>
    </row>
    <row r="42" spans="1:17" ht="72.75" customHeight="1">
      <c r="A42" s="102" t="s">
        <v>74</v>
      </c>
      <c r="B42" s="87" t="s">
        <v>83</v>
      </c>
      <c r="C42" s="365" t="s">
        <v>245</v>
      </c>
      <c r="D42" s="366"/>
      <c r="E42" s="366"/>
      <c r="F42" s="367"/>
      <c r="G42" s="89"/>
      <c r="I42" s="89"/>
      <c r="J42" s="89"/>
      <c r="K42" s="89"/>
      <c r="L42" s="89"/>
      <c r="M42" s="89"/>
      <c r="N42" s="89"/>
      <c r="O42" s="89"/>
      <c r="P42" s="89"/>
      <c r="Q42" s="82"/>
    </row>
    <row r="43" spans="1:17" ht="44.25" customHeight="1">
      <c r="A43" s="87" t="s">
        <v>76</v>
      </c>
      <c r="B43" s="115" t="s">
        <v>185</v>
      </c>
      <c r="C43" s="368" t="s">
        <v>305</v>
      </c>
      <c r="D43" s="368"/>
      <c r="E43" s="368"/>
      <c r="F43" s="368"/>
      <c r="G43" s="89"/>
      <c r="I43" s="89"/>
      <c r="J43" s="89"/>
      <c r="K43" s="89"/>
      <c r="L43" s="89"/>
      <c r="M43" s="89"/>
      <c r="N43" s="89"/>
      <c r="O43" s="89"/>
      <c r="P43" s="89"/>
      <c r="Q43" s="82"/>
    </row>
    <row r="44" spans="1:17" ht="108" customHeight="1">
      <c r="A44" s="99" t="s">
        <v>78</v>
      </c>
      <c r="B44" s="101" t="s">
        <v>79</v>
      </c>
      <c r="C44" s="369" t="s">
        <v>386</v>
      </c>
      <c r="D44" s="370"/>
      <c r="E44" s="370"/>
      <c r="F44" s="371"/>
      <c r="G44" s="89"/>
      <c r="H44" s="89"/>
      <c r="I44" s="55"/>
      <c r="J44" s="89"/>
      <c r="K44" s="89"/>
      <c r="L44" s="89"/>
      <c r="M44" s="89"/>
      <c r="N44" s="89"/>
      <c r="O44" s="89"/>
      <c r="P44" s="89"/>
      <c r="Q44" s="82"/>
    </row>
    <row r="45" spans="1:17" ht="111" customHeight="1">
      <c r="A45" s="99" t="s">
        <v>80</v>
      </c>
      <c r="B45" s="87" t="s">
        <v>243</v>
      </c>
      <c r="C45" s="312" t="s">
        <v>306</v>
      </c>
      <c r="D45" s="313"/>
      <c r="E45" s="313"/>
      <c r="F45" s="314"/>
      <c r="G45" s="89"/>
      <c r="H45" s="89"/>
      <c r="I45" s="55"/>
      <c r="J45" s="89"/>
      <c r="K45" s="89"/>
      <c r="L45" s="89"/>
      <c r="M45" s="89"/>
      <c r="N45" s="89"/>
      <c r="O45" s="89"/>
      <c r="P45" s="89"/>
      <c r="Q45" s="82"/>
    </row>
    <row r="46" spans="1:17" ht="39" customHeight="1">
      <c r="A46" s="99" t="s">
        <v>82</v>
      </c>
      <c r="B46" s="115" t="s">
        <v>186</v>
      </c>
      <c r="C46" s="368" t="s">
        <v>307</v>
      </c>
      <c r="D46" s="368"/>
      <c r="E46" s="368"/>
      <c r="F46" s="368"/>
      <c r="G46" s="89"/>
      <c r="H46" s="89"/>
      <c r="I46" s="55"/>
      <c r="J46" s="89"/>
      <c r="K46" s="89"/>
      <c r="L46" s="89"/>
      <c r="M46" s="89"/>
      <c r="N46" s="89"/>
      <c r="O46" s="89"/>
      <c r="P46" s="89"/>
      <c r="Q46" s="82"/>
    </row>
    <row r="47" spans="1:17" ht="53.25" customHeight="1">
      <c r="A47" s="99" t="s">
        <v>84</v>
      </c>
      <c r="B47" s="117" t="s">
        <v>308</v>
      </c>
      <c r="C47" s="361" t="s">
        <v>309</v>
      </c>
      <c r="D47" s="362"/>
      <c r="E47" s="362"/>
      <c r="F47" s="363"/>
      <c r="G47" s="89"/>
      <c r="H47" s="118"/>
      <c r="I47" s="55"/>
      <c r="J47" s="89"/>
      <c r="K47" s="89"/>
      <c r="L47" s="89"/>
      <c r="M47" s="89"/>
      <c r="N47" s="89"/>
      <c r="O47" s="89"/>
      <c r="P47" s="89"/>
      <c r="Q47" s="82"/>
    </row>
    <row r="48" spans="1:17" ht="47.25" customHeight="1">
      <c r="A48" s="99" t="s">
        <v>86</v>
      </c>
      <c r="B48" s="161" t="s">
        <v>189</v>
      </c>
      <c r="C48" s="315" t="s">
        <v>310</v>
      </c>
      <c r="D48" s="315"/>
      <c r="E48" s="315"/>
      <c r="F48" s="315"/>
      <c r="G48" s="89"/>
      <c r="H48" s="89"/>
      <c r="I48" s="55"/>
      <c r="J48" s="89"/>
      <c r="K48" s="89"/>
      <c r="L48" s="89"/>
      <c r="M48" s="89"/>
      <c r="N48" s="89"/>
      <c r="O48" s="89"/>
      <c r="P48" s="89"/>
      <c r="Q48" s="82"/>
    </row>
    <row r="49" spans="1:17" ht="42.75" customHeight="1">
      <c r="A49" s="99" t="s">
        <v>88</v>
      </c>
      <c r="B49" s="161" t="s">
        <v>190</v>
      </c>
      <c r="C49" s="357" t="s">
        <v>311</v>
      </c>
      <c r="D49" s="358"/>
      <c r="E49" s="358"/>
      <c r="F49" s="359"/>
      <c r="G49" s="89"/>
      <c r="H49" s="89"/>
      <c r="I49" s="55"/>
      <c r="J49" s="89"/>
      <c r="K49" s="89"/>
      <c r="L49" s="89"/>
      <c r="M49" s="89"/>
      <c r="N49" s="89"/>
      <c r="O49" s="89"/>
      <c r="P49" s="89"/>
      <c r="Q49" s="82"/>
    </row>
    <row r="50" spans="1:17" ht="150" customHeight="1">
      <c r="A50" s="99" t="s">
        <v>90</v>
      </c>
      <c r="B50" s="162" t="s">
        <v>312</v>
      </c>
      <c r="C50" s="315" t="s">
        <v>313</v>
      </c>
      <c r="D50" s="315"/>
      <c r="E50" s="315"/>
      <c r="F50" s="315"/>
      <c r="G50" s="89"/>
      <c r="I50" s="311"/>
      <c r="J50" s="311"/>
      <c r="K50" s="311"/>
      <c r="L50" s="311"/>
      <c r="M50" s="89"/>
      <c r="N50" s="89"/>
      <c r="O50" s="89"/>
      <c r="P50" s="89"/>
      <c r="Q50" s="82"/>
    </row>
    <row r="51" spans="1:17" ht="114.75" customHeight="1">
      <c r="A51" s="99" t="s">
        <v>92</v>
      </c>
      <c r="B51" s="162" t="s">
        <v>63</v>
      </c>
      <c r="C51" s="360" t="s">
        <v>314</v>
      </c>
      <c r="D51" s="360"/>
      <c r="E51" s="360"/>
      <c r="F51" s="360"/>
      <c r="G51" s="89"/>
      <c r="H51" s="89"/>
      <c r="I51" s="89"/>
      <c r="J51" s="89"/>
      <c r="K51" s="89"/>
      <c r="L51" s="89"/>
      <c r="M51" s="89"/>
      <c r="N51" s="89"/>
      <c r="O51" s="89"/>
      <c r="P51" s="89"/>
      <c r="Q51" s="82"/>
    </row>
    <row r="52" spans="1:17" ht="78" customHeight="1">
      <c r="A52" s="99" t="s">
        <v>94</v>
      </c>
      <c r="B52" s="162" t="s">
        <v>193</v>
      </c>
      <c r="C52" s="357" t="s">
        <v>348</v>
      </c>
      <c r="D52" s="358"/>
      <c r="E52" s="358"/>
      <c r="F52" s="359"/>
      <c r="G52" s="114"/>
      <c r="H52" s="89"/>
      <c r="I52" s="89"/>
      <c r="J52" s="89"/>
      <c r="K52" s="89"/>
      <c r="L52" s="89"/>
      <c r="M52" s="89"/>
      <c r="N52" s="89"/>
      <c r="O52" s="89"/>
      <c r="P52" s="89"/>
      <c r="Q52" s="82"/>
    </row>
    <row r="53" spans="1:17" ht="15" customHeight="1">
      <c r="A53" s="349" t="s">
        <v>382</v>
      </c>
      <c r="B53" s="316"/>
      <c r="C53" s="316"/>
      <c r="D53" s="190"/>
      <c r="E53" s="190"/>
      <c r="F53" s="191"/>
      <c r="G53" s="85"/>
      <c r="H53" s="85"/>
      <c r="I53" s="85"/>
      <c r="J53" s="85"/>
      <c r="K53" s="85"/>
      <c r="L53" s="85"/>
      <c r="M53" s="85"/>
      <c r="N53" s="85"/>
      <c r="O53" s="85"/>
      <c r="P53" s="85"/>
      <c r="Q53" s="82"/>
    </row>
    <row r="54" spans="1:17" ht="63" customHeight="1">
      <c r="A54" s="99" t="s">
        <v>116</v>
      </c>
      <c r="B54" s="99" t="s">
        <v>259</v>
      </c>
      <c r="C54" s="350" t="s">
        <v>349</v>
      </c>
      <c r="D54" s="351"/>
      <c r="E54" s="351"/>
      <c r="F54" s="352"/>
      <c r="G54" s="89"/>
      <c r="H54" s="89"/>
      <c r="I54" s="55"/>
      <c r="J54" s="89"/>
      <c r="K54" s="89"/>
      <c r="L54" s="89"/>
      <c r="M54" s="89"/>
      <c r="N54" s="89"/>
      <c r="O54" s="89"/>
      <c r="P54" s="89"/>
      <c r="Q54" s="82"/>
    </row>
    <row r="55" spans="1:17" ht="72" customHeight="1">
      <c r="A55" s="99" t="s">
        <v>118</v>
      </c>
      <c r="B55" s="99" t="s">
        <v>261</v>
      </c>
      <c r="C55" s="304" t="s">
        <v>262</v>
      </c>
      <c r="D55" s="305"/>
      <c r="E55" s="305"/>
      <c r="F55" s="306"/>
      <c r="G55" s="89"/>
      <c r="H55" s="89"/>
      <c r="I55" s="55"/>
      <c r="J55" s="89"/>
      <c r="K55" s="89"/>
      <c r="L55" s="89"/>
      <c r="M55" s="89"/>
      <c r="N55" s="89"/>
      <c r="O55" s="89"/>
      <c r="P55" s="89"/>
      <c r="Q55" s="82"/>
    </row>
    <row r="56" spans="1:17" ht="60.75" customHeight="1">
      <c r="A56" s="99" t="s">
        <v>120</v>
      </c>
      <c r="B56" s="99" t="s">
        <v>121</v>
      </c>
      <c r="C56" s="304" t="s">
        <v>423</v>
      </c>
      <c r="D56" s="305"/>
      <c r="E56" s="305"/>
      <c r="F56" s="306"/>
      <c r="G56" s="89"/>
      <c r="H56" s="89"/>
      <c r="I56" s="55"/>
      <c r="J56" s="89"/>
      <c r="K56" s="89"/>
      <c r="L56" s="89"/>
      <c r="M56" s="89"/>
      <c r="N56" s="89"/>
      <c r="O56" s="89"/>
      <c r="P56" s="89"/>
      <c r="Q56" s="82"/>
    </row>
    <row r="57" spans="1:17" ht="198.75" customHeight="1">
      <c r="A57" s="99" t="s">
        <v>122</v>
      </c>
      <c r="B57" s="99" t="s">
        <v>123</v>
      </c>
      <c r="C57" s="304" t="s">
        <v>378</v>
      </c>
      <c r="D57" s="305"/>
      <c r="E57" s="305"/>
      <c r="F57" s="306"/>
      <c r="G57" s="89"/>
      <c r="H57" s="89"/>
      <c r="I57" s="55"/>
      <c r="J57" s="89"/>
      <c r="K57" s="89"/>
      <c r="L57" s="89"/>
      <c r="M57" s="89"/>
      <c r="N57" s="89"/>
      <c r="O57" s="89"/>
      <c r="P57" s="89"/>
      <c r="Q57" s="82"/>
    </row>
    <row r="58" spans="1:17" ht="72.75" customHeight="1">
      <c r="A58" s="99" t="s">
        <v>124</v>
      </c>
      <c r="B58" s="99" t="s">
        <v>264</v>
      </c>
      <c r="C58" s="304" t="s">
        <v>265</v>
      </c>
      <c r="D58" s="305"/>
      <c r="E58" s="305"/>
      <c r="F58" s="306"/>
      <c r="G58" s="89"/>
      <c r="H58" s="89"/>
      <c r="I58" s="55"/>
      <c r="J58" s="89"/>
      <c r="K58" s="89"/>
      <c r="L58" s="89"/>
      <c r="M58" s="89"/>
      <c r="N58" s="89"/>
      <c r="O58" s="89"/>
      <c r="P58" s="89"/>
      <c r="Q58" s="82"/>
    </row>
    <row r="59" spans="1:17" ht="63" customHeight="1">
      <c r="A59" s="99" t="s">
        <v>125</v>
      </c>
      <c r="B59" s="99" t="s">
        <v>148</v>
      </c>
      <c r="C59" s="304" t="s">
        <v>273</v>
      </c>
      <c r="D59" s="305"/>
      <c r="E59" s="305"/>
      <c r="F59" s="306"/>
      <c r="G59" s="89"/>
      <c r="H59" s="89"/>
      <c r="I59" s="55"/>
      <c r="J59" s="89"/>
      <c r="K59" s="89"/>
      <c r="L59" s="89"/>
      <c r="M59" s="89"/>
      <c r="N59" s="89"/>
      <c r="O59" s="89"/>
      <c r="P59" s="89"/>
      <c r="Q59" s="82"/>
    </row>
    <row r="60" spans="1:17" ht="55.5" customHeight="1">
      <c r="A60" s="99" t="s">
        <v>127</v>
      </c>
      <c r="B60" s="99" t="s">
        <v>128</v>
      </c>
      <c r="C60" s="304" t="s">
        <v>266</v>
      </c>
      <c r="D60" s="305"/>
      <c r="E60" s="305"/>
      <c r="F60" s="306"/>
      <c r="G60" s="89"/>
      <c r="H60" s="89"/>
      <c r="I60" s="55"/>
      <c r="J60" s="89"/>
      <c r="K60" s="89"/>
      <c r="L60" s="89"/>
      <c r="M60" s="89"/>
      <c r="N60" s="89"/>
      <c r="O60" s="89"/>
      <c r="P60" s="89"/>
      <c r="Q60" s="82"/>
    </row>
    <row r="61" spans="1:17" ht="32.25" customHeight="1">
      <c r="A61" s="99" t="s">
        <v>129</v>
      </c>
      <c r="B61" s="99" t="s">
        <v>130</v>
      </c>
      <c r="C61" s="304" t="s">
        <v>267</v>
      </c>
      <c r="D61" s="305"/>
      <c r="E61" s="305"/>
      <c r="F61" s="306"/>
      <c r="G61" s="89"/>
      <c r="H61" s="89"/>
      <c r="I61" s="55"/>
      <c r="J61" s="89"/>
      <c r="K61" s="89"/>
      <c r="L61" s="89"/>
      <c r="M61" s="89"/>
      <c r="N61" s="89"/>
      <c r="O61" s="89"/>
      <c r="P61" s="89"/>
      <c r="Q61" s="82"/>
    </row>
    <row r="62" spans="1:17" ht="51.75" customHeight="1">
      <c r="A62" s="99" t="s">
        <v>131</v>
      </c>
      <c r="B62" s="99" t="s">
        <v>132</v>
      </c>
      <c r="C62" s="304" t="s">
        <v>268</v>
      </c>
      <c r="D62" s="305"/>
      <c r="E62" s="305"/>
      <c r="F62" s="306"/>
      <c r="G62" s="89"/>
      <c r="H62" s="89"/>
      <c r="I62" s="55"/>
      <c r="J62" s="89"/>
      <c r="K62" s="89"/>
      <c r="L62" s="89"/>
      <c r="M62" s="89"/>
      <c r="N62" s="89"/>
      <c r="O62" s="89"/>
      <c r="P62" s="89"/>
      <c r="Q62" s="82"/>
    </row>
    <row r="63" spans="1:17" ht="35.25" customHeight="1">
      <c r="A63" s="99" t="s">
        <v>133</v>
      </c>
      <c r="B63" s="99" t="s">
        <v>134</v>
      </c>
      <c r="C63" s="304" t="s">
        <v>269</v>
      </c>
      <c r="D63" s="305"/>
      <c r="E63" s="305"/>
      <c r="F63" s="306"/>
      <c r="G63" s="89"/>
      <c r="H63" s="89"/>
      <c r="I63" s="55"/>
      <c r="J63" s="89"/>
      <c r="K63" s="89"/>
      <c r="L63" s="89"/>
      <c r="M63" s="89"/>
      <c r="N63" s="89"/>
      <c r="O63" s="89"/>
      <c r="P63" s="89"/>
      <c r="Q63" s="82"/>
    </row>
    <row r="64" spans="1:17" ht="50.25" customHeight="1">
      <c r="A64" s="99" t="s">
        <v>135</v>
      </c>
      <c r="B64" s="99" t="s">
        <v>136</v>
      </c>
      <c r="C64" s="304" t="s">
        <v>399</v>
      </c>
      <c r="D64" s="305"/>
      <c r="E64" s="305"/>
      <c r="F64" s="306"/>
      <c r="G64" s="89"/>
      <c r="H64" s="89"/>
      <c r="I64" s="55"/>
      <c r="J64" s="89"/>
      <c r="K64" s="89"/>
      <c r="L64" s="89"/>
      <c r="M64" s="89"/>
      <c r="N64" s="89"/>
      <c r="O64" s="89"/>
      <c r="P64" s="89"/>
      <c r="Q64" s="82"/>
    </row>
    <row r="65" spans="1:17" ht="122.25" customHeight="1">
      <c r="A65" s="99" t="s">
        <v>137</v>
      </c>
      <c r="B65" s="99" t="s">
        <v>138</v>
      </c>
      <c r="C65" s="304" t="s">
        <v>270</v>
      </c>
      <c r="D65" s="305"/>
      <c r="E65" s="305"/>
      <c r="F65" s="306"/>
      <c r="G65" s="89"/>
      <c r="H65" s="89"/>
      <c r="I65" s="55"/>
      <c r="J65" s="89"/>
      <c r="K65" s="89"/>
      <c r="L65" s="89"/>
      <c r="M65" s="89"/>
      <c r="N65" s="89"/>
      <c r="O65" s="89"/>
      <c r="P65" s="89"/>
      <c r="Q65" s="82"/>
    </row>
    <row r="66" spans="1:17" ht="81" customHeight="1">
      <c r="A66" s="99" t="s">
        <v>139</v>
      </c>
      <c r="B66" s="99" t="s">
        <v>140</v>
      </c>
      <c r="C66" s="304" t="s">
        <v>400</v>
      </c>
      <c r="D66" s="305"/>
      <c r="E66" s="305"/>
      <c r="F66" s="306"/>
      <c r="G66" s="89"/>
      <c r="H66" s="89"/>
      <c r="I66" s="55"/>
      <c r="J66" s="89"/>
      <c r="K66" s="89"/>
      <c r="L66" s="89"/>
      <c r="M66" s="89"/>
      <c r="N66" s="89"/>
      <c r="O66" s="89"/>
      <c r="P66" s="89"/>
      <c r="Q66" s="82"/>
    </row>
    <row r="67" spans="1:17" ht="180" customHeight="1">
      <c r="A67" s="99" t="s">
        <v>141</v>
      </c>
      <c r="B67" s="163" t="s">
        <v>315</v>
      </c>
      <c r="C67" s="354" t="s">
        <v>350</v>
      </c>
      <c r="D67" s="355"/>
      <c r="E67" s="355"/>
      <c r="F67" s="356"/>
      <c r="G67" s="89"/>
      <c r="H67" s="89"/>
      <c r="I67" s="55"/>
      <c r="J67" s="105"/>
      <c r="K67" s="105"/>
      <c r="L67" s="105"/>
      <c r="M67" s="105"/>
      <c r="N67" s="105"/>
      <c r="O67" s="105"/>
      <c r="P67" s="105"/>
      <c r="Q67" s="82"/>
    </row>
    <row r="68" spans="1:17" ht="57" customHeight="1">
      <c r="A68" s="99" t="s">
        <v>143</v>
      </c>
      <c r="B68" s="99" t="s">
        <v>144</v>
      </c>
      <c r="C68" s="304" t="s">
        <v>271</v>
      </c>
      <c r="D68" s="305"/>
      <c r="E68" s="305"/>
      <c r="F68" s="306"/>
      <c r="G68" s="89"/>
      <c r="H68" s="89"/>
      <c r="I68" s="55"/>
      <c r="J68" s="105"/>
      <c r="K68" s="105"/>
      <c r="L68" s="105"/>
      <c r="M68" s="105"/>
      <c r="N68" s="105"/>
      <c r="O68" s="105"/>
      <c r="P68" s="105"/>
      <c r="Q68" s="82"/>
    </row>
    <row r="69" spans="1:17" ht="46.5" customHeight="1">
      <c r="A69" s="99" t="s">
        <v>145</v>
      </c>
      <c r="B69" s="99" t="s">
        <v>146</v>
      </c>
      <c r="C69" s="304" t="s">
        <v>272</v>
      </c>
      <c r="D69" s="305"/>
      <c r="E69" s="305"/>
      <c r="F69" s="306"/>
      <c r="G69" s="89"/>
      <c r="H69" s="89"/>
      <c r="I69" s="55"/>
      <c r="J69" s="105"/>
      <c r="K69" s="105"/>
      <c r="L69" s="105"/>
      <c r="M69" s="105"/>
      <c r="N69" s="105"/>
      <c r="O69" s="105"/>
      <c r="P69" s="105"/>
      <c r="Q69" s="82"/>
    </row>
    <row r="70" spans="1:17" ht="35.25" customHeight="1">
      <c r="A70" s="99" t="s">
        <v>147</v>
      </c>
      <c r="B70" s="99" t="s">
        <v>154</v>
      </c>
      <c r="C70" s="304" t="s">
        <v>276</v>
      </c>
      <c r="D70" s="305"/>
      <c r="E70" s="305"/>
      <c r="F70" s="306"/>
      <c r="G70" s="89"/>
      <c r="H70" s="89"/>
      <c r="I70" s="55"/>
      <c r="J70" s="105"/>
      <c r="K70" s="105"/>
      <c r="L70" s="105"/>
      <c r="M70" s="105"/>
      <c r="N70" s="105"/>
      <c r="O70" s="105"/>
      <c r="P70" s="105"/>
      <c r="Q70" s="82"/>
    </row>
    <row r="71" spans="1:17" ht="69.75" customHeight="1">
      <c r="A71" s="99" t="s">
        <v>149</v>
      </c>
      <c r="B71" s="99" t="s">
        <v>156</v>
      </c>
      <c r="C71" s="304" t="s">
        <v>277</v>
      </c>
      <c r="D71" s="305"/>
      <c r="E71" s="305"/>
      <c r="F71" s="306"/>
      <c r="G71" s="89"/>
      <c r="H71" s="89"/>
      <c r="I71" s="55"/>
      <c r="J71" s="105"/>
      <c r="K71" s="105"/>
      <c r="L71" s="105"/>
      <c r="M71" s="105"/>
      <c r="N71" s="105"/>
      <c r="O71" s="105"/>
      <c r="P71" s="105"/>
      <c r="Q71" s="82"/>
    </row>
    <row r="72" spans="1:17" ht="69" customHeight="1">
      <c r="A72" s="106" t="s">
        <v>151</v>
      </c>
      <c r="B72" s="106" t="s">
        <v>152</v>
      </c>
      <c r="C72" s="304" t="s">
        <v>275</v>
      </c>
      <c r="D72" s="305"/>
      <c r="E72" s="305"/>
      <c r="F72" s="306"/>
      <c r="G72" s="107"/>
      <c r="H72" s="107"/>
      <c r="I72" s="55"/>
      <c r="J72" s="105"/>
      <c r="K72" s="105"/>
      <c r="L72" s="105"/>
      <c r="M72" s="105"/>
      <c r="N72" s="105"/>
      <c r="O72" s="105"/>
      <c r="P72" s="105"/>
      <c r="Q72" s="82"/>
    </row>
    <row r="73" spans="1:17" ht="34.5" customHeight="1">
      <c r="A73" s="99" t="s">
        <v>153</v>
      </c>
      <c r="B73" s="99" t="s">
        <v>150</v>
      </c>
      <c r="C73" s="304" t="s">
        <v>274</v>
      </c>
      <c r="D73" s="305"/>
      <c r="E73" s="305"/>
      <c r="F73" s="306"/>
      <c r="G73" s="89"/>
      <c r="H73" s="89"/>
      <c r="I73" s="55"/>
      <c r="J73" s="105"/>
      <c r="K73" s="105"/>
      <c r="L73" s="105"/>
      <c r="M73" s="105"/>
      <c r="N73" s="105"/>
      <c r="O73" s="105"/>
      <c r="P73" s="105"/>
      <c r="Q73" s="82"/>
    </row>
    <row r="74" spans="1:17" ht="15" customHeight="1">
      <c r="A74" s="307" t="s">
        <v>278</v>
      </c>
      <c r="B74" s="308"/>
      <c r="C74" s="187" t="s">
        <v>196</v>
      </c>
      <c r="D74" s="187"/>
      <c r="E74" s="187"/>
      <c r="F74" s="188"/>
      <c r="G74" s="85"/>
      <c r="H74" s="85"/>
      <c r="I74" s="85"/>
      <c r="J74" s="85"/>
      <c r="K74" s="85"/>
      <c r="L74" s="85"/>
      <c r="M74" s="85"/>
      <c r="N74" s="85"/>
      <c r="O74" s="85"/>
      <c r="P74" s="85"/>
      <c r="Q74" s="82"/>
    </row>
    <row r="75" spans="1:17" ht="249" customHeight="1">
      <c r="A75" s="99" t="s">
        <v>159</v>
      </c>
      <c r="B75" s="99" t="s">
        <v>160</v>
      </c>
      <c r="C75" s="312" t="s">
        <v>316</v>
      </c>
      <c r="D75" s="313"/>
      <c r="E75" s="313"/>
      <c r="F75" s="314"/>
      <c r="G75" s="89"/>
      <c r="L75" s="105"/>
      <c r="M75" s="105"/>
      <c r="N75" s="105"/>
      <c r="O75" s="105"/>
      <c r="P75" s="105"/>
      <c r="Q75" s="82"/>
    </row>
    <row r="76" spans="1:17" ht="280.5" customHeight="1">
      <c r="A76" s="99" t="s">
        <v>159</v>
      </c>
      <c r="B76" s="99" t="s">
        <v>279</v>
      </c>
      <c r="C76" s="353" t="s">
        <v>353</v>
      </c>
      <c r="D76" s="353"/>
      <c r="E76" s="353"/>
      <c r="F76" s="353"/>
      <c r="G76" s="89"/>
      <c r="L76" s="108"/>
      <c r="M76" s="108"/>
      <c r="N76" s="108"/>
      <c r="O76" s="108"/>
      <c r="P76" s="109"/>
      <c r="Q76" s="82"/>
    </row>
    <row r="77" spans="1:17" ht="72" customHeight="1">
      <c r="A77" s="110" t="s">
        <v>161</v>
      </c>
      <c r="B77" s="110" t="s">
        <v>281</v>
      </c>
      <c r="C77" s="345" t="s">
        <v>351</v>
      </c>
      <c r="D77" s="345"/>
      <c r="E77" s="345"/>
      <c r="F77" s="345"/>
      <c r="G77" s="82"/>
      <c r="L77" s="82"/>
      <c r="M77" s="82"/>
      <c r="N77" s="82"/>
      <c r="O77" s="82"/>
      <c r="P77" s="82"/>
      <c r="Q77" s="82"/>
    </row>
    <row r="78" spans="1:17" ht="132" customHeight="1">
      <c r="A78" s="111" t="s">
        <v>283</v>
      </c>
      <c r="B78" s="111" t="s">
        <v>284</v>
      </c>
      <c r="C78" s="346" t="s">
        <v>352</v>
      </c>
      <c r="D78" s="346"/>
      <c r="E78" s="346"/>
      <c r="F78" s="347"/>
      <c r="G78" s="82"/>
      <c r="H78" s="255"/>
      <c r="L78" s="82"/>
      <c r="M78" s="82"/>
      <c r="N78" s="82"/>
      <c r="O78" s="82"/>
      <c r="P78" s="82"/>
      <c r="Q78" s="82"/>
    </row>
    <row r="79" spans="1:17" ht="134.25" customHeight="1">
      <c r="A79" s="111" t="s">
        <v>286</v>
      </c>
      <c r="B79" s="111" t="s">
        <v>287</v>
      </c>
      <c r="C79" s="345" t="s">
        <v>427</v>
      </c>
      <c r="D79" s="345"/>
      <c r="E79" s="345"/>
      <c r="F79" s="345"/>
      <c r="G79" s="82"/>
      <c r="H79" s="254"/>
      <c r="I79" s="254"/>
      <c r="J79" s="254"/>
      <c r="K79" s="254"/>
      <c r="L79" s="82"/>
      <c r="M79" s="82"/>
      <c r="N79" s="82"/>
      <c r="O79" s="82"/>
      <c r="P79" s="82"/>
      <c r="Q79" s="82"/>
    </row>
    <row r="80" spans="1:17">
      <c r="A80" s="302"/>
      <c r="B80" s="302"/>
      <c r="C80" s="302"/>
      <c r="D80" s="303"/>
      <c r="E80" s="303"/>
      <c r="F80" s="303"/>
      <c r="G80" s="303"/>
      <c r="H80" s="303"/>
      <c r="I80" s="303"/>
      <c r="J80" s="303"/>
      <c r="K80" s="303"/>
      <c r="L80" s="303"/>
      <c r="M80" s="82"/>
      <c r="N80" s="82"/>
      <c r="O80" s="82"/>
      <c r="P80" s="82"/>
      <c r="Q80" s="82"/>
    </row>
    <row r="81" spans="1:17">
      <c r="A81" s="84"/>
      <c r="B81" s="82"/>
      <c r="C81" s="82"/>
      <c r="D81" s="82"/>
      <c r="E81" s="82"/>
      <c r="F81" s="82"/>
      <c r="G81" s="82"/>
      <c r="H81" s="82"/>
      <c r="I81" s="82"/>
      <c r="J81" s="82"/>
      <c r="K81" s="82"/>
      <c r="L81" s="82"/>
      <c r="M81" s="82"/>
      <c r="N81" s="82"/>
      <c r="O81" s="82"/>
      <c r="P81" s="82"/>
      <c r="Q81" s="82"/>
    </row>
    <row r="82" spans="1:17">
      <c r="B82" s="82"/>
      <c r="C82" s="82"/>
      <c r="D82" s="82"/>
      <c r="E82" s="82"/>
      <c r="F82" s="82"/>
      <c r="G82" s="82"/>
      <c r="H82" s="82"/>
      <c r="I82" s="82"/>
      <c r="J82" s="82"/>
      <c r="K82" s="82"/>
      <c r="L82" s="82"/>
      <c r="M82" s="82"/>
      <c r="N82" s="82"/>
      <c r="O82" s="82"/>
      <c r="P82" s="82"/>
      <c r="Q82" s="82"/>
    </row>
    <row r="83" spans="1:17">
      <c r="A83" s="112"/>
      <c r="B83" s="82"/>
      <c r="C83" s="82"/>
      <c r="D83" s="82"/>
      <c r="E83" s="82"/>
      <c r="F83" s="82"/>
      <c r="G83" s="82"/>
      <c r="H83" s="82"/>
      <c r="I83" s="82"/>
      <c r="J83" s="82"/>
      <c r="K83" s="82"/>
      <c r="L83" s="82"/>
      <c r="M83" s="82"/>
      <c r="N83" s="82"/>
      <c r="O83" s="82"/>
      <c r="P83" s="82"/>
      <c r="Q83" s="82"/>
    </row>
    <row r="84" spans="1:17">
      <c r="A84" s="112"/>
      <c r="B84" s="82"/>
      <c r="C84" s="82"/>
      <c r="D84" s="82"/>
      <c r="E84" s="82"/>
      <c r="F84" s="82"/>
      <c r="G84" s="82"/>
      <c r="H84" s="82"/>
      <c r="I84" s="82"/>
      <c r="J84" s="82"/>
      <c r="K84" s="82"/>
      <c r="L84" s="82"/>
      <c r="M84" s="82"/>
      <c r="N84" s="82"/>
      <c r="O84" s="82"/>
      <c r="P84" s="82"/>
      <c r="Q84" s="82"/>
    </row>
    <row r="85" spans="1:17">
      <c r="A85" s="112"/>
      <c r="B85" s="82"/>
      <c r="C85" s="82"/>
      <c r="D85" s="82"/>
      <c r="E85" s="82"/>
      <c r="F85" s="82"/>
      <c r="G85" s="82"/>
      <c r="H85" s="82"/>
      <c r="I85" s="82"/>
      <c r="J85" s="82"/>
      <c r="K85" s="82"/>
      <c r="L85" s="82"/>
      <c r="M85" s="82"/>
      <c r="N85" s="82"/>
      <c r="O85" s="82"/>
      <c r="P85" s="82"/>
      <c r="Q85" s="82"/>
    </row>
    <row r="86" spans="1:17">
      <c r="A86" s="112"/>
      <c r="B86" s="82"/>
      <c r="C86" s="82"/>
      <c r="D86" s="82"/>
      <c r="E86" s="82"/>
      <c r="F86" s="82"/>
      <c r="G86" s="82"/>
      <c r="H86" s="82"/>
      <c r="I86" s="82"/>
      <c r="J86" s="82"/>
      <c r="K86" s="82"/>
      <c r="L86" s="82"/>
      <c r="M86" s="82"/>
      <c r="N86" s="82"/>
      <c r="O86" s="82"/>
      <c r="P86" s="82"/>
      <c r="Q86" s="82"/>
    </row>
    <row r="87" spans="1:17" ht="166.5" customHeight="1">
      <c r="B87" s="82"/>
      <c r="C87" s="113"/>
      <c r="D87" s="82"/>
      <c r="E87" s="82"/>
      <c r="F87" s="82"/>
      <c r="G87" s="82"/>
      <c r="H87" s="82"/>
      <c r="I87" s="82"/>
      <c r="J87" s="82"/>
      <c r="K87" s="82"/>
      <c r="L87" s="82"/>
      <c r="M87" s="82"/>
      <c r="N87" s="82"/>
      <c r="O87" s="82"/>
      <c r="P87" s="82"/>
      <c r="Q87" s="82"/>
    </row>
    <row r="88" spans="1:17">
      <c r="A88" s="113"/>
      <c r="B88" s="82"/>
      <c r="C88" s="113"/>
      <c r="D88" s="82"/>
      <c r="E88" s="82"/>
      <c r="F88" s="82"/>
      <c r="G88" s="82"/>
      <c r="H88" s="82"/>
      <c r="I88" s="82"/>
      <c r="J88" s="82"/>
      <c r="K88" s="82"/>
      <c r="L88" s="82"/>
      <c r="M88" s="82"/>
      <c r="N88" s="82"/>
      <c r="O88" s="82"/>
      <c r="P88" s="82"/>
      <c r="Q88" s="82"/>
    </row>
  </sheetData>
  <mergeCells count="75">
    <mergeCell ref="A2:E2"/>
    <mergeCell ref="C5:F5"/>
    <mergeCell ref="I5:O5"/>
    <mergeCell ref="C12:F12"/>
    <mergeCell ref="C23:F23"/>
    <mergeCell ref="C13:F13"/>
    <mergeCell ref="C14:F14"/>
    <mergeCell ref="C15:F15"/>
    <mergeCell ref="C16:F16"/>
    <mergeCell ref="C17:F17"/>
    <mergeCell ref="A18:B18"/>
    <mergeCell ref="C19:F19"/>
    <mergeCell ref="C20:F20"/>
    <mergeCell ref="C21:F21"/>
    <mergeCell ref="C22:F22"/>
    <mergeCell ref="C35:F35"/>
    <mergeCell ref="C24:F24"/>
    <mergeCell ref="C25:F25"/>
    <mergeCell ref="A26:B26"/>
    <mergeCell ref="C27:F27"/>
    <mergeCell ref="C28:F28"/>
    <mergeCell ref="C29:F29"/>
    <mergeCell ref="C30:F30"/>
    <mergeCell ref="C31:F31"/>
    <mergeCell ref="C32:F32"/>
    <mergeCell ref="C33:F33"/>
    <mergeCell ref="C34:F34"/>
    <mergeCell ref="C47:F47"/>
    <mergeCell ref="C36:F36"/>
    <mergeCell ref="C37:F37"/>
    <mergeCell ref="C38:F38"/>
    <mergeCell ref="C39:F39"/>
    <mergeCell ref="C40:F40"/>
    <mergeCell ref="C41:F41"/>
    <mergeCell ref="C42:F42"/>
    <mergeCell ref="C43:F43"/>
    <mergeCell ref="C44:F44"/>
    <mergeCell ref="C45:F45"/>
    <mergeCell ref="C46:F46"/>
    <mergeCell ref="C58:F58"/>
    <mergeCell ref="C48:F48"/>
    <mergeCell ref="C49:F49"/>
    <mergeCell ref="C50:F50"/>
    <mergeCell ref="I50:L50"/>
    <mergeCell ref="C51:F51"/>
    <mergeCell ref="C52:F52"/>
    <mergeCell ref="C75:F75"/>
    <mergeCell ref="C76:F76"/>
    <mergeCell ref="C65:F65"/>
    <mergeCell ref="C66:F66"/>
    <mergeCell ref="C67:F67"/>
    <mergeCell ref="C68:F68"/>
    <mergeCell ref="C69:F69"/>
    <mergeCell ref="C70:F70"/>
    <mergeCell ref="A1:F1"/>
    <mergeCell ref="C71:F71"/>
    <mergeCell ref="C72:F72"/>
    <mergeCell ref="C73:F73"/>
    <mergeCell ref="A74:B74"/>
    <mergeCell ref="C59:F59"/>
    <mergeCell ref="C60:F60"/>
    <mergeCell ref="C61:F61"/>
    <mergeCell ref="C62:F62"/>
    <mergeCell ref="C63:F63"/>
    <mergeCell ref="C64:F64"/>
    <mergeCell ref="A53:C53"/>
    <mergeCell ref="C54:F54"/>
    <mergeCell ref="C55:F55"/>
    <mergeCell ref="C56:F56"/>
    <mergeCell ref="C57:F57"/>
    <mergeCell ref="C77:F77"/>
    <mergeCell ref="C78:F78"/>
    <mergeCell ref="C79:F79"/>
    <mergeCell ref="A80:C80"/>
    <mergeCell ref="D80:L80"/>
  </mergeCells>
  <pageMargins left="0.7" right="0.7" top="0.75" bottom="0.75" header="0.3" footer="0.3"/>
  <pageSetup scale="6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U84"/>
  <sheetViews>
    <sheetView tabSelected="1" workbookViewId="0">
      <pane xSplit="4" ySplit="4" topLeftCell="E5" activePane="bottomRight" state="frozen"/>
      <selection pane="topRight" activeCell="E1" sqref="E1"/>
      <selection pane="bottomLeft" activeCell="A5" sqref="A5"/>
      <selection pane="bottomRight" activeCell="M23" sqref="M23"/>
    </sheetView>
  </sheetViews>
  <sheetFormatPr defaultRowHeight="15"/>
  <cols>
    <col min="1" max="1" width="9.140625" style="229"/>
    <col min="2" max="2" width="19.28515625" customWidth="1"/>
    <col min="3" max="3" width="10.7109375" customWidth="1"/>
    <col min="4" max="4" width="10.5703125" customWidth="1"/>
  </cols>
  <sheetData>
    <row r="1" spans="1:10" ht="15.75">
      <c r="A1" s="294" t="s">
        <v>396</v>
      </c>
      <c r="B1" s="295"/>
      <c r="C1" s="295"/>
      <c r="D1" s="295"/>
      <c r="E1" s="295"/>
      <c r="F1" s="295"/>
      <c r="G1" s="295"/>
      <c r="H1" s="295"/>
      <c r="I1" s="295"/>
      <c r="J1" s="296"/>
    </row>
    <row r="2" spans="1:10" ht="42" customHeight="1" thickBot="1">
      <c r="A2" s="297" t="s">
        <v>397</v>
      </c>
      <c r="B2" s="298"/>
      <c r="C2" s="298"/>
      <c r="D2" s="298"/>
      <c r="E2" s="298"/>
      <c r="F2" s="298"/>
      <c r="G2" s="298"/>
      <c r="H2" s="298"/>
      <c r="I2" s="298"/>
      <c r="J2" s="299"/>
    </row>
    <row r="3" spans="1:10" ht="87" customHeight="1" thickBot="1">
      <c r="A3" s="1"/>
      <c r="B3" s="1"/>
      <c r="C3" s="1"/>
      <c r="D3" s="1"/>
      <c r="E3" s="339" t="s">
        <v>317</v>
      </c>
      <c r="F3" s="340"/>
      <c r="G3" s="339" t="s">
        <v>318</v>
      </c>
      <c r="H3" s="340"/>
      <c r="I3" s="339" t="s">
        <v>319</v>
      </c>
      <c r="J3" s="340"/>
    </row>
    <row r="4" spans="1:10" ht="48" thickBot="1">
      <c r="A4" s="1"/>
      <c r="B4" s="1"/>
      <c r="C4" s="1" t="s">
        <v>4</v>
      </c>
      <c r="D4" s="1" t="s">
        <v>5</v>
      </c>
      <c r="E4" s="1" t="s">
        <v>6</v>
      </c>
      <c r="F4" s="3" t="s">
        <v>7</v>
      </c>
      <c r="G4" s="1" t="s">
        <v>6</v>
      </c>
      <c r="H4" s="3" t="s">
        <v>7</v>
      </c>
      <c r="I4" s="1" t="s">
        <v>6</v>
      </c>
      <c r="J4" s="3" t="s">
        <v>7</v>
      </c>
    </row>
    <row r="5" spans="1:10" ht="16.5" thickBot="1">
      <c r="A5" s="227" t="s">
        <v>8</v>
      </c>
      <c r="B5" s="5"/>
      <c r="C5" s="5"/>
      <c r="D5" s="5"/>
      <c r="E5" s="5"/>
      <c r="F5" s="5"/>
      <c r="G5" s="5"/>
      <c r="H5" s="5"/>
      <c r="I5" s="5"/>
      <c r="J5" s="6"/>
    </row>
    <row r="6" spans="1:10" ht="15.75" thickBot="1">
      <c r="A6" s="216" t="s">
        <v>9</v>
      </c>
      <c r="B6" s="7" t="s">
        <v>10</v>
      </c>
      <c r="C6" s="8" t="s">
        <v>11</v>
      </c>
      <c r="D6" s="8">
        <v>7.5</v>
      </c>
      <c r="E6" s="8">
        <v>1</v>
      </c>
      <c r="F6" s="8">
        <f>D6*E6</f>
        <v>7.5</v>
      </c>
      <c r="G6" s="8">
        <v>2</v>
      </c>
      <c r="H6" s="8">
        <f>D6*G6</f>
        <v>15</v>
      </c>
      <c r="I6" s="8">
        <v>5</v>
      </c>
      <c r="J6" s="8">
        <f>I6*D6</f>
        <v>37.5</v>
      </c>
    </row>
    <row r="7" spans="1:10" ht="24.75" thickBot="1">
      <c r="A7" s="228" t="s">
        <v>12</v>
      </c>
      <c r="B7" s="11" t="s">
        <v>13</v>
      </c>
      <c r="C7" s="12" t="s">
        <v>14</v>
      </c>
      <c r="D7" s="176">
        <v>3</v>
      </c>
      <c r="E7" s="13">
        <v>1</v>
      </c>
      <c r="F7" s="8">
        <f t="shared" ref="F7:F12" si="0">D7*E7</f>
        <v>3</v>
      </c>
      <c r="G7" s="13">
        <v>2</v>
      </c>
      <c r="H7" s="8">
        <f t="shared" ref="H7:H12" si="1">D7*G7</f>
        <v>6</v>
      </c>
      <c r="I7" s="13">
        <v>5</v>
      </c>
      <c r="J7" s="8">
        <f t="shared" ref="J7:J12" si="2">I7*D7</f>
        <v>15</v>
      </c>
    </row>
    <row r="8" spans="1:10" ht="24.75" thickBot="1">
      <c r="A8" s="215" t="s">
        <v>15</v>
      </c>
      <c r="B8" s="11" t="s">
        <v>16</v>
      </c>
      <c r="C8" s="12" t="s">
        <v>11</v>
      </c>
      <c r="D8" s="13">
        <v>7.5</v>
      </c>
      <c r="E8" s="13">
        <v>1</v>
      </c>
      <c r="F8" s="8">
        <f t="shared" si="0"/>
        <v>7.5</v>
      </c>
      <c r="G8" s="13">
        <v>2</v>
      </c>
      <c r="H8" s="8">
        <f t="shared" si="1"/>
        <v>15</v>
      </c>
      <c r="I8" s="13">
        <v>5</v>
      </c>
      <c r="J8" s="8">
        <f t="shared" si="2"/>
        <v>37.5</v>
      </c>
    </row>
    <row r="9" spans="1:10" ht="24.75" thickBot="1">
      <c r="A9" s="215" t="s">
        <v>17</v>
      </c>
      <c r="B9" s="251" t="s">
        <v>18</v>
      </c>
      <c r="C9" s="12" t="s">
        <v>14</v>
      </c>
      <c r="D9" s="13">
        <v>3</v>
      </c>
      <c r="E9" s="13" t="s">
        <v>19</v>
      </c>
      <c r="F9" s="8">
        <v>0</v>
      </c>
      <c r="G9" s="210">
        <v>2</v>
      </c>
      <c r="H9" s="8">
        <f t="shared" si="1"/>
        <v>6</v>
      </c>
      <c r="I9" s="13">
        <v>5</v>
      </c>
      <c r="J9" s="8">
        <f t="shared" si="2"/>
        <v>15</v>
      </c>
    </row>
    <row r="10" spans="1:10" ht="15.75" thickBot="1">
      <c r="A10" s="50" t="s">
        <v>20</v>
      </c>
      <c r="B10" s="18" t="s">
        <v>21</v>
      </c>
      <c r="C10" s="19" t="s">
        <v>14</v>
      </c>
      <c r="D10" s="19">
        <v>3</v>
      </c>
      <c r="E10" s="19">
        <v>1</v>
      </c>
      <c r="F10" s="8">
        <f t="shared" si="0"/>
        <v>3</v>
      </c>
      <c r="G10" s="19">
        <v>2</v>
      </c>
      <c r="H10" s="8">
        <f t="shared" si="1"/>
        <v>6</v>
      </c>
      <c r="I10" s="19">
        <v>5</v>
      </c>
      <c r="J10" s="8">
        <f t="shared" si="2"/>
        <v>15</v>
      </c>
    </row>
    <row r="11" spans="1:10" ht="24.75" thickBot="1">
      <c r="A11" s="22" t="s">
        <v>22</v>
      </c>
      <c r="B11" s="21" t="s">
        <v>23</v>
      </c>
      <c r="C11" s="22" t="s">
        <v>14</v>
      </c>
      <c r="D11" s="22">
        <v>3</v>
      </c>
      <c r="E11" s="158" t="s">
        <v>19</v>
      </c>
      <c r="F11" s="8">
        <v>0</v>
      </c>
      <c r="G11" s="22">
        <v>3</v>
      </c>
      <c r="H11" s="8">
        <f t="shared" si="1"/>
        <v>9</v>
      </c>
      <c r="I11" s="22">
        <v>5</v>
      </c>
      <c r="J11" s="8">
        <f t="shared" si="2"/>
        <v>15</v>
      </c>
    </row>
    <row r="12" spans="1:10" ht="24.75" thickBot="1">
      <c r="A12" s="217" t="s">
        <v>24</v>
      </c>
      <c r="B12" s="11" t="s">
        <v>25</v>
      </c>
      <c r="C12" s="19" t="s">
        <v>14</v>
      </c>
      <c r="D12" s="34">
        <v>3</v>
      </c>
      <c r="E12" s="49">
        <v>5</v>
      </c>
      <c r="F12" s="8">
        <f t="shared" si="0"/>
        <v>15</v>
      </c>
      <c r="G12" s="13">
        <v>5</v>
      </c>
      <c r="H12" s="8">
        <f t="shared" si="1"/>
        <v>15</v>
      </c>
      <c r="I12" s="13">
        <v>5</v>
      </c>
      <c r="J12" s="8">
        <f t="shared" si="2"/>
        <v>15</v>
      </c>
    </row>
    <row r="13" spans="1:10" ht="16.5" customHeight="1" thickBot="1">
      <c r="A13" s="388" t="s">
        <v>26</v>
      </c>
      <c r="B13" s="389"/>
      <c r="C13" s="389"/>
      <c r="D13" s="389"/>
      <c r="E13" s="390"/>
      <c r="F13" s="233">
        <f>SUM(F6:F12)</f>
        <v>36</v>
      </c>
      <c r="G13" s="24"/>
      <c r="H13" s="25">
        <f>SUM(H6:H12)</f>
        <v>72</v>
      </c>
      <c r="I13" s="24"/>
      <c r="J13" s="243">
        <f>SUM(J6:J12)</f>
        <v>150</v>
      </c>
    </row>
    <row r="14" spans="1:10" ht="16.5" thickBot="1">
      <c r="A14" s="227" t="s">
        <v>27</v>
      </c>
      <c r="B14" s="5"/>
      <c r="C14" s="5"/>
      <c r="D14" s="5"/>
      <c r="E14" s="5"/>
      <c r="F14" s="5"/>
      <c r="G14" s="5"/>
      <c r="H14" s="5"/>
      <c r="I14" s="5"/>
      <c r="J14" s="6"/>
    </row>
    <row r="15" spans="1:10" ht="15.75" thickBot="1">
      <c r="A15" s="219" t="s">
        <v>28</v>
      </c>
      <c r="B15" s="8" t="s">
        <v>29</v>
      </c>
      <c r="C15" s="8" t="s">
        <v>11</v>
      </c>
      <c r="D15" s="8">
        <v>7.5</v>
      </c>
      <c r="E15" s="8">
        <v>1</v>
      </c>
      <c r="F15" s="8">
        <f>D15*E15</f>
        <v>7.5</v>
      </c>
      <c r="G15" s="8">
        <v>2</v>
      </c>
      <c r="H15" s="8">
        <f>D15*G15</f>
        <v>15</v>
      </c>
      <c r="I15" s="8">
        <v>5</v>
      </c>
      <c r="J15" s="120">
        <f>I15*D15</f>
        <v>37.5</v>
      </c>
    </row>
    <row r="16" spans="1:10" ht="15.75" thickBot="1">
      <c r="A16" s="219" t="s">
        <v>30</v>
      </c>
      <c r="B16" s="8" t="s">
        <v>31</v>
      </c>
      <c r="C16" s="8" t="s">
        <v>14</v>
      </c>
      <c r="D16" s="8">
        <v>3</v>
      </c>
      <c r="E16" s="8">
        <v>1</v>
      </c>
      <c r="F16" s="8">
        <f t="shared" ref="F16:F21" si="3">D16*E16</f>
        <v>3</v>
      </c>
      <c r="G16" s="8">
        <v>2</v>
      </c>
      <c r="H16" s="8">
        <f t="shared" ref="H16:H21" si="4">D16*G16</f>
        <v>6</v>
      </c>
      <c r="I16" s="8">
        <v>5</v>
      </c>
      <c r="J16" s="8">
        <f t="shared" ref="J16:J21" si="5">I16*D16</f>
        <v>15</v>
      </c>
    </row>
    <row r="17" spans="1:10" ht="15.75" thickBot="1">
      <c r="A17" s="219" t="s">
        <v>32</v>
      </c>
      <c r="B17" s="8" t="s">
        <v>33</v>
      </c>
      <c r="C17" s="8" t="s">
        <v>14</v>
      </c>
      <c r="D17" s="8">
        <v>3</v>
      </c>
      <c r="E17" s="8">
        <v>1</v>
      </c>
      <c r="F17" s="8">
        <f t="shared" si="3"/>
        <v>3</v>
      </c>
      <c r="G17" s="8">
        <v>1</v>
      </c>
      <c r="H17" s="8">
        <f t="shared" si="4"/>
        <v>3</v>
      </c>
      <c r="I17" s="8">
        <v>5</v>
      </c>
      <c r="J17" s="8">
        <f t="shared" si="5"/>
        <v>15</v>
      </c>
    </row>
    <row r="18" spans="1:10" ht="23.25" customHeight="1" thickBot="1">
      <c r="A18" s="219" t="s">
        <v>34</v>
      </c>
      <c r="B18" s="21" t="s">
        <v>35</v>
      </c>
      <c r="C18" s="8" t="s">
        <v>11</v>
      </c>
      <c r="D18" s="8">
        <v>7.5</v>
      </c>
      <c r="E18" s="8">
        <v>1</v>
      </c>
      <c r="F18" s="8">
        <f t="shared" si="3"/>
        <v>7.5</v>
      </c>
      <c r="G18" s="8">
        <v>1</v>
      </c>
      <c r="H18" s="8">
        <f t="shared" si="4"/>
        <v>7.5</v>
      </c>
      <c r="I18" s="8">
        <v>5</v>
      </c>
      <c r="J18" s="8">
        <f t="shared" si="5"/>
        <v>37.5</v>
      </c>
    </row>
    <row r="19" spans="1:10" ht="36.75" thickBot="1">
      <c r="A19" s="215" t="s">
        <v>36</v>
      </c>
      <c r="B19" s="11" t="s">
        <v>37</v>
      </c>
      <c r="C19" s="12" t="s">
        <v>14</v>
      </c>
      <c r="D19" s="176">
        <v>3</v>
      </c>
      <c r="E19" s="13">
        <v>1</v>
      </c>
      <c r="F19" s="8">
        <f t="shared" si="3"/>
        <v>3</v>
      </c>
      <c r="G19" s="13">
        <v>1</v>
      </c>
      <c r="H19" s="8">
        <f t="shared" si="4"/>
        <v>3</v>
      </c>
      <c r="I19" s="13">
        <v>5</v>
      </c>
      <c r="J19" s="8">
        <f t="shared" si="5"/>
        <v>15</v>
      </c>
    </row>
    <row r="20" spans="1:10" ht="24.75" thickBot="1">
      <c r="A20" s="13" t="s">
        <v>38</v>
      </c>
      <c r="B20" s="21" t="s">
        <v>39</v>
      </c>
      <c r="C20" s="13" t="s">
        <v>14</v>
      </c>
      <c r="D20" s="13">
        <v>3</v>
      </c>
      <c r="E20" s="13">
        <v>1</v>
      </c>
      <c r="F20" s="8">
        <f t="shared" si="3"/>
        <v>3</v>
      </c>
      <c r="G20" s="13">
        <v>3</v>
      </c>
      <c r="H20" s="8">
        <f t="shared" si="4"/>
        <v>9</v>
      </c>
      <c r="I20" s="13">
        <v>5</v>
      </c>
      <c r="J20" s="8">
        <f t="shared" si="5"/>
        <v>15</v>
      </c>
    </row>
    <row r="21" spans="1:10" ht="24.75" thickBot="1">
      <c r="A21" s="217" t="s">
        <v>40</v>
      </c>
      <c r="B21" s="11" t="s">
        <v>41</v>
      </c>
      <c r="C21" s="19" t="s">
        <v>14</v>
      </c>
      <c r="D21" s="34">
        <v>3</v>
      </c>
      <c r="E21" s="49">
        <v>5</v>
      </c>
      <c r="F21" s="8">
        <f t="shared" si="3"/>
        <v>15</v>
      </c>
      <c r="G21" s="13">
        <v>5</v>
      </c>
      <c r="H21" s="8">
        <f t="shared" si="4"/>
        <v>15</v>
      </c>
      <c r="I21" s="13">
        <v>5</v>
      </c>
      <c r="J21" s="8">
        <f t="shared" si="5"/>
        <v>15</v>
      </c>
    </row>
    <row r="22" spans="1:10" ht="16.5" customHeight="1" thickBot="1">
      <c r="A22" s="388" t="s">
        <v>42</v>
      </c>
      <c r="B22" s="389"/>
      <c r="C22" s="389"/>
      <c r="D22" s="389"/>
      <c r="E22" s="390"/>
      <c r="F22" s="232">
        <f>SUM(F15:F21)</f>
        <v>42</v>
      </c>
      <c r="G22" s="28"/>
      <c r="H22" s="29">
        <f>SUM(H15:H21)</f>
        <v>58.5</v>
      </c>
      <c r="I22" s="28"/>
      <c r="J22" s="244">
        <f>SUM(J15:J21)</f>
        <v>150</v>
      </c>
    </row>
    <row r="23" spans="1:10" ht="16.5" thickBot="1">
      <c r="A23" s="227" t="s">
        <v>43</v>
      </c>
      <c r="B23" s="5"/>
      <c r="C23" s="5"/>
      <c r="D23" s="5"/>
      <c r="E23" s="5"/>
      <c r="F23" s="5"/>
      <c r="G23" s="5"/>
      <c r="H23" s="5"/>
      <c r="I23" s="5"/>
      <c r="J23" s="6"/>
    </row>
    <row r="24" spans="1:10" ht="24.75" thickBot="1">
      <c r="A24" s="219" t="s">
        <v>44</v>
      </c>
      <c r="B24" s="31" t="s">
        <v>320</v>
      </c>
      <c r="C24" s="76" t="s">
        <v>11</v>
      </c>
      <c r="D24" s="177">
        <f>35/8</f>
        <v>4.375</v>
      </c>
      <c r="E24" s="31">
        <v>3</v>
      </c>
      <c r="F24" s="120">
        <f t="shared" ref="F24:F35" si="6">D24*E24</f>
        <v>13.125</v>
      </c>
      <c r="G24" s="31">
        <v>5</v>
      </c>
      <c r="H24" s="121">
        <f t="shared" ref="H24:H43" si="7">D24*G24</f>
        <v>21.875</v>
      </c>
      <c r="I24" s="31">
        <v>5</v>
      </c>
      <c r="J24" s="120">
        <f t="shared" ref="J24:J44" si="8">D24*I24</f>
        <v>21.875</v>
      </c>
    </row>
    <row r="25" spans="1:10" ht="36.75" thickBot="1">
      <c r="A25" s="13" t="s">
        <v>46</v>
      </c>
      <c r="B25" s="66" t="s">
        <v>189</v>
      </c>
      <c r="C25" s="13" t="s">
        <v>11</v>
      </c>
      <c r="D25" s="177">
        <f>35/8</f>
        <v>4.375</v>
      </c>
      <c r="E25" s="13">
        <v>2</v>
      </c>
      <c r="F25" s="120">
        <f t="shared" si="6"/>
        <v>8.75</v>
      </c>
      <c r="G25" s="13">
        <v>4</v>
      </c>
      <c r="H25" s="121">
        <f t="shared" si="7"/>
        <v>17.5</v>
      </c>
      <c r="I25" s="13">
        <v>5</v>
      </c>
      <c r="J25" s="120">
        <f t="shared" si="8"/>
        <v>21.875</v>
      </c>
    </row>
    <row r="26" spans="1:10" ht="36.75" thickBot="1">
      <c r="A26" s="13" t="s">
        <v>48</v>
      </c>
      <c r="B26" s="19" t="s">
        <v>321</v>
      </c>
      <c r="C26" s="34" t="s">
        <v>14</v>
      </c>
      <c r="D26" s="177">
        <v>2.6923076923076925</v>
      </c>
      <c r="E26" s="34">
        <v>1</v>
      </c>
      <c r="F26" s="120">
        <f t="shared" si="6"/>
        <v>2.6923076923076925</v>
      </c>
      <c r="G26" s="34">
        <v>3</v>
      </c>
      <c r="H26" s="121">
        <f t="shared" si="7"/>
        <v>8.0769230769230766</v>
      </c>
      <c r="I26" s="34">
        <v>5</v>
      </c>
      <c r="J26" s="120">
        <f t="shared" si="8"/>
        <v>13.461538461538463</v>
      </c>
    </row>
    <row r="27" spans="1:10" ht="24.75" thickBot="1">
      <c r="A27" s="13" t="s">
        <v>50</v>
      </c>
      <c r="B27" s="11" t="s">
        <v>55</v>
      </c>
      <c r="C27" s="11" t="s">
        <v>14</v>
      </c>
      <c r="D27" s="177">
        <v>2.6923076923076925</v>
      </c>
      <c r="E27" s="11">
        <v>3</v>
      </c>
      <c r="F27" s="266">
        <f t="shared" si="6"/>
        <v>8.0769230769230766</v>
      </c>
      <c r="G27" s="11">
        <v>5</v>
      </c>
      <c r="H27" s="121">
        <f t="shared" si="7"/>
        <v>13.461538461538463</v>
      </c>
      <c r="I27" s="13">
        <v>5</v>
      </c>
      <c r="J27" s="122">
        <f t="shared" si="8"/>
        <v>13.461538461538463</v>
      </c>
    </row>
    <row r="28" spans="1:10" ht="24.75" thickBot="1">
      <c r="A28" s="13" t="s">
        <v>52</v>
      </c>
      <c r="B28" s="123" t="s">
        <v>57</v>
      </c>
      <c r="C28" s="164" t="s">
        <v>14</v>
      </c>
      <c r="D28" s="259">
        <v>2.6923076923076925</v>
      </c>
      <c r="E28" s="63">
        <v>2</v>
      </c>
      <c r="F28" s="265">
        <f t="shared" si="6"/>
        <v>5.384615384615385</v>
      </c>
      <c r="G28" s="11">
        <v>4</v>
      </c>
      <c r="H28" s="121">
        <f t="shared" si="7"/>
        <v>10.76923076923077</v>
      </c>
      <c r="I28" s="11">
        <v>5</v>
      </c>
      <c r="J28" s="265">
        <f t="shared" si="8"/>
        <v>13.461538461538463</v>
      </c>
    </row>
    <row r="29" spans="1:10" ht="15.75" thickBot="1">
      <c r="A29" s="13" t="s">
        <v>54</v>
      </c>
      <c r="B29" s="124" t="s">
        <v>85</v>
      </c>
      <c r="C29" s="125" t="s">
        <v>11</v>
      </c>
      <c r="D29" s="264">
        <f>35/8</f>
        <v>4.375</v>
      </c>
      <c r="E29" s="125">
        <v>2</v>
      </c>
      <c r="F29" s="267">
        <f t="shared" si="6"/>
        <v>8.75</v>
      </c>
      <c r="G29" s="11">
        <v>4</v>
      </c>
      <c r="H29" s="121">
        <f t="shared" si="7"/>
        <v>17.5</v>
      </c>
      <c r="I29" s="126">
        <v>5</v>
      </c>
      <c r="J29" s="265">
        <f t="shared" si="8"/>
        <v>21.875</v>
      </c>
    </row>
    <row r="30" spans="1:10" ht="15.75" thickBot="1">
      <c r="A30" s="13" t="s">
        <v>56</v>
      </c>
      <c r="B30" s="11" t="s">
        <v>63</v>
      </c>
      <c r="C30" s="127" t="s">
        <v>14</v>
      </c>
      <c r="D30" s="265">
        <v>2.6923076923076925</v>
      </c>
      <c r="E30" s="127">
        <v>2</v>
      </c>
      <c r="F30" s="265">
        <f t="shared" si="6"/>
        <v>5.384615384615385</v>
      </c>
      <c r="G30" s="11">
        <v>4</v>
      </c>
      <c r="H30" s="121">
        <f t="shared" si="7"/>
        <v>10.76923076923077</v>
      </c>
      <c r="I30" s="11">
        <v>5</v>
      </c>
      <c r="J30" s="265">
        <f t="shared" si="8"/>
        <v>13.461538461538463</v>
      </c>
    </row>
    <row r="31" spans="1:10" ht="48.75" thickBot="1">
      <c r="A31" s="13" t="s">
        <v>58</v>
      </c>
      <c r="B31" s="63" t="s">
        <v>354</v>
      </c>
      <c r="C31" s="11" t="s">
        <v>14</v>
      </c>
      <c r="D31" s="265">
        <v>2.6923076923076925</v>
      </c>
      <c r="E31" s="11">
        <v>3</v>
      </c>
      <c r="F31" s="265">
        <f t="shared" si="6"/>
        <v>8.0769230769230766</v>
      </c>
      <c r="G31" s="11">
        <v>3</v>
      </c>
      <c r="H31" s="121">
        <f t="shared" si="7"/>
        <v>8.0769230769230766</v>
      </c>
      <c r="I31" s="11">
        <v>5</v>
      </c>
      <c r="J31" s="265">
        <f t="shared" si="8"/>
        <v>13.461538461538463</v>
      </c>
    </row>
    <row r="32" spans="1:10" ht="24.75" thickBot="1">
      <c r="A32" s="13" t="s">
        <v>60</v>
      </c>
      <c r="B32" s="11" t="str">
        <f>'[1]2015 EM ER PDRI Worksheet '!C34</f>
        <v>Waste Acceptance Criteria (WAC)</v>
      </c>
      <c r="C32" s="63" t="s">
        <v>14</v>
      </c>
      <c r="D32" s="265">
        <v>2.6923076923076925</v>
      </c>
      <c r="E32" s="63">
        <v>1</v>
      </c>
      <c r="F32" s="265">
        <f t="shared" si="6"/>
        <v>2.6923076923076925</v>
      </c>
      <c r="G32" s="11">
        <v>3</v>
      </c>
      <c r="H32" s="121">
        <f t="shared" si="7"/>
        <v>8.0769230769230766</v>
      </c>
      <c r="I32" s="63">
        <v>5</v>
      </c>
      <c r="J32" s="265">
        <f t="shared" si="8"/>
        <v>13.461538461538463</v>
      </c>
    </row>
    <row r="33" spans="1:21" ht="24.75" thickBot="1">
      <c r="A33" s="13" t="s">
        <v>62</v>
      </c>
      <c r="B33" s="63" t="s">
        <v>79</v>
      </c>
      <c r="C33" s="11" t="s">
        <v>11</v>
      </c>
      <c r="D33" s="266">
        <v>4.375</v>
      </c>
      <c r="E33" s="11">
        <v>1</v>
      </c>
      <c r="F33" s="266">
        <f t="shared" si="6"/>
        <v>4.375</v>
      </c>
      <c r="G33" s="11">
        <v>3</v>
      </c>
      <c r="H33" s="121">
        <f t="shared" si="7"/>
        <v>13.125</v>
      </c>
      <c r="I33" s="11">
        <v>5</v>
      </c>
      <c r="J33" s="270">
        <f t="shared" si="8"/>
        <v>21.875</v>
      </c>
    </row>
    <row r="34" spans="1:21" ht="24.75" thickBot="1">
      <c r="A34" s="13" t="s">
        <v>64</v>
      </c>
      <c r="B34" s="128" t="s">
        <v>81</v>
      </c>
      <c r="C34" s="63" t="s">
        <v>14</v>
      </c>
      <c r="D34" s="265">
        <v>2.6923076923076925</v>
      </c>
      <c r="E34" s="63">
        <v>2</v>
      </c>
      <c r="F34" s="265">
        <f t="shared" si="6"/>
        <v>5.384615384615385</v>
      </c>
      <c r="G34" s="11">
        <v>3</v>
      </c>
      <c r="H34" s="121">
        <f t="shared" si="7"/>
        <v>8.0769230769230766</v>
      </c>
      <c r="I34" s="63">
        <v>5</v>
      </c>
      <c r="J34" s="265">
        <f t="shared" si="8"/>
        <v>13.461538461538463</v>
      </c>
    </row>
    <row r="35" spans="1:21" ht="24.75" thickBot="1">
      <c r="A35" s="13" t="s">
        <v>66</v>
      </c>
      <c r="B35" s="128" t="s">
        <v>83</v>
      </c>
      <c r="C35" s="11" t="s">
        <v>11</v>
      </c>
      <c r="D35" s="265">
        <v>4.375</v>
      </c>
      <c r="E35" s="11">
        <v>2</v>
      </c>
      <c r="F35" s="266">
        <f t="shared" si="6"/>
        <v>8.75</v>
      </c>
      <c r="G35" s="11">
        <v>3</v>
      </c>
      <c r="H35" s="121">
        <f t="shared" si="7"/>
        <v>13.125</v>
      </c>
      <c r="I35" s="11">
        <v>5</v>
      </c>
      <c r="J35" s="270">
        <f t="shared" si="8"/>
        <v>21.875</v>
      </c>
    </row>
    <row r="36" spans="1:21" ht="15.75" thickBot="1">
      <c r="A36" s="13" t="s">
        <v>68</v>
      </c>
      <c r="B36" s="11" t="s">
        <v>184</v>
      </c>
      <c r="C36" s="63" t="s">
        <v>14</v>
      </c>
      <c r="D36" s="265">
        <v>2.6923076923076925</v>
      </c>
      <c r="E36" s="63" t="s">
        <v>19</v>
      </c>
      <c r="F36" s="265">
        <v>0</v>
      </c>
      <c r="G36" s="11">
        <v>2</v>
      </c>
      <c r="H36" s="121">
        <f t="shared" si="7"/>
        <v>5.384615384615385</v>
      </c>
      <c r="I36" s="63">
        <v>5</v>
      </c>
      <c r="J36" s="265">
        <f t="shared" si="8"/>
        <v>13.461538461538463</v>
      </c>
    </row>
    <row r="37" spans="1:21" ht="24.75" thickBot="1">
      <c r="A37" s="13" t="s">
        <v>70</v>
      </c>
      <c r="B37" s="129" t="s">
        <v>322</v>
      </c>
      <c r="C37" s="11" t="s">
        <v>11</v>
      </c>
      <c r="D37" s="265">
        <v>4.375</v>
      </c>
      <c r="E37" s="11" t="s">
        <v>19</v>
      </c>
      <c r="F37" s="266">
        <v>0</v>
      </c>
      <c r="G37" s="11">
        <v>1</v>
      </c>
      <c r="H37" s="121">
        <f t="shared" si="7"/>
        <v>4.375</v>
      </c>
      <c r="I37" s="11">
        <v>5</v>
      </c>
      <c r="J37" s="265">
        <f t="shared" si="8"/>
        <v>21.875</v>
      </c>
    </row>
    <row r="38" spans="1:21" ht="24.75" thickBot="1">
      <c r="A38" s="13" t="s">
        <v>72</v>
      </c>
      <c r="B38" s="128" t="s">
        <v>93</v>
      </c>
      <c r="C38" s="63" t="s">
        <v>14</v>
      </c>
      <c r="D38" s="265">
        <v>2.6923076923076925</v>
      </c>
      <c r="E38" s="63">
        <v>1</v>
      </c>
      <c r="F38" s="265">
        <f t="shared" ref="F38" si="9">D38*E38</f>
        <v>2.6923076923076925</v>
      </c>
      <c r="G38" s="11">
        <v>3</v>
      </c>
      <c r="H38" s="121">
        <f t="shared" si="7"/>
        <v>8.0769230769230766</v>
      </c>
      <c r="I38" s="63">
        <v>5</v>
      </c>
      <c r="J38" s="265">
        <f t="shared" si="8"/>
        <v>13.461538461538463</v>
      </c>
    </row>
    <row r="39" spans="1:21" ht="15.75" thickBot="1">
      <c r="A39" s="13" t="s">
        <v>74</v>
      </c>
      <c r="B39" s="129" t="s">
        <v>185</v>
      </c>
      <c r="C39" s="11" t="s">
        <v>14</v>
      </c>
      <c r="D39" s="265">
        <v>2.6923076923076925</v>
      </c>
      <c r="E39" s="11" t="s">
        <v>19</v>
      </c>
      <c r="F39" s="266">
        <v>0</v>
      </c>
      <c r="G39" s="11">
        <v>1</v>
      </c>
      <c r="H39" s="121">
        <f t="shared" si="7"/>
        <v>2.6923076923076925</v>
      </c>
      <c r="I39" s="11">
        <v>5</v>
      </c>
      <c r="J39" s="270">
        <f t="shared" si="8"/>
        <v>13.461538461538463</v>
      </c>
    </row>
    <row r="40" spans="1:21" ht="48.75" thickBot="1">
      <c r="A40" s="13" t="s">
        <v>76</v>
      </c>
      <c r="B40" s="130" t="s">
        <v>190</v>
      </c>
      <c r="C40" s="63" t="s">
        <v>14</v>
      </c>
      <c r="D40" s="265">
        <v>2.6923076923076925</v>
      </c>
      <c r="E40" s="63" t="s">
        <v>19</v>
      </c>
      <c r="F40" s="265">
        <v>0</v>
      </c>
      <c r="G40" s="11">
        <v>2</v>
      </c>
      <c r="H40" s="121">
        <f t="shared" si="7"/>
        <v>5.384615384615385</v>
      </c>
      <c r="I40" s="63">
        <v>5</v>
      </c>
      <c r="J40" s="265">
        <f t="shared" si="8"/>
        <v>13.461538461538463</v>
      </c>
      <c r="U40" s="131"/>
    </row>
    <row r="41" spans="1:21" ht="24.75" thickBot="1">
      <c r="A41" s="13" t="s">
        <v>78</v>
      </c>
      <c r="B41" s="129" t="s">
        <v>191</v>
      </c>
      <c r="C41" s="11" t="s">
        <v>11</v>
      </c>
      <c r="D41" s="266">
        <v>4.375</v>
      </c>
      <c r="E41" s="11" t="s">
        <v>19</v>
      </c>
      <c r="F41" s="266">
        <v>0</v>
      </c>
      <c r="G41" s="11">
        <v>3</v>
      </c>
      <c r="H41" s="121">
        <f t="shared" si="7"/>
        <v>13.125</v>
      </c>
      <c r="I41" s="11">
        <v>5</v>
      </c>
      <c r="J41" s="270">
        <f t="shared" si="8"/>
        <v>21.875</v>
      </c>
    </row>
    <row r="42" spans="1:21" ht="24.75" thickBot="1">
      <c r="A42" s="13" t="s">
        <v>80</v>
      </c>
      <c r="B42" s="128" t="s">
        <v>323</v>
      </c>
      <c r="C42" s="132" t="s">
        <v>11</v>
      </c>
      <c r="D42" s="265">
        <v>4.375</v>
      </c>
      <c r="E42" s="63" t="s">
        <v>19</v>
      </c>
      <c r="F42" s="265">
        <v>0</v>
      </c>
      <c r="G42" s="11" t="s">
        <v>19</v>
      </c>
      <c r="H42" s="121">
        <v>0</v>
      </c>
      <c r="I42" s="63">
        <v>5</v>
      </c>
      <c r="J42" s="265">
        <f t="shared" si="8"/>
        <v>21.875</v>
      </c>
      <c r="Q42" s="39"/>
    </row>
    <row r="43" spans="1:21" ht="55.5" customHeight="1" thickBot="1">
      <c r="A43" s="215" t="s">
        <v>82</v>
      </c>
      <c r="B43" s="165" t="s">
        <v>324</v>
      </c>
      <c r="C43" s="70" t="s">
        <v>14</v>
      </c>
      <c r="D43" s="266">
        <v>2.6923076923076925</v>
      </c>
      <c r="E43" s="33" t="s">
        <v>19</v>
      </c>
      <c r="F43" s="266">
        <v>0</v>
      </c>
      <c r="G43" s="33">
        <v>5</v>
      </c>
      <c r="H43" s="268">
        <f t="shared" si="7"/>
        <v>13.461538461538463</v>
      </c>
      <c r="I43" s="33">
        <v>5</v>
      </c>
      <c r="J43" s="270">
        <f t="shared" si="8"/>
        <v>13.461538461538463</v>
      </c>
    </row>
    <row r="44" spans="1:21" ht="62.25" thickBot="1">
      <c r="A44" s="217" t="s">
        <v>84</v>
      </c>
      <c r="B44" s="166" t="s">
        <v>67</v>
      </c>
      <c r="C44" s="167" t="s">
        <v>14</v>
      </c>
      <c r="D44" s="259">
        <v>2.6923076923076925</v>
      </c>
      <c r="E44" s="68">
        <v>2</v>
      </c>
      <c r="F44" s="259">
        <f>E44*D44</f>
        <v>5.384615384615385</v>
      </c>
      <c r="G44" s="68">
        <v>3</v>
      </c>
      <c r="H44" s="269">
        <f>G44*D44</f>
        <v>8.0769230769230766</v>
      </c>
      <c r="I44" s="11">
        <v>5</v>
      </c>
      <c r="J44" s="265">
        <f t="shared" si="8"/>
        <v>13.461538461538463</v>
      </c>
      <c r="M44" s="69"/>
    </row>
    <row r="45" spans="1:21" ht="16.5" customHeight="1" thickBot="1">
      <c r="A45" s="391" t="s">
        <v>114</v>
      </c>
      <c r="B45" s="392"/>
      <c r="C45" s="392"/>
      <c r="D45" s="392"/>
      <c r="E45" s="393"/>
      <c r="F45" s="41">
        <f>SUM(F24:F44)</f>
        <v>89.519230769230788</v>
      </c>
      <c r="G45" s="242"/>
      <c r="H45" s="41">
        <f>SUM(H24:H44)</f>
        <v>211.00961538461536</v>
      </c>
      <c r="I45" s="40"/>
      <c r="J45" s="41">
        <f>SUM(J24:J44)</f>
        <v>349.99999999999994</v>
      </c>
    </row>
    <row r="46" spans="1:21" ht="16.5" thickBot="1">
      <c r="A46" s="227" t="s">
        <v>115</v>
      </c>
      <c r="B46" s="5"/>
      <c r="C46" s="5"/>
      <c r="D46" s="5"/>
      <c r="E46" s="5"/>
      <c r="F46" s="5"/>
      <c r="G46" s="5"/>
      <c r="H46" s="43"/>
      <c r="I46" s="5"/>
      <c r="J46" s="74"/>
    </row>
    <row r="47" spans="1:21" ht="24.75" thickBot="1">
      <c r="A47" s="219" t="s">
        <v>116</v>
      </c>
      <c r="B47" s="35" t="s">
        <v>117</v>
      </c>
      <c r="C47" s="8" t="s">
        <v>11</v>
      </c>
      <c r="D47" s="120">
        <v>2.2222222222222223</v>
      </c>
      <c r="E47" s="8">
        <v>5</v>
      </c>
      <c r="F47" s="120">
        <f>E47*D47</f>
        <v>11.111111111111111</v>
      </c>
      <c r="G47" s="8">
        <v>5</v>
      </c>
      <c r="H47" s="120">
        <f>G47*D47</f>
        <v>11.111111111111111</v>
      </c>
      <c r="I47" s="8">
        <v>5</v>
      </c>
      <c r="J47" s="120">
        <f>D47*I47</f>
        <v>11.111111111111111</v>
      </c>
    </row>
    <row r="48" spans="1:21" ht="24.75" thickBot="1">
      <c r="A48" s="219" t="s">
        <v>118</v>
      </c>
      <c r="B48" s="35" t="s">
        <v>325</v>
      </c>
      <c r="C48" s="8" t="s">
        <v>11</v>
      </c>
      <c r="D48" s="120">
        <v>2.2222222222222223</v>
      </c>
      <c r="E48" s="8">
        <v>3</v>
      </c>
      <c r="F48" s="120">
        <f t="shared" ref="F48:F66" si="10">E48*D48</f>
        <v>6.666666666666667</v>
      </c>
      <c r="G48" s="8">
        <v>5</v>
      </c>
      <c r="H48" s="120">
        <f t="shared" ref="H48:H66" si="11">G48*D48</f>
        <v>11.111111111111111</v>
      </c>
      <c r="I48" s="8">
        <v>5</v>
      </c>
      <c r="J48" s="120">
        <f t="shared" ref="J48:J66" si="12">D48*I48</f>
        <v>11.111111111111111</v>
      </c>
    </row>
    <row r="49" spans="1:10" ht="24.75" thickBot="1">
      <c r="A49" s="219" t="s">
        <v>120</v>
      </c>
      <c r="B49" s="35" t="s">
        <v>121</v>
      </c>
      <c r="C49" s="8" t="s">
        <v>14</v>
      </c>
      <c r="D49" s="120">
        <v>1.8181818181818181</v>
      </c>
      <c r="E49" s="8">
        <v>3</v>
      </c>
      <c r="F49" s="120">
        <f t="shared" si="10"/>
        <v>5.4545454545454541</v>
      </c>
      <c r="G49" s="8">
        <v>4</v>
      </c>
      <c r="H49" s="120">
        <f t="shared" si="11"/>
        <v>7.2727272727272725</v>
      </c>
      <c r="I49" s="8">
        <v>5</v>
      </c>
      <c r="J49" s="120">
        <f t="shared" si="12"/>
        <v>9.0909090909090899</v>
      </c>
    </row>
    <row r="50" spans="1:10" ht="24.75" thickBot="1">
      <c r="A50" s="13" t="s">
        <v>122</v>
      </c>
      <c r="B50" s="72" t="s">
        <v>123</v>
      </c>
      <c r="C50" s="13" t="s">
        <v>11</v>
      </c>
      <c r="D50" s="175">
        <v>2.2222222222222223</v>
      </c>
      <c r="E50" s="13">
        <v>1</v>
      </c>
      <c r="F50" s="120">
        <f t="shared" si="10"/>
        <v>2.2222222222222223</v>
      </c>
      <c r="G50" s="13">
        <v>3</v>
      </c>
      <c r="H50" s="120">
        <f t="shared" si="11"/>
        <v>6.666666666666667</v>
      </c>
      <c r="I50" s="13">
        <v>5</v>
      </c>
      <c r="J50" s="120">
        <f t="shared" si="12"/>
        <v>11.111111111111111</v>
      </c>
    </row>
    <row r="51" spans="1:10" ht="33.75" customHeight="1" thickBot="1">
      <c r="A51" s="13" t="s">
        <v>124</v>
      </c>
      <c r="B51" s="34" t="s">
        <v>264</v>
      </c>
      <c r="C51" s="13" t="s">
        <v>14</v>
      </c>
      <c r="D51" s="175">
        <v>1.8181818181818181</v>
      </c>
      <c r="E51" s="13">
        <v>2</v>
      </c>
      <c r="F51" s="120">
        <f t="shared" si="10"/>
        <v>3.6363636363636362</v>
      </c>
      <c r="G51" s="13">
        <v>3</v>
      </c>
      <c r="H51" s="120">
        <f t="shared" si="11"/>
        <v>5.4545454545454541</v>
      </c>
      <c r="I51" s="13">
        <v>5</v>
      </c>
      <c r="J51" s="120">
        <f t="shared" si="12"/>
        <v>9.0909090909090899</v>
      </c>
    </row>
    <row r="52" spans="1:10" ht="36.75" thickBot="1">
      <c r="A52" s="72" t="s">
        <v>125</v>
      </c>
      <c r="B52" s="133" t="s">
        <v>326</v>
      </c>
      <c r="C52" s="134" t="s">
        <v>11</v>
      </c>
      <c r="D52" s="175">
        <v>2.2222222222222223</v>
      </c>
      <c r="E52" s="13">
        <v>1</v>
      </c>
      <c r="F52" s="120">
        <f t="shared" si="10"/>
        <v>2.2222222222222223</v>
      </c>
      <c r="G52" s="13">
        <v>3</v>
      </c>
      <c r="H52" s="120">
        <f t="shared" si="11"/>
        <v>6.666666666666667</v>
      </c>
      <c r="I52" s="13">
        <v>5</v>
      </c>
      <c r="J52" s="120">
        <f t="shared" si="12"/>
        <v>11.111111111111111</v>
      </c>
    </row>
    <row r="53" spans="1:10" ht="24.75" thickBot="1">
      <c r="A53" s="72" t="s">
        <v>127</v>
      </c>
      <c r="B53" s="44" t="s">
        <v>128</v>
      </c>
      <c r="C53" s="19" t="s">
        <v>11</v>
      </c>
      <c r="D53" s="178">
        <v>2.2222222222222223</v>
      </c>
      <c r="E53" s="19">
        <v>1</v>
      </c>
      <c r="F53" s="120">
        <f t="shared" si="10"/>
        <v>2.2222222222222223</v>
      </c>
      <c r="G53" s="19">
        <v>4</v>
      </c>
      <c r="H53" s="120">
        <f t="shared" si="11"/>
        <v>8.8888888888888893</v>
      </c>
      <c r="I53" s="19">
        <v>5</v>
      </c>
      <c r="J53" s="120">
        <f t="shared" si="12"/>
        <v>11.111111111111111</v>
      </c>
    </row>
    <row r="54" spans="1:10" ht="15.75" thickBot="1">
      <c r="A54" s="72" t="s">
        <v>129</v>
      </c>
      <c r="B54" s="135" t="s">
        <v>130</v>
      </c>
      <c r="C54" s="8" t="s">
        <v>14</v>
      </c>
      <c r="D54" s="120">
        <v>1.8181818181818181</v>
      </c>
      <c r="E54" s="8" t="s">
        <v>19</v>
      </c>
      <c r="F54" s="120">
        <v>0</v>
      </c>
      <c r="G54" s="8">
        <v>3</v>
      </c>
      <c r="H54" s="120">
        <f t="shared" si="11"/>
        <v>5.4545454545454541</v>
      </c>
      <c r="I54" s="8">
        <v>5</v>
      </c>
      <c r="J54" s="120">
        <f t="shared" si="12"/>
        <v>9.0909090909090899</v>
      </c>
    </row>
    <row r="55" spans="1:10" ht="36.75" thickBot="1">
      <c r="A55" s="72" t="s">
        <v>131</v>
      </c>
      <c r="B55" s="35" t="s">
        <v>132</v>
      </c>
      <c r="C55" s="8" t="s">
        <v>14</v>
      </c>
      <c r="D55" s="120">
        <v>1.8181818181818181</v>
      </c>
      <c r="E55" s="8">
        <v>1</v>
      </c>
      <c r="F55" s="120">
        <f t="shared" si="10"/>
        <v>1.8181818181818181</v>
      </c>
      <c r="G55" s="8">
        <v>4</v>
      </c>
      <c r="H55" s="120">
        <f t="shared" si="11"/>
        <v>7.2727272727272725</v>
      </c>
      <c r="I55" s="8">
        <v>5</v>
      </c>
      <c r="J55" s="120">
        <f t="shared" si="12"/>
        <v>9.0909090909090899</v>
      </c>
    </row>
    <row r="56" spans="1:10" ht="36.75" thickBot="1">
      <c r="A56" s="72" t="s">
        <v>133</v>
      </c>
      <c r="B56" s="8" t="s">
        <v>134</v>
      </c>
      <c r="C56" s="8" t="s">
        <v>14</v>
      </c>
      <c r="D56" s="120">
        <v>1.8181818181818181</v>
      </c>
      <c r="E56" s="8">
        <v>5</v>
      </c>
      <c r="F56" s="120">
        <f t="shared" si="10"/>
        <v>9.0909090909090899</v>
      </c>
      <c r="G56" s="8">
        <v>5</v>
      </c>
      <c r="H56" s="120">
        <f t="shared" si="11"/>
        <v>9.0909090909090899</v>
      </c>
      <c r="I56" s="8">
        <v>5</v>
      </c>
      <c r="J56" s="120">
        <f t="shared" si="12"/>
        <v>9.0909090909090899</v>
      </c>
    </row>
    <row r="57" spans="1:10" ht="24.75" thickBot="1">
      <c r="A57" s="72" t="s">
        <v>135</v>
      </c>
      <c r="B57" s="45" t="s">
        <v>136</v>
      </c>
      <c r="C57" s="21" t="s">
        <v>11</v>
      </c>
      <c r="D57" s="122">
        <v>2.2222222222222223</v>
      </c>
      <c r="E57" s="21">
        <v>1</v>
      </c>
      <c r="F57" s="120">
        <f t="shared" si="10"/>
        <v>2.2222222222222223</v>
      </c>
      <c r="G57" s="21">
        <v>3</v>
      </c>
      <c r="H57" s="120">
        <f t="shared" si="11"/>
        <v>6.666666666666667</v>
      </c>
      <c r="I57" s="21">
        <v>5</v>
      </c>
      <c r="J57" s="120">
        <f t="shared" si="12"/>
        <v>11.111111111111111</v>
      </c>
    </row>
    <row r="58" spans="1:10" ht="24.75" thickBot="1">
      <c r="A58" s="72" t="s">
        <v>137</v>
      </c>
      <c r="B58" s="11" t="s">
        <v>138</v>
      </c>
      <c r="C58" s="11" t="s">
        <v>11</v>
      </c>
      <c r="D58" s="265">
        <v>2.2222222222222223</v>
      </c>
      <c r="E58" s="11">
        <v>2</v>
      </c>
      <c r="F58" s="120">
        <f t="shared" si="10"/>
        <v>4.4444444444444446</v>
      </c>
      <c r="G58" s="11">
        <v>3</v>
      </c>
      <c r="H58" s="120">
        <f t="shared" si="11"/>
        <v>6.666666666666667</v>
      </c>
      <c r="I58" s="11">
        <v>5</v>
      </c>
      <c r="J58" s="120">
        <f t="shared" si="12"/>
        <v>11.111111111111111</v>
      </c>
    </row>
    <row r="59" spans="1:10" ht="24.75" thickBot="1">
      <c r="A59" s="72" t="s">
        <v>139</v>
      </c>
      <c r="B59" s="47" t="s">
        <v>140</v>
      </c>
      <c r="C59" s="198" t="s">
        <v>11</v>
      </c>
      <c r="D59" s="265">
        <v>2.2222222222222223</v>
      </c>
      <c r="E59" s="8">
        <v>1</v>
      </c>
      <c r="F59" s="120">
        <f t="shared" si="10"/>
        <v>2.2222222222222223</v>
      </c>
      <c r="G59" s="8">
        <v>4</v>
      </c>
      <c r="H59" s="120">
        <f t="shared" si="11"/>
        <v>8.8888888888888893</v>
      </c>
      <c r="I59" s="8">
        <v>5</v>
      </c>
      <c r="J59" s="120">
        <f t="shared" si="12"/>
        <v>11.111111111111111</v>
      </c>
    </row>
    <row r="60" spans="1:10" ht="41.25" customHeight="1" thickBot="1">
      <c r="A60" s="72" t="s">
        <v>141</v>
      </c>
      <c r="B60" s="168" t="s">
        <v>315</v>
      </c>
      <c r="C60" s="8" t="s">
        <v>14</v>
      </c>
      <c r="D60" s="120">
        <v>1.8181818181818181</v>
      </c>
      <c r="E60" s="8">
        <v>1</v>
      </c>
      <c r="F60" s="120">
        <f t="shared" si="10"/>
        <v>1.8181818181818181</v>
      </c>
      <c r="G60" s="8">
        <v>3</v>
      </c>
      <c r="H60" s="120">
        <f t="shared" si="11"/>
        <v>5.4545454545454541</v>
      </c>
      <c r="I60" s="8">
        <v>5</v>
      </c>
      <c r="J60" s="120">
        <f t="shared" si="12"/>
        <v>9.0909090909090899</v>
      </c>
    </row>
    <row r="61" spans="1:10" ht="15.75" thickBot="1">
      <c r="A61" s="72" t="s">
        <v>143</v>
      </c>
      <c r="B61" s="46" t="s">
        <v>144</v>
      </c>
      <c r="C61" s="8" t="s">
        <v>14</v>
      </c>
      <c r="D61" s="120">
        <v>1.8181818181818181</v>
      </c>
      <c r="E61" s="8" t="s">
        <v>19</v>
      </c>
      <c r="F61" s="120">
        <v>0</v>
      </c>
      <c r="G61" s="8">
        <v>1</v>
      </c>
      <c r="H61" s="120">
        <f t="shared" si="11"/>
        <v>1.8181818181818181</v>
      </c>
      <c r="I61" s="8">
        <v>5</v>
      </c>
      <c r="J61" s="120">
        <f t="shared" si="12"/>
        <v>9.0909090909090899</v>
      </c>
    </row>
    <row r="62" spans="1:10" ht="24.75" thickBot="1">
      <c r="A62" s="134" t="s">
        <v>145</v>
      </c>
      <c r="B62" s="136" t="s">
        <v>146</v>
      </c>
      <c r="C62" s="8" t="s">
        <v>14</v>
      </c>
      <c r="D62" s="120">
        <v>1.8181818181818181</v>
      </c>
      <c r="E62" s="8">
        <v>5</v>
      </c>
      <c r="F62" s="120">
        <f t="shared" si="10"/>
        <v>9.0909090909090899</v>
      </c>
      <c r="G62" s="8">
        <v>5</v>
      </c>
      <c r="H62" s="120">
        <f t="shared" si="11"/>
        <v>9.0909090909090899</v>
      </c>
      <c r="I62" s="8">
        <v>5</v>
      </c>
      <c r="J62" s="120">
        <f t="shared" si="12"/>
        <v>9.0909090909090899</v>
      </c>
    </row>
    <row r="63" spans="1:10" ht="15.75" thickBot="1">
      <c r="A63" s="72" t="s">
        <v>147</v>
      </c>
      <c r="B63" s="48" t="s">
        <v>154</v>
      </c>
      <c r="C63" s="8" t="s">
        <v>14</v>
      </c>
      <c r="D63" s="120">
        <v>1.8181818181818181</v>
      </c>
      <c r="E63" s="8">
        <v>5</v>
      </c>
      <c r="F63" s="120">
        <f t="shared" si="10"/>
        <v>9.0909090909090899</v>
      </c>
      <c r="G63" s="8">
        <v>5</v>
      </c>
      <c r="H63" s="120">
        <f t="shared" si="11"/>
        <v>9.0909090909090899</v>
      </c>
      <c r="I63" s="8">
        <v>5</v>
      </c>
      <c r="J63" s="120">
        <f t="shared" si="12"/>
        <v>9.0909090909090899</v>
      </c>
    </row>
    <row r="64" spans="1:10" ht="24.75" thickBot="1">
      <c r="A64" s="72" t="s">
        <v>149</v>
      </c>
      <c r="B64" s="37" t="s">
        <v>327</v>
      </c>
      <c r="C64" s="8" t="s">
        <v>14</v>
      </c>
      <c r="D64" s="120">
        <v>1.8181818181818181</v>
      </c>
      <c r="E64" s="21">
        <v>5</v>
      </c>
      <c r="F64" s="120">
        <f t="shared" si="10"/>
        <v>9.0909090909090899</v>
      </c>
      <c r="G64" s="21">
        <v>5</v>
      </c>
      <c r="H64" s="120">
        <f t="shared" si="11"/>
        <v>9.0909090909090899</v>
      </c>
      <c r="I64" s="8">
        <v>5</v>
      </c>
      <c r="J64" s="120">
        <f t="shared" si="12"/>
        <v>9.0909090909090899</v>
      </c>
    </row>
    <row r="65" spans="1:10" ht="15.75" thickBot="1">
      <c r="A65" s="13" t="s">
        <v>151</v>
      </c>
      <c r="B65" s="137" t="s">
        <v>152</v>
      </c>
      <c r="C65" s="10" t="s">
        <v>11</v>
      </c>
      <c r="D65" s="265">
        <v>2.2222222222222223</v>
      </c>
      <c r="E65" s="11">
        <v>2</v>
      </c>
      <c r="F65" s="262">
        <f t="shared" si="10"/>
        <v>4.4444444444444446</v>
      </c>
      <c r="G65" s="11">
        <v>4</v>
      </c>
      <c r="H65" s="120">
        <f t="shared" si="11"/>
        <v>8.8888888888888893</v>
      </c>
      <c r="I65" s="8">
        <v>5</v>
      </c>
      <c r="J65" s="120">
        <f t="shared" si="12"/>
        <v>11.111111111111111</v>
      </c>
    </row>
    <row r="66" spans="1:10" ht="24.75" thickBot="1">
      <c r="A66" s="11" t="s">
        <v>153</v>
      </c>
      <c r="B66" s="54" t="s">
        <v>150</v>
      </c>
      <c r="C66" s="11" t="s">
        <v>14</v>
      </c>
      <c r="D66" s="265">
        <f>100/55</f>
        <v>1.8181818181818181</v>
      </c>
      <c r="E66" s="11">
        <v>2</v>
      </c>
      <c r="F66" s="120">
        <f t="shared" si="10"/>
        <v>3.6363636363636362</v>
      </c>
      <c r="G66" s="11">
        <v>3</v>
      </c>
      <c r="H66" s="120">
        <f t="shared" si="11"/>
        <v>5.4545454545454541</v>
      </c>
      <c r="I66" s="11">
        <v>5</v>
      </c>
      <c r="J66" s="120">
        <f t="shared" si="12"/>
        <v>9.0909090909090899</v>
      </c>
    </row>
    <row r="67" spans="1:10" ht="16.5" thickBot="1">
      <c r="A67" s="342" t="s">
        <v>157</v>
      </c>
      <c r="B67" s="343"/>
      <c r="C67" s="343"/>
      <c r="D67" s="343"/>
      <c r="E67" s="396"/>
      <c r="F67" s="51">
        <f>SUM(F47:F66)</f>
        <v>90.505050505050505</v>
      </c>
      <c r="G67" s="52"/>
      <c r="H67" s="53">
        <f>SUM(H47:H66)</f>
        <v>150.1010101010101</v>
      </c>
      <c r="I67" s="52"/>
      <c r="J67" s="53">
        <f>SUM(J47:J66)</f>
        <v>200.00000000000003</v>
      </c>
    </row>
    <row r="68" spans="1:10" ht="16.5" thickBot="1">
      <c r="A68" s="227" t="s">
        <v>158</v>
      </c>
      <c r="B68" s="5"/>
      <c r="C68" s="5"/>
      <c r="D68" s="5"/>
      <c r="E68" s="5"/>
      <c r="F68" s="5"/>
      <c r="G68" s="5"/>
      <c r="H68" s="5"/>
      <c r="I68" s="5"/>
      <c r="J68" s="74"/>
    </row>
    <row r="69" spans="1:10" ht="24.75" thickBot="1">
      <c r="A69" s="23" t="s">
        <v>159</v>
      </c>
      <c r="B69" s="11" t="s">
        <v>160</v>
      </c>
      <c r="C69" s="21" t="s">
        <v>14</v>
      </c>
      <c r="D69" s="179">
        <v>5</v>
      </c>
      <c r="E69" s="23">
        <v>2</v>
      </c>
      <c r="F69" s="174">
        <f>E69*D69</f>
        <v>10</v>
      </c>
      <c r="G69" s="21">
        <v>4</v>
      </c>
      <c r="H69" s="22">
        <f>G69*D69</f>
        <v>20</v>
      </c>
      <c r="I69" s="23">
        <v>5</v>
      </c>
      <c r="J69" s="174">
        <f>D69*I69</f>
        <v>25</v>
      </c>
    </row>
    <row r="70" spans="1:10" ht="24.75" thickBot="1">
      <c r="A70" s="13" t="s">
        <v>161</v>
      </c>
      <c r="B70" s="21" t="s">
        <v>162</v>
      </c>
      <c r="C70" s="13" t="s">
        <v>14</v>
      </c>
      <c r="D70" s="13">
        <v>5</v>
      </c>
      <c r="E70" s="13">
        <v>1</v>
      </c>
      <c r="F70" s="11">
        <f t="shared" ref="F70:F72" si="13">E70*D70</f>
        <v>5</v>
      </c>
      <c r="G70" s="14">
        <v>4</v>
      </c>
      <c r="H70" s="11">
        <f t="shared" ref="H70:H72" si="14">G70*D70</f>
        <v>20</v>
      </c>
      <c r="I70" s="12">
        <v>5</v>
      </c>
      <c r="J70" s="22">
        <f>D70*I70</f>
        <v>25</v>
      </c>
    </row>
    <row r="71" spans="1:10" ht="24.75" thickBot="1">
      <c r="A71" s="72" t="s">
        <v>163</v>
      </c>
      <c r="B71" s="75" t="s">
        <v>164</v>
      </c>
      <c r="C71" s="72" t="s">
        <v>11</v>
      </c>
      <c r="D71" s="72">
        <v>15</v>
      </c>
      <c r="E71" s="134">
        <v>2</v>
      </c>
      <c r="F71" s="11">
        <f t="shared" si="13"/>
        <v>30</v>
      </c>
      <c r="G71" s="138">
        <v>4</v>
      </c>
      <c r="H71" s="11">
        <f t="shared" si="14"/>
        <v>60</v>
      </c>
      <c r="I71" s="75">
        <v>5</v>
      </c>
      <c r="J71" s="72">
        <f>D71*I71</f>
        <v>75</v>
      </c>
    </row>
    <row r="72" spans="1:10" ht="24.75" thickBot="1">
      <c r="A72" s="22" t="s">
        <v>165</v>
      </c>
      <c r="B72" s="27" t="s">
        <v>166</v>
      </c>
      <c r="C72" s="21" t="s">
        <v>14</v>
      </c>
      <c r="D72" s="21">
        <v>5</v>
      </c>
      <c r="E72" s="21">
        <v>1</v>
      </c>
      <c r="F72" s="11">
        <f t="shared" si="13"/>
        <v>5</v>
      </c>
      <c r="G72" s="8">
        <v>2</v>
      </c>
      <c r="H72" s="22">
        <f t="shared" si="14"/>
        <v>10</v>
      </c>
      <c r="I72" s="8">
        <v>5</v>
      </c>
      <c r="J72" s="8">
        <f>D72*I72</f>
        <v>25</v>
      </c>
    </row>
    <row r="73" spans="1:10" ht="16.5" customHeight="1" thickBot="1">
      <c r="A73" s="334" t="s">
        <v>167</v>
      </c>
      <c r="B73" s="335"/>
      <c r="C73" s="335"/>
      <c r="D73" s="341"/>
      <c r="E73" s="78"/>
      <c r="F73" s="79">
        <f>SUM(F69:F72)</f>
        <v>50</v>
      </c>
      <c r="G73" s="139"/>
      <c r="H73" s="140">
        <f>SUM(H69:H72)</f>
        <v>110</v>
      </c>
      <c r="I73" s="80"/>
      <c r="J73" s="79">
        <f>SUM(J69:J72)</f>
        <v>150</v>
      </c>
    </row>
    <row r="74" spans="1:10" ht="16.5" thickBot="1">
      <c r="A74" s="231"/>
      <c r="B74" s="226"/>
      <c r="C74" s="78"/>
      <c r="D74" s="394" t="s">
        <v>168</v>
      </c>
      <c r="E74" s="395"/>
      <c r="F74" s="59">
        <f>F73+F67+F45+F22+F13</f>
        <v>308.02428127428129</v>
      </c>
      <c r="G74" s="56"/>
      <c r="H74" s="59">
        <f>H73+H67+H45+H22+H13</f>
        <v>601.61062548562541</v>
      </c>
      <c r="I74" s="56"/>
      <c r="J74" s="59">
        <f>J73+J67+J45+J22+J13</f>
        <v>1000</v>
      </c>
    </row>
    <row r="76" spans="1:10" ht="18.75">
      <c r="B76" s="141"/>
    </row>
    <row r="77" spans="1:10">
      <c r="H77" s="55"/>
      <c r="I77" s="55"/>
      <c r="J77" s="55"/>
    </row>
    <row r="78" spans="1:10">
      <c r="A78" s="230"/>
      <c r="H78" s="55"/>
      <c r="I78" s="55"/>
      <c r="J78" s="55"/>
    </row>
    <row r="79" spans="1:10">
      <c r="A79" s="230"/>
      <c r="H79" s="55"/>
      <c r="I79" s="55"/>
      <c r="J79" s="55"/>
    </row>
    <row r="80" spans="1:10">
      <c r="A80" s="230"/>
      <c r="H80" s="55"/>
      <c r="I80" s="55"/>
      <c r="J80" s="55"/>
    </row>
    <row r="81" spans="1:10">
      <c r="A81" s="230"/>
      <c r="H81" s="55"/>
      <c r="I81" s="55"/>
      <c r="J81" s="55"/>
    </row>
    <row r="82" spans="1:10">
      <c r="A82" s="230"/>
      <c r="H82" s="55"/>
      <c r="I82" s="55"/>
      <c r="J82" s="180"/>
    </row>
    <row r="83" spans="1:10">
      <c r="A83" s="230"/>
      <c r="H83" s="55"/>
      <c r="I83" s="55"/>
      <c r="J83" s="55"/>
    </row>
    <row r="84" spans="1:10">
      <c r="C84" s="142"/>
    </row>
  </sheetData>
  <mergeCells count="11">
    <mergeCell ref="A13:E13"/>
    <mergeCell ref="A22:E22"/>
    <mergeCell ref="A45:E45"/>
    <mergeCell ref="D74:E74"/>
    <mergeCell ref="A1:J1"/>
    <mergeCell ref="A2:J2"/>
    <mergeCell ref="E3:F3"/>
    <mergeCell ref="G3:H3"/>
    <mergeCell ref="I3:J3"/>
    <mergeCell ref="A67:E67"/>
    <mergeCell ref="A73:D73"/>
  </mergeCells>
  <pageMargins left="0.7" right="0.7" top="0.75" bottom="0.75" header="0.3" footer="0.3"/>
  <pageSetup scale="7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F74"/>
  <sheetViews>
    <sheetView topLeftCell="A67" workbookViewId="0">
      <selection activeCell="H32" sqref="H32"/>
    </sheetView>
  </sheetViews>
  <sheetFormatPr defaultRowHeight="15"/>
  <cols>
    <col min="1" max="1" width="9.28515625" customWidth="1"/>
    <col min="2" max="2" width="32.5703125" customWidth="1"/>
    <col min="3" max="3" width="17" customWidth="1"/>
    <col min="4" max="4" width="14" customWidth="1"/>
    <col min="5" max="5" width="18" customWidth="1"/>
    <col min="6" max="6" width="35.85546875" customWidth="1"/>
  </cols>
  <sheetData>
    <row r="1" spans="1:6" ht="48" customHeight="1">
      <c r="A1" s="415" t="s">
        <v>428</v>
      </c>
      <c r="B1" s="415"/>
      <c r="C1" s="415"/>
      <c r="D1" s="415"/>
      <c r="E1" s="415"/>
      <c r="F1" s="415"/>
    </row>
    <row r="2" spans="1:6" ht="65.25" customHeight="1">
      <c r="A2" s="327" t="s">
        <v>195</v>
      </c>
      <c r="B2" s="327"/>
      <c r="C2" s="327"/>
      <c r="D2" s="327"/>
      <c r="E2" s="327"/>
      <c r="F2" s="327"/>
    </row>
    <row r="3" spans="1:6">
      <c r="A3" s="199" t="s">
        <v>8</v>
      </c>
      <c r="B3" s="181" t="s">
        <v>328</v>
      </c>
      <c r="C3" s="181"/>
      <c r="D3" s="181"/>
      <c r="E3" s="181"/>
      <c r="F3" s="182"/>
    </row>
    <row r="4" spans="1:6" ht="168.75" customHeight="1">
      <c r="A4" s="87" t="s">
        <v>9</v>
      </c>
      <c r="B4" s="88" t="s">
        <v>10</v>
      </c>
      <c r="C4" s="331" t="s">
        <v>388</v>
      </c>
      <c r="D4" s="331"/>
      <c r="E4" s="331"/>
      <c r="F4" s="331"/>
    </row>
    <row r="5" spans="1:6" ht="25.5">
      <c r="A5" s="90"/>
      <c r="B5" s="91"/>
      <c r="C5" s="92" t="s">
        <v>379</v>
      </c>
      <c r="D5" s="93" t="s">
        <v>197</v>
      </c>
      <c r="E5" s="92" t="s">
        <v>198</v>
      </c>
      <c r="F5" s="92" t="s">
        <v>389</v>
      </c>
    </row>
    <row r="6" spans="1:6" ht="25.5">
      <c r="A6" s="94"/>
      <c r="B6" s="82"/>
      <c r="C6" s="92" t="s">
        <v>199</v>
      </c>
      <c r="D6" s="93" t="s">
        <v>200</v>
      </c>
      <c r="E6" s="93" t="s">
        <v>201</v>
      </c>
      <c r="F6" s="93">
        <v>1</v>
      </c>
    </row>
    <row r="7" spans="1:6" ht="51">
      <c r="A7" s="94"/>
      <c r="B7" s="82"/>
      <c r="C7" s="92" t="s">
        <v>202</v>
      </c>
      <c r="D7" s="93" t="s">
        <v>203</v>
      </c>
      <c r="E7" s="93" t="s">
        <v>204</v>
      </c>
      <c r="F7" s="93">
        <v>2</v>
      </c>
    </row>
    <row r="8" spans="1:6">
      <c r="A8" s="94"/>
      <c r="B8" s="82"/>
      <c r="C8" s="92" t="s">
        <v>205</v>
      </c>
      <c r="D8" s="93" t="s">
        <v>206</v>
      </c>
      <c r="E8" s="93" t="s">
        <v>207</v>
      </c>
      <c r="F8" s="95" t="s">
        <v>208</v>
      </c>
    </row>
    <row r="9" spans="1:6" ht="25.5">
      <c r="A9" s="96"/>
      <c r="B9" s="82"/>
      <c r="C9" s="92" t="s">
        <v>209</v>
      </c>
      <c r="D9" s="93" t="s">
        <v>210</v>
      </c>
      <c r="E9" s="93" t="s">
        <v>211</v>
      </c>
      <c r="F9" s="93">
        <v>5</v>
      </c>
    </row>
    <row r="10" spans="1:6" ht="15" customHeight="1">
      <c r="A10" s="201"/>
      <c r="B10" s="202" t="s">
        <v>328</v>
      </c>
      <c r="C10" s="416" t="s">
        <v>196</v>
      </c>
      <c r="D10" s="417"/>
      <c r="E10" s="417"/>
      <c r="F10" s="203"/>
    </row>
    <row r="11" spans="1:6" ht="122.25" customHeight="1">
      <c r="A11" s="97" t="s">
        <v>12</v>
      </c>
      <c r="B11" s="98" t="s">
        <v>13</v>
      </c>
      <c r="C11" s="379" t="s">
        <v>212</v>
      </c>
      <c r="D11" s="380"/>
      <c r="E11" s="380"/>
      <c r="F11" s="381"/>
    </row>
    <row r="12" spans="1:6" ht="147" customHeight="1">
      <c r="A12" s="99" t="s">
        <v>15</v>
      </c>
      <c r="B12" s="100" t="s">
        <v>16</v>
      </c>
      <c r="C12" s="382" t="s">
        <v>213</v>
      </c>
      <c r="D12" s="383"/>
      <c r="E12" s="383"/>
      <c r="F12" s="384"/>
    </row>
    <row r="13" spans="1:6" ht="97.5" customHeight="1">
      <c r="A13" s="99" t="s">
        <v>17</v>
      </c>
      <c r="B13" s="100" t="s">
        <v>18</v>
      </c>
      <c r="C13" s="382" t="s">
        <v>214</v>
      </c>
      <c r="D13" s="383"/>
      <c r="E13" s="383"/>
      <c r="F13" s="384"/>
    </row>
    <row r="14" spans="1:6" ht="141.75" customHeight="1">
      <c r="A14" s="99" t="s">
        <v>20</v>
      </c>
      <c r="B14" s="100" t="s">
        <v>21</v>
      </c>
      <c r="C14" s="385" t="s">
        <v>288</v>
      </c>
      <c r="D14" s="386"/>
      <c r="E14" s="386"/>
      <c r="F14" s="387"/>
    </row>
    <row r="15" spans="1:6" ht="107.25" customHeight="1">
      <c r="A15" s="99" t="s">
        <v>22</v>
      </c>
      <c r="B15" s="110" t="s">
        <v>217</v>
      </c>
      <c r="C15" s="385" t="s">
        <v>218</v>
      </c>
      <c r="D15" s="386"/>
      <c r="E15" s="386"/>
      <c r="F15" s="387"/>
    </row>
    <row r="16" spans="1:6" ht="59.25" customHeight="1">
      <c r="A16" s="99" t="s">
        <v>24</v>
      </c>
      <c r="B16" s="101" t="s">
        <v>219</v>
      </c>
      <c r="C16" s="385" t="s">
        <v>220</v>
      </c>
      <c r="D16" s="386"/>
      <c r="E16" s="386"/>
      <c r="F16" s="387"/>
    </row>
    <row r="17" spans="1:6">
      <c r="A17" s="307" t="s">
        <v>328</v>
      </c>
      <c r="B17" s="308"/>
      <c r="C17" s="190"/>
      <c r="D17" s="190"/>
      <c r="E17" s="190"/>
      <c r="F17" s="191"/>
    </row>
    <row r="18" spans="1:6" ht="15" customHeight="1">
      <c r="A18" s="307" t="s">
        <v>27</v>
      </c>
      <c r="B18" s="308"/>
      <c r="C18" s="308" t="s">
        <v>196</v>
      </c>
      <c r="D18" s="308"/>
      <c r="E18" s="308"/>
      <c r="F18" s="188"/>
    </row>
    <row r="19" spans="1:6" ht="186" customHeight="1">
      <c r="A19" s="99" t="s">
        <v>28</v>
      </c>
      <c r="B19" s="99" t="s">
        <v>29</v>
      </c>
      <c r="C19" s="414" t="s">
        <v>355</v>
      </c>
      <c r="D19" s="305"/>
      <c r="E19" s="305"/>
      <c r="F19" s="306"/>
    </row>
    <row r="20" spans="1:6" ht="71.25" customHeight="1">
      <c r="A20" s="99" t="s">
        <v>30</v>
      </c>
      <c r="B20" s="99" t="s">
        <v>31</v>
      </c>
      <c r="C20" s="304" t="s">
        <v>222</v>
      </c>
      <c r="D20" s="305"/>
      <c r="E20" s="305"/>
      <c r="F20" s="306"/>
    </row>
    <row r="21" spans="1:6" ht="48.75" customHeight="1">
      <c r="A21" s="99" t="s">
        <v>32</v>
      </c>
      <c r="B21" s="99" t="s">
        <v>33</v>
      </c>
      <c r="C21" s="304" t="s">
        <v>223</v>
      </c>
      <c r="D21" s="305"/>
      <c r="E21" s="305"/>
      <c r="F21" s="306"/>
    </row>
    <row r="22" spans="1:6" ht="45" customHeight="1">
      <c r="A22" s="99" t="s">
        <v>34</v>
      </c>
      <c r="B22" s="99" t="s">
        <v>35</v>
      </c>
      <c r="C22" s="304" t="s">
        <v>224</v>
      </c>
      <c r="D22" s="305"/>
      <c r="E22" s="305"/>
      <c r="F22" s="306"/>
    </row>
    <row r="23" spans="1:6" ht="51" customHeight="1">
      <c r="A23" s="99" t="s">
        <v>36</v>
      </c>
      <c r="B23" s="99" t="s">
        <v>37</v>
      </c>
      <c r="C23" s="304" t="s">
        <v>225</v>
      </c>
      <c r="D23" s="305"/>
      <c r="E23" s="305"/>
      <c r="F23" s="306"/>
    </row>
    <row r="24" spans="1:6" ht="59.25" customHeight="1">
      <c r="A24" s="99" t="s">
        <v>38</v>
      </c>
      <c r="B24" s="99" t="s">
        <v>226</v>
      </c>
      <c r="C24" s="304" t="s">
        <v>227</v>
      </c>
      <c r="D24" s="305"/>
      <c r="E24" s="305"/>
      <c r="F24" s="306"/>
    </row>
    <row r="25" spans="1:6" ht="65.25" customHeight="1">
      <c r="A25" s="87" t="s">
        <v>40</v>
      </c>
      <c r="B25" s="87" t="s">
        <v>228</v>
      </c>
      <c r="C25" s="405" t="s">
        <v>356</v>
      </c>
      <c r="D25" s="346"/>
      <c r="E25" s="346"/>
      <c r="F25" s="347"/>
    </row>
    <row r="26" spans="1:6" ht="15" customHeight="1">
      <c r="A26" s="406" t="s">
        <v>43</v>
      </c>
      <c r="B26" s="397"/>
      <c r="C26" s="397" t="s">
        <v>196</v>
      </c>
      <c r="D26" s="397"/>
      <c r="E26" s="397"/>
      <c r="F26" s="185"/>
    </row>
    <row r="27" spans="1:6" ht="69.75" customHeight="1">
      <c r="A27" s="101" t="s">
        <v>44</v>
      </c>
      <c r="B27" s="143" t="s">
        <v>329</v>
      </c>
      <c r="C27" s="372" t="s">
        <v>330</v>
      </c>
      <c r="D27" s="373"/>
      <c r="E27" s="373"/>
      <c r="F27" s="374"/>
    </row>
    <row r="28" spans="1:6" ht="48.75" customHeight="1">
      <c r="A28" s="110" t="s">
        <v>46</v>
      </c>
      <c r="B28" s="169" t="s">
        <v>189</v>
      </c>
      <c r="C28" s="357" t="s">
        <v>357</v>
      </c>
      <c r="D28" s="358"/>
      <c r="E28" s="358"/>
      <c r="F28" s="359"/>
    </row>
    <row r="29" spans="1:6" ht="28.5" customHeight="1">
      <c r="A29" s="253" t="s">
        <v>48</v>
      </c>
      <c r="B29" s="114" t="s">
        <v>331</v>
      </c>
      <c r="C29" s="372" t="s">
        <v>332</v>
      </c>
      <c r="D29" s="373"/>
      <c r="E29" s="373"/>
      <c r="F29" s="374"/>
    </row>
    <row r="30" spans="1:6" ht="57" customHeight="1">
      <c r="A30" s="252" t="s">
        <v>50</v>
      </c>
      <c r="B30" s="114" t="s">
        <v>177</v>
      </c>
      <c r="C30" s="372" t="s">
        <v>358</v>
      </c>
      <c r="D30" s="373"/>
      <c r="E30" s="373"/>
      <c r="F30" s="374"/>
    </row>
    <row r="31" spans="1:6" ht="55.5" customHeight="1">
      <c r="A31" s="253" t="s">
        <v>52</v>
      </c>
      <c r="B31" s="116" t="s">
        <v>57</v>
      </c>
      <c r="C31" s="407" t="s">
        <v>359</v>
      </c>
      <c r="D31" s="408"/>
      <c r="E31" s="408"/>
      <c r="F31" s="409"/>
    </row>
    <row r="32" spans="1:6" ht="36.75" customHeight="1">
      <c r="A32" s="252" t="s">
        <v>54</v>
      </c>
      <c r="B32" s="144" t="s">
        <v>85</v>
      </c>
      <c r="C32" s="372" t="s">
        <v>333</v>
      </c>
      <c r="D32" s="373"/>
      <c r="E32" s="373"/>
      <c r="F32" s="374"/>
    </row>
    <row r="33" spans="1:6" ht="212.25" customHeight="1">
      <c r="A33" s="253" t="s">
        <v>56</v>
      </c>
      <c r="B33" s="115" t="s">
        <v>63</v>
      </c>
      <c r="C33" s="410" t="s">
        <v>360</v>
      </c>
      <c r="D33" s="410"/>
      <c r="E33" s="410"/>
      <c r="F33" s="410"/>
    </row>
    <row r="34" spans="1:6" ht="81" customHeight="1">
      <c r="A34" s="252" t="s">
        <v>58</v>
      </c>
      <c r="B34" s="114" t="s">
        <v>193</v>
      </c>
      <c r="C34" s="368" t="s">
        <v>361</v>
      </c>
      <c r="D34" s="368"/>
      <c r="E34" s="368"/>
      <c r="F34" s="368"/>
    </row>
    <row r="35" spans="1:6" ht="42.75" customHeight="1">
      <c r="A35" s="253" t="s">
        <v>60</v>
      </c>
      <c r="B35" s="115" t="s">
        <v>179</v>
      </c>
      <c r="C35" s="404" t="s">
        <v>334</v>
      </c>
      <c r="D35" s="404"/>
      <c r="E35" s="404"/>
      <c r="F35" s="404"/>
    </row>
    <row r="36" spans="1:6" ht="108.75" customHeight="1">
      <c r="A36" s="252" t="s">
        <v>62</v>
      </c>
      <c r="B36" s="101" t="s">
        <v>79</v>
      </c>
      <c r="C36" s="372" t="s">
        <v>335</v>
      </c>
      <c r="D36" s="373"/>
      <c r="E36" s="373"/>
      <c r="F36" s="374"/>
    </row>
    <row r="37" spans="1:6" ht="150" customHeight="1">
      <c r="A37" s="253" t="s">
        <v>64</v>
      </c>
      <c r="B37" s="87" t="s">
        <v>243</v>
      </c>
      <c r="C37" s="379" t="s">
        <v>306</v>
      </c>
      <c r="D37" s="380"/>
      <c r="E37" s="380"/>
      <c r="F37" s="381"/>
    </row>
    <row r="38" spans="1:6" ht="84" customHeight="1">
      <c r="A38" s="252" t="s">
        <v>66</v>
      </c>
      <c r="B38" s="87" t="s">
        <v>83</v>
      </c>
      <c r="C38" s="376" t="s">
        <v>245</v>
      </c>
      <c r="D38" s="377"/>
      <c r="E38" s="377"/>
      <c r="F38" s="378"/>
    </row>
    <row r="39" spans="1:6" ht="48.75" customHeight="1">
      <c r="A39" s="253" t="s">
        <v>68</v>
      </c>
      <c r="B39" s="115" t="s">
        <v>184</v>
      </c>
      <c r="C39" s="368" t="s">
        <v>362</v>
      </c>
      <c r="D39" s="368"/>
      <c r="E39" s="368"/>
      <c r="F39" s="368"/>
    </row>
    <row r="40" spans="1:6" ht="39" customHeight="1">
      <c r="A40" s="252" t="s">
        <v>70</v>
      </c>
      <c r="B40" s="114" t="s">
        <v>336</v>
      </c>
      <c r="C40" s="368" t="s">
        <v>363</v>
      </c>
      <c r="D40" s="368"/>
      <c r="E40" s="368"/>
      <c r="F40" s="368"/>
    </row>
    <row r="41" spans="1:6" ht="120.75" customHeight="1">
      <c r="A41" s="253" t="s">
        <v>72</v>
      </c>
      <c r="B41" s="114" t="s">
        <v>93</v>
      </c>
      <c r="C41" s="368" t="s">
        <v>364</v>
      </c>
      <c r="D41" s="368"/>
      <c r="E41" s="368"/>
      <c r="F41" s="368"/>
    </row>
    <row r="42" spans="1:6" ht="33.75" customHeight="1">
      <c r="A42" s="252" t="s">
        <v>74</v>
      </c>
      <c r="B42" s="115" t="s">
        <v>185</v>
      </c>
      <c r="C42" s="411" t="s">
        <v>305</v>
      </c>
      <c r="D42" s="412"/>
      <c r="E42" s="412"/>
      <c r="F42" s="413"/>
    </row>
    <row r="43" spans="1:6" ht="52.5" customHeight="1">
      <c r="A43" s="253" t="s">
        <v>76</v>
      </c>
      <c r="B43" s="114" t="s">
        <v>190</v>
      </c>
      <c r="C43" s="368" t="s">
        <v>311</v>
      </c>
      <c r="D43" s="368"/>
      <c r="E43" s="368"/>
      <c r="F43" s="368"/>
    </row>
    <row r="44" spans="1:6" ht="69" customHeight="1">
      <c r="A44" s="252" t="s">
        <v>78</v>
      </c>
      <c r="B44" s="119" t="s">
        <v>312</v>
      </c>
      <c r="C44" s="368" t="s">
        <v>337</v>
      </c>
      <c r="D44" s="368"/>
      <c r="E44" s="368"/>
      <c r="F44" s="368"/>
    </row>
    <row r="45" spans="1:6" ht="252.75" customHeight="1">
      <c r="A45" s="253" t="s">
        <v>80</v>
      </c>
      <c r="B45" s="119" t="s">
        <v>323</v>
      </c>
      <c r="C45" s="368" t="s">
        <v>402</v>
      </c>
      <c r="D45" s="368"/>
      <c r="E45" s="368"/>
      <c r="F45" s="368"/>
    </row>
    <row r="46" spans="1:6" ht="61.5" customHeight="1">
      <c r="A46" s="252" t="s">
        <v>82</v>
      </c>
      <c r="B46" s="161" t="s">
        <v>338</v>
      </c>
      <c r="C46" s="401" t="s">
        <v>365</v>
      </c>
      <c r="D46" s="402"/>
      <c r="E46" s="402"/>
      <c r="F46" s="403"/>
    </row>
    <row r="47" spans="1:6" ht="58.5" customHeight="1">
      <c r="A47" s="253" t="s">
        <v>84</v>
      </c>
      <c r="B47" s="161" t="s">
        <v>67</v>
      </c>
      <c r="C47" s="398" t="s">
        <v>339</v>
      </c>
      <c r="D47" s="398"/>
      <c r="E47" s="398"/>
      <c r="F47" s="398"/>
    </row>
    <row r="48" spans="1:6" ht="15" customHeight="1">
      <c r="A48" s="200" t="s">
        <v>383</v>
      </c>
      <c r="B48" s="190" t="s">
        <v>384</v>
      </c>
      <c r="C48" s="316" t="s">
        <v>196</v>
      </c>
      <c r="D48" s="316"/>
      <c r="E48" s="316"/>
      <c r="F48" s="191"/>
    </row>
    <row r="49" spans="1:6" ht="69" customHeight="1">
      <c r="A49" s="99" t="s">
        <v>116</v>
      </c>
      <c r="B49" s="99" t="s">
        <v>259</v>
      </c>
      <c r="C49" s="304" t="s">
        <v>366</v>
      </c>
      <c r="D49" s="305"/>
      <c r="E49" s="305"/>
      <c r="F49" s="306"/>
    </row>
    <row r="50" spans="1:6" ht="81" customHeight="1">
      <c r="A50" s="99" t="s">
        <v>118</v>
      </c>
      <c r="B50" s="99" t="s">
        <v>261</v>
      </c>
      <c r="C50" s="304" t="s">
        <v>262</v>
      </c>
      <c r="D50" s="305"/>
      <c r="E50" s="305"/>
      <c r="F50" s="306"/>
    </row>
    <row r="51" spans="1:6" ht="68.25" customHeight="1">
      <c r="A51" s="99" t="s">
        <v>120</v>
      </c>
      <c r="B51" s="99" t="s">
        <v>121</v>
      </c>
      <c r="C51" s="304" t="s">
        <v>263</v>
      </c>
      <c r="D51" s="305"/>
      <c r="E51" s="305"/>
      <c r="F51" s="306"/>
    </row>
    <row r="52" spans="1:6" ht="252.75" customHeight="1">
      <c r="A52" s="99" t="s">
        <v>122</v>
      </c>
      <c r="B52" s="99" t="s">
        <v>123</v>
      </c>
      <c r="C52" s="350" t="s">
        <v>377</v>
      </c>
      <c r="D52" s="351"/>
      <c r="E52" s="351"/>
      <c r="F52" s="352"/>
    </row>
    <row r="53" spans="1:6" ht="125.25" customHeight="1">
      <c r="A53" s="99" t="s">
        <v>124</v>
      </c>
      <c r="B53" s="99" t="s">
        <v>264</v>
      </c>
      <c r="C53" s="304" t="s">
        <v>376</v>
      </c>
      <c r="D53" s="305"/>
      <c r="E53" s="305"/>
      <c r="F53" s="306"/>
    </row>
    <row r="54" spans="1:6" ht="48" customHeight="1">
      <c r="A54" s="99" t="s">
        <v>125</v>
      </c>
      <c r="B54" s="99" t="s">
        <v>340</v>
      </c>
      <c r="C54" s="304" t="s">
        <v>341</v>
      </c>
      <c r="D54" s="305"/>
      <c r="E54" s="305"/>
      <c r="F54" s="306"/>
    </row>
    <row r="55" spans="1:6" ht="74.25" customHeight="1">
      <c r="A55" s="99" t="s">
        <v>127</v>
      </c>
      <c r="B55" s="99" t="s">
        <v>128</v>
      </c>
      <c r="C55" s="304" t="s">
        <v>266</v>
      </c>
      <c r="D55" s="305"/>
      <c r="E55" s="305"/>
      <c r="F55" s="306"/>
    </row>
    <row r="56" spans="1:6" ht="44.25" customHeight="1">
      <c r="A56" s="99" t="s">
        <v>129</v>
      </c>
      <c r="B56" s="99" t="s">
        <v>130</v>
      </c>
      <c r="C56" s="304" t="s">
        <v>267</v>
      </c>
      <c r="D56" s="305"/>
      <c r="E56" s="305"/>
      <c r="F56" s="306"/>
    </row>
    <row r="57" spans="1:6" ht="73.5" customHeight="1">
      <c r="A57" s="99" t="s">
        <v>131</v>
      </c>
      <c r="B57" s="99" t="s">
        <v>132</v>
      </c>
      <c r="C57" s="304" t="s">
        <v>367</v>
      </c>
      <c r="D57" s="305"/>
      <c r="E57" s="305"/>
      <c r="F57" s="306"/>
    </row>
    <row r="58" spans="1:6" ht="36.75" customHeight="1">
      <c r="A58" s="99" t="s">
        <v>133</v>
      </c>
      <c r="B58" s="99" t="s">
        <v>134</v>
      </c>
      <c r="C58" s="304" t="s">
        <v>269</v>
      </c>
      <c r="D58" s="305"/>
      <c r="E58" s="305"/>
      <c r="F58" s="306"/>
    </row>
    <row r="59" spans="1:6" ht="46.5" customHeight="1">
      <c r="A59" s="99" t="s">
        <v>135</v>
      </c>
      <c r="B59" s="99" t="s">
        <v>136</v>
      </c>
      <c r="C59" s="304" t="s">
        <v>368</v>
      </c>
      <c r="D59" s="305"/>
      <c r="E59" s="305"/>
      <c r="F59" s="306"/>
    </row>
    <row r="60" spans="1:6" ht="133.5" customHeight="1">
      <c r="A60" s="99" t="s">
        <v>137</v>
      </c>
      <c r="B60" s="99" t="s">
        <v>138</v>
      </c>
      <c r="C60" s="304" t="s">
        <v>369</v>
      </c>
      <c r="D60" s="305"/>
      <c r="E60" s="305"/>
      <c r="F60" s="306"/>
    </row>
    <row r="61" spans="1:6" ht="99.75" customHeight="1">
      <c r="A61" s="99" t="s">
        <v>139</v>
      </c>
      <c r="B61" s="99" t="s">
        <v>140</v>
      </c>
      <c r="C61" s="304" t="s">
        <v>370</v>
      </c>
      <c r="D61" s="305"/>
      <c r="E61" s="305"/>
      <c r="F61" s="306"/>
    </row>
    <row r="62" spans="1:6" ht="199.5" customHeight="1">
      <c r="A62" s="99" t="s">
        <v>141</v>
      </c>
      <c r="B62" s="163" t="s">
        <v>315</v>
      </c>
      <c r="C62" s="354" t="s">
        <v>371</v>
      </c>
      <c r="D62" s="355"/>
      <c r="E62" s="355"/>
      <c r="F62" s="356"/>
    </row>
    <row r="63" spans="1:6" ht="67.5" customHeight="1">
      <c r="A63" s="99" t="s">
        <v>143</v>
      </c>
      <c r="B63" s="99" t="s">
        <v>144</v>
      </c>
      <c r="C63" s="304" t="s">
        <v>271</v>
      </c>
      <c r="D63" s="305"/>
      <c r="E63" s="305"/>
      <c r="F63" s="306"/>
    </row>
    <row r="64" spans="1:6" ht="60.75" customHeight="1">
      <c r="A64" s="99" t="s">
        <v>145</v>
      </c>
      <c r="B64" s="99" t="s">
        <v>146</v>
      </c>
      <c r="C64" s="304" t="s">
        <v>342</v>
      </c>
      <c r="D64" s="305"/>
      <c r="E64" s="305"/>
      <c r="F64" s="306"/>
    </row>
    <row r="65" spans="1:6" ht="47.25" customHeight="1">
      <c r="A65" s="99" t="s">
        <v>147</v>
      </c>
      <c r="B65" s="99" t="s">
        <v>154</v>
      </c>
      <c r="C65" s="304" t="s">
        <v>276</v>
      </c>
      <c r="D65" s="305"/>
      <c r="E65" s="305"/>
      <c r="F65" s="306"/>
    </row>
    <row r="66" spans="1:6" ht="84" customHeight="1">
      <c r="A66" s="99" t="s">
        <v>149</v>
      </c>
      <c r="B66" s="99" t="s">
        <v>156</v>
      </c>
      <c r="C66" s="304" t="s">
        <v>277</v>
      </c>
      <c r="D66" s="305"/>
      <c r="E66" s="305"/>
      <c r="F66" s="306"/>
    </row>
    <row r="67" spans="1:6" ht="86.25" customHeight="1">
      <c r="A67" s="106" t="s">
        <v>151</v>
      </c>
      <c r="B67" s="106" t="s">
        <v>152</v>
      </c>
      <c r="C67" s="304" t="s">
        <v>275</v>
      </c>
      <c r="D67" s="305"/>
      <c r="E67" s="305"/>
      <c r="F67" s="306"/>
    </row>
    <row r="68" spans="1:6" ht="40.5" customHeight="1">
      <c r="A68" s="99" t="s">
        <v>153</v>
      </c>
      <c r="B68" s="99" t="s">
        <v>150</v>
      </c>
      <c r="C68" s="304" t="s">
        <v>274</v>
      </c>
      <c r="D68" s="305"/>
      <c r="E68" s="305"/>
      <c r="F68" s="306"/>
    </row>
    <row r="69" spans="1:6" ht="21" customHeight="1">
      <c r="A69" s="307" t="s">
        <v>278</v>
      </c>
      <c r="B69" s="308"/>
      <c r="C69" s="308" t="s">
        <v>196</v>
      </c>
      <c r="D69" s="308"/>
      <c r="E69" s="308"/>
      <c r="F69" s="188"/>
    </row>
    <row r="70" spans="1:6" ht="344.25" customHeight="1">
      <c r="A70" s="99" t="s">
        <v>159</v>
      </c>
      <c r="B70" s="99" t="s">
        <v>160</v>
      </c>
      <c r="C70" s="312" t="s">
        <v>316</v>
      </c>
      <c r="D70" s="313"/>
      <c r="E70" s="313"/>
      <c r="F70" s="314"/>
    </row>
    <row r="71" spans="1:6" ht="409.5" customHeight="1">
      <c r="A71" s="99" t="s">
        <v>159</v>
      </c>
      <c r="B71" s="99" t="s">
        <v>279</v>
      </c>
      <c r="C71" s="353" t="s">
        <v>372</v>
      </c>
      <c r="D71" s="353"/>
      <c r="E71" s="353"/>
      <c r="F71" s="353"/>
    </row>
    <row r="72" spans="1:6" ht="85.5" customHeight="1">
      <c r="A72" s="110" t="s">
        <v>161</v>
      </c>
      <c r="B72" s="110" t="s">
        <v>281</v>
      </c>
      <c r="C72" s="345" t="s">
        <v>373</v>
      </c>
      <c r="D72" s="345"/>
      <c r="E72" s="345"/>
      <c r="F72" s="345"/>
    </row>
    <row r="73" spans="1:6" ht="161.25" customHeight="1">
      <c r="A73" s="145" t="s">
        <v>283</v>
      </c>
      <c r="B73" s="146" t="s">
        <v>164</v>
      </c>
      <c r="C73" s="399" t="s">
        <v>387</v>
      </c>
      <c r="D73" s="399"/>
      <c r="E73" s="399"/>
      <c r="F73" s="400"/>
    </row>
    <row r="74" spans="1:6" ht="160.5" customHeight="1">
      <c r="A74" s="111" t="s">
        <v>286</v>
      </c>
      <c r="B74" s="111" t="s">
        <v>166</v>
      </c>
      <c r="C74" s="345" t="s">
        <v>426</v>
      </c>
      <c r="D74" s="345"/>
      <c r="E74" s="345"/>
      <c r="F74" s="345"/>
    </row>
  </sheetData>
  <mergeCells count="71">
    <mergeCell ref="A17:B17"/>
    <mergeCell ref="A18:B18"/>
    <mergeCell ref="A1:F1"/>
    <mergeCell ref="C4:F4"/>
    <mergeCell ref="C11:F11"/>
    <mergeCell ref="C12:F12"/>
    <mergeCell ref="C10:E10"/>
    <mergeCell ref="C24:F24"/>
    <mergeCell ref="C13:F13"/>
    <mergeCell ref="C14:F14"/>
    <mergeCell ref="C15:F15"/>
    <mergeCell ref="C16:F16"/>
    <mergeCell ref="C19:F19"/>
    <mergeCell ref="C20:F20"/>
    <mergeCell ref="C21:F21"/>
    <mergeCell ref="C22:F22"/>
    <mergeCell ref="C23:F23"/>
    <mergeCell ref="C46:F46"/>
    <mergeCell ref="C35:F35"/>
    <mergeCell ref="C25:F25"/>
    <mergeCell ref="A26:B26"/>
    <mergeCell ref="C27:F27"/>
    <mergeCell ref="C28:F28"/>
    <mergeCell ref="C29:F29"/>
    <mergeCell ref="C30:F30"/>
    <mergeCell ref="C31:F31"/>
    <mergeCell ref="C32:F32"/>
    <mergeCell ref="C33:F33"/>
    <mergeCell ref="C34:F34"/>
    <mergeCell ref="C41:F41"/>
    <mergeCell ref="C42:F42"/>
    <mergeCell ref="C43:F43"/>
    <mergeCell ref="C44:F44"/>
    <mergeCell ref="C45:F45"/>
    <mergeCell ref="C36:F36"/>
    <mergeCell ref="C37:F37"/>
    <mergeCell ref="C38:F38"/>
    <mergeCell ref="C39:F39"/>
    <mergeCell ref="C40:F40"/>
    <mergeCell ref="C73:F73"/>
    <mergeCell ref="C74:F74"/>
    <mergeCell ref="A2:F2"/>
    <mergeCell ref="C66:F66"/>
    <mergeCell ref="C67:F67"/>
    <mergeCell ref="C68:F68"/>
    <mergeCell ref="A69:B69"/>
    <mergeCell ref="C70:F70"/>
    <mergeCell ref="C71:F71"/>
    <mergeCell ref="C60:F60"/>
    <mergeCell ref="C61:F61"/>
    <mergeCell ref="C62:F62"/>
    <mergeCell ref="C63:F63"/>
    <mergeCell ref="C64:F64"/>
    <mergeCell ref="C65:F65"/>
    <mergeCell ref="C59:F59"/>
    <mergeCell ref="C69:E69"/>
    <mergeCell ref="C26:E26"/>
    <mergeCell ref="C18:E18"/>
    <mergeCell ref="C48:E48"/>
    <mergeCell ref="C72:F72"/>
    <mergeCell ref="C49:F49"/>
    <mergeCell ref="C50:F50"/>
    <mergeCell ref="C51:F51"/>
    <mergeCell ref="C52:F52"/>
    <mergeCell ref="C53:F53"/>
    <mergeCell ref="C54:F54"/>
    <mergeCell ref="C55:F55"/>
    <mergeCell ref="C56:F56"/>
    <mergeCell ref="C57:F57"/>
    <mergeCell ref="C58:F58"/>
    <mergeCell ref="C47:F47"/>
  </mergeCells>
  <pageMargins left="0.7" right="0.7" top="0.75" bottom="0.75" header="0.3" footer="0.3"/>
  <pageSetup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EM Const. CDAT 2018</vt:lpstr>
      <vt:lpstr>EM Const CDATCriteria</vt:lpstr>
      <vt:lpstr>EM ER CDAT 2018</vt:lpstr>
      <vt:lpstr>EM ER CDAT Criteria</vt:lpstr>
      <vt:lpstr>EM D&amp;D CDAT 2018</vt:lpstr>
      <vt:lpstr>EM D&amp;D CDAT Criteria</vt:lpstr>
      <vt:lpstr>'EM Const CDATCriteria'!Print_Area</vt:lpstr>
      <vt:lpstr>'EM D&amp;D CDAT 2018'!Print_Area</vt:lpstr>
      <vt:lpstr>'EM D&amp;D CDAT Criteria'!Print_Area</vt:lpstr>
      <vt:lpstr>'EM ER CDAT Criteria'!Print_Area</vt:lpstr>
      <vt:lpstr>'EM Const. CDAT 2018'!Print_Titles</vt:lpstr>
      <vt:lpstr>'EM D&amp;D CDAT 2018'!Print_Titles</vt:lpstr>
      <vt:lpstr>'EM D&amp;D CDAT Criteria'!Print_Titles</vt:lpstr>
      <vt:lpstr>'EM ER CDAT 2018'!Print_Titles</vt:lpstr>
      <vt:lpstr>'EM ER CDAT Criteria'!Print_Titles</vt:lpstr>
    </vt:vector>
  </TitlesOfParts>
  <Company>U.S. Department of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skokabr</dc:creator>
  <cp:lastModifiedBy>Valued DOE Employee</cp:lastModifiedBy>
  <cp:lastPrinted>2018-09-11T21:26:07Z</cp:lastPrinted>
  <dcterms:created xsi:type="dcterms:W3CDTF">2016-03-08T20:34:49Z</dcterms:created>
  <dcterms:modified xsi:type="dcterms:W3CDTF">2018-09-26T14:56:59Z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