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2160" windowHeight="1170" activeTab="8"/>
  </bookViews>
  <sheets>
    <sheet name="Start Here" sheetId="5" r:id="rId1"/>
    <sheet name="Q4 CY2013" sheetId="1" r:id="rId2"/>
    <sheet name="original" sheetId="4" state="hidden" r:id="rId3"/>
    <sheet name="Q1 CY2014" sheetId="24" r:id="rId4"/>
    <sheet name="Q2 CY2014" sheetId="16" r:id="rId5"/>
    <sheet name="Q3 CY2014" sheetId="22" r:id="rId6"/>
    <sheet name="Q4 CY2014" sheetId="21" r:id="rId7"/>
    <sheet name="Q1 CY2015" sheetId="23" r:id="rId8"/>
    <sheet name="Loan Product Tab" sheetId="13" r:id="rId9"/>
    <sheet name="Drop Down Menu List" sheetId="7" r:id="rId10"/>
  </sheets>
  <definedNames>
    <definedName name="ElectricityUnits">'Drop Down Menu List'!$D$3:$D$5</definedName>
    <definedName name="EnergyUnits" localSheetId="2">original!$A$19</definedName>
    <definedName name="FuelOilUnits">'Drop Down Menu List'!$D$12:$D$14</definedName>
    <definedName name="NaturalGasUnits">'Drop Down Menu List'!$D$7:$D$10</definedName>
    <definedName name="OtherUnits">'Drop Down Menu List'!$D$20:$D$21</definedName>
    <definedName name="PropaneUnits">'Drop Down Menu List'!$D$16:$D$18</definedName>
  </definedNames>
  <calcPr calcId="125725"/>
</workbook>
</file>

<file path=xl/calcChain.xml><?xml version="1.0" encoding="utf-8"?>
<calcChain xmlns="http://schemas.openxmlformats.org/spreadsheetml/2006/main">
  <c r="C5" i="23"/>
  <c r="C5" i="21"/>
  <c r="C5" i="22"/>
  <c r="C5" i="16"/>
  <c r="C5" i="24"/>
  <c r="C5" i="1"/>
  <c r="J15" i="24" l="1"/>
  <c r="I15"/>
  <c r="H15"/>
  <c r="G15"/>
  <c r="E15"/>
  <c r="D15"/>
  <c r="C14"/>
  <c r="F15" s="1"/>
  <c r="C13"/>
  <c r="C12"/>
  <c r="C11"/>
  <c r="C10"/>
  <c r="C8"/>
  <c r="K8" s="1"/>
  <c r="C7"/>
  <c r="C6"/>
  <c r="C15" l="1"/>
  <c r="M37" i="13"/>
  <c r="M36"/>
  <c r="M35"/>
  <c r="M34"/>
  <c r="M23"/>
  <c r="M20"/>
  <c r="M15"/>
  <c r="M14"/>
  <c r="M11"/>
  <c r="M10"/>
  <c r="M9"/>
  <c r="M8"/>
  <c r="J15" i="23"/>
  <c r="I15"/>
  <c r="H15"/>
  <c r="G15"/>
  <c r="E15"/>
  <c r="D15"/>
  <c r="C14"/>
  <c r="F15" s="1"/>
  <c r="C13"/>
  <c r="C12"/>
  <c r="C11"/>
  <c r="C10"/>
  <c r="C8"/>
  <c r="C7"/>
  <c r="C6"/>
  <c r="J15" i="22"/>
  <c r="I15"/>
  <c r="H15"/>
  <c r="G15"/>
  <c r="E15"/>
  <c r="D15"/>
  <c r="C14"/>
  <c r="F15" s="1"/>
  <c r="C13"/>
  <c r="C12"/>
  <c r="C11"/>
  <c r="C10"/>
  <c r="C8"/>
  <c r="C7"/>
  <c r="C6"/>
  <c r="J15" i="21"/>
  <c r="I15"/>
  <c r="H15"/>
  <c r="G15"/>
  <c r="E15"/>
  <c r="D15"/>
  <c r="C14"/>
  <c r="F15" s="1"/>
  <c r="C13"/>
  <c r="C12"/>
  <c r="C11"/>
  <c r="C10"/>
  <c r="C8"/>
  <c r="C7"/>
  <c r="C6"/>
  <c r="C15" i="23" l="1"/>
  <c r="C15" i="22"/>
  <c r="C15" i="21"/>
  <c r="J15" i="16"/>
  <c r="I15"/>
  <c r="H15"/>
  <c r="G15"/>
  <c r="F15"/>
  <c r="E15"/>
  <c r="D15"/>
  <c r="C14"/>
  <c r="C13"/>
  <c r="C12"/>
  <c r="C11"/>
  <c r="C10"/>
  <c r="C8"/>
  <c r="K8" s="1"/>
  <c r="K8" i="22" s="1"/>
  <c r="K8" i="21" s="1"/>
  <c r="K8" i="23" s="1"/>
  <c r="C7" i="16"/>
  <c r="C6"/>
  <c r="C8" i="1"/>
  <c r="C7"/>
  <c r="K7" s="1"/>
  <c r="K7" i="24" s="1"/>
  <c r="K7" i="16" s="1"/>
  <c r="K7" i="22" s="1"/>
  <c r="K7" i="21" s="1"/>
  <c r="K7" i="23" s="1"/>
  <c r="C15" i="16" l="1"/>
  <c r="F24" i="13"/>
  <c r="F25" s="1"/>
  <c r="J16"/>
  <c r="K16"/>
  <c r="L16"/>
  <c r="F16"/>
  <c r="G16"/>
  <c r="H16"/>
  <c r="I16"/>
  <c r="E16"/>
  <c r="G24" l="1"/>
  <c r="G25" s="1"/>
  <c r="H24"/>
  <c r="H25" s="1"/>
  <c r="I24"/>
  <c r="I25" s="1"/>
  <c r="J24"/>
  <c r="J25" s="1"/>
  <c r="K24"/>
  <c r="K25" s="1"/>
  <c r="L24"/>
  <c r="L25" s="1"/>
  <c r="E24"/>
  <c r="E25" s="1"/>
  <c r="M16" l="1"/>
  <c r="M24"/>
  <c r="M25" s="1"/>
  <c r="J15" i="1" l="1"/>
  <c r="I15"/>
  <c r="H15"/>
  <c r="G15"/>
  <c r="E15"/>
  <c r="D15"/>
  <c r="K5" l="1"/>
  <c r="K5" i="24" s="1"/>
  <c r="K5" i="16" s="1"/>
  <c r="K5" i="22" l="1"/>
  <c r="K5" i="21" s="1"/>
  <c r="K5" i="23" s="1"/>
  <c r="C11" i="1"/>
  <c r="K11" s="1"/>
  <c r="K11" i="24" s="1"/>
  <c r="K11" i="16" s="1"/>
  <c r="K11" i="22" s="1"/>
  <c r="K11" i="21" s="1"/>
  <c r="K11" i="23" s="1"/>
  <c r="C12" i="1"/>
  <c r="K12" s="1"/>
  <c r="K12" i="24" s="1"/>
  <c r="K12" i="16" s="1"/>
  <c r="K12" i="22" s="1"/>
  <c r="K12" i="21" s="1"/>
  <c r="K12" i="23" s="1"/>
  <c r="C13" i="1"/>
  <c r="K13" s="1"/>
  <c r="K13" i="24" s="1"/>
  <c r="K13" i="16" s="1"/>
  <c r="K13" i="22" s="1"/>
  <c r="K13" i="21" s="1"/>
  <c r="K13" i="23" s="1"/>
  <c r="C14" i="1"/>
  <c r="C10"/>
  <c r="K10" s="1"/>
  <c r="K10" i="24" s="1"/>
  <c r="K10" i="16" s="1"/>
  <c r="K10" i="22" s="1"/>
  <c r="K10" i="21" s="1"/>
  <c r="K10" i="23" s="1"/>
  <c r="C6" i="1"/>
  <c r="K6" s="1"/>
  <c r="K6" i="24" s="1"/>
  <c r="K6" i="16" s="1"/>
  <c r="K6" i="22" s="1"/>
  <c r="K6" i="21" s="1"/>
  <c r="K6" i="23" s="1"/>
  <c r="F15" i="1" l="1"/>
  <c r="C15" s="1"/>
  <c r="K15" s="1"/>
  <c r="K15" i="24" s="1"/>
  <c r="K15" i="16" s="1"/>
  <c r="K15" i="22" s="1"/>
  <c r="K15" i="21" s="1"/>
  <c r="K15" i="23" s="1"/>
  <c r="K14" i="1"/>
  <c r="K14" i="24" s="1"/>
  <c r="K14" i="16" s="1"/>
  <c r="K14" i="22" s="1"/>
  <c r="K14" i="21" s="1"/>
  <c r="K14" i="23" s="1"/>
  <c r="D32" i="4"/>
  <c r="C32"/>
  <c r="D31"/>
  <c r="C31"/>
  <c r="D28"/>
  <c r="D25"/>
  <c r="C25"/>
  <c r="C28" s="1"/>
  <c r="D18"/>
  <c r="C18"/>
  <c r="C35" s="1"/>
  <c r="G5"/>
  <c r="G4"/>
  <c r="G3"/>
  <c r="C34" l="1"/>
  <c r="C33"/>
</calcChain>
</file>

<file path=xl/sharedStrings.xml><?xml version="1.0" encoding="utf-8"?>
<sst xmlns="http://schemas.openxmlformats.org/spreadsheetml/2006/main" count="600" uniqueCount="308">
  <si>
    <t>Incentive/Rebate Cost ($)</t>
  </si>
  <si>
    <t xml:space="preserve">Marketing/Customer Acquistion Costs ($) </t>
  </si>
  <si>
    <t>Total Program Cost ($)</t>
  </si>
  <si>
    <t>Other Program Costs ($)</t>
  </si>
  <si>
    <t>COST BREAKDOWN - PROGRAM LEVEL</t>
  </si>
  <si>
    <t>Total Energy Cost Savings ($)</t>
  </si>
  <si>
    <t>Electicity</t>
  </si>
  <si>
    <t>Natural Gas</t>
  </si>
  <si>
    <t>Fuel Oil</t>
  </si>
  <si>
    <t>Propane</t>
  </si>
  <si>
    <t>Other</t>
  </si>
  <si>
    <t>Units</t>
  </si>
  <si>
    <t>kWh</t>
  </si>
  <si>
    <t>Therms</t>
  </si>
  <si>
    <t>CCF</t>
  </si>
  <si>
    <t>Gallons</t>
  </si>
  <si>
    <t>Audits</t>
  </si>
  <si>
    <t>Upgrades</t>
  </si>
  <si>
    <t>Q1</t>
  </si>
  <si>
    <t>Total Invoiced Costs</t>
  </si>
  <si>
    <t># of Loans</t>
  </si>
  <si>
    <t>Total Amount Loaned</t>
  </si>
  <si>
    <t>Residential Single-Family</t>
  </si>
  <si>
    <t>Residential Multi-Family Units</t>
  </si>
  <si>
    <t># of Audits</t>
  </si>
  <si>
    <t># of Upgrades</t>
  </si>
  <si>
    <t>Total Invoiced Costs ($)</t>
  </si>
  <si>
    <t>Total Amount Loaned ($)</t>
  </si>
  <si>
    <t>Lifetime Energy Savings (Source MMBTU)</t>
  </si>
  <si>
    <t>Verified Energy Savings (Source MMBTU)</t>
  </si>
  <si>
    <t xml:space="preserve">Mean Loan Amount </t>
  </si>
  <si>
    <t>Program Cost/Upgrade</t>
  </si>
  <si>
    <t>Program Cost/Invoiced Cost</t>
  </si>
  <si>
    <t>Program Cost/Cost Savings</t>
  </si>
  <si>
    <t>Lifetime Energy Cost Savings ($)</t>
  </si>
  <si>
    <t>Cost of Conserved Energy</t>
  </si>
  <si>
    <t>Mean Invoiced Cost (Single-family)</t>
  </si>
  <si>
    <t>therms</t>
  </si>
  <si>
    <t>gallons</t>
  </si>
  <si>
    <t>Estimated Annual Energy Savings (Source MMBTU)</t>
  </si>
  <si>
    <t>TOTAL ESTIMATED ENERGY SAVINGS</t>
  </si>
  <si>
    <t>OUTLAYS - COST BREAKDOWN - PROGRAM LEVEL</t>
  </si>
  <si>
    <t xml:space="preserve">Total Marketing &amp; Outreach ($) </t>
  </si>
  <si>
    <t>Labor &amp; Materials Cost ($)</t>
  </si>
  <si>
    <t>Other Program Expenses ($)</t>
  </si>
  <si>
    <t>JOB HOURS WORKED</t>
  </si>
  <si>
    <t>Total Job Hours Worked (hours)</t>
  </si>
  <si>
    <t>INDIVIDUALS TRAINED AND CERTIFIED</t>
  </si>
  <si>
    <t>Number of Trained Workers</t>
  </si>
  <si>
    <t>Number of Certified Workers</t>
  </si>
  <si>
    <t>AUDITS COMPLETED</t>
  </si>
  <si>
    <t>Residential Single-Family (#)</t>
  </si>
  <si>
    <t>Residential Multi-Family Units (#)</t>
  </si>
  <si>
    <t>Residential Multi-Family Buildings (#)</t>
  </si>
  <si>
    <t>Commercial Buildings (#)</t>
  </si>
  <si>
    <t>Industrial Buildings (#)</t>
  </si>
  <si>
    <t>Agricultural Buildings (#)</t>
  </si>
  <si>
    <t>TOTAL ENERGY SAVINGS</t>
  </si>
  <si>
    <t>Electricity (kWhrs)</t>
  </si>
  <si>
    <t>Natural Gas (therms)</t>
  </si>
  <si>
    <t>Heating oil/LPG (gallons)</t>
  </si>
  <si>
    <t>Total Energy Cost Savings ($)</t>
    <phoneticPr fontId="0" type="noConversion"/>
  </si>
  <si>
    <t>LEVERAGING</t>
  </si>
  <si>
    <t>Other Federal Expenditures ($)</t>
  </si>
  <si>
    <t>Non-Federal Expenditures ($)</t>
  </si>
  <si>
    <t>MARKET TRANSFORMATION</t>
  </si>
  <si>
    <t>Market Definition - Residential</t>
  </si>
  <si>
    <t>Market Definition - Commercial</t>
  </si>
  <si>
    <t>Market Definition - Other (Please specify here)</t>
  </si>
  <si>
    <t>Number of active contractors performing retrofits under program</t>
  </si>
  <si>
    <t>MARKETING AND OUTREACH</t>
  </si>
  <si>
    <t xml:space="preserve">Business organization outreach </t>
  </si>
  <si>
    <t>Number attending session</t>
  </si>
  <si>
    <t xml:space="preserve">Contests </t>
  </si>
  <si>
    <t>Number of contests</t>
  </si>
  <si>
    <t>Number of participants</t>
  </si>
  <si>
    <t xml:space="preserve">Direct mail </t>
  </si>
  <si>
    <t>Number of direct mail slips</t>
  </si>
  <si>
    <t>Number of applications with direct mail IDs</t>
  </si>
  <si>
    <t>Door to door</t>
  </si>
  <si>
    <t>Number of homes visited</t>
  </si>
  <si>
    <t>Number of homes agreeing</t>
  </si>
  <si>
    <t>Hotline</t>
  </si>
  <si>
    <t>Number of calls</t>
  </si>
  <si>
    <t>Number of calls that lead to applications</t>
  </si>
  <si>
    <t>One-stop-shop</t>
  </si>
  <si>
    <t>Number of visitors</t>
  </si>
  <si>
    <t>Number who requests services</t>
  </si>
  <si>
    <t>Number of clients served</t>
  </si>
  <si>
    <t xml:space="preserve">Online advertising </t>
  </si>
  <si>
    <t>Number of advertisements</t>
  </si>
  <si>
    <t>Number of clicks</t>
  </si>
  <si>
    <t>Number of click-throughs to apply to program</t>
  </si>
  <si>
    <t>School, church, library</t>
  </si>
  <si>
    <t>Number of audit signups</t>
  </si>
  <si>
    <t>Neighborhood meeting</t>
  </si>
  <si>
    <t>Social media</t>
  </si>
  <si>
    <t>Telethon/direct phone calls</t>
  </si>
  <si>
    <t>Number of calls made</t>
  </si>
  <si>
    <t>Number of calls answered</t>
  </si>
  <si>
    <t>Traditional advertising: Radio</t>
  </si>
  <si>
    <t>Traditional advertising: Newspaper</t>
  </si>
  <si>
    <t>Traditional advertising: TV</t>
  </si>
  <si>
    <t xml:space="preserve">Webinar </t>
  </si>
  <si>
    <t>Number of webinars</t>
  </si>
  <si>
    <t>Website</t>
  </si>
  <si>
    <t>Number of unique visits</t>
  </si>
  <si>
    <t>Number of unique visits on application page</t>
  </si>
  <si>
    <t>Number of web applicants</t>
  </si>
  <si>
    <t xml:space="preserve">Market Characterization </t>
  </si>
  <si>
    <t>Market characterization information available (yes/no)</t>
  </si>
  <si>
    <t>Cumulative (CALCULATED FROM PREVIOUS TABS)</t>
  </si>
  <si>
    <t>Commercial</t>
  </si>
  <si>
    <t>Number of Upgrades</t>
  </si>
  <si>
    <t>MMBTU</t>
  </si>
  <si>
    <t>Agriculture</t>
  </si>
  <si>
    <t>Quarter Total</t>
  </si>
  <si>
    <t>PROJECT INFORMATION</t>
  </si>
  <si>
    <r>
      <t>Other (</t>
    </r>
    <r>
      <rPr>
        <i/>
        <sz val="11"/>
        <rFont val="Calibri"/>
        <family val="2"/>
      </rPr>
      <t>Specify here</t>
    </r>
    <r>
      <rPr>
        <sz val="11"/>
        <color indexed="8"/>
        <rFont val="Calibri"/>
        <family val="2"/>
      </rPr>
      <t>)</t>
    </r>
  </si>
  <si>
    <t>General Grantee Information</t>
  </si>
  <si>
    <t>Awardee Name</t>
  </si>
  <si>
    <t>Awardee Number (7 digits)</t>
  </si>
  <si>
    <t>Reporting Quarter</t>
  </si>
  <si>
    <t>Reporting Year</t>
  </si>
  <si>
    <t>Preparer's Name, Contact Information</t>
  </si>
  <si>
    <t>OMB Control Number</t>
  </si>
  <si>
    <t xml:space="preserve">By checking the box, I certify that the data entered is correct to the best of my knowledge. </t>
  </si>
  <si>
    <t>Building Sector</t>
  </si>
  <si>
    <t xml:space="preserve"> Energy Efficiency Mortgage</t>
  </si>
  <si>
    <t xml:space="preserve"> Senior secured loan from lender (excluding Title I or EEMs)</t>
  </si>
  <si>
    <t xml:space="preserve"> Subordinate secured loan from lender
(excluding Title I or EEMs)</t>
  </si>
  <si>
    <t xml:space="preserve"> Subordinate PACE</t>
  </si>
  <si>
    <t xml:space="preserve"> Unsecured loan from lender (excluding Title I)</t>
  </si>
  <si>
    <t>Energy Savings Performance Contracting</t>
  </si>
  <si>
    <t>Microloan</t>
  </si>
  <si>
    <t>Power Purchase Agreement</t>
  </si>
  <si>
    <t xml:space="preserve">PowerSaver Loan </t>
  </si>
  <si>
    <t>Senior PACE (Commercial)</t>
  </si>
  <si>
    <t>Title I Home Improvement Loan</t>
  </si>
  <si>
    <t>Utility Energy Service Contract</t>
  </si>
  <si>
    <t>Capital Source</t>
  </si>
  <si>
    <t>Other Federal Funds</t>
  </si>
  <si>
    <t>State Funds</t>
  </si>
  <si>
    <t>Local Funds</t>
  </si>
  <si>
    <t>Bank</t>
  </si>
  <si>
    <t>Clean Renewable Energy Bonds</t>
  </si>
  <si>
    <t>Community Development Financial Institution</t>
  </si>
  <si>
    <t>Credit Union</t>
  </si>
  <si>
    <t>Non-Profit / Foundation / Socially Responsible Investment Fund</t>
  </si>
  <si>
    <t>Performance Contracting / Direct Project Investment</t>
  </si>
  <si>
    <t>Private Investors / Secondary Market</t>
  </si>
  <si>
    <t>Qualified Energy Conservation Bonds (QECBs)</t>
  </si>
  <si>
    <t>Utility</t>
  </si>
  <si>
    <t>MUSH (municipal, university, schools, hospitals)</t>
  </si>
  <si>
    <t>Industrial</t>
  </si>
  <si>
    <t>Estimated Annual Energy Savings (Site MMBTU)</t>
  </si>
  <si>
    <t>Electricity</t>
  </si>
  <si>
    <t>Please select unit type</t>
  </si>
  <si>
    <t xml:space="preserve">Residential Multi-Family Units </t>
  </si>
  <si>
    <r>
      <t>UNITS (</t>
    </r>
    <r>
      <rPr>
        <i/>
        <sz val="11"/>
        <color theme="1"/>
        <rFont val="Calibri"/>
        <family val="2"/>
        <scheme val="minor"/>
      </rPr>
      <t>Select from the dropdown</t>
    </r>
    <r>
      <rPr>
        <sz val="11"/>
        <color theme="1"/>
        <rFont val="Calibri"/>
        <family val="2"/>
        <scheme val="minor"/>
      </rPr>
      <t>)</t>
    </r>
  </si>
  <si>
    <t>Definitions</t>
  </si>
  <si>
    <t>This information may be obtained from a post-retrofit quality assurance/quality control assessment, modeled savings, deemed savings, or another method.</t>
  </si>
  <si>
    <t>Include the total Estimated Electricity Savings (kWh or MMBTU) based on the measures installed during the retrofit.</t>
  </si>
  <si>
    <t xml:space="preserve">Include the Estimated Natural Gas Savings (Therms, ccf or MMBTU) based on the measures installed during the retrofit. </t>
  </si>
  <si>
    <t xml:space="preserve">Include the Estimated Fuel Oil Savings (Gallons or MMBTU) based on the measures installed during the retrofit. </t>
  </si>
  <si>
    <t xml:space="preserve">Include the Estimated Propane Savings (Gallons or MMBTU) based on the measures installed during the retrofit. </t>
  </si>
  <si>
    <t xml:space="preserve">Include the Estimated Savings (MMBTU) for any Other Fuel Type based on the measures installed during the retrofit. </t>
  </si>
  <si>
    <t>Enter the Total Number of Retrofit Upgrades Completed in the Quarter.</t>
  </si>
  <si>
    <t>ElectricityUnits</t>
  </si>
  <si>
    <t>Range Name</t>
  </si>
  <si>
    <t>NaturalGasUnits</t>
  </si>
  <si>
    <t>FuelOilUnits</t>
  </si>
  <si>
    <t>PropaneUnits</t>
  </si>
  <si>
    <t>OtherUnits</t>
  </si>
  <si>
    <t>Interest Rate Buy Down</t>
  </si>
  <si>
    <t>Financing</t>
  </si>
  <si>
    <t>Residential 
Single-Family</t>
  </si>
  <si>
    <t xml:space="preserve">Residential </t>
  </si>
  <si>
    <t xml:space="preserve">Industrial </t>
  </si>
  <si>
    <t>Agricultural</t>
  </si>
  <si>
    <t>Market Sector</t>
  </si>
  <si>
    <t>Lender Name</t>
  </si>
  <si>
    <t>Interest Rate</t>
  </si>
  <si>
    <t>Type of Loan Product</t>
  </si>
  <si>
    <t>Program Income ($)</t>
  </si>
  <si>
    <t>Credit Enhancement</t>
  </si>
  <si>
    <t>FINANCING BREAKDOWN - CUMULATIVE BBNP FUNDS</t>
  </si>
  <si>
    <t>Loan Product</t>
  </si>
  <si>
    <t>TOTAL</t>
  </si>
  <si>
    <t>Total Commercial Project Square Footage Upgraded</t>
  </si>
  <si>
    <t>Total BBNP Funds Allocated</t>
  </si>
  <si>
    <t>Amount of Capital ($)</t>
  </si>
  <si>
    <t>Cumulative # 
of Loans Made</t>
  </si>
  <si>
    <t>Cumulative # 
of Defaults</t>
  </si>
  <si>
    <t>Cumulative Total 
of Loans Made ($)</t>
  </si>
  <si>
    <t>Cumulative Value 
of Defaults ($)</t>
  </si>
  <si>
    <t>Min Amount ($)</t>
  </si>
  <si>
    <t>Max Amount ($)</t>
  </si>
  <si>
    <t>Loan Term
(months)</t>
  </si>
  <si>
    <t>120 months</t>
  </si>
  <si>
    <t>Program Expenditures</t>
  </si>
  <si>
    <t>BBNP Funds Allocated to Revolving Loan Fund ($)</t>
  </si>
  <si>
    <t xml:space="preserve">Other Financing Type </t>
  </si>
  <si>
    <t>BBNP Funds Allocated to Other Financing Type ($)</t>
  </si>
  <si>
    <t>(If the Financing Type is not in the drop down menu in the above row, specify the type in this row).</t>
  </si>
  <si>
    <t>BBNP Funds Utilized of Other Financing Type ($)</t>
  </si>
  <si>
    <t>ABC Lender</t>
  </si>
  <si>
    <t>Total Non-BBNP Capital Invested</t>
  </si>
  <si>
    <t>XYZ Foundation</t>
  </si>
  <si>
    <t>COST BREAKDOWN - CUMULATIVE PROGRAM LEVEL EXPENSES</t>
  </si>
  <si>
    <t xml:space="preserve">EXAMPLE </t>
  </si>
  <si>
    <t>Retrofit Help</t>
  </si>
  <si>
    <t>For commercial projects only, enter the approximate square feet impacted by the upgrade.</t>
  </si>
  <si>
    <t>Enter the estimated annual cost savings for the completed projects.</t>
  </si>
  <si>
    <t>This field is automatically calculated and does not require data entry.</t>
  </si>
  <si>
    <t xml:space="preserve">Enter cumulative program income, which means gross income earned by the recipient that is directly generated by a supported activity or earned as a result of the award (for additional information, see 10 CFR 600.124 for nonprofits, and 10 CFR 600.225 for state and local governments).  </t>
  </si>
  <si>
    <t xml:space="preserve">Provide the name of each loan product offering. </t>
  </si>
  <si>
    <t xml:space="preserve">Enter the name of the lender who originates the loan. Origination is the process of preparing, submitting, and evaluating a loan application; it generally includes a credit check, verification of employment, and a property appraisal. </t>
  </si>
  <si>
    <t>Provide the type of loan product by using the drop down menu.</t>
  </si>
  <si>
    <t>Indicate the sector that each loan product serves.</t>
  </si>
  <si>
    <t>Specify any additional financing type that is part of the loan product such as interest rate buy down, a credit enhancement, or other.  If other, specify below.</t>
  </si>
  <si>
    <t>Additional Comments</t>
  </si>
  <si>
    <t>Cumulative 
(Rows 5 - 17 are calculated from previous tabs)</t>
  </si>
  <si>
    <t>Total Capital Invested (BBNP Funds Allocated to RLF + Non-BBNP)</t>
  </si>
  <si>
    <t>Capital Source (1)</t>
  </si>
  <si>
    <t>Funder Name (1)</t>
  </si>
  <si>
    <t>Capital Source (2)</t>
  </si>
  <si>
    <t>Funder Name (2)</t>
  </si>
  <si>
    <t>Glossary of Loan Product Terms</t>
  </si>
  <si>
    <t xml:space="preserve">Loan Loss Reserve </t>
  </si>
  <si>
    <t>Debt Service Reserve</t>
  </si>
  <si>
    <t>Revolving Loan Fund</t>
  </si>
  <si>
    <t xml:space="preserve">Debt service is the amount of money necessary to pay interest on outstanding bonds, the principal of maturing bonds and the required contributions to a sinking fund for term bonds.  A debt service reserve is a fund in which moneys are placed in reserve to be used to pay debt service if pledged revenues are insufficient to satisfy the debt service requirements.  The debt service reserve fund may be entirely funded with bond proceeds at the time of issuance, may be funded over time through the accumulation of pledged revenues, or may be funded only upon the occurrence of a specified event (e.g., upon failure to comply with a covenant in the bond contract). In addition, issuers may sometimes authorize the provision of a surety bond or letter of credit to satisfy the debt service reserve fund requirement in lieu of cash.  If the debt service reserve fund is used in whole or part to pay debt service, the issuer usually is required to replenish the fund from the first available revenues.  </t>
  </si>
  <si>
    <t>Enter the dollar amount used to buy down an interest rate. An interest rate buy‐down is when one party (e.g., grantee) provides a lump‐sum payment based on the net present value of the difference between a target return to the lender or loan investor and the borrower’s interest rate. This has two primary purposes: (1) increase project affordability and demand by reducing monthly payments and (2) maintaining or increasing lender / investor interest in making loans by yielding higher returns.</t>
  </si>
  <si>
    <t>Energy efficiency mortgages enable homeowners to finance the cost of adding energy efficiency features to new or existing housing as part of their insured home purchase or mortgage refinancing. Indicate with a 'X' if this loan type describes your loan product.</t>
  </si>
  <si>
    <t>A secured loan is attached to the borrower's asset and typically has a lower interest rate than an unsecured loan.  Senior status indicates that in the event the lendee defaults, a senior secured loan would be paid first.  Indicate with a 'X' if this loan type describes your loan product.</t>
  </si>
  <si>
    <t>A secured loan is attached to the borrower's asset and typically has a lower interest rate than an unsecured loan.  Subordinate status indicates that in the event the lendee defaults, a subordinate loan would not be paid first.  Indicate with a 'X' if this loan type describes your loan product.</t>
  </si>
  <si>
    <t>In PACE, local governments establish special tax districts with which property owners may apply for a property tax assessment in exchange for funds to implement renewable energy and energy efficiency improvements. A tax lien is a security interest in an item of property to secure the payment of debt or some other obligation, that in turn is paid-down annually or semiannually over a period of several years (usually 15 to 20 years) by the property owner via their property tax bill.  A subordinate PACE has subordinate or secondary claim on an underlying security or source of payment for debt service, relative to another issue with a higher priority claim.  Indicate with a 'X' if this loan type describes your loan product.</t>
  </si>
  <si>
    <t>An unsecured loan is not attached to any of the borrower's assets and typically has a higher interest rate.  Indicate with a 'X' if this loan type describes your loan product.</t>
  </si>
  <si>
    <t>Energy performance contracting is a turnkey service, sometimes compared to design/build construction contracting which provides customers with a comprehensive set of energy efficiency, renewable energy, and distributed generation measures and often is accompanied with guarantees that the savings produced by a project will be sufficient to finance the full cost of the project. Indicate with a 'X' if this loan type describes your loan product.</t>
  </si>
  <si>
    <t>Microloans are small loans (typically under $1000) that often have minimal underwriting criteria. Microloans may be used to incentivize specific energy improvement measures.  Indicate with a 'X' if this loan type describes your loan product.</t>
  </si>
  <si>
    <t>Power Purchase Agreement (PPA) is a contract between a power generator and a power consumer (or distributor). Historically, PPAs have been frequently signed between utilities and independent power producers as a way for the utility to procure additional generation. Indicate with a 'X' if this loan type describes your loan product.</t>
  </si>
  <si>
    <t>HUD and FHA developed PowerSaver as part of the Recovery Through Retrofit initiative launched in May 2009 by Vice President Biden’s Middle Class Task Force. Backed by the Federal Housing Administration (FHA), PowerSaver loans will offer homeowners up to $25,000 to make energy-efficient improvements of their choice, including the installation of insulation, duct sealing, doors and windows, HVAC systems, water heaters, solar panels, and geothermal systems. Indicate with a 'X' if this loan type describes your loan product.</t>
  </si>
  <si>
    <t>In PACE, local governments establish special tax districts with which property owners may apply for a property tax assessment in exchange for funds to implement renewable energy and energy efficiency improvements. A tax lien is a security interest in an item of property to secure the payment of debt or some other obligation, that in turn is paid-down annually or semiannually over a period of several years (usually 15 to 20 years) by the property owner via their property tax bill.  Senior PACE has first claim on an underlying security or source of payment for debt service. Senior PACE may still be an option for non Freddie Mac/Fannie Mae mortgages. Indicate with a 'X' if this loan type describes your loan product.</t>
  </si>
  <si>
    <t>The Federal Housing Administration (FHA) makes it easier for consumers to obtain affordable home improvement loans by insuring loans made by private lenders to improve properties that meet certain requirements. The Title I program insures loans to finance the light or moderate rehabilitation of properties, as well as the construction of nonresidential buildings on the property.  HUD's Title I Loans on single family homes may be used for alterations, repairs and for site improvements. Loans on multifamily structures may be used only for building alteration and repairs.  Indicate with a 'X' if this loan type describes your loan product.</t>
  </si>
  <si>
    <t>In a Utility Energy Service Contract, a utility arranges financing to cover the capital costs of the project, which are repaid over the contract term from cost savings generated by the energy efficiency measures. With this arrangement, agencies can implement energy improvements with no initial capital investment. The net cost to the Federal agency is minimal, and the agency saves time and resources by using the one-stop shopping provided by the utility. Indicate with a 'X' if this loan type describes your loan product.</t>
  </si>
  <si>
    <t>A revolving loan fund (RLF) is a source of money from which loans are made. Loans are made to borrowers consistent with standard prudent lending practices. As loans are repaid by the borrowers, the money is returned to the RLF to make additional loans. In that manner, the RLF fund becomes an ongoing or "revolving" financial tool. The interest and fees paid by the RLF borrowers support program administration so that the fund’s capital base remains intact.</t>
  </si>
  <si>
    <t xml:space="preserve">A loan loss reserve is a fund that supports a private lender that is making loans with their own capital.  The loss reserve is pledged to repay the owner of the loans in the event of defaults in the portfolio of loans.   Liability is capped at the amount that is put in escrow according to the contract with the lending institution -- there is no recourse to the grantee's general fund. </t>
  </si>
  <si>
    <t xml:space="preserve">Enter the dollar amount used to capitalize a revolving loan fund (RLF). </t>
  </si>
  <si>
    <t>Enter the dollar amount currently available in the RLF.</t>
  </si>
  <si>
    <t xml:space="preserve">Enter the dollar amount used to capitalize a loan loss reserve or debt service reserve.
</t>
  </si>
  <si>
    <t>Enter the committed dollar amount of the loan loss reserve or debt service reserve.</t>
  </si>
  <si>
    <t>Enter the dollar amount used to capitalize the other financing type.</t>
  </si>
  <si>
    <t>Enter the dollar amount utilized of the other financing type.</t>
  </si>
  <si>
    <t>Include the name of the  investor that is not Better Buildings Neighborhood Program (BBNP) funds.</t>
  </si>
  <si>
    <t>Provide the source of any additional capital invested in the financing product.</t>
  </si>
  <si>
    <t>Provide the second source (if applicable) of additional capital invested in the financing product.</t>
  </si>
  <si>
    <t>Include the name of the investor that is not Better Buildings Neighborhood Program (BBNP) funds</t>
  </si>
  <si>
    <t>Provide the amount of additional capital invested in the financing product.</t>
  </si>
  <si>
    <t>Enter the total number of loans made within the loan product to date.</t>
  </si>
  <si>
    <t>Enter the total dollar value of the loans made under the loan product.</t>
  </si>
  <si>
    <t>Enter the total number of defaults experienced within the loan portfolio of the loan product. A default is a charge-off, which is considered a loss to the lender.</t>
  </si>
  <si>
    <t>Enter the total dollar value of the defaults experienced.</t>
  </si>
  <si>
    <t>Provide the minimum amount of financing a consumer can take out under this loan product.</t>
  </si>
  <si>
    <t>Provide the maximum amount of financing a consumer can take out under this loan product.</t>
  </si>
  <si>
    <t>Provide the maximum length of the loan term in months.</t>
  </si>
  <si>
    <t>Enter the interest rate charged on the loan product -  can be a range if the rates vary depending on FICO or other underwriting criteria.</t>
  </si>
  <si>
    <t>Definitions (See below glossary for additional term definitions).</t>
  </si>
  <si>
    <t>Drop Down Menu List</t>
  </si>
  <si>
    <t xml:space="preserve">Other Financing </t>
  </si>
  <si>
    <t xml:space="preserve"> Fuel Units</t>
  </si>
  <si>
    <t>Quarterly Tabs</t>
  </si>
  <si>
    <t>Loan Product Tab</t>
  </si>
  <si>
    <t>Better Buildings Grantee Report Submission</t>
  </si>
  <si>
    <t>Quarter 4
CY2013</t>
  </si>
  <si>
    <t>Quarter 1 
CY2014</t>
  </si>
  <si>
    <t>Quarter 2
CY2014</t>
  </si>
  <si>
    <t>Quarter 3
CY2014</t>
  </si>
  <si>
    <t>Quarter 4
CY2014</t>
  </si>
  <si>
    <t>Quarter 1
CY2015</t>
  </si>
  <si>
    <t>Unsecured loan from lender (excluding Title I)</t>
  </si>
  <si>
    <t>Subordinate PACE</t>
  </si>
  <si>
    <t>Subordinate secured loan from lender
(excluding Title I or EEMs)</t>
  </si>
  <si>
    <t>Senior secured loan from lender (excluding Title I or EEMs)</t>
  </si>
  <si>
    <t>Energy Efficiency Mortgage</t>
  </si>
  <si>
    <t>Retrofit Help is an unsecured product that is funded through BBNP and private capital from XYZ Foundation.  A LLR is backing the investment.. The underwriter and originator of the loans is ABC Lender  The Lender takes 3.99% fee.</t>
  </si>
  <si>
    <t xml:space="preserve">Enter the Total Cost of all Retrofits Performed - Customer contribution + Better Buildings funds + Other Leveraged Funds </t>
  </si>
  <si>
    <t>Better Buildings Grant Funds</t>
  </si>
  <si>
    <t>BBNP Funds Allocated to Loan Loss Reserve / Debt Service Reserve ($)</t>
  </si>
  <si>
    <t>Total Estimated Annual Energy Cost Savings ($)</t>
  </si>
  <si>
    <t>BBNP Funds Available from Revolving Loan Fund ($)</t>
  </si>
  <si>
    <t>BBNP Funds from Loan Loss Reserve / Debt Service Reserve Committed to Loans or Backing a Loan Portfolio ($)</t>
  </si>
  <si>
    <t>LOAN DEMOGRAPHICS</t>
  </si>
  <si>
    <t>LOAN PERFORMANCE</t>
  </si>
  <si>
    <t>Enter cumulative program expenditures incurred for operation of the financing programs described on the "Loan Product Tab," including federal and non-federal sources of funds.</t>
  </si>
  <si>
    <t xml:space="preserve"> Residential Multi-Family Buildings </t>
  </si>
  <si>
    <t>Residential Multi-Family</t>
  </si>
  <si>
    <t>On-bill financing/payment is a repayment mechanism for a loan. It can be structured as an on-bill loan (personal loan) or a loan attached to the meter (so the obligation to make principal and interest payments transfers when billing obligation transfers).</t>
  </si>
  <si>
    <t>On-Bill Financing</t>
  </si>
  <si>
    <t xml:space="preserve"> 1910-5150</t>
  </si>
  <si>
    <t>Payment</t>
  </si>
  <si>
    <t>Select yes or no related to if the repayment mechanism for the loan is on-bill financing.</t>
  </si>
  <si>
    <t>Yes</t>
  </si>
  <si>
    <t>No</t>
  </si>
  <si>
    <t>Report the number of multi-family units improved and the number of buildings where units were improved. If 25 units and common areas were improved in 1 building, report it as 25 units in 1 building. If only common areas were improved, then report it as 1 unit in 1 building.  Only the units are counted in the number of upgrades.</t>
  </si>
  <si>
    <t>Public reporting burden for this collection of information is estimated to average 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(1910-5150), U.S. Department of Energy, 1000 Independence Ave SW, Washington, DC, 20585-1290; and to the Office of Management and Budget (OMB), OIRA, Paperwork Reduction Project (1910-5150), Washington, DC  20503.</t>
  </si>
  <si>
    <t>Expiration Date XX/XX/XXXX</t>
  </si>
  <si>
    <t xml:space="preserve"> </t>
  </si>
</sst>
</file>

<file path=xl/styles.xml><?xml version="1.0" encoding="utf-8"?>
<styleSheet xmlns="http://schemas.openxmlformats.org/spreadsheetml/2006/main">
  <numFmts count="8">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_(&quot;$&quot;* #,##0.0000_);_(&quot;$&quot;* \(#,##0.0000\);_(&quot;$&quot;* &quot;-&quot;??_);_(@_)"/>
    <numFmt numFmtId="168" formatCode="&quot;$&quot;#,##0.00"/>
  </numFmts>
  <fonts count="36">
    <font>
      <sz val="11"/>
      <color theme="1"/>
      <name val="Calibri"/>
      <family val="2"/>
      <scheme val="minor"/>
    </font>
    <font>
      <b/>
      <sz val="11"/>
      <color theme="1"/>
      <name val="Calibri"/>
      <family val="2"/>
      <scheme val="minor"/>
    </font>
    <font>
      <sz val="11"/>
      <color indexed="8"/>
      <name val="Calibri"/>
      <family val="2"/>
    </font>
    <font>
      <sz val="11"/>
      <name val="Calibri"/>
      <family val="2"/>
    </font>
    <font>
      <sz val="10"/>
      <name val="Arial"/>
      <family val="2"/>
    </font>
    <font>
      <sz val="10"/>
      <name val="Verdana"/>
      <family val="2"/>
    </font>
    <font>
      <sz val="11"/>
      <color indexed="60"/>
      <name val="Calibri"/>
      <family val="2"/>
    </font>
    <font>
      <sz val="11"/>
      <name val="Calibri"/>
      <family val="2"/>
      <scheme val="minor"/>
    </font>
    <font>
      <b/>
      <sz val="11"/>
      <name val="Calibri"/>
      <family val="2"/>
      <scheme val="minor"/>
    </font>
    <font>
      <sz val="11"/>
      <color theme="1"/>
      <name val="Calibri"/>
      <family val="2"/>
      <scheme val="minor"/>
    </font>
    <font>
      <b/>
      <sz val="11"/>
      <color indexed="8"/>
      <name val="Calibri"/>
      <family val="2"/>
    </font>
    <font>
      <sz val="11"/>
      <color theme="0"/>
      <name val="Calibri"/>
      <family val="2"/>
      <scheme val="minor"/>
    </font>
    <font>
      <b/>
      <sz val="12"/>
      <name val="Calibri"/>
      <family val="2"/>
    </font>
    <font>
      <b/>
      <sz val="11"/>
      <name val="Calibri"/>
      <family val="2"/>
    </font>
    <font>
      <b/>
      <sz val="12"/>
      <color indexed="8"/>
      <name val="Calibri"/>
      <family val="2"/>
    </font>
    <font>
      <sz val="10"/>
      <name val="Calibri"/>
      <family val="2"/>
      <scheme val="minor"/>
    </font>
    <font>
      <u/>
      <sz val="10"/>
      <color indexed="12"/>
      <name val="Verdana"/>
      <family val="2"/>
    </font>
    <font>
      <i/>
      <sz val="11"/>
      <name val="Calibri"/>
      <family val="2"/>
    </font>
    <font>
      <sz val="28"/>
      <color rgb="FF5D9741"/>
      <name val="Calibri"/>
      <family val="2"/>
      <scheme val="minor"/>
    </font>
    <font>
      <b/>
      <sz val="11"/>
      <color rgb="FF5D9741"/>
      <name val="Calibri"/>
      <family val="2"/>
      <scheme val="minor"/>
    </font>
    <font>
      <sz val="12"/>
      <color indexed="8"/>
      <name val="Calibri"/>
      <family val="2"/>
    </font>
    <font>
      <i/>
      <sz val="11"/>
      <color indexed="8"/>
      <name val="Times New Roman"/>
      <family val="1"/>
    </font>
    <font>
      <i/>
      <sz val="11"/>
      <color theme="1"/>
      <name val="Calibri"/>
      <family val="2"/>
      <scheme val="minor"/>
    </font>
    <font>
      <sz val="9"/>
      <name val="Calibri"/>
      <family val="2"/>
    </font>
    <font>
      <b/>
      <sz val="9"/>
      <color theme="1"/>
      <name val="Calibri"/>
      <family val="2"/>
      <scheme val="minor"/>
    </font>
    <font>
      <b/>
      <sz val="11"/>
      <color rgb="FFFF0000"/>
      <name val="Calibri"/>
      <family val="2"/>
      <scheme val="minor"/>
    </font>
    <font>
      <b/>
      <i/>
      <sz val="11"/>
      <color theme="1"/>
      <name val="Calibri"/>
      <family val="2"/>
      <scheme val="minor"/>
    </font>
    <font>
      <sz val="8"/>
      <color theme="1"/>
      <name val="Calibri"/>
      <family val="2"/>
      <scheme val="minor"/>
    </font>
    <font>
      <b/>
      <sz val="18"/>
      <color indexed="8"/>
      <name val="Calibri"/>
      <family val="2"/>
    </font>
    <font>
      <i/>
      <sz val="8"/>
      <name val="Calibri"/>
      <family val="2"/>
      <scheme val="minor"/>
    </font>
    <font>
      <i/>
      <sz val="9"/>
      <name val="Calibri"/>
      <family val="2"/>
      <scheme val="minor"/>
    </font>
    <font>
      <i/>
      <sz val="9"/>
      <color theme="1"/>
      <name val="Calibri"/>
      <family val="2"/>
      <scheme val="minor"/>
    </font>
    <font>
      <i/>
      <sz val="9"/>
      <name val="Calibri"/>
      <family val="2"/>
    </font>
    <font>
      <sz val="9"/>
      <color theme="1"/>
      <name val="Calibri"/>
      <family val="2"/>
      <scheme val="minor"/>
    </font>
    <font>
      <sz val="9"/>
      <color indexed="8"/>
      <name val="Calibri"/>
      <family val="2"/>
    </font>
    <font>
      <b/>
      <i/>
      <sz val="8"/>
      <color theme="1"/>
      <name val="Calibri"/>
      <family val="2"/>
      <scheme val="minor"/>
    </font>
  </fonts>
  <fills count="15">
    <fill>
      <patternFill patternType="none"/>
    </fill>
    <fill>
      <patternFill patternType="gray125"/>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99CC00"/>
        <bgColor indexed="64"/>
      </patternFill>
    </fill>
    <fill>
      <patternFill patternType="solid">
        <fgColor indexed="9"/>
        <bgColor indexed="64"/>
      </patternFill>
    </fill>
    <fill>
      <patternFill patternType="solid">
        <fgColor theme="0"/>
        <bgColor indexed="64"/>
      </patternFill>
    </fill>
    <fill>
      <patternFill patternType="darkHorizontal">
        <fgColor theme="0"/>
        <bgColor rgb="FF92D050"/>
      </patternFill>
    </fill>
    <fill>
      <patternFill patternType="solid">
        <fgColor rgb="FF5D9741"/>
        <bgColor indexed="64"/>
      </patternFill>
    </fill>
    <fill>
      <patternFill patternType="solid">
        <fgColor theme="6" tint="0.79998168889431442"/>
        <bgColor indexed="64"/>
      </patternFill>
    </fill>
    <fill>
      <patternFill patternType="solid">
        <fgColor theme="9" tint="0.39997558519241921"/>
        <bgColor indexed="64"/>
      </patternFill>
    </fill>
  </fills>
  <borders count="74">
    <border>
      <left/>
      <right/>
      <top/>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bottom style="thin">
        <color rgb="FF5D9741"/>
      </bottom>
      <diagonal/>
    </border>
    <border>
      <left style="thin">
        <color rgb="FF5D9741"/>
      </left>
      <right/>
      <top style="thin">
        <color rgb="FF5D9741"/>
      </top>
      <bottom style="thin">
        <color rgb="FF5D9741"/>
      </bottom>
      <diagonal/>
    </border>
    <border>
      <left/>
      <right style="thin">
        <color rgb="FF5D9741"/>
      </right>
      <top style="thin">
        <color rgb="FF5D9741"/>
      </top>
      <bottom style="thin">
        <color rgb="FF5D9741"/>
      </bottom>
      <diagonal/>
    </border>
    <border>
      <left style="thin">
        <color rgb="FF5D9741"/>
      </left>
      <right style="thin">
        <color rgb="FF5D9741"/>
      </right>
      <top style="thin">
        <color rgb="FF5D9741"/>
      </top>
      <bottom style="thin">
        <color rgb="FF5D9741"/>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9">
    <xf numFmtId="0" fontId="0"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6" fillId="2" borderId="0" applyNumberFormat="0" applyBorder="0" applyAlignment="0" applyProtection="0"/>
    <xf numFmtId="0" fontId="4" fillId="0" borderId="0"/>
    <xf numFmtId="0" fontId="5" fillId="0" borderId="0"/>
    <xf numFmtId="0" fontId="5" fillId="0" borderId="0"/>
    <xf numFmtId="0" fontId="4" fillId="0" borderId="0"/>
    <xf numFmtId="0" fontId="4" fillId="0" borderId="0"/>
    <xf numFmtId="0" fontId="5" fillId="0" borderId="0"/>
    <xf numFmtId="0" fontId="5" fillId="3" borderId="1" applyNumberFormat="0" applyFont="0" applyAlignment="0" applyProtection="0"/>
    <xf numFmtId="9"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6" fillId="0" borderId="0" applyNumberFormat="0" applyFill="0" applyBorder="0" applyAlignment="0" applyProtection="0">
      <alignment vertical="top"/>
      <protection locked="0"/>
    </xf>
  </cellStyleXfs>
  <cellXfs count="401">
    <xf numFmtId="0" fontId="0" fillId="0" borderId="0" xfId="0"/>
    <xf numFmtId="0" fontId="0" fillId="0" borderId="4" xfId="0" applyBorder="1"/>
    <xf numFmtId="0" fontId="3" fillId="5" borderId="4" xfId="4" applyNumberFormat="1" applyFont="1" applyFill="1" applyBorder="1" applyAlignment="1" applyProtection="1">
      <alignment vertical="center" wrapText="1"/>
      <protection locked="0"/>
    </xf>
    <xf numFmtId="0" fontId="0" fillId="6" borderId="0" xfId="0" applyFill="1"/>
    <xf numFmtId="0" fontId="0" fillId="6" borderId="8" xfId="0" applyFill="1" applyBorder="1"/>
    <xf numFmtId="0" fontId="3" fillId="5" borderId="3" xfId="4" applyNumberFormat="1" applyFont="1" applyFill="1" applyBorder="1" applyAlignment="1" applyProtection="1">
      <alignment vertical="center" wrapText="1"/>
      <protection locked="0"/>
    </xf>
    <xf numFmtId="0" fontId="3" fillId="5" borderId="8" xfId="4" applyNumberFormat="1" applyFont="1" applyFill="1" applyBorder="1" applyAlignment="1" applyProtection="1">
      <alignment vertical="center" wrapText="1"/>
      <protection locked="0"/>
    </xf>
    <xf numFmtId="0" fontId="1" fillId="6" borderId="8" xfId="0" applyFont="1" applyFill="1" applyBorder="1"/>
    <xf numFmtId="0" fontId="2" fillId="5" borderId="4" xfId="6" applyFont="1" applyFill="1" applyBorder="1" applyAlignment="1" applyProtection="1">
      <protection locked="0"/>
    </xf>
    <xf numFmtId="0" fontId="2" fillId="4" borderId="4" xfId="6" applyFont="1" applyFill="1" applyBorder="1" applyAlignment="1">
      <alignment horizontal="right"/>
    </xf>
    <xf numFmtId="0" fontId="0" fillId="6" borderId="5" xfId="0" applyFill="1" applyBorder="1"/>
    <xf numFmtId="0" fontId="0" fillId="6" borderId="3" xfId="0" applyFill="1" applyBorder="1"/>
    <xf numFmtId="0" fontId="0" fillId="6" borderId="6" xfId="0" applyFill="1" applyBorder="1" applyAlignment="1">
      <alignment horizontal="right"/>
    </xf>
    <xf numFmtId="0" fontId="7" fillId="6" borderId="6" xfId="1" applyFont="1" applyFill="1" applyBorder="1" applyAlignment="1">
      <alignment horizontal="right" vertical="center" wrapText="1"/>
    </xf>
    <xf numFmtId="0" fontId="0" fillId="6" borderId="4" xfId="0" applyFill="1" applyBorder="1" applyAlignment="1">
      <alignment horizontal="right"/>
    </xf>
    <xf numFmtId="0" fontId="7" fillId="6" borderId="4" xfId="1" applyFont="1" applyFill="1" applyBorder="1" applyAlignment="1">
      <alignment horizontal="right" vertical="center" wrapText="1"/>
    </xf>
    <xf numFmtId="0" fontId="3" fillId="4" borderId="4" xfId="1" applyFont="1" applyFill="1" applyBorder="1" applyAlignment="1">
      <alignment horizontal="right" vertical="center" wrapText="1"/>
    </xf>
    <xf numFmtId="0" fontId="1" fillId="6" borderId="4" xfId="0" applyFont="1" applyFill="1" applyBorder="1" applyAlignment="1">
      <alignment horizontal="center"/>
    </xf>
    <xf numFmtId="0" fontId="2" fillId="4" borderId="6" xfId="6" applyFont="1" applyFill="1" applyBorder="1" applyAlignment="1">
      <alignment horizontal="right"/>
    </xf>
    <xf numFmtId="0" fontId="0" fillId="6" borderId="9" xfId="0" applyFill="1" applyBorder="1"/>
    <xf numFmtId="0" fontId="7" fillId="6" borderId="7" xfId="1" applyFont="1" applyFill="1" applyBorder="1" applyAlignment="1">
      <alignment horizontal="right" vertical="center" wrapText="1"/>
    </xf>
    <xf numFmtId="0" fontId="3" fillId="7" borderId="4" xfId="4" applyNumberFormat="1" applyFont="1" applyFill="1" applyBorder="1" applyAlignment="1" applyProtection="1">
      <alignment vertical="center" wrapText="1"/>
      <protection locked="0"/>
    </xf>
    <xf numFmtId="0" fontId="3" fillId="4" borderId="6" xfId="1" applyFont="1" applyFill="1" applyBorder="1" applyAlignment="1">
      <alignment horizontal="right" vertical="center" wrapText="1"/>
    </xf>
    <xf numFmtId="0" fontId="3" fillId="7" borderId="4" xfId="3" applyNumberFormat="1" applyFont="1" applyFill="1" applyBorder="1" applyAlignment="1" applyProtection="1">
      <alignment vertical="center" wrapText="1"/>
      <protection locked="0"/>
    </xf>
    <xf numFmtId="44" fontId="3" fillId="7" borderId="4" xfId="3" applyFont="1" applyFill="1" applyBorder="1" applyAlignment="1" applyProtection="1">
      <alignment vertical="center" wrapText="1"/>
      <protection locked="0"/>
    </xf>
    <xf numFmtId="0" fontId="3" fillId="4" borderId="0" xfId="1" applyFont="1" applyFill="1" applyBorder="1" applyAlignment="1">
      <alignment horizontal="right" vertical="center" wrapText="1"/>
    </xf>
    <xf numFmtId="164" fontId="3" fillId="5" borderId="4" xfId="17" applyNumberFormat="1" applyFont="1" applyFill="1" applyBorder="1" applyAlignment="1" applyProtection="1">
      <alignment vertical="center" wrapText="1"/>
      <protection locked="0"/>
    </xf>
    <xf numFmtId="165" fontId="0" fillId="8" borderId="10" xfId="16" applyNumberFormat="1" applyFont="1" applyFill="1" applyBorder="1" applyAlignment="1"/>
    <xf numFmtId="165" fontId="0" fillId="8" borderId="4" xfId="16" applyNumberFormat="1" applyFont="1" applyFill="1" applyBorder="1" applyAlignment="1"/>
    <xf numFmtId="1" fontId="2" fillId="5" borderId="4" xfId="6" applyNumberFormat="1" applyFont="1" applyFill="1" applyBorder="1" applyAlignment="1" applyProtection="1">
      <protection locked="0"/>
    </xf>
    <xf numFmtId="165" fontId="2" fillId="5" borderId="4" xfId="16" applyNumberFormat="1" applyFont="1" applyFill="1" applyBorder="1" applyAlignment="1" applyProtection="1">
      <protection locked="0"/>
    </xf>
    <xf numFmtId="44" fontId="3" fillId="7" borderId="4" xfId="17" applyFont="1" applyFill="1" applyBorder="1" applyAlignment="1" applyProtection="1">
      <alignment vertical="center" wrapText="1"/>
      <protection locked="0"/>
    </xf>
    <xf numFmtId="0" fontId="0" fillId="0" borderId="0" xfId="0" applyBorder="1"/>
    <xf numFmtId="164" fontId="3" fillId="7" borderId="8" xfId="17" applyNumberFormat="1" applyFont="1" applyFill="1" applyBorder="1" applyAlignment="1" applyProtection="1">
      <alignment vertical="center" wrapText="1"/>
      <protection locked="0"/>
    </xf>
    <xf numFmtId="1" fontId="0" fillId="7" borderId="4" xfId="0" applyNumberFormat="1" applyFont="1" applyFill="1" applyBorder="1" applyAlignment="1"/>
    <xf numFmtId="164" fontId="2" fillId="5" borderId="4" xfId="17" applyNumberFormat="1" applyFont="1" applyFill="1" applyBorder="1" applyAlignment="1" applyProtection="1">
      <protection locked="0"/>
    </xf>
    <xf numFmtId="0" fontId="3" fillId="4" borderId="14"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3" fillId="9" borderId="0" xfId="0" applyFont="1" applyFill="1" applyBorder="1" applyAlignment="1">
      <alignment horizontal="left" wrapText="1"/>
    </xf>
    <xf numFmtId="0" fontId="3" fillId="10" borderId="0" xfId="0" applyFont="1" applyFill="1" applyBorder="1" applyAlignment="1">
      <alignment wrapText="1"/>
    </xf>
    <xf numFmtId="0" fontId="7" fillId="6" borderId="23" xfId="0" applyFont="1" applyFill="1" applyBorder="1" applyAlignment="1">
      <alignment horizontal="left" vertical="center" wrapText="1"/>
    </xf>
    <xf numFmtId="0" fontId="5" fillId="10" borderId="0" xfId="0" applyFont="1" applyFill="1" applyBorder="1" applyAlignment="1">
      <alignment horizontal="left" vertical="center" wrapText="1"/>
    </xf>
    <xf numFmtId="0" fontId="3" fillId="10" borderId="0" xfId="0" applyFont="1" applyFill="1" applyBorder="1" applyAlignment="1">
      <alignment horizontal="center" wrapText="1"/>
    </xf>
    <xf numFmtId="0" fontId="7" fillId="4" borderId="25"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6" borderId="26"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6" borderId="19" xfId="0" applyFont="1" applyFill="1" applyBorder="1" applyAlignment="1">
      <alignment horizontal="left" vertical="center" wrapText="1"/>
    </xf>
    <xf numFmtId="0" fontId="5" fillId="9" borderId="0" xfId="0" applyFont="1" applyFill="1" applyBorder="1" applyAlignment="1">
      <alignment horizontal="right" vertical="center" wrapText="1"/>
    </xf>
    <xf numFmtId="0" fontId="5" fillId="9" borderId="0" xfId="0" applyFont="1" applyFill="1" applyBorder="1" applyAlignment="1">
      <alignment horizontal="left" wrapText="1"/>
    </xf>
    <xf numFmtId="0" fontId="0" fillId="9" borderId="0" xfId="0" applyFill="1" applyBorder="1" applyAlignment="1">
      <alignment wrapText="1"/>
    </xf>
    <xf numFmtId="0" fontId="2" fillId="6" borderId="27" xfId="6" applyFont="1" applyFill="1" applyBorder="1" applyAlignment="1">
      <alignment horizontal="left"/>
    </xf>
    <xf numFmtId="0" fontId="2" fillId="6" borderId="28" xfId="6" applyFont="1" applyFill="1" applyBorder="1" applyAlignment="1">
      <alignment horizontal="left"/>
    </xf>
    <xf numFmtId="0" fontId="2" fillId="6" borderId="29" xfId="6" applyFont="1" applyFill="1" applyBorder="1" applyAlignment="1">
      <alignment horizontal="left"/>
    </xf>
    <xf numFmtId="44" fontId="3" fillId="8" borderId="30" xfId="4" applyNumberFormat="1" applyFont="1" applyFill="1" applyBorder="1" applyAlignment="1" applyProtection="1">
      <alignment horizontal="center" vertical="center" wrapText="1"/>
      <protection locked="0"/>
    </xf>
    <xf numFmtId="44" fontId="3" fillId="8" borderId="34" xfId="4" applyNumberFormat="1" applyFont="1" applyFill="1" applyBorder="1" applyAlignment="1" applyProtection="1">
      <alignment horizontal="center" vertical="center" wrapText="1"/>
      <protection locked="0"/>
    </xf>
    <xf numFmtId="0" fontId="3" fillId="11" borderId="35" xfId="0" applyNumberFormat="1" applyFont="1" applyFill="1" applyBorder="1" applyAlignment="1" applyProtection="1">
      <alignment horizontal="center" vertical="center" wrapText="1"/>
      <protection locked="0"/>
    </xf>
    <xf numFmtId="0" fontId="3" fillId="11" borderId="36" xfId="0" applyNumberFormat="1" applyFont="1" applyFill="1" applyBorder="1" applyAlignment="1" applyProtection="1">
      <alignment horizontal="center" vertical="center" wrapText="1"/>
      <protection locked="0"/>
    </xf>
    <xf numFmtId="0" fontId="3" fillId="11" borderId="30" xfId="0" applyNumberFormat="1" applyFont="1" applyFill="1" applyBorder="1" applyAlignment="1" applyProtection="1">
      <alignment horizontal="center" vertical="center" wrapText="1"/>
      <protection locked="0"/>
    </xf>
    <xf numFmtId="0" fontId="13" fillId="11" borderId="34" xfId="0" applyNumberFormat="1" applyFont="1" applyFill="1" applyBorder="1" applyAlignment="1" applyProtection="1">
      <alignment horizontal="center" vertical="center" wrapText="1"/>
      <protection locked="0"/>
    </xf>
    <xf numFmtId="0" fontId="12" fillId="9" borderId="0" xfId="0" applyFont="1" applyFill="1" applyBorder="1" applyAlignment="1">
      <alignment horizontal="left" vertical="center" wrapText="1"/>
    </xf>
    <xf numFmtId="0" fontId="0" fillId="9" borderId="0" xfId="0" applyFont="1" applyFill="1" applyAlignment="1">
      <alignment horizontal="center" vertical="center" wrapText="1"/>
    </xf>
    <xf numFmtId="0" fontId="3" fillId="4" borderId="37" xfId="0" applyFont="1" applyFill="1" applyBorder="1" applyAlignment="1">
      <alignment horizontal="left" vertical="center" wrapText="1"/>
    </xf>
    <xf numFmtId="3" fontId="0" fillId="8" borderId="38" xfId="0" applyNumberFormat="1" applyFill="1" applyBorder="1" applyAlignment="1" applyProtection="1">
      <alignment horizontal="center" vertical="center" wrapText="1"/>
      <protection locked="0"/>
    </xf>
    <xf numFmtId="3" fontId="0" fillId="8" borderId="39" xfId="0" applyNumberFormat="1" applyFill="1" applyBorder="1" applyAlignment="1" applyProtection="1">
      <alignment horizontal="center" vertical="center" wrapText="1"/>
      <protection locked="0"/>
    </xf>
    <xf numFmtId="3" fontId="0" fillId="8" borderId="42" xfId="0" applyNumberFormat="1" applyFill="1" applyBorder="1" applyAlignment="1" applyProtection="1">
      <alignment horizontal="center" vertical="center" wrapText="1"/>
      <protection locked="0"/>
    </xf>
    <xf numFmtId="3" fontId="0" fillId="8" borderId="43" xfId="0" applyNumberFormat="1" applyFill="1" applyBorder="1" applyAlignment="1" applyProtection="1">
      <alignment horizontal="center" vertical="center" wrapText="1"/>
      <protection locked="0"/>
    </xf>
    <xf numFmtId="0" fontId="3" fillId="4" borderId="25" xfId="0" applyFont="1" applyFill="1" applyBorder="1" applyAlignment="1">
      <alignment horizontal="left" vertical="center" wrapText="1"/>
    </xf>
    <xf numFmtId="0" fontId="15" fillId="4" borderId="45" xfId="0" applyFont="1" applyFill="1" applyBorder="1" applyAlignment="1">
      <alignment horizontal="right" vertical="center" wrapText="1"/>
    </xf>
    <xf numFmtId="0" fontId="15" fillId="4" borderId="0" xfId="0" applyFont="1" applyFill="1" applyBorder="1" applyAlignment="1">
      <alignment horizontal="right" vertical="center" wrapText="1"/>
    </xf>
    <xf numFmtId="0" fontId="15" fillId="4" borderId="46" xfId="0" applyFont="1" applyFill="1" applyBorder="1" applyAlignment="1">
      <alignment horizontal="right" vertical="center"/>
    </xf>
    <xf numFmtId="3" fontId="0" fillId="8" borderId="47" xfId="0" applyNumberFormat="1" applyFill="1" applyBorder="1" applyAlignment="1" applyProtection="1">
      <alignment horizontal="center" vertical="center" wrapText="1"/>
      <protection locked="0"/>
    </xf>
    <xf numFmtId="0" fontId="3" fillId="4" borderId="26"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0" fillId="9" borderId="0" xfId="0" applyFont="1" applyFill="1" applyBorder="1" applyAlignment="1">
      <alignment wrapText="1"/>
    </xf>
    <xf numFmtId="0" fontId="0" fillId="0" borderId="48" xfId="0" applyFont="1" applyFill="1" applyBorder="1" applyAlignment="1" applyProtection="1">
      <alignment horizontal="center" vertical="center" wrapText="1"/>
      <protection locked="0"/>
    </xf>
    <xf numFmtId="0" fontId="5" fillId="9" borderId="0" xfId="0" applyFont="1" applyFill="1" applyBorder="1" applyAlignment="1">
      <alignment horizontal="center" vertical="center" wrapText="1"/>
    </xf>
    <xf numFmtId="0" fontId="0" fillId="10" borderId="0" xfId="0" applyFill="1" applyBorder="1" applyAlignment="1">
      <alignment wrapText="1"/>
    </xf>
    <xf numFmtId="0" fontId="0" fillId="0" borderId="0" xfId="0" applyFill="1" applyBorder="1" applyAlignment="1">
      <alignment wrapText="1"/>
    </xf>
    <xf numFmtId="0" fontId="0" fillId="0" borderId="0" xfId="0" applyBorder="1" applyAlignment="1">
      <alignment wrapText="1"/>
    </xf>
    <xf numFmtId="0" fontId="0" fillId="0" borderId="0" xfId="0" applyFill="1" applyAlignment="1">
      <alignment wrapText="1"/>
    </xf>
    <xf numFmtId="0" fontId="0" fillId="10" borderId="0" xfId="0" applyFill="1"/>
    <xf numFmtId="0" fontId="18" fillId="10" borderId="0" xfId="0" applyFont="1" applyFill="1"/>
    <xf numFmtId="0" fontId="0" fillId="10" borderId="56" xfId="0" applyFill="1" applyBorder="1" applyProtection="1">
      <protection locked="0"/>
    </xf>
    <xf numFmtId="49" fontId="0" fillId="10" borderId="56" xfId="0" applyNumberFormat="1" applyFill="1" applyBorder="1" applyProtection="1">
      <protection locked="0"/>
    </xf>
    <xf numFmtId="0" fontId="10" fillId="10" borderId="0" xfId="0" applyFont="1" applyFill="1"/>
    <xf numFmtId="0" fontId="19" fillId="10" borderId="54" xfId="0" applyFont="1" applyFill="1" applyBorder="1" applyAlignment="1">
      <alignment horizontal="left"/>
    </xf>
    <xf numFmtId="0" fontId="19" fillId="10" borderId="55" xfId="0" applyFont="1" applyFill="1" applyBorder="1" applyAlignment="1">
      <alignment horizontal="left"/>
    </xf>
    <xf numFmtId="0" fontId="20" fillId="10" borderId="0" xfId="0" applyFont="1" applyFill="1" applyAlignment="1">
      <alignment horizontal="left" vertical="top"/>
    </xf>
    <xf numFmtId="0" fontId="20" fillId="10" borderId="0" xfId="0" applyFont="1" applyFill="1" applyAlignment="1">
      <alignment horizontal="left" vertical="center" indent="1"/>
    </xf>
    <xf numFmtId="0" fontId="10" fillId="0" borderId="0" xfId="0" applyFont="1"/>
    <xf numFmtId="0" fontId="0" fillId="0" borderId="0" xfId="0" applyFont="1" applyAlignment="1">
      <alignment horizontal="left" vertical="top" wrapText="1"/>
    </xf>
    <xf numFmtId="0" fontId="0" fillId="0" borderId="0" xfId="0" applyProtection="1">
      <protection locked="0"/>
    </xf>
    <xf numFmtId="0" fontId="22" fillId="8" borderId="9" xfId="0" applyFont="1" applyFill="1" applyBorder="1" applyProtection="1">
      <protection locked="0"/>
    </xf>
    <xf numFmtId="0" fontId="3" fillId="0" borderId="0" xfId="1" applyFont="1" applyFill="1" applyBorder="1" applyAlignment="1" applyProtection="1">
      <alignment horizontal="left" vertical="center" wrapText="1"/>
      <protection locked="0"/>
    </xf>
    <xf numFmtId="0" fontId="1" fillId="6" borderId="6" xfId="0" applyFont="1" applyFill="1" applyBorder="1" applyAlignment="1" applyProtection="1">
      <alignment horizontal="center"/>
    </xf>
    <xf numFmtId="0" fontId="1" fillId="6" borderId="7" xfId="0" applyFont="1" applyFill="1" applyBorder="1" applyAlignment="1" applyProtection="1">
      <alignment horizontal="center"/>
    </xf>
    <xf numFmtId="0" fontId="3" fillId="6" borderId="4" xfId="4" applyNumberFormat="1" applyFont="1" applyFill="1" applyBorder="1" applyAlignment="1" applyProtection="1">
      <alignment vertical="center" wrapText="1"/>
    </xf>
    <xf numFmtId="164" fontId="3" fillId="6" borderId="3" xfId="17" applyNumberFormat="1" applyFont="1" applyFill="1" applyBorder="1" applyAlignment="1" applyProtection="1">
      <alignment vertical="center" wrapText="1"/>
    </xf>
    <xf numFmtId="0" fontId="2" fillId="4" borderId="6" xfId="6" applyFont="1" applyFill="1" applyBorder="1" applyAlignment="1" applyProtection="1">
      <alignment horizontal="right"/>
    </xf>
    <xf numFmtId="41" fontId="2" fillId="4" borderId="6" xfId="17" applyNumberFormat="1" applyFont="1" applyFill="1" applyBorder="1" applyAlignment="1" applyProtection="1">
      <alignment horizontal="right"/>
    </xf>
    <xf numFmtId="41" fontId="2" fillId="4" borderId="6" xfId="17" applyNumberFormat="1" applyFont="1" applyFill="1" applyBorder="1" applyAlignment="1" applyProtection="1">
      <alignment horizontal="right" vertical="center"/>
    </xf>
    <xf numFmtId="2" fontId="3" fillId="6" borderId="4" xfId="4" applyNumberFormat="1" applyFont="1" applyFill="1" applyBorder="1" applyAlignment="1" applyProtection="1">
      <alignment vertical="center" wrapText="1"/>
    </xf>
    <xf numFmtId="164" fontId="3" fillId="6" borderId="51" xfId="17" applyNumberFormat="1" applyFont="1" applyFill="1" applyBorder="1" applyAlignment="1" applyProtection="1">
      <alignment vertical="center" wrapText="1"/>
    </xf>
    <xf numFmtId="164" fontId="3" fillId="6" borderId="49" xfId="17" applyNumberFormat="1" applyFont="1" applyFill="1" applyBorder="1" applyAlignment="1" applyProtection="1">
      <alignment vertical="center" wrapText="1"/>
    </xf>
    <xf numFmtId="164" fontId="3" fillId="6" borderId="50" xfId="17" applyNumberFormat="1" applyFont="1" applyFill="1" applyBorder="1" applyAlignment="1" applyProtection="1">
      <alignment vertical="center" wrapText="1"/>
    </xf>
    <xf numFmtId="164" fontId="3" fillId="6" borderId="45" xfId="17" applyNumberFormat="1" applyFont="1" applyFill="1" applyBorder="1" applyAlignment="1" applyProtection="1">
      <alignment vertical="center" wrapText="1"/>
    </xf>
    <xf numFmtId="164" fontId="3" fillId="6" borderId="0" xfId="17" applyNumberFormat="1" applyFont="1" applyFill="1" applyBorder="1" applyAlignment="1" applyProtection="1">
      <alignment vertical="center" wrapText="1"/>
    </xf>
    <xf numFmtId="164" fontId="3" fillId="6" borderId="57" xfId="17" applyNumberFormat="1" applyFont="1" applyFill="1" applyBorder="1" applyAlignment="1" applyProtection="1">
      <alignment vertical="center" wrapText="1"/>
    </xf>
    <xf numFmtId="0" fontId="0" fillId="0" borderId="0" xfId="0" applyBorder="1" applyAlignment="1" applyProtection="1">
      <alignment wrapText="1"/>
      <protection locked="0"/>
    </xf>
    <xf numFmtId="0" fontId="8" fillId="6" borderId="4" xfId="1" applyFont="1" applyFill="1" applyBorder="1" applyAlignment="1" applyProtection="1">
      <alignment horizontal="center" vertical="center" wrapText="1"/>
    </xf>
    <xf numFmtId="0" fontId="8" fillId="6" borderId="6" xfId="1" applyFont="1" applyFill="1" applyBorder="1" applyAlignment="1" applyProtection="1">
      <alignment horizontal="center" vertical="center" wrapText="1"/>
    </xf>
    <xf numFmtId="0" fontId="8" fillId="6" borderId="2" xfId="1" applyFont="1" applyFill="1" applyBorder="1" applyAlignment="1" applyProtection="1">
      <alignment horizontal="center" vertical="center" wrapText="1"/>
    </xf>
    <xf numFmtId="0" fontId="3" fillId="5" borderId="4" xfId="4" applyNumberFormat="1" applyFont="1" applyFill="1" applyBorder="1" applyAlignment="1" applyProtection="1">
      <alignment horizontal="center" vertical="center" wrapText="1"/>
      <protection locked="0"/>
    </xf>
    <xf numFmtId="0" fontId="22" fillId="8" borderId="4" xfId="0" applyFont="1" applyFill="1" applyBorder="1" applyAlignment="1" applyProtection="1">
      <alignment horizontal="center"/>
      <protection locked="0"/>
    </xf>
    <xf numFmtId="164" fontId="3" fillId="6" borderId="4" xfId="17" applyNumberFormat="1" applyFont="1" applyFill="1" applyBorder="1" applyAlignment="1" applyProtection="1">
      <alignment vertical="center" wrapText="1"/>
    </xf>
    <xf numFmtId="0" fontId="0" fillId="0" borderId="0" xfId="0" applyAlignment="1">
      <alignment wrapText="1"/>
    </xf>
    <xf numFmtId="0" fontId="0" fillId="0" borderId="0" xfId="0" applyAlignment="1">
      <alignment vertical="top" wrapText="1"/>
    </xf>
    <xf numFmtId="0" fontId="17" fillId="5" borderId="4" xfId="4" applyNumberFormat="1" applyFont="1" applyFill="1" applyBorder="1" applyAlignment="1" applyProtection="1">
      <alignment horizontal="center" vertical="center" wrapText="1"/>
      <protection locked="0"/>
    </xf>
    <xf numFmtId="0" fontId="10" fillId="4" borderId="13" xfId="6" applyFont="1" applyFill="1" applyBorder="1" applyAlignment="1" applyProtection="1">
      <alignment horizontal="center"/>
    </xf>
    <xf numFmtId="167" fontId="3" fillId="13" borderId="5" xfId="17" applyNumberFormat="1" applyFont="1" applyFill="1" applyBorder="1" applyAlignment="1" applyProtection="1">
      <alignment horizontal="center" vertical="center" wrapText="1"/>
      <protection locked="0"/>
    </xf>
    <xf numFmtId="0" fontId="17" fillId="5" borderId="62" xfId="4" applyNumberFormat="1" applyFont="1" applyFill="1" applyBorder="1" applyAlignment="1" applyProtection="1">
      <alignment horizontal="center" vertical="center" wrapText="1"/>
      <protection locked="0"/>
    </xf>
    <xf numFmtId="0" fontId="3" fillId="6" borderId="35" xfId="4" applyNumberFormat="1" applyFont="1" applyFill="1" applyBorder="1" applyAlignment="1" applyProtection="1">
      <alignment horizontal="center" vertical="center" wrapText="1"/>
      <protection locked="0"/>
    </xf>
    <xf numFmtId="0" fontId="3" fillId="6" borderId="30" xfId="4" applyNumberFormat="1" applyFont="1" applyFill="1" applyBorder="1" applyAlignment="1" applyProtection="1">
      <alignment horizontal="center" vertical="center" wrapText="1"/>
      <protection locked="0"/>
    </xf>
    <xf numFmtId="0" fontId="3" fillId="5" borderId="62" xfId="4" applyNumberFormat="1" applyFont="1" applyFill="1" applyBorder="1" applyAlignment="1" applyProtection="1">
      <alignment horizontal="center" vertical="center" wrapText="1"/>
      <protection locked="0"/>
    </xf>
    <xf numFmtId="0" fontId="0" fillId="0" borderId="0" xfId="0" applyAlignment="1">
      <alignment horizontal="center" vertical="top"/>
    </xf>
    <xf numFmtId="0" fontId="1" fillId="13" borderId="45" xfId="0" applyFont="1" applyFill="1" applyBorder="1" applyAlignment="1" applyProtection="1">
      <alignment horizontal="center" vertical="top"/>
    </xf>
    <xf numFmtId="0" fontId="1" fillId="13" borderId="57" xfId="0" applyFont="1" applyFill="1" applyBorder="1" applyAlignment="1" applyProtection="1">
      <alignment horizontal="center" vertical="top"/>
    </xf>
    <xf numFmtId="168" fontId="3" fillId="5" borderId="60" xfId="17" applyNumberFormat="1" applyFont="1" applyFill="1" applyBorder="1" applyAlignment="1" applyProtection="1">
      <alignment horizontal="right" vertical="center" wrapText="1"/>
      <protection locked="0"/>
    </xf>
    <xf numFmtId="0" fontId="13" fillId="5" borderId="3" xfId="4" applyNumberFormat="1" applyFont="1" applyFill="1" applyBorder="1" applyAlignment="1" applyProtection="1">
      <alignment horizontal="center" vertical="center" wrapText="1"/>
      <protection locked="0"/>
    </xf>
    <xf numFmtId="168" fontId="3" fillId="5" borderId="4" xfId="17" applyNumberFormat="1" applyFont="1" applyFill="1" applyBorder="1" applyAlignment="1" applyProtection="1">
      <alignment horizontal="right" vertical="center" wrapText="1"/>
      <protection locked="0"/>
    </xf>
    <xf numFmtId="0" fontId="22" fillId="8" borderId="4" xfId="0" applyFont="1" applyFill="1" applyBorder="1" applyAlignment="1" applyProtection="1">
      <alignment horizontal="center" wrapText="1"/>
      <protection locked="0"/>
    </xf>
    <xf numFmtId="0" fontId="29" fillId="6" borderId="2" xfId="1" applyFont="1" applyFill="1" applyBorder="1" applyAlignment="1" applyProtection="1">
      <alignment horizontal="left" vertical="top" wrapText="1"/>
    </xf>
    <xf numFmtId="0" fontId="1" fillId="6" borderId="6" xfId="0" applyFont="1" applyFill="1" applyBorder="1" applyAlignment="1" applyProtection="1">
      <alignment horizontal="center"/>
    </xf>
    <xf numFmtId="0" fontId="1" fillId="6" borderId="7" xfId="0" applyFont="1" applyFill="1" applyBorder="1" applyAlignment="1" applyProtection="1">
      <alignment horizontal="center"/>
    </xf>
    <xf numFmtId="0" fontId="8" fillId="6" borderId="4" xfId="1" applyFont="1" applyFill="1" applyBorder="1" applyAlignment="1" applyProtection="1">
      <alignment horizontal="center" vertical="center" wrapText="1"/>
    </xf>
    <xf numFmtId="0" fontId="22" fillId="8" borderId="60" xfId="0" applyFont="1" applyFill="1" applyBorder="1" applyAlignment="1" applyProtection="1">
      <alignment horizontal="center"/>
      <protection locked="0"/>
    </xf>
    <xf numFmtId="44" fontId="3" fillId="5" borderId="71" xfId="17" applyFont="1" applyFill="1" applyBorder="1" applyAlignment="1" applyProtection="1">
      <alignment horizontal="center" vertical="center" wrapText="1"/>
      <protection locked="0"/>
    </xf>
    <xf numFmtId="44" fontId="3" fillId="13" borderId="65" xfId="17" applyFont="1" applyFill="1" applyBorder="1" applyAlignment="1" applyProtection="1">
      <alignment horizontal="center" vertical="center" wrapText="1"/>
      <protection locked="0"/>
    </xf>
    <xf numFmtId="1" fontId="3" fillId="5" borderId="30" xfId="17" applyNumberFormat="1" applyFont="1" applyFill="1" applyBorder="1" applyAlignment="1" applyProtection="1">
      <alignment horizontal="right" vertical="center" wrapText="1"/>
      <protection locked="0"/>
    </xf>
    <xf numFmtId="0" fontId="28" fillId="4" borderId="69" xfId="6" applyFont="1" applyFill="1" applyBorder="1" applyAlignment="1" applyProtection="1">
      <alignment vertical="center"/>
    </xf>
    <xf numFmtId="0" fontId="10" fillId="4" borderId="68" xfId="6" applyFont="1" applyFill="1" applyBorder="1" applyAlignment="1" applyProtection="1"/>
    <xf numFmtId="0" fontId="10" fillId="4" borderId="68" xfId="6" applyFont="1" applyFill="1" applyBorder="1" applyAlignment="1" applyProtection="1">
      <alignment horizontal="center"/>
    </xf>
    <xf numFmtId="0" fontId="30" fillId="6" borderId="2" xfId="1" applyFont="1" applyFill="1" applyBorder="1" applyAlignment="1" applyProtection="1">
      <alignment horizontal="left" vertical="top" wrapText="1"/>
    </xf>
    <xf numFmtId="0" fontId="32" fillId="0" borderId="4" xfId="4" applyNumberFormat="1" applyFont="1" applyFill="1" applyBorder="1" applyAlignment="1" applyProtection="1">
      <alignment vertical="center" wrapText="1"/>
    </xf>
    <xf numFmtId="0" fontId="31" fillId="0" borderId="0" xfId="0" applyFont="1"/>
    <xf numFmtId="0" fontId="0" fillId="0" borderId="0" xfId="0" applyAlignment="1">
      <alignment vertical="top"/>
    </xf>
    <xf numFmtId="0" fontId="33" fillId="0" borderId="4" xfId="0" applyFont="1" applyBorder="1" applyAlignment="1">
      <alignment vertical="top"/>
    </xf>
    <xf numFmtId="0" fontId="10" fillId="4" borderId="0" xfId="6" applyFont="1" applyFill="1" applyBorder="1" applyAlignment="1" applyProtection="1">
      <alignment horizontal="center" wrapText="1"/>
    </xf>
    <xf numFmtId="0" fontId="3" fillId="5" borderId="62" xfId="4" applyNumberFormat="1" applyFont="1" applyFill="1" applyBorder="1" applyAlignment="1" applyProtection="1">
      <alignment horizontal="center" vertical="center" wrapText="1"/>
    </xf>
    <xf numFmtId="168" fontId="3" fillId="5" borderId="4" xfId="17" applyNumberFormat="1" applyFont="1" applyFill="1" applyBorder="1" applyAlignment="1" applyProtection="1">
      <alignment horizontal="right" vertical="center" wrapText="1"/>
    </xf>
    <xf numFmtId="0" fontId="3" fillId="5" borderId="4" xfId="4" applyNumberFormat="1" applyFont="1" applyFill="1" applyBorder="1" applyAlignment="1" applyProtection="1">
      <alignment horizontal="center" vertical="center" wrapText="1"/>
    </xf>
    <xf numFmtId="166" fontId="3" fillId="5" borderId="4" xfId="17" applyNumberFormat="1" applyFont="1" applyFill="1" applyBorder="1" applyAlignment="1" applyProtection="1">
      <alignment horizontal="right" vertical="center" wrapText="1"/>
    </xf>
    <xf numFmtId="10" fontId="3" fillId="5" borderId="4" xfId="4" applyNumberFormat="1" applyFont="1" applyFill="1" applyBorder="1" applyAlignment="1" applyProtection="1">
      <alignment horizontal="center" vertical="center" wrapText="1"/>
    </xf>
    <xf numFmtId="0" fontId="17" fillId="5" borderId="62" xfId="4" applyNumberFormat="1" applyFont="1" applyFill="1" applyBorder="1" applyAlignment="1" applyProtection="1">
      <alignment horizontal="center" vertical="center" wrapText="1"/>
    </xf>
    <xf numFmtId="0" fontId="13" fillId="5" borderId="3" xfId="4" applyNumberFormat="1" applyFont="1" applyFill="1" applyBorder="1" applyAlignment="1" applyProtection="1">
      <alignment horizontal="center" vertical="center" wrapText="1"/>
    </xf>
    <xf numFmtId="168" fontId="3" fillId="5" borderId="60" xfId="17" applyNumberFormat="1" applyFont="1" applyFill="1" applyBorder="1" applyAlignment="1" applyProtection="1">
      <alignment horizontal="right" vertical="center" wrapText="1"/>
    </xf>
    <xf numFmtId="168" fontId="3" fillId="5" borderId="62" xfId="17" applyNumberFormat="1" applyFont="1" applyFill="1" applyBorder="1" applyAlignment="1" applyProtection="1">
      <alignment horizontal="right" vertical="center" wrapText="1"/>
    </xf>
    <xf numFmtId="168" fontId="3" fillId="5" borderId="67" xfId="17" applyNumberFormat="1" applyFont="1" applyFill="1" applyBorder="1" applyAlignment="1" applyProtection="1">
      <alignment horizontal="right" vertical="center" wrapText="1"/>
    </xf>
    <xf numFmtId="0" fontId="17" fillId="5" borderId="4" xfId="4" applyNumberFormat="1" applyFont="1" applyFill="1" applyBorder="1" applyAlignment="1" applyProtection="1">
      <alignment horizontal="center" vertical="center" wrapText="1"/>
    </xf>
    <xf numFmtId="0" fontId="22" fillId="8" borderId="4" xfId="0" applyFont="1" applyFill="1" applyBorder="1" applyAlignment="1" applyProtection="1">
      <alignment horizontal="center" wrapText="1"/>
    </xf>
    <xf numFmtId="0" fontId="22" fillId="8" borderId="60" xfId="0" applyFont="1" applyFill="1" applyBorder="1" applyAlignment="1" applyProtection="1">
      <alignment horizontal="center"/>
    </xf>
    <xf numFmtId="0" fontId="0" fillId="8" borderId="15" xfId="0" applyFont="1" applyFill="1" applyBorder="1" applyAlignment="1" applyProtection="1">
      <alignment horizontal="center"/>
    </xf>
    <xf numFmtId="0" fontId="3" fillId="8" borderId="4" xfId="4" applyNumberFormat="1" applyFont="1" applyFill="1" applyBorder="1" applyAlignment="1" applyProtection="1">
      <alignment horizontal="center" vertical="center" wrapText="1"/>
    </xf>
    <xf numFmtId="0" fontId="0" fillId="8" borderId="15" xfId="0" applyFont="1" applyFill="1" applyBorder="1" applyAlignment="1">
      <alignment horizontal="center"/>
    </xf>
    <xf numFmtId="0" fontId="3" fillId="8" borderId="4" xfId="4" applyNumberFormat="1" applyFont="1" applyFill="1" applyBorder="1" applyAlignment="1" applyProtection="1">
      <alignment horizontal="center" vertical="center" wrapText="1"/>
      <protection locked="0"/>
    </xf>
    <xf numFmtId="44" fontId="3" fillId="5" borderId="62" xfId="17" applyNumberFormat="1" applyFont="1" applyFill="1" applyBorder="1" applyAlignment="1" applyProtection="1">
      <alignment horizontal="center" vertical="center" wrapText="1"/>
      <protection locked="0"/>
    </xf>
    <xf numFmtId="44" fontId="3" fillId="5" borderId="35" xfId="17" applyNumberFormat="1" applyFont="1" applyFill="1" applyBorder="1" applyAlignment="1" applyProtection="1">
      <alignment horizontal="center" vertical="center" wrapText="1"/>
      <protection locked="0"/>
    </xf>
    <xf numFmtId="44" fontId="3" fillId="5" borderId="5" xfId="17" applyNumberFormat="1" applyFont="1" applyFill="1" applyBorder="1" applyAlignment="1" applyProtection="1">
      <alignment horizontal="center" vertical="center" wrapText="1"/>
      <protection locked="0"/>
    </xf>
    <xf numFmtId="44" fontId="3" fillId="5" borderId="71" xfId="17" applyNumberFormat="1" applyFont="1" applyFill="1" applyBorder="1" applyAlignment="1" applyProtection="1">
      <alignment horizontal="center" vertical="center" wrapText="1"/>
      <protection locked="0"/>
    </xf>
    <xf numFmtId="0" fontId="22" fillId="6" borderId="30" xfId="0" applyFont="1" applyFill="1" applyBorder="1" applyAlignment="1" applyProtection="1">
      <alignment horizontal="center"/>
      <protection locked="0"/>
    </xf>
    <xf numFmtId="0" fontId="22" fillId="6" borderId="34" xfId="0" applyFont="1" applyFill="1" applyBorder="1" applyAlignment="1" applyProtection="1">
      <alignment horizontal="center"/>
      <protection locked="0"/>
    </xf>
    <xf numFmtId="168" fontId="3" fillId="5" borderId="3" xfId="17" applyNumberFormat="1" applyFont="1" applyFill="1" applyBorder="1" applyAlignment="1" applyProtection="1">
      <alignment horizontal="right" vertical="center" wrapText="1"/>
    </xf>
    <xf numFmtId="0" fontId="3" fillId="5" borderId="3" xfId="4" applyNumberFormat="1" applyFont="1" applyFill="1" applyBorder="1" applyAlignment="1" applyProtection="1">
      <alignment horizontal="center" vertical="center" wrapText="1"/>
    </xf>
    <xf numFmtId="0" fontId="3" fillId="5" borderId="3" xfId="4" applyNumberFormat="1" applyFont="1" applyFill="1" applyBorder="1" applyAlignment="1" applyProtection="1">
      <alignment horizontal="center" vertical="center" wrapText="1"/>
      <protection locked="0"/>
    </xf>
    <xf numFmtId="0" fontId="17" fillId="6" borderId="35" xfId="4" applyNumberFormat="1" applyFont="1" applyFill="1" applyBorder="1" applyAlignment="1" applyProtection="1">
      <alignment horizontal="center" vertical="center" wrapText="1"/>
      <protection locked="0"/>
    </xf>
    <xf numFmtId="0" fontId="13" fillId="6" borderId="71" xfId="4" applyNumberFormat="1" applyFont="1" applyFill="1" applyBorder="1" applyAlignment="1" applyProtection="1">
      <alignment horizontal="center" vertical="center" wrapText="1"/>
      <protection locked="0"/>
    </xf>
    <xf numFmtId="44" fontId="3" fillId="5" borderId="30" xfId="17" applyNumberFormat="1" applyFont="1" applyFill="1" applyBorder="1" applyAlignment="1" applyProtection="1">
      <alignment horizontal="center" vertical="center" wrapText="1"/>
      <protection locked="0"/>
    </xf>
    <xf numFmtId="44" fontId="3" fillId="5" borderId="30" xfId="17" applyNumberFormat="1" applyFont="1" applyFill="1" applyBorder="1" applyAlignment="1" applyProtection="1">
      <alignment horizontal="right" vertical="center" wrapText="1"/>
      <protection locked="0"/>
    </xf>
    <xf numFmtId="44" fontId="3" fillId="5" borderId="34" xfId="17" applyNumberFormat="1" applyFont="1" applyFill="1" applyBorder="1" applyAlignment="1" applyProtection="1">
      <alignment horizontal="center" vertical="center" wrapText="1"/>
      <protection locked="0"/>
    </xf>
    <xf numFmtId="44" fontId="3" fillId="14" borderId="66" xfId="17" applyNumberFormat="1" applyFont="1" applyFill="1" applyBorder="1" applyAlignment="1" applyProtection="1">
      <alignment horizontal="right" vertical="center" wrapText="1"/>
    </xf>
    <xf numFmtId="44" fontId="3" fillId="14" borderId="33" xfId="17" applyNumberFormat="1" applyFont="1" applyFill="1" applyBorder="1" applyAlignment="1" applyProtection="1">
      <alignment horizontal="right" vertical="center" wrapText="1"/>
    </xf>
    <xf numFmtId="44" fontId="3" fillId="14" borderId="59" xfId="17" applyNumberFormat="1" applyFont="1" applyFill="1" applyBorder="1" applyAlignment="1" applyProtection="1">
      <alignment horizontal="right" vertical="center" wrapText="1"/>
    </xf>
    <xf numFmtId="3" fontId="3" fillId="5" borderId="30" xfId="17" applyNumberFormat="1" applyFont="1" applyFill="1" applyBorder="1" applyAlignment="1" applyProtection="1">
      <alignment horizontal="right" vertical="center" wrapText="1"/>
      <protection locked="0"/>
    </xf>
    <xf numFmtId="168" fontId="3" fillId="6" borderId="30" xfId="17" applyNumberFormat="1" applyFont="1" applyFill="1" applyBorder="1" applyAlignment="1" applyProtection="1">
      <alignment horizontal="right" vertical="center" wrapText="1"/>
      <protection locked="0"/>
    </xf>
    <xf numFmtId="0" fontId="1" fillId="0" borderId="0" xfId="0" applyFont="1" applyProtection="1"/>
    <xf numFmtId="0" fontId="0" fillId="0" borderId="0" xfId="0" applyProtection="1"/>
    <xf numFmtId="0" fontId="22" fillId="0" borderId="0" xfId="0" applyFont="1" applyProtection="1"/>
    <xf numFmtId="0" fontId="23" fillId="0" borderId="0" xfId="0" applyFont="1" applyFill="1" applyBorder="1" applyAlignment="1" applyProtection="1">
      <alignment horizontal="left" vertical="center" wrapText="1"/>
    </xf>
    <xf numFmtId="0" fontId="8" fillId="6" borderId="4" xfId="1" applyFont="1" applyFill="1" applyBorder="1" applyAlignment="1" applyProtection="1">
      <alignment horizontal="center" vertical="center" wrapText="1"/>
    </xf>
    <xf numFmtId="0" fontId="1" fillId="6" borderId="6" xfId="0" applyFont="1" applyFill="1" applyBorder="1" applyAlignment="1" applyProtection="1">
      <alignment horizontal="center"/>
    </xf>
    <xf numFmtId="0" fontId="1" fillId="6" borderId="7" xfId="0" applyFont="1" applyFill="1" applyBorder="1" applyAlignment="1" applyProtection="1">
      <alignment horizontal="center"/>
    </xf>
    <xf numFmtId="44" fontId="3" fillId="6" borderId="4" xfId="4" applyNumberFormat="1" applyFont="1" applyFill="1" applyBorder="1" applyAlignment="1" applyProtection="1">
      <alignment vertical="center" wrapText="1"/>
    </xf>
    <xf numFmtId="44" fontId="3" fillId="5" borderId="6" xfId="17" applyNumberFormat="1" applyFont="1" applyFill="1" applyBorder="1" applyAlignment="1" applyProtection="1">
      <alignment vertical="center" wrapText="1"/>
      <protection locked="0"/>
    </xf>
    <xf numFmtId="0" fontId="31" fillId="0" borderId="4" xfId="0" applyFont="1" applyBorder="1" applyAlignment="1" applyProtection="1">
      <alignment vertical="top" wrapText="1"/>
      <protection locked="0"/>
    </xf>
    <xf numFmtId="0" fontId="1" fillId="13" borderId="0" xfId="0" applyFont="1" applyFill="1" applyBorder="1" applyAlignment="1" applyProtection="1">
      <alignment horizontal="center" vertical="top"/>
    </xf>
    <xf numFmtId="0" fontId="30" fillId="6" borderId="58" xfId="1" applyFont="1" applyFill="1" applyBorder="1" applyAlignment="1" applyProtection="1">
      <alignment horizontal="left" vertical="top" wrapText="1"/>
    </xf>
    <xf numFmtId="166" fontId="3" fillId="5" borderId="3" xfId="17" applyNumberFormat="1" applyFont="1" applyFill="1" applyBorder="1" applyAlignment="1" applyProtection="1">
      <alignment horizontal="right" vertical="center" wrapText="1"/>
    </xf>
    <xf numFmtId="168" fontId="3" fillId="5" borderId="3" xfId="17" applyNumberFormat="1" applyFont="1" applyFill="1" applyBorder="1" applyAlignment="1" applyProtection="1">
      <alignment horizontal="right" vertical="center" wrapText="1"/>
      <protection locked="0"/>
    </xf>
    <xf numFmtId="168" fontId="3" fillId="6" borderId="71" xfId="17" applyNumberFormat="1" applyFont="1" applyFill="1" applyBorder="1" applyAlignment="1" applyProtection="1">
      <alignment horizontal="right" vertical="center" wrapText="1"/>
      <protection locked="0"/>
    </xf>
    <xf numFmtId="0" fontId="30" fillId="6" borderId="50" xfId="1" applyFont="1" applyFill="1" applyBorder="1" applyAlignment="1" applyProtection="1">
      <alignment horizontal="left" vertical="top" wrapText="1"/>
    </xf>
    <xf numFmtId="168" fontId="3" fillId="5" borderId="8" xfId="17" applyNumberFormat="1" applyFont="1" applyFill="1" applyBorder="1" applyAlignment="1" applyProtection="1">
      <alignment horizontal="right" vertical="center" wrapText="1"/>
    </xf>
    <xf numFmtId="168" fontId="3" fillId="5" borderId="8" xfId="17" applyNumberFormat="1" applyFont="1" applyFill="1" applyBorder="1" applyAlignment="1" applyProtection="1">
      <alignment horizontal="right" vertical="center" wrapText="1"/>
      <protection locked="0"/>
    </xf>
    <xf numFmtId="44" fontId="3" fillId="5" borderId="36" xfId="17" applyNumberFormat="1" applyFont="1" applyFill="1" applyBorder="1" applyAlignment="1" applyProtection="1">
      <alignment horizontal="right" vertical="center" wrapText="1"/>
      <protection locked="0"/>
    </xf>
    <xf numFmtId="0" fontId="27" fillId="8" borderId="72" xfId="0" applyFont="1" applyFill="1" applyBorder="1" applyAlignment="1" applyProtection="1">
      <alignment horizontal="left" vertical="top" wrapText="1"/>
    </xf>
    <xf numFmtId="0" fontId="27" fillId="8" borderId="72" xfId="0" applyFont="1" applyFill="1" applyBorder="1" applyAlignment="1">
      <alignment horizontal="left" vertical="top" wrapText="1"/>
    </xf>
    <xf numFmtId="0" fontId="0" fillId="6" borderId="73" xfId="0" applyFill="1" applyBorder="1" applyAlignment="1">
      <alignment horizontal="left" vertical="top"/>
    </xf>
    <xf numFmtId="0" fontId="10" fillId="14" borderId="12" xfId="6" applyFont="1" applyFill="1" applyBorder="1" applyAlignment="1" applyProtection="1"/>
    <xf numFmtId="0" fontId="28" fillId="14" borderId="11" xfId="6" applyFont="1" applyFill="1" applyBorder="1" applyAlignment="1" applyProtection="1">
      <alignment vertical="center"/>
    </xf>
    <xf numFmtId="0" fontId="10" fillId="14" borderId="13" xfId="6" applyFont="1" applyFill="1" applyBorder="1" applyAlignment="1" applyProtection="1">
      <alignment horizontal="center"/>
    </xf>
    <xf numFmtId="41" fontId="3" fillId="6" borderId="3" xfId="4" applyNumberFormat="1" applyFont="1" applyFill="1" applyBorder="1" applyAlignment="1" applyProtection="1">
      <alignment vertical="center" wrapText="1"/>
    </xf>
    <xf numFmtId="41" fontId="3" fillId="6" borderId="4" xfId="4" applyNumberFormat="1" applyFont="1" applyFill="1" applyBorder="1" applyAlignment="1" applyProtection="1">
      <alignment vertical="center" wrapText="1"/>
    </xf>
    <xf numFmtId="0" fontId="22" fillId="8" borderId="8" xfId="0" applyFont="1" applyFill="1" applyBorder="1" applyAlignment="1" applyProtection="1">
      <alignment horizontal="center" wrapText="1"/>
    </xf>
    <xf numFmtId="0" fontId="22" fillId="8" borderId="8" xfId="0" applyFont="1" applyFill="1" applyBorder="1" applyAlignment="1" applyProtection="1">
      <alignment horizontal="center" wrapText="1"/>
      <protection locked="0"/>
    </xf>
    <xf numFmtId="0" fontId="22" fillId="8" borderId="8" xfId="0" applyFont="1" applyFill="1" applyBorder="1" applyAlignment="1" applyProtection="1">
      <alignment horizontal="center"/>
      <protection locked="0"/>
    </xf>
    <xf numFmtId="0" fontId="22" fillId="6" borderId="36" xfId="0" applyFont="1" applyFill="1" applyBorder="1" applyAlignment="1" applyProtection="1">
      <alignment horizontal="center"/>
      <protection locked="0"/>
    </xf>
    <xf numFmtId="0" fontId="21" fillId="0" borderId="0" xfId="0" applyFont="1" applyAlignment="1">
      <alignment horizontal="left" vertical="top" wrapText="1"/>
    </xf>
    <xf numFmtId="0" fontId="11" fillId="12" borderId="53" xfId="0" applyFont="1" applyFill="1" applyBorder="1" applyAlignment="1">
      <alignment horizontal="center"/>
    </xf>
    <xf numFmtId="0" fontId="19" fillId="10" borderId="54" xfId="0" applyFont="1" applyFill="1" applyBorder="1" applyAlignment="1">
      <alignment horizontal="left"/>
    </xf>
    <xf numFmtId="0" fontId="19" fillId="10" borderId="55" xfId="0" applyFont="1" applyFill="1" applyBorder="1" applyAlignment="1">
      <alignment horizontal="left"/>
    </xf>
    <xf numFmtId="0" fontId="8" fillId="10" borderId="0" xfId="0" applyFont="1" applyFill="1" applyAlignment="1">
      <alignment horizontal="left" vertical="top" wrapText="1"/>
    </xf>
    <xf numFmtId="0" fontId="3" fillId="4" borderId="51" xfId="1" applyFont="1" applyFill="1" applyBorder="1" applyAlignment="1" applyProtection="1">
      <alignment horizontal="right" vertical="center" wrapText="1"/>
    </xf>
    <xf numFmtId="0" fontId="3" fillId="4" borderId="49" xfId="1" applyFont="1" applyFill="1" applyBorder="1" applyAlignment="1" applyProtection="1">
      <alignment horizontal="right" vertical="center" wrapText="1"/>
    </xf>
    <xf numFmtId="0" fontId="7" fillId="6" borderId="6" xfId="1" applyFont="1" applyFill="1" applyBorder="1" applyAlignment="1" applyProtection="1">
      <alignment horizontal="right" vertical="center" wrapText="1"/>
    </xf>
    <xf numFmtId="0" fontId="7" fillId="6" borderId="2" xfId="1" applyFont="1" applyFill="1" applyBorder="1" applyAlignment="1" applyProtection="1">
      <alignment horizontal="right" vertical="center" wrapText="1"/>
    </xf>
    <xf numFmtId="0" fontId="7" fillId="6" borderId="7" xfId="1" applyFont="1" applyFill="1" applyBorder="1" applyAlignment="1" applyProtection="1">
      <alignment horizontal="right" vertical="center" wrapText="1"/>
    </xf>
    <xf numFmtId="0" fontId="3" fillId="4" borderId="4" xfId="6" applyFont="1" applyFill="1" applyBorder="1" applyAlignment="1" applyProtection="1">
      <alignment horizontal="right" wrapText="1"/>
    </xf>
    <xf numFmtId="0" fontId="8" fillId="6" borderId="4" xfId="1" applyFont="1" applyFill="1" applyBorder="1" applyAlignment="1" applyProtection="1">
      <alignment horizontal="center" vertical="center" wrapText="1"/>
    </xf>
    <xf numFmtId="0" fontId="8" fillId="6" borderId="8" xfId="1" applyFont="1" applyFill="1" applyBorder="1" applyAlignment="1" applyProtection="1">
      <alignment horizontal="center" vertical="center" wrapText="1"/>
    </xf>
    <xf numFmtId="0" fontId="8" fillId="6" borderId="11" xfId="1" applyFont="1" applyFill="1" applyBorder="1" applyAlignment="1" applyProtection="1">
      <alignment horizontal="center" vertical="center" wrapText="1"/>
    </xf>
    <xf numFmtId="0" fontId="8" fillId="6" borderId="12" xfId="1" applyFont="1" applyFill="1" applyBorder="1" applyAlignment="1" applyProtection="1">
      <alignment horizontal="center" vertical="center" wrapText="1"/>
    </xf>
    <xf numFmtId="0" fontId="8" fillId="6" borderId="13" xfId="1" applyFont="1" applyFill="1" applyBorder="1" applyAlignment="1" applyProtection="1">
      <alignment horizontal="center" vertical="center" wrapText="1"/>
    </xf>
    <xf numFmtId="0" fontId="7" fillId="6" borderId="3" xfId="1" applyFont="1" applyFill="1" applyBorder="1" applyAlignment="1" applyProtection="1">
      <alignment horizontal="right" vertical="center" wrapText="1"/>
    </xf>
    <xf numFmtId="0" fontId="7" fillId="6" borderId="4" xfId="1" applyFont="1" applyFill="1" applyBorder="1" applyAlignment="1" applyProtection="1">
      <alignment horizontal="right" vertical="center" wrapText="1"/>
    </xf>
    <xf numFmtId="0" fontId="3" fillId="4" borderId="6" xfId="1" applyFont="1" applyFill="1" applyBorder="1" applyAlignment="1" applyProtection="1">
      <alignment horizontal="right" vertical="center" wrapText="1"/>
    </xf>
    <xf numFmtId="0" fontId="3" fillId="4" borderId="7" xfId="1" applyFont="1" applyFill="1" applyBorder="1" applyAlignment="1" applyProtection="1">
      <alignment horizontal="right" vertical="center" wrapText="1"/>
    </xf>
    <xf numFmtId="0" fontId="13" fillId="6" borderId="4" xfId="4" applyNumberFormat="1" applyFont="1" applyFill="1" applyBorder="1" applyAlignment="1" applyProtection="1">
      <alignment horizontal="center" vertical="center" wrapText="1"/>
    </xf>
    <xf numFmtId="0" fontId="1" fillId="6" borderId="6" xfId="0" applyFont="1" applyFill="1" applyBorder="1" applyAlignment="1" applyProtection="1">
      <alignment horizontal="center"/>
    </xf>
    <xf numFmtId="0" fontId="1" fillId="6" borderId="49" xfId="0" applyFont="1" applyFill="1" applyBorder="1" applyAlignment="1" applyProtection="1">
      <alignment horizontal="center"/>
    </xf>
    <xf numFmtId="0" fontId="1" fillId="6" borderId="7" xfId="0" applyFont="1" applyFill="1" applyBorder="1" applyAlignment="1" applyProtection="1">
      <alignment horizontal="center"/>
    </xf>
    <xf numFmtId="0" fontId="1" fillId="6" borderId="8"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8" fillId="6" borderId="5" xfId="1" applyFont="1" applyFill="1" applyBorder="1" applyAlignment="1" applyProtection="1">
      <alignment horizontal="center" vertical="center" wrapText="1"/>
    </xf>
    <xf numFmtId="0" fontId="8" fillId="6" borderId="3" xfId="1" applyFont="1" applyFill="1" applyBorder="1" applyAlignment="1" applyProtection="1">
      <alignment horizontal="center" vertical="center" wrapText="1"/>
    </xf>
    <xf numFmtId="0" fontId="1" fillId="6" borderId="51" xfId="0" applyFont="1" applyFill="1" applyBorder="1" applyAlignment="1" applyProtection="1">
      <alignment horizontal="left" vertical="center" wrapText="1"/>
    </xf>
    <xf numFmtId="0" fontId="1" fillId="6" borderId="50" xfId="0" applyFont="1" applyFill="1" applyBorder="1" applyAlignment="1" applyProtection="1">
      <alignment horizontal="left" vertical="center"/>
    </xf>
    <xf numFmtId="0" fontId="1" fillId="6" borderId="45" xfId="0" applyFont="1" applyFill="1" applyBorder="1" applyAlignment="1" applyProtection="1">
      <alignment horizontal="left" vertical="center"/>
    </xf>
    <xf numFmtId="0" fontId="1" fillId="6" borderId="57" xfId="0" applyFont="1" applyFill="1" applyBorder="1" applyAlignment="1" applyProtection="1">
      <alignment horizontal="left" vertical="center"/>
    </xf>
    <xf numFmtId="0" fontId="1" fillId="6" borderId="9" xfId="0" applyFont="1" applyFill="1" applyBorder="1" applyAlignment="1" applyProtection="1">
      <alignment horizontal="left" vertical="center"/>
    </xf>
    <xf numFmtId="0" fontId="1" fillId="6" borderId="58" xfId="0" applyFont="1" applyFill="1" applyBorder="1" applyAlignment="1" applyProtection="1">
      <alignment horizontal="left" vertical="center"/>
    </xf>
    <xf numFmtId="0" fontId="35" fillId="6" borderId="6" xfId="0" applyFont="1" applyFill="1" applyBorder="1" applyAlignment="1" applyProtection="1">
      <alignment horizontal="left" wrapText="1"/>
    </xf>
    <xf numFmtId="0" fontId="35" fillId="6" borderId="2" xfId="0" applyFont="1" applyFill="1" applyBorder="1" applyAlignment="1" applyProtection="1">
      <alignment horizontal="left" wrapText="1"/>
    </xf>
    <xf numFmtId="0" fontId="8" fillId="6" borderId="9" xfId="1" applyFont="1" applyFill="1" applyBorder="1" applyAlignment="1" applyProtection="1">
      <alignment horizontal="center" vertical="center" wrapText="1"/>
    </xf>
    <xf numFmtId="0" fontId="8" fillId="6" borderId="52" xfId="1" applyFont="1" applyFill="1" applyBorder="1" applyAlignment="1" applyProtection="1">
      <alignment horizontal="center" vertical="center" wrapText="1"/>
    </xf>
    <xf numFmtId="0" fontId="8" fillId="6" borderId="58" xfId="1" applyFont="1" applyFill="1" applyBorder="1" applyAlignment="1" applyProtection="1">
      <alignment horizontal="center" vertical="center" wrapText="1"/>
    </xf>
    <xf numFmtId="0" fontId="0" fillId="6" borderId="6" xfId="0" applyFill="1" applyBorder="1" applyAlignment="1" applyProtection="1">
      <alignment horizontal="left"/>
    </xf>
    <xf numFmtId="0" fontId="0" fillId="6" borderId="2" xfId="0" applyFill="1" applyBorder="1" applyAlignment="1" applyProtection="1">
      <alignment horizontal="left"/>
    </xf>
    <xf numFmtId="0" fontId="12" fillId="10" borderId="11"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2" fillId="10" borderId="13" xfId="0" applyFont="1" applyFill="1" applyBorder="1" applyAlignment="1">
      <alignment horizontal="center" vertical="center" wrapText="1"/>
    </xf>
    <xf numFmtId="0" fontId="8" fillId="6" borderId="6" xfId="1" applyFont="1" applyFill="1" applyBorder="1" applyAlignment="1">
      <alignment horizontal="center" vertical="center" wrapText="1"/>
    </xf>
    <xf numFmtId="0" fontId="8" fillId="6" borderId="7" xfId="1" applyFont="1" applyFill="1" applyBorder="1" applyAlignment="1">
      <alignment horizontal="center" vertical="center" wrapText="1"/>
    </xf>
    <xf numFmtId="0" fontId="12" fillId="9" borderId="11" xfId="6" applyFont="1" applyFill="1" applyBorder="1" applyAlignment="1">
      <alignment horizontal="center" vertical="center" wrapText="1"/>
    </xf>
    <xf numFmtId="0" fontId="12" fillId="9" borderId="12" xfId="6" applyFont="1" applyFill="1" applyBorder="1" applyAlignment="1">
      <alignment horizontal="center" vertical="center" wrapText="1"/>
    </xf>
    <xf numFmtId="0" fontId="12" fillId="9" borderId="13" xfId="6" applyFont="1" applyFill="1" applyBorder="1" applyAlignment="1">
      <alignment horizontal="center" vertical="center" wrapText="1"/>
    </xf>
    <xf numFmtId="44" fontId="3" fillId="5" borderId="15" xfId="4" applyFont="1" applyFill="1" applyBorder="1" applyAlignment="1" applyProtection="1">
      <alignment horizontal="center" vertical="center" wrapText="1"/>
      <protection locked="0"/>
    </xf>
    <xf numFmtId="44" fontId="3" fillId="5" borderId="16" xfId="4" applyFont="1" applyFill="1" applyBorder="1" applyAlignment="1" applyProtection="1">
      <alignment horizontal="center" vertical="center" wrapText="1"/>
      <protection locked="0"/>
    </xf>
    <xf numFmtId="44" fontId="3" fillId="5" borderId="17" xfId="4" applyFont="1" applyFill="1" applyBorder="1" applyAlignment="1" applyProtection="1">
      <alignment horizontal="center" vertical="center" wrapText="1"/>
      <protection locked="0"/>
    </xf>
    <xf numFmtId="44" fontId="3" fillId="5" borderId="6" xfId="4" applyFont="1" applyFill="1" applyBorder="1" applyAlignment="1" applyProtection="1">
      <alignment horizontal="center" vertical="center" wrapText="1"/>
      <protection locked="0"/>
    </xf>
    <xf numFmtId="44" fontId="3" fillId="5" borderId="7" xfId="4" applyFont="1" applyFill="1" applyBorder="1" applyAlignment="1" applyProtection="1">
      <alignment horizontal="center" vertical="center" wrapText="1"/>
      <protection locked="0"/>
    </xf>
    <xf numFmtId="44" fontId="3" fillId="5" borderId="18" xfId="4" applyFont="1" applyFill="1" applyBorder="1" applyAlignment="1" applyProtection="1">
      <alignment horizontal="center" vertical="center" wrapText="1"/>
      <protection locked="0"/>
    </xf>
    <xf numFmtId="44" fontId="3" fillId="5" borderId="20" xfId="4" applyFont="1" applyFill="1" applyBorder="1" applyAlignment="1" applyProtection="1">
      <alignment horizontal="center" vertical="center" wrapText="1"/>
      <protection locked="0"/>
    </xf>
    <xf numFmtId="44" fontId="3" fillId="5" borderId="21" xfId="4" applyFont="1" applyFill="1" applyBorder="1" applyAlignment="1" applyProtection="1">
      <alignment horizontal="center" vertical="center" wrapText="1"/>
      <protection locked="0"/>
    </xf>
    <xf numFmtId="44" fontId="3" fillId="5" borderId="22" xfId="4" applyFont="1" applyFill="1" applyBorder="1" applyAlignment="1" applyProtection="1">
      <alignment horizontal="center" vertical="center" wrapText="1"/>
      <protection locked="0"/>
    </xf>
    <xf numFmtId="0" fontId="10" fillId="6" borderId="6" xfId="6" applyFont="1" applyFill="1" applyBorder="1" applyAlignment="1">
      <alignment horizontal="center" vertical="center"/>
    </xf>
    <xf numFmtId="0" fontId="10" fillId="6" borderId="7" xfId="6" applyFont="1" applyFill="1" applyBorder="1" applyAlignment="1">
      <alignment horizontal="center" vertical="center"/>
    </xf>
    <xf numFmtId="0" fontId="3" fillId="5" borderId="6" xfId="4" applyNumberFormat="1" applyFont="1" applyFill="1" applyBorder="1" applyAlignment="1" applyProtection="1">
      <alignment horizontal="center" vertical="center" wrapText="1"/>
      <protection locked="0"/>
    </xf>
    <xf numFmtId="0" fontId="3" fillId="5" borderId="7" xfId="4" applyNumberFormat="1" applyFont="1" applyFill="1" applyBorder="1" applyAlignment="1" applyProtection="1">
      <alignment horizontal="center" vertical="center" wrapText="1"/>
      <protection locked="0"/>
    </xf>
    <xf numFmtId="0" fontId="3" fillId="5" borderId="18" xfId="4" applyNumberFormat="1" applyFont="1" applyFill="1" applyBorder="1" applyAlignment="1" applyProtection="1">
      <alignment horizontal="center" vertical="center" wrapText="1"/>
      <protection locked="0"/>
    </xf>
    <xf numFmtId="3" fontId="13" fillId="11" borderId="24" xfId="0" applyNumberFormat="1" applyFont="1" applyFill="1" applyBorder="1" applyAlignment="1" applyProtection="1">
      <alignment horizontal="center" vertical="center" wrapText="1"/>
      <protection locked="0"/>
    </xf>
    <xf numFmtId="3" fontId="13" fillId="11" borderId="12" xfId="0" applyNumberFormat="1" applyFont="1" applyFill="1" applyBorder="1" applyAlignment="1" applyProtection="1">
      <alignment horizontal="center" vertical="center" wrapText="1"/>
      <protection locked="0"/>
    </xf>
    <xf numFmtId="3" fontId="13" fillId="11" borderId="13" xfId="0" applyNumberFormat="1" applyFont="1" applyFill="1" applyBorder="1" applyAlignment="1" applyProtection="1">
      <alignment horizontal="center" vertical="center" wrapText="1"/>
      <protection locked="0"/>
    </xf>
    <xf numFmtId="0" fontId="3" fillId="11" borderId="15" xfId="0" applyNumberFormat="1" applyFont="1" applyFill="1" applyBorder="1" applyAlignment="1" applyProtection="1">
      <alignment horizontal="center" vertical="center" wrapText="1"/>
      <protection locked="0"/>
    </xf>
    <xf numFmtId="0" fontId="3" fillId="11" borderId="16" xfId="0" applyNumberFormat="1" applyFont="1" applyFill="1" applyBorder="1" applyAlignment="1" applyProtection="1">
      <alignment horizontal="center" vertical="center" wrapText="1"/>
      <protection locked="0"/>
    </xf>
    <xf numFmtId="0" fontId="3" fillId="11" borderId="17" xfId="0" applyNumberFormat="1" applyFont="1" applyFill="1" applyBorder="1" applyAlignment="1" applyProtection="1">
      <alignment horizontal="center" vertical="center" wrapText="1"/>
      <protection locked="0"/>
    </xf>
    <xf numFmtId="0" fontId="3" fillId="11" borderId="20" xfId="0" applyNumberFormat="1" applyFont="1" applyFill="1" applyBorder="1" applyAlignment="1" applyProtection="1">
      <alignment horizontal="center" vertical="center" wrapText="1"/>
      <protection locked="0"/>
    </xf>
    <xf numFmtId="0" fontId="3" fillId="11" borderId="21" xfId="0" applyNumberFormat="1" applyFont="1" applyFill="1" applyBorder="1" applyAlignment="1" applyProtection="1">
      <alignment horizontal="center" vertical="center" wrapText="1"/>
      <protection locked="0"/>
    </xf>
    <xf numFmtId="0" fontId="3" fillId="11" borderId="22" xfId="0" applyNumberFormat="1" applyFont="1" applyFill="1" applyBorder="1" applyAlignment="1" applyProtection="1">
      <alignment horizontal="center" vertical="center" wrapText="1"/>
      <protection locked="0"/>
    </xf>
    <xf numFmtId="166" fontId="2" fillId="5" borderId="20" xfId="6" applyNumberFormat="1" applyFont="1" applyFill="1" applyBorder="1" applyAlignment="1" applyProtection="1">
      <alignment horizontal="center"/>
      <protection locked="0"/>
    </xf>
    <xf numFmtId="166" fontId="2" fillId="5" borderId="21" xfId="6" applyNumberFormat="1" applyFont="1" applyFill="1" applyBorder="1" applyAlignment="1" applyProtection="1">
      <alignment horizontal="center"/>
      <protection locked="0"/>
    </xf>
    <xf numFmtId="166" fontId="2" fillId="5" borderId="22" xfId="6" applyNumberFormat="1" applyFont="1" applyFill="1" applyBorder="1" applyAlignment="1" applyProtection="1">
      <alignment horizontal="center"/>
      <protection locked="0"/>
    </xf>
    <xf numFmtId="3" fontId="3" fillId="5" borderId="6" xfId="4" applyNumberFormat="1" applyFont="1" applyFill="1" applyBorder="1" applyAlignment="1" applyProtection="1">
      <alignment horizontal="center" vertical="center" wrapText="1"/>
      <protection locked="0"/>
    </xf>
    <xf numFmtId="3" fontId="3" fillId="5" borderId="7" xfId="4" applyNumberFormat="1" applyFont="1" applyFill="1" applyBorder="1" applyAlignment="1" applyProtection="1">
      <alignment horizontal="center" vertical="center" wrapText="1"/>
      <protection locked="0"/>
    </xf>
    <xf numFmtId="3" fontId="3" fillId="5" borderId="18" xfId="4" applyNumberFormat="1" applyFont="1" applyFill="1" applyBorder="1" applyAlignment="1" applyProtection="1">
      <alignment horizontal="center" vertical="center" wrapText="1"/>
      <protection locked="0"/>
    </xf>
    <xf numFmtId="0" fontId="14" fillId="0" borderId="11" xfId="6" applyFont="1" applyFill="1" applyBorder="1" applyAlignment="1">
      <alignment horizontal="center" vertical="center"/>
    </xf>
    <xf numFmtId="0" fontId="14" fillId="0" borderId="12" xfId="6" applyFont="1" applyFill="1" applyBorder="1" applyAlignment="1">
      <alignment horizontal="center" vertical="center"/>
    </xf>
    <xf numFmtId="0" fontId="14" fillId="0" borderId="13" xfId="6" applyFont="1" applyFill="1" applyBorder="1" applyAlignment="1">
      <alignment horizontal="center" vertical="center"/>
    </xf>
    <xf numFmtId="3" fontId="2" fillId="5" borderId="6" xfId="6" applyNumberFormat="1" applyFont="1" applyFill="1" applyBorder="1" applyAlignment="1" applyProtection="1">
      <alignment horizontal="center"/>
      <protection locked="0"/>
    </xf>
    <xf numFmtId="3" fontId="2" fillId="5" borderId="7" xfId="6" applyNumberFormat="1" applyFont="1" applyFill="1" applyBorder="1" applyAlignment="1" applyProtection="1">
      <alignment horizontal="center"/>
      <protection locked="0"/>
    </xf>
    <xf numFmtId="3" fontId="2" fillId="5" borderId="18" xfId="6" applyNumberFormat="1" applyFont="1" applyFill="1" applyBorder="1" applyAlignment="1" applyProtection="1">
      <alignment horizontal="center"/>
      <protection locked="0"/>
    </xf>
    <xf numFmtId="0" fontId="3" fillId="4" borderId="26"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15" fillId="4" borderId="15" xfId="0" applyFont="1" applyFill="1" applyBorder="1" applyAlignment="1">
      <alignment horizontal="right" vertical="center" wrapText="1"/>
    </xf>
    <xf numFmtId="0" fontId="15" fillId="4" borderId="16" xfId="0" applyFont="1" applyFill="1" applyBorder="1" applyAlignment="1">
      <alignment horizontal="right" vertical="center" wrapText="1"/>
    </xf>
    <xf numFmtId="0" fontId="15" fillId="4" borderId="17" xfId="0" applyFont="1" applyFill="1" applyBorder="1" applyAlignment="1">
      <alignment horizontal="right" vertical="center" wrapText="1"/>
    </xf>
    <xf numFmtId="0" fontId="15" fillId="4" borderId="40" xfId="0" applyFont="1" applyFill="1" applyBorder="1" applyAlignment="1">
      <alignment horizontal="right" vertical="center" wrapText="1"/>
    </xf>
    <xf numFmtId="0" fontId="15" fillId="4" borderId="32" xfId="0" applyFont="1" applyFill="1" applyBorder="1" applyAlignment="1">
      <alignment horizontal="right" vertical="center" wrapText="1"/>
    </xf>
    <xf numFmtId="0" fontId="15" fillId="4" borderId="41" xfId="0" applyFont="1" applyFill="1" applyBorder="1" applyAlignment="1">
      <alignment horizontal="righ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3" fillId="4" borderId="28"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1"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5" fillId="4" borderId="24" xfId="0" applyFont="1" applyFill="1" applyBorder="1" applyAlignment="1">
      <alignment horizontal="right" vertical="center" wrapText="1"/>
    </xf>
    <xf numFmtId="0" fontId="15" fillId="4" borderId="12" xfId="0" applyFont="1" applyFill="1" applyBorder="1" applyAlignment="1">
      <alignment horizontal="right" vertical="center" wrapText="1"/>
    </xf>
    <xf numFmtId="0" fontId="15" fillId="4" borderId="13" xfId="0" applyFont="1" applyFill="1" applyBorder="1" applyAlignment="1">
      <alignment horizontal="right" vertical="center" wrapText="1"/>
    </xf>
    <xf numFmtId="0" fontId="15" fillId="4" borderId="20" xfId="0" applyFont="1" applyFill="1" applyBorder="1" applyAlignment="1">
      <alignment horizontal="right" vertical="center" wrapText="1"/>
    </xf>
    <xf numFmtId="0" fontId="15" fillId="4" borderId="21" xfId="0" applyFont="1" applyFill="1" applyBorder="1" applyAlignment="1">
      <alignment horizontal="right" vertical="center" wrapText="1"/>
    </xf>
    <xf numFmtId="0" fontId="15" fillId="4" borderId="22" xfId="0" applyFont="1" applyFill="1" applyBorder="1" applyAlignment="1">
      <alignment horizontal="right" vertical="center" wrapText="1"/>
    </xf>
    <xf numFmtId="0" fontId="3" fillId="4" borderId="10" xfId="0" applyFont="1" applyFill="1" applyBorder="1" applyAlignment="1">
      <alignment horizontal="left" vertical="center" wrapText="1"/>
    </xf>
    <xf numFmtId="0" fontId="15" fillId="4" borderId="6" xfId="0" applyFont="1" applyFill="1" applyBorder="1" applyAlignment="1">
      <alignment horizontal="right" vertical="center" wrapText="1"/>
    </xf>
    <xf numFmtId="0" fontId="15" fillId="4" borderId="7" xfId="0" applyFont="1" applyFill="1" applyBorder="1" applyAlignment="1">
      <alignment horizontal="right" vertical="center" wrapText="1"/>
    </xf>
    <xf numFmtId="0" fontId="15" fillId="4" borderId="18" xfId="0" applyFont="1" applyFill="1" applyBorder="1" applyAlignment="1">
      <alignment horizontal="right" vertical="center" wrapText="1"/>
    </xf>
    <xf numFmtId="0" fontId="3" fillId="4" borderId="44"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0" borderId="11" xfId="18" applyFont="1" applyFill="1" applyBorder="1" applyAlignment="1" applyProtection="1">
      <alignment horizontal="left" vertical="center" wrapText="1"/>
    </xf>
    <xf numFmtId="0" fontId="3" fillId="0" borderId="12" xfId="18" applyFont="1" applyFill="1" applyBorder="1" applyAlignment="1" applyProtection="1">
      <alignment horizontal="left" vertical="center" wrapText="1"/>
    </xf>
    <xf numFmtId="0" fontId="3" fillId="0" borderId="13" xfId="18" applyFont="1" applyFill="1" applyBorder="1" applyAlignment="1" applyProtection="1">
      <alignment horizontal="left" vertical="center" wrapText="1"/>
    </xf>
    <xf numFmtId="0" fontId="13" fillId="0" borderId="11"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13" xfId="0" applyFont="1" applyFill="1" applyBorder="1" applyAlignment="1">
      <alignment horizontal="left" vertical="top" wrapText="1"/>
    </xf>
    <xf numFmtId="0" fontId="23" fillId="0" borderId="4" xfId="5" applyFont="1" applyFill="1" applyBorder="1" applyAlignment="1">
      <alignment horizontal="left" vertical="top" wrapText="1"/>
    </xf>
    <xf numFmtId="0" fontId="1" fillId="6" borderId="14" xfId="0" applyFont="1" applyFill="1" applyBorder="1" applyAlignment="1">
      <alignment horizontal="center" vertical="top"/>
    </xf>
    <xf numFmtId="0" fontId="1" fillId="6" borderId="71" xfId="0" applyFont="1" applyFill="1" applyBorder="1" applyAlignment="1">
      <alignment horizontal="center" vertical="top"/>
    </xf>
    <xf numFmtId="0" fontId="1" fillId="6" borderId="10" xfId="0" applyFont="1" applyFill="1" applyBorder="1" applyAlignment="1">
      <alignment horizontal="center" vertical="top"/>
    </xf>
    <xf numFmtId="0" fontId="1" fillId="6" borderId="30" xfId="0" applyFont="1" applyFill="1" applyBorder="1" applyAlignment="1">
      <alignment horizontal="center" vertical="top"/>
    </xf>
    <xf numFmtId="0" fontId="1" fillId="6" borderId="10" xfId="0" applyFont="1" applyFill="1" applyBorder="1" applyAlignment="1">
      <alignment horizontal="center" vertical="top" wrapText="1"/>
    </xf>
    <xf numFmtId="0" fontId="23" fillId="0" borderId="4" xfId="0" applyFont="1" applyFill="1" applyBorder="1" applyAlignment="1">
      <alignment horizontal="left" vertical="top" wrapText="1"/>
    </xf>
    <xf numFmtId="0" fontId="10" fillId="4" borderId="61" xfId="6" applyFont="1" applyFill="1" applyBorder="1" applyAlignment="1" applyProtection="1">
      <alignment horizontal="left" vertical="top"/>
    </xf>
    <xf numFmtId="0" fontId="10" fillId="4" borderId="17" xfId="6" applyFont="1" applyFill="1" applyBorder="1" applyAlignment="1" applyProtection="1">
      <alignment horizontal="left" vertical="top"/>
    </xf>
    <xf numFmtId="0" fontId="1" fillId="6" borderId="63" xfId="0" applyFont="1" applyFill="1" applyBorder="1" applyAlignment="1">
      <alignment horizontal="left" vertical="top"/>
    </xf>
    <xf numFmtId="0" fontId="1" fillId="6" borderId="64" xfId="0" applyFont="1" applyFill="1" applyBorder="1" applyAlignment="1">
      <alignment horizontal="left" vertical="top"/>
    </xf>
    <xf numFmtId="0" fontId="8" fillId="6" borderId="61" xfId="0" applyFont="1" applyFill="1" applyBorder="1" applyAlignment="1" applyProtection="1">
      <alignment horizontal="left" vertical="top" wrapText="1"/>
    </xf>
    <xf numFmtId="0" fontId="25" fillId="6" borderId="17" xfId="0" applyFont="1" applyFill="1" applyBorder="1" applyAlignment="1" applyProtection="1">
      <alignment horizontal="left" vertical="top" wrapText="1"/>
    </xf>
    <xf numFmtId="0" fontId="1" fillId="6" borderId="19" xfId="0" applyFont="1" applyFill="1" applyBorder="1" applyAlignment="1">
      <alignment horizontal="center" vertical="top"/>
    </xf>
    <xf numFmtId="0" fontId="1" fillId="6" borderId="34" xfId="0" applyFont="1" applyFill="1" applyBorder="1" applyAlignment="1">
      <alignment horizontal="center" vertical="top"/>
    </xf>
    <xf numFmtId="0" fontId="1" fillId="6" borderId="28" xfId="0" applyFont="1" applyFill="1" applyBorder="1" applyAlignment="1" applyProtection="1">
      <alignment horizontal="center" vertical="top"/>
    </xf>
    <xf numFmtId="0" fontId="1" fillId="6" borderId="18" xfId="0" applyFont="1" applyFill="1" applyBorder="1" applyAlignment="1" applyProtection="1">
      <alignment horizontal="center" vertical="top"/>
    </xf>
    <xf numFmtId="0" fontId="1" fillId="6" borderId="10" xfId="0" applyFont="1" applyFill="1" applyBorder="1" applyAlignment="1">
      <alignment horizontal="left" vertical="top"/>
    </xf>
    <xf numFmtId="0" fontId="1" fillId="6" borderId="30" xfId="0" applyFont="1" applyFill="1" applyBorder="1" applyAlignment="1">
      <alignment horizontal="left" vertical="top"/>
    </xf>
    <xf numFmtId="0" fontId="1" fillId="6" borderId="61" xfId="0" applyFont="1" applyFill="1" applyBorder="1" applyAlignment="1" applyProtection="1">
      <alignment horizontal="left" vertical="top" wrapText="1"/>
    </xf>
    <xf numFmtId="0" fontId="1" fillId="6" borderId="17" xfId="0" applyFont="1" applyFill="1" applyBorder="1" applyAlignment="1" applyProtection="1">
      <alignment horizontal="left" vertical="top" wrapText="1"/>
    </xf>
    <xf numFmtId="0" fontId="1" fillId="6" borderId="61" xfId="0" applyFont="1" applyFill="1" applyBorder="1" applyAlignment="1" applyProtection="1">
      <alignment horizontal="center" vertical="top"/>
    </xf>
    <xf numFmtId="0" fontId="1" fillId="6" borderId="17" xfId="0" applyFont="1" applyFill="1" applyBorder="1" applyAlignment="1" applyProtection="1">
      <alignment horizontal="center" vertical="top"/>
    </xf>
    <xf numFmtId="0" fontId="1" fillId="6" borderId="29" xfId="0" applyFont="1" applyFill="1" applyBorder="1" applyAlignment="1" applyProtection="1">
      <alignment horizontal="center" vertical="top"/>
    </xf>
    <xf numFmtId="0" fontId="1" fillId="6" borderId="22" xfId="0" applyFont="1" applyFill="1" applyBorder="1" applyAlignment="1" applyProtection="1">
      <alignment horizontal="center" vertical="top"/>
    </xf>
    <xf numFmtId="0" fontId="26" fillId="14" borderId="69" xfId="0" applyFont="1" applyFill="1" applyBorder="1" applyAlignment="1" applyProtection="1">
      <alignment horizontal="center" vertical="top"/>
    </xf>
    <xf numFmtId="0" fontId="26" fillId="14" borderId="68" xfId="0" applyFont="1" applyFill="1" applyBorder="1" applyAlignment="1" applyProtection="1">
      <alignment horizontal="center" vertical="top"/>
    </xf>
    <xf numFmtId="0" fontId="26" fillId="14" borderId="70" xfId="0" applyFont="1" applyFill="1" applyBorder="1" applyAlignment="1" applyProtection="1">
      <alignment horizontal="center" vertical="top"/>
    </xf>
    <xf numFmtId="0" fontId="1" fillId="6" borderId="29" xfId="0" applyFont="1" applyFill="1" applyBorder="1" applyAlignment="1" applyProtection="1">
      <alignment horizontal="left" vertical="top" wrapText="1"/>
    </xf>
    <xf numFmtId="0" fontId="1" fillId="6" borderId="22" xfId="0" applyFont="1" applyFill="1" applyBorder="1" applyAlignment="1" applyProtection="1">
      <alignment horizontal="left" vertical="top" wrapText="1"/>
    </xf>
    <xf numFmtId="0" fontId="26" fillId="14" borderId="11" xfId="0" applyFont="1" applyFill="1" applyBorder="1" applyAlignment="1" applyProtection="1">
      <alignment horizontal="center" vertical="top"/>
    </xf>
    <xf numFmtId="0" fontId="26" fillId="14" borderId="12" xfId="0" applyFont="1" applyFill="1" applyBorder="1" applyAlignment="1" applyProtection="1">
      <alignment horizontal="center" vertical="top"/>
    </xf>
    <xf numFmtId="0" fontId="26" fillId="14" borderId="13" xfId="0" applyFont="1" applyFill="1" applyBorder="1" applyAlignment="1" applyProtection="1">
      <alignment horizontal="center" vertical="top"/>
    </xf>
    <xf numFmtId="0" fontId="8" fillId="6" borderId="31" xfId="0" applyFont="1" applyFill="1" applyBorder="1" applyAlignment="1" applyProtection="1">
      <alignment horizontal="left" vertical="top" wrapText="1"/>
    </xf>
    <xf numFmtId="0" fontId="25" fillId="6" borderId="41" xfId="0" applyFont="1" applyFill="1" applyBorder="1" applyAlignment="1" applyProtection="1">
      <alignment horizontal="left" vertical="top" wrapText="1"/>
    </xf>
    <xf numFmtId="0" fontId="1" fillId="6" borderId="28" xfId="0" applyFont="1" applyFill="1" applyBorder="1" applyAlignment="1" applyProtection="1">
      <alignment horizontal="left" vertical="top" wrapText="1"/>
    </xf>
    <xf numFmtId="0" fontId="1" fillId="6" borderId="18" xfId="0" applyFont="1" applyFill="1" applyBorder="1" applyAlignment="1" applyProtection="1">
      <alignment horizontal="left" vertical="top" wrapText="1"/>
    </xf>
    <xf numFmtId="0" fontId="1" fillId="6" borderId="6" xfId="0" applyFont="1" applyFill="1" applyBorder="1" applyAlignment="1" applyProtection="1">
      <alignment horizontal="left" vertical="top" wrapText="1"/>
    </xf>
    <xf numFmtId="0" fontId="33" fillId="0" borderId="6" xfId="0" applyFont="1" applyBorder="1" applyAlignment="1">
      <alignment horizontal="left" vertical="top"/>
    </xf>
    <xf numFmtId="0" fontId="33" fillId="0" borderId="2" xfId="0" applyFont="1" applyBorder="1" applyAlignment="1">
      <alignment horizontal="left" vertical="top"/>
    </xf>
    <xf numFmtId="0" fontId="26" fillId="14" borderId="11" xfId="0" applyFont="1" applyFill="1" applyBorder="1" applyAlignment="1" applyProtection="1">
      <alignment horizontal="left" vertical="top"/>
    </xf>
    <xf numFmtId="0" fontId="1" fillId="14" borderId="12" xfId="0" applyFont="1" applyFill="1" applyBorder="1" applyAlignment="1" applyProtection="1">
      <alignment horizontal="left" vertical="top"/>
    </xf>
    <xf numFmtId="0" fontId="1" fillId="14" borderId="13" xfId="0" applyFont="1" applyFill="1" applyBorder="1" applyAlignment="1" applyProtection="1">
      <alignment horizontal="left" vertical="top"/>
    </xf>
    <xf numFmtId="0" fontId="26" fillId="6" borderId="11" xfId="0" applyFont="1" applyFill="1" applyBorder="1" applyAlignment="1">
      <alignment horizontal="center" vertical="top"/>
    </xf>
    <xf numFmtId="0" fontId="26" fillId="6" borderId="12" xfId="0" applyFont="1" applyFill="1" applyBorder="1" applyAlignment="1">
      <alignment horizontal="center" vertical="top"/>
    </xf>
    <xf numFmtId="0" fontId="1" fillId="6" borderId="61" xfId="0" applyFont="1" applyFill="1" applyBorder="1" applyAlignment="1" applyProtection="1">
      <alignment horizontal="center" vertical="top" wrapText="1"/>
    </xf>
    <xf numFmtId="0" fontId="8" fillId="6" borderId="63" xfId="1" applyFont="1" applyFill="1" applyBorder="1" applyAlignment="1" applyProtection="1">
      <alignment horizontal="center" vertical="top" wrapText="1"/>
    </xf>
    <xf numFmtId="0" fontId="8" fillId="6" borderId="64" xfId="1" applyFont="1" applyFill="1" applyBorder="1" applyAlignment="1" applyProtection="1">
      <alignment horizontal="center" vertical="top" wrapText="1"/>
    </xf>
    <xf numFmtId="0" fontId="8" fillId="6" borderId="28" xfId="1" applyFont="1" applyFill="1" applyBorder="1" applyAlignment="1" applyProtection="1">
      <alignment horizontal="center" vertical="top" wrapText="1"/>
    </xf>
    <xf numFmtId="0" fontId="8" fillId="6" borderId="18" xfId="1" applyFont="1" applyFill="1" applyBorder="1" applyAlignment="1" applyProtection="1">
      <alignment horizontal="center" vertical="top" wrapText="1"/>
    </xf>
    <xf numFmtId="0" fontId="31" fillId="0" borderId="4" xfId="0" applyFont="1" applyBorder="1" applyAlignment="1">
      <alignment horizontal="left" vertical="top" wrapText="1"/>
    </xf>
    <xf numFmtId="0" fontId="33" fillId="0" borderId="4" xfId="0" applyFont="1" applyFill="1" applyBorder="1" applyAlignment="1">
      <alignment horizontal="left" vertical="top" wrapText="1"/>
    </xf>
    <xf numFmtId="0" fontId="34" fillId="0" borderId="4" xfId="0" applyFont="1" applyFill="1" applyBorder="1" applyAlignment="1">
      <alignment horizontal="left" vertical="top" wrapText="1"/>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1" fillId="0" borderId="2" xfId="0" applyFont="1" applyBorder="1" applyAlignment="1">
      <alignment horizontal="left" vertical="top" wrapText="1"/>
    </xf>
    <xf numFmtId="0" fontId="33" fillId="0" borderId="6" xfId="0" applyFont="1" applyFill="1" applyBorder="1" applyAlignment="1">
      <alignment horizontal="left" vertical="top" wrapText="1"/>
    </xf>
    <xf numFmtId="0" fontId="33" fillId="0" borderId="2" xfId="0" applyFont="1" applyFill="1" applyBorder="1" applyAlignment="1">
      <alignment horizontal="left" vertical="top" wrapText="1"/>
    </xf>
    <xf numFmtId="0" fontId="1" fillId="6" borderId="28" xfId="0" applyFont="1" applyFill="1" applyBorder="1" applyAlignment="1">
      <alignment horizontal="left" vertical="top"/>
    </xf>
    <xf numFmtId="0" fontId="1" fillId="6" borderId="18" xfId="0" applyFont="1" applyFill="1" applyBorder="1" applyAlignment="1">
      <alignment horizontal="left" vertical="top"/>
    </xf>
    <xf numFmtId="0" fontId="24" fillId="0" borderId="6" xfId="0" applyFont="1" applyBorder="1" applyAlignment="1">
      <alignment horizontal="left"/>
    </xf>
    <xf numFmtId="0" fontId="24" fillId="0" borderId="7" xfId="0" applyFont="1" applyBorder="1" applyAlignment="1">
      <alignment horizontal="left"/>
    </xf>
    <xf numFmtId="0" fontId="24" fillId="0" borderId="2" xfId="0" applyFont="1" applyBorder="1" applyAlignment="1">
      <alignment horizontal="left"/>
    </xf>
  </cellXfs>
  <cellStyles count="19">
    <cellStyle name="Comma" xfId="16" builtinId="3"/>
    <cellStyle name="Comma 2" xfId="2"/>
    <cellStyle name="Currency" xfId="17" builtinId="4"/>
    <cellStyle name="Currency 2" xfId="4"/>
    <cellStyle name="Currency 3" xfId="3"/>
    <cellStyle name="Hyperlink" xfId="18" builtinId="8"/>
    <cellStyle name="Neutral 2" xfId="5"/>
    <cellStyle name="Normal" xfId="0" builtinId="0"/>
    <cellStyle name="Normal 2" xfId="6"/>
    <cellStyle name="Normal 2 2" xfId="7"/>
    <cellStyle name="Normal 3" xfId="8"/>
    <cellStyle name="Normal 4" xfId="9"/>
    <cellStyle name="Normal 4 2" xfId="10"/>
    <cellStyle name="Normal 5" xfId="11"/>
    <cellStyle name="Normal 6" xfId="1"/>
    <cellStyle name="Note 2" xfId="12"/>
    <cellStyle name="Percent 2" xfId="14"/>
    <cellStyle name="Percent 3" xfId="15"/>
    <cellStyle name="Percent 4" xfId="13"/>
  </cellStyles>
  <dxfs count="3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file:///\\localhost\Volumes\Time%20Machine%20Backups\JOB_Backups_9-12-10\NREL\NREL_BetterBuildings\10BB003%20PPT_Template\10-08-10\JPGs\BB_SlideTop2.jpg" TargetMode="External"/><Relationship Id="rId1" Type="http://schemas.openxmlformats.org/officeDocument/2006/relationships/image" Target="../media/image1.jpeg"/><Relationship Id="rId5" Type="http://schemas.openxmlformats.org/officeDocument/2006/relationships/image" Target="../media/image3.jpeg"/><Relationship Id="rId4" Type="http://schemas.openxmlformats.org/officeDocument/2006/relationships/hyperlink" Target="#'Loan Product Tab'!A1"/></Relationships>
</file>

<file path=xl/drawings/drawing1.xml><?xml version="1.0" encoding="utf-8"?>
<xdr:wsDr xmlns:xdr="http://schemas.openxmlformats.org/drawingml/2006/spreadsheetDrawing" xmlns:a="http://schemas.openxmlformats.org/drawingml/2006/main">
  <xdr:twoCellAnchor>
    <xdr:from>
      <xdr:col>1</xdr:col>
      <xdr:colOff>28575</xdr:colOff>
      <xdr:row>7</xdr:row>
      <xdr:rowOff>400049</xdr:rowOff>
    </xdr:from>
    <xdr:to>
      <xdr:col>9</xdr:col>
      <xdr:colOff>47625</xdr:colOff>
      <xdr:row>19</xdr:row>
      <xdr:rowOff>190499</xdr:rowOff>
    </xdr:to>
    <xdr:sp macro="" textlink="">
      <xdr:nvSpPr>
        <xdr:cNvPr id="2" name="Rectangle 1"/>
        <xdr:cNvSpPr/>
      </xdr:nvSpPr>
      <xdr:spPr>
        <a:xfrm>
          <a:off x="714375" y="1733549"/>
          <a:ext cx="9020175" cy="3019425"/>
        </a:xfrm>
        <a:prstGeom prst="rect">
          <a:avLst/>
        </a:prstGeom>
        <a:noFill/>
        <a:ln w="12700">
          <a:solidFill>
            <a:srgbClr val="5D974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93902</xdr:colOff>
      <xdr:row>7</xdr:row>
      <xdr:rowOff>421341</xdr:rowOff>
    </xdr:from>
    <xdr:to>
      <xdr:col>2</xdr:col>
      <xdr:colOff>578520</xdr:colOff>
      <xdr:row>8</xdr:row>
      <xdr:rowOff>238125</xdr:rowOff>
    </xdr:to>
    <xdr:sp macro="" textlink="">
      <xdr:nvSpPr>
        <xdr:cNvPr id="3" name="TextBox 2"/>
        <xdr:cNvSpPr txBox="1"/>
      </xdr:nvSpPr>
      <xdr:spPr>
        <a:xfrm>
          <a:off x="779702" y="1754841"/>
          <a:ext cx="1094218" cy="2739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pPr algn="ctr"/>
          <a:r>
            <a:rPr lang="en-US" sz="1200" b="1" baseline="0">
              <a:solidFill>
                <a:srgbClr val="5D9741"/>
              </a:solidFill>
            </a:rPr>
            <a:t>Overview</a:t>
          </a:r>
          <a:endParaRPr lang="en-US" sz="1100" b="1" baseline="0">
            <a:solidFill>
              <a:srgbClr val="5D9741"/>
            </a:solidFill>
          </a:endParaRPr>
        </a:p>
      </xdr:txBody>
    </xdr:sp>
    <xdr:clientData/>
  </xdr:twoCellAnchor>
  <xdr:twoCellAnchor>
    <xdr:from>
      <xdr:col>1</xdr:col>
      <xdr:colOff>266700</xdr:colOff>
      <xdr:row>0</xdr:row>
      <xdr:rowOff>57150</xdr:rowOff>
    </xdr:from>
    <xdr:to>
      <xdr:col>11</xdr:col>
      <xdr:colOff>219075</xdr:colOff>
      <xdr:row>27</xdr:row>
      <xdr:rowOff>123825</xdr:rowOff>
    </xdr:to>
    <xdr:grpSp>
      <xdr:nvGrpSpPr>
        <xdr:cNvPr id="4" name="Group 8"/>
        <xdr:cNvGrpSpPr>
          <a:grpSpLocks/>
        </xdr:cNvGrpSpPr>
      </xdr:nvGrpSpPr>
      <xdr:grpSpPr bwMode="auto">
        <a:xfrm>
          <a:off x="876300" y="57150"/>
          <a:ext cx="10391775" cy="6210300"/>
          <a:chOff x="0" y="0"/>
          <a:chExt cx="9044828" cy="5777484"/>
        </a:xfrm>
      </xdr:grpSpPr>
      <xdr:pic>
        <xdr:nvPicPr>
          <xdr:cNvPr id="5" name="BB_SlideTop2.jpg" descr="/Volumes/Time Machine Backups/JOB_Backups_9-12-10/NREL/NREL_BetterBuildings/10BB003 PPT_Template/10-08-10/JPGs/BB_SlideTop2.jpg"/>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xmlns="" val="0"/>
              </a:ext>
            </a:extLst>
          </a:blip>
          <a:srcRect/>
          <a:stretch>
            <a:fillRect/>
          </a:stretch>
        </xdr:blipFill>
        <xdr:spPr bwMode="auto">
          <a:xfrm>
            <a:off x="0" y="0"/>
            <a:ext cx="9044828" cy="110825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pic>
        <xdr:nvPicPr>
          <xdr:cNvPr id="7" name="BB_SlideBot7.jpg" descr="/Volumes/Time Machine Backups/JOB_Backups_9-12-10/NREL/NREL_BetterBuildings/10BB003 PPT_Template/10-08-10/JPGs/BB_SlideBot7.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0" y="5562245"/>
            <a:ext cx="9044828" cy="21523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grpSp>
    <xdr:clientData/>
  </xdr:twoCellAnchor>
  <xdr:twoCellAnchor>
    <xdr:from>
      <xdr:col>7</xdr:col>
      <xdr:colOff>66675</xdr:colOff>
      <xdr:row>21</xdr:row>
      <xdr:rowOff>95250</xdr:rowOff>
    </xdr:from>
    <xdr:to>
      <xdr:col>9</xdr:col>
      <xdr:colOff>371475</xdr:colOff>
      <xdr:row>25</xdr:row>
      <xdr:rowOff>0</xdr:rowOff>
    </xdr:to>
    <xdr:sp macro="" textlink="">
      <xdr:nvSpPr>
        <xdr:cNvPr id="8" name="Right Arrow 7">
          <a:hlinkClick xmlns:r="http://schemas.openxmlformats.org/officeDocument/2006/relationships" r:id="rId4"/>
        </xdr:cNvPr>
        <xdr:cNvSpPr/>
      </xdr:nvSpPr>
      <xdr:spPr>
        <a:xfrm>
          <a:off x="8534400" y="5038725"/>
          <a:ext cx="1524000" cy="666750"/>
        </a:xfrm>
        <a:prstGeom prst="rightArrow">
          <a:avLst>
            <a:gd name="adj1" fmla="val 64286"/>
            <a:gd name="adj2" fmla="val 50000"/>
          </a:avLst>
        </a:prstGeom>
        <a:solidFill>
          <a:srgbClr val="5D9741"/>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n-US" sz="1200" b="1">
              <a:solidFill>
                <a:schemeClr val="lt1"/>
              </a:solidFill>
              <a:latin typeface="+mn-lt"/>
              <a:ea typeface="+mn-ea"/>
              <a:cs typeface="+mn-cs"/>
            </a:rPr>
            <a:t>Let's</a:t>
          </a:r>
          <a:r>
            <a:rPr lang="en-US" sz="1200" b="1" baseline="0">
              <a:solidFill>
                <a:schemeClr val="lt1"/>
              </a:solidFill>
              <a:latin typeface="+mn-lt"/>
              <a:ea typeface="+mn-ea"/>
              <a:cs typeface="+mn-cs"/>
            </a:rPr>
            <a:t> Get Started</a:t>
          </a:r>
          <a:endParaRPr lang="en-US" sz="1200" b="1">
            <a:solidFill>
              <a:schemeClr val="lt1"/>
            </a:solidFill>
            <a:latin typeface="+mn-lt"/>
            <a:ea typeface="+mn-ea"/>
            <a:cs typeface="+mn-cs"/>
          </a:endParaRPr>
        </a:p>
      </xdr:txBody>
    </xdr:sp>
    <xdr:clientData/>
  </xdr:twoCellAnchor>
  <xdr:twoCellAnchor editAs="oneCell">
    <xdr:from>
      <xdr:col>6</xdr:col>
      <xdr:colOff>19051</xdr:colOff>
      <xdr:row>1</xdr:row>
      <xdr:rowOff>63818</xdr:rowOff>
    </xdr:from>
    <xdr:to>
      <xdr:col>9</xdr:col>
      <xdr:colOff>60427</xdr:colOff>
      <xdr:row>5</xdr:row>
      <xdr:rowOff>171450</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8020051" y="254318"/>
          <a:ext cx="1870176" cy="8696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L36"/>
  <sheetViews>
    <sheetView topLeftCell="A16" workbookViewId="0">
      <selection activeCell="E20" sqref="E20"/>
    </sheetView>
  </sheetViews>
  <sheetFormatPr defaultRowHeight="15"/>
  <cols>
    <col min="4" max="4" width="35.85546875" customWidth="1"/>
    <col min="5" max="5" width="47.5703125" customWidth="1"/>
  </cols>
  <sheetData>
    <row r="1" spans="1:11">
      <c r="A1" s="82"/>
      <c r="B1" s="82"/>
      <c r="C1" s="82"/>
      <c r="D1" s="82"/>
      <c r="E1" s="82"/>
      <c r="F1" s="82"/>
      <c r="G1" s="82"/>
      <c r="H1" s="82"/>
      <c r="I1" s="82"/>
      <c r="J1" s="82"/>
      <c r="K1" s="82"/>
    </row>
    <row r="2" spans="1:11">
      <c r="A2" s="82"/>
      <c r="B2" s="82"/>
      <c r="C2" s="82"/>
      <c r="D2" s="82"/>
      <c r="E2" s="82"/>
      <c r="F2" s="82"/>
      <c r="G2" s="82"/>
      <c r="H2" s="82"/>
      <c r="I2" s="82"/>
      <c r="J2" s="82"/>
      <c r="K2" s="82"/>
    </row>
    <row r="3" spans="1:11">
      <c r="A3" s="82"/>
      <c r="B3" s="82"/>
      <c r="C3" s="82"/>
      <c r="D3" s="82"/>
      <c r="E3" s="82"/>
      <c r="F3" s="82"/>
      <c r="G3" s="82"/>
      <c r="H3" s="82"/>
      <c r="I3" s="82"/>
      <c r="J3" s="82"/>
      <c r="K3" s="82"/>
    </row>
    <row r="4" spans="1:11">
      <c r="A4" s="82"/>
      <c r="B4" s="82"/>
      <c r="C4" s="82"/>
      <c r="D4" s="82"/>
      <c r="E4" s="82"/>
      <c r="F4" s="82"/>
      <c r="G4" s="82"/>
      <c r="H4" s="82"/>
      <c r="I4" s="82"/>
      <c r="J4" s="82"/>
      <c r="K4" s="82"/>
    </row>
    <row r="5" spans="1:11">
      <c r="A5" s="82"/>
      <c r="B5" s="82"/>
      <c r="C5" s="82"/>
      <c r="D5" s="82"/>
      <c r="E5" s="82"/>
      <c r="F5" s="82"/>
      <c r="G5" s="82"/>
      <c r="H5" s="82"/>
      <c r="I5" s="82"/>
      <c r="J5" s="82"/>
      <c r="K5" s="82"/>
    </row>
    <row r="6" spans="1:11">
      <c r="A6" s="82"/>
      <c r="B6" s="82"/>
      <c r="C6" s="82"/>
      <c r="D6" s="82"/>
      <c r="E6" s="82"/>
      <c r="F6" s="82"/>
      <c r="G6" s="82"/>
      <c r="H6" s="82"/>
      <c r="I6" s="82"/>
      <c r="J6" s="82"/>
      <c r="K6" s="82"/>
    </row>
    <row r="7" spans="1:11">
      <c r="A7" s="82"/>
      <c r="B7" s="82"/>
      <c r="C7" s="82"/>
      <c r="D7" s="82"/>
      <c r="E7" s="82"/>
      <c r="F7" s="82"/>
      <c r="G7" s="82"/>
      <c r="H7" s="82"/>
      <c r="I7" s="82"/>
      <c r="J7" s="82"/>
      <c r="K7" s="82"/>
    </row>
    <row r="8" spans="1:11" ht="36">
      <c r="A8" s="82"/>
      <c r="B8" s="83" t="s">
        <v>273</v>
      </c>
      <c r="C8" s="82"/>
      <c r="D8" s="82"/>
      <c r="E8" s="82"/>
      <c r="F8" s="82"/>
      <c r="G8" s="82"/>
      <c r="H8" s="82"/>
      <c r="I8" s="82"/>
      <c r="J8" s="82"/>
      <c r="K8" s="82"/>
    </row>
    <row r="9" spans="1:11" ht="36">
      <c r="A9" s="82"/>
      <c r="B9" s="83"/>
      <c r="C9" s="82"/>
      <c r="D9" s="82"/>
      <c r="E9" s="82"/>
      <c r="F9" s="82"/>
      <c r="G9" s="82"/>
      <c r="H9" s="82"/>
      <c r="I9" s="82"/>
      <c r="J9" s="82"/>
      <c r="K9" s="82"/>
    </row>
    <row r="10" spans="1:11">
      <c r="A10" s="82"/>
      <c r="B10" s="82"/>
      <c r="C10" s="82"/>
      <c r="D10" s="82"/>
      <c r="E10" s="82"/>
      <c r="F10" s="82"/>
      <c r="G10" s="82"/>
      <c r="H10" s="82"/>
      <c r="I10" s="82"/>
      <c r="J10" s="82"/>
      <c r="K10" s="82"/>
    </row>
    <row r="11" spans="1:11">
      <c r="A11" s="82"/>
      <c r="B11" s="82"/>
      <c r="C11" s="218" t="s">
        <v>119</v>
      </c>
      <c r="D11" s="218"/>
      <c r="E11" s="82"/>
      <c r="F11" s="82"/>
      <c r="G11" s="82"/>
      <c r="H11" s="82"/>
      <c r="I11" s="82"/>
      <c r="J11" s="82"/>
      <c r="K11" s="82"/>
    </row>
    <row r="12" spans="1:11">
      <c r="A12" s="82"/>
      <c r="B12" s="82"/>
      <c r="C12" s="219" t="s">
        <v>120</v>
      </c>
      <c r="D12" s="220"/>
      <c r="E12" s="84"/>
      <c r="F12" s="82"/>
      <c r="G12" s="82"/>
      <c r="H12" s="82"/>
      <c r="I12" s="82"/>
      <c r="J12" s="82"/>
      <c r="K12" s="82"/>
    </row>
    <row r="13" spans="1:11">
      <c r="A13" s="82"/>
      <c r="B13" s="82"/>
      <c r="C13" s="219" t="s">
        <v>121</v>
      </c>
      <c r="D13" s="220"/>
      <c r="E13" s="85"/>
      <c r="F13" s="82"/>
      <c r="G13" s="82"/>
      <c r="H13" s="82"/>
      <c r="I13" s="86"/>
      <c r="J13" s="82"/>
      <c r="K13" s="82"/>
    </row>
    <row r="14" spans="1:11">
      <c r="A14" s="82"/>
      <c r="B14" s="82"/>
      <c r="C14" s="87" t="s">
        <v>122</v>
      </c>
      <c r="D14" s="88"/>
      <c r="E14" s="85"/>
      <c r="F14" s="82"/>
      <c r="G14" s="82"/>
      <c r="H14" s="82"/>
      <c r="I14" s="82"/>
      <c r="J14" s="82"/>
      <c r="K14" s="82"/>
    </row>
    <row r="15" spans="1:11">
      <c r="A15" s="82"/>
      <c r="B15" s="82"/>
      <c r="C15" s="87" t="s">
        <v>123</v>
      </c>
      <c r="D15" s="88"/>
      <c r="E15" s="85"/>
      <c r="F15" s="82"/>
      <c r="G15" s="82"/>
      <c r="H15" s="82"/>
      <c r="I15" s="82"/>
      <c r="J15" s="82"/>
      <c r="K15" s="82"/>
    </row>
    <row r="16" spans="1:11">
      <c r="A16" s="82"/>
      <c r="B16" s="82"/>
      <c r="C16" s="219" t="s">
        <v>124</v>
      </c>
      <c r="D16" s="220"/>
      <c r="E16" s="84"/>
      <c r="F16" s="82"/>
      <c r="G16" s="82"/>
      <c r="H16" s="82"/>
      <c r="I16" s="82"/>
      <c r="J16" s="82"/>
      <c r="K16" s="82"/>
    </row>
    <row r="17" spans="1:12">
      <c r="A17" s="82"/>
      <c r="B17" s="82"/>
      <c r="C17" s="219" t="s">
        <v>125</v>
      </c>
      <c r="D17" s="220"/>
      <c r="E17" s="84" t="s">
        <v>299</v>
      </c>
      <c r="F17" s="82"/>
      <c r="G17" s="82"/>
      <c r="H17" s="82"/>
      <c r="I17" s="82"/>
      <c r="J17" s="82"/>
      <c r="K17" s="82"/>
    </row>
    <row r="18" spans="1:12">
      <c r="A18" s="82"/>
      <c r="B18" s="82"/>
      <c r="C18" s="82"/>
      <c r="D18" s="82"/>
      <c r="E18" s="82" t="s">
        <v>306</v>
      </c>
      <c r="F18" s="82"/>
      <c r="G18" s="82"/>
      <c r="H18" s="82"/>
      <c r="I18" s="82"/>
      <c r="J18" s="82"/>
      <c r="K18" s="82"/>
    </row>
    <row r="19" spans="1:12" ht="34.5" customHeight="1">
      <c r="A19" s="82"/>
      <c r="B19" s="82"/>
      <c r="C19" s="89"/>
      <c r="D19" s="221" t="s">
        <v>126</v>
      </c>
      <c r="E19" s="221"/>
      <c r="F19" s="90"/>
      <c r="G19" s="90"/>
      <c r="H19" s="90"/>
      <c r="I19" s="90"/>
      <c r="J19" s="90"/>
      <c r="K19" s="90"/>
    </row>
    <row r="20" spans="1:12" ht="32.25" customHeight="1">
      <c r="A20" s="82"/>
      <c r="B20" s="82"/>
      <c r="C20" s="82"/>
      <c r="D20" s="82"/>
      <c r="E20" s="82"/>
      <c r="F20" s="82"/>
      <c r="G20" s="82"/>
      <c r="H20" s="82"/>
      <c r="I20" s="82"/>
      <c r="J20" s="82"/>
      <c r="K20" s="82"/>
    </row>
    <row r="21" spans="1:12">
      <c r="A21" s="82"/>
      <c r="B21" s="82"/>
      <c r="C21" s="82"/>
      <c r="E21" s="82"/>
      <c r="F21" s="82"/>
      <c r="G21" s="82"/>
      <c r="H21" s="82"/>
      <c r="I21" s="82"/>
      <c r="J21" s="82"/>
      <c r="K21" s="82"/>
    </row>
    <row r="22" spans="1:12">
      <c r="A22" s="82"/>
      <c r="B22" s="91"/>
      <c r="C22" s="82"/>
      <c r="D22" s="82"/>
      <c r="E22" s="82"/>
      <c r="F22" s="82"/>
      <c r="G22" s="82"/>
      <c r="H22" s="82"/>
      <c r="I22" s="82"/>
      <c r="J22" s="82"/>
      <c r="K22" s="82"/>
    </row>
    <row r="23" spans="1:12">
      <c r="A23" s="82"/>
      <c r="C23" s="82"/>
      <c r="D23" s="82"/>
      <c r="E23" s="82"/>
      <c r="F23" s="82"/>
      <c r="G23" s="82"/>
      <c r="H23" s="82"/>
      <c r="I23" s="82"/>
      <c r="J23" s="82"/>
      <c r="K23" s="82"/>
      <c r="L23" t="s">
        <v>307</v>
      </c>
    </row>
    <row r="24" spans="1:12">
      <c r="A24" s="82"/>
      <c r="B24" s="82"/>
      <c r="C24" s="82"/>
      <c r="D24" s="82"/>
      <c r="E24" s="82"/>
      <c r="F24" s="82"/>
      <c r="G24" s="82"/>
      <c r="H24" s="82"/>
      <c r="I24" s="82"/>
      <c r="J24" s="82"/>
      <c r="K24" s="82"/>
    </row>
    <row r="25" spans="1:12">
      <c r="A25" s="82"/>
      <c r="B25" s="82"/>
      <c r="C25" s="82"/>
      <c r="D25" s="82"/>
      <c r="E25" s="82"/>
      <c r="F25" s="82"/>
      <c r="G25" s="82"/>
      <c r="H25" s="82"/>
      <c r="I25" s="82"/>
      <c r="J25" s="82"/>
      <c r="K25" s="82"/>
    </row>
    <row r="26" spans="1:12">
      <c r="A26" s="82"/>
      <c r="B26" s="82"/>
      <c r="C26" s="82"/>
      <c r="D26" s="82"/>
      <c r="E26" s="82"/>
      <c r="F26" s="82"/>
      <c r="G26" s="82"/>
      <c r="H26" s="82"/>
      <c r="I26" s="82"/>
      <c r="J26" s="82"/>
      <c r="K26" s="82"/>
    </row>
    <row r="27" spans="1:12">
      <c r="A27" s="82"/>
      <c r="B27" s="82"/>
      <c r="C27" s="82"/>
      <c r="D27" s="82"/>
      <c r="E27" s="82"/>
      <c r="F27" s="82"/>
      <c r="G27" s="82"/>
      <c r="H27" s="82"/>
      <c r="I27" s="82"/>
      <c r="J27" s="82"/>
      <c r="K27" s="82"/>
    </row>
    <row r="28" spans="1:12">
      <c r="A28" s="82"/>
      <c r="B28" s="82"/>
      <c r="C28" s="82"/>
      <c r="D28" s="82"/>
      <c r="E28" s="82"/>
      <c r="F28" s="82"/>
      <c r="G28" s="82"/>
      <c r="H28" s="82"/>
      <c r="I28" s="82"/>
      <c r="J28" s="82"/>
      <c r="K28" s="82"/>
    </row>
    <row r="29" spans="1:12">
      <c r="A29" s="82"/>
      <c r="B29" s="82"/>
      <c r="C29" s="82"/>
      <c r="D29" s="82"/>
      <c r="E29" s="82"/>
      <c r="F29" s="82"/>
      <c r="G29" s="82"/>
      <c r="H29" s="82"/>
      <c r="I29" s="82"/>
      <c r="J29" s="82"/>
      <c r="K29" s="82"/>
    </row>
    <row r="30" spans="1:12">
      <c r="A30" s="82"/>
      <c r="B30" s="217" t="s">
        <v>305</v>
      </c>
      <c r="C30" s="217"/>
      <c r="D30" s="217"/>
      <c r="E30" s="217"/>
      <c r="F30" s="217"/>
      <c r="G30" s="217"/>
      <c r="H30" s="217"/>
      <c r="I30" s="217"/>
      <c r="J30" s="92"/>
      <c r="K30" s="82"/>
    </row>
    <row r="31" spans="1:12">
      <c r="A31" s="92"/>
      <c r="B31" s="217"/>
      <c r="C31" s="217"/>
      <c r="D31" s="217"/>
      <c r="E31" s="217"/>
      <c r="F31" s="217"/>
      <c r="G31" s="217"/>
      <c r="H31" s="217"/>
      <c r="I31" s="217"/>
      <c r="J31" s="92"/>
      <c r="K31" s="82"/>
    </row>
    <row r="32" spans="1:12">
      <c r="A32" s="92"/>
      <c r="B32" s="217"/>
      <c r="C32" s="217"/>
      <c r="D32" s="217"/>
      <c r="E32" s="217"/>
      <c r="F32" s="217"/>
      <c r="G32" s="217"/>
      <c r="H32" s="217"/>
      <c r="I32" s="217"/>
      <c r="J32" s="92"/>
      <c r="K32" s="82"/>
    </row>
    <row r="33" spans="1:11">
      <c r="A33" s="92"/>
      <c r="B33" s="217"/>
      <c r="C33" s="217"/>
      <c r="D33" s="217"/>
      <c r="E33" s="217"/>
      <c r="F33" s="217"/>
      <c r="G33" s="217"/>
      <c r="H33" s="217"/>
      <c r="I33" s="217"/>
      <c r="J33" s="92"/>
      <c r="K33" s="82"/>
    </row>
    <row r="34" spans="1:11">
      <c r="A34" s="92"/>
      <c r="B34" s="217"/>
      <c r="C34" s="217"/>
      <c r="D34" s="217"/>
      <c r="E34" s="217"/>
      <c r="F34" s="217"/>
      <c r="G34" s="217"/>
      <c r="H34" s="217"/>
      <c r="I34" s="217"/>
      <c r="J34" s="92"/>
      <c r="K34" s="82"/>
    </row>
    <row r="35" spans="1:11">
      <c r="A35" s="92"/>
      <c r="B35" s="217"/>
      <c r="C35" s="217"/>
      <c r="D35" s="217"/>
      <c r="E35" s="217"/>
      <c r="F35" s="217"/>
      <c r="G35" s="217"/>
      <c r="H35" s="217"/>
      <c r="I35" s="217"/>
      <c r="J35" s="92"/>
      <c r="K35" s="82"/>
    </row>
    <row r="36" spans="1:11">
      <c r="A36" s="92"/>
      <c r="B36" s="92"/>
      <c r="C36" s="92"/>
      <c r="D36" s="92"/>
      <c r="E36" s="92"/>
      <c r="F36" s="92"/>
      <c r="G36" s="92"/>
      <c r="H36" s="92"/>
      <c r="I36" s="92"/>
      <c r="J36" s="92"/>
      <c r="K36" s="82"/>
    </row>
  </sheetData>
  <mergeCells count="7">
    <mergeCell ref="B30:I35"/>
    <mergeCell ref="C11:D11"/>
    <mergeCell ref="C12:D12"/>
    <mergeCell ref="C13:D13"/>
    <mergeCell ref="C16:D16"/>
    <mergeCell ref="C17:D17"/>
    <mergeCell ref="D19:E19"/>
  </mergeCells>
  <dataValidations count="3">
    <dataValidation type="textLength" allowBlank="1" showInputMessage="1" showErrorMessage="1" prompt="Please enter your 7 digit award number._x000a_Eg : 0003554" sqref="E13">
      <formula1>7</formula1>
      <formula2>7</formula2>
    </dataValidation>
    <dataValidation type="list" allowBlank="1" showInputMessage="1" showErrorMessage="1" error="Enter a year between 2010 and 2014." sqref="E15">
      <formula1>"2010, 2011, 2012, 2013, 2014"</formula1>
    </dataValidation>
    <dataValidation type="list" allowBlank="1" showInputMessage="1" showErrorMessage="1" sqref="E14">
      <formula1>"Q1, Q2, Q3, Q4"</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dimension ref="A1:F69"/>
  <sheetViews>
    <sheetView workbookViewId="0"/>
  </sheetViews>
  <sheetFormatPr defaultRowHeight="15"/>
  <cols>
    <col min="1" max="1" width="9.140625" style="187"/>
    <col min="2" max="2" width="16.42578125" style="187" customWidth="1"/>
    <col min="3" max="3" width="18.28515625" style="187" customWidth="1"/>
    <col min="4" max="4" width="20.85546875" style="187" bestFit="1" customWidth="1"/>
    <col min="5" max="5" width="9.140625" style="187"/>
    <col min="6" max="6" width="15.42578125" style="187" bestFit="1" customWidth="1"/>
    <col min="7" max="16384" width="9.140625" style="187"/>
  </cols>
  <sheetData>
    <row r="1" spans="1:6">
      <c r="A1" s="186" t="s">
        <v>268</v>
      </c>
    </row>
    <row r="2" spans="1:6">
      <c r="B2" s="187" t="s">
        <v>271</v>
      </c>
      <c r="C2" s="187" t="s">
        <v>270</v>
      </c>
      <c r="F2" s="187" t="s">
        <v>169</v>
      </c>
    </row>
    <row r="3" spans="1:6">
      <c r="C3" s="187" t="s">
        <v>156</v>
      </c>
      <c r="D3" s="188" t="s">
        <v>157</v>
      </c>
      <c r="F3" s="187" t="s">
        <v>168</v>
      </c>
    </row>
    <row r="4" spans="1:6">
      <c r="D4" s="187" t="s">
        <v>12</v>
      </c>
    </row>
    <row r="5" spans="1:6">
      <c r="D5" s="187" t="s">
        <v>114</v>
      </c>
    </row>
    <row r="7" spans="1:6">
      <c r="C7" s="187" t="s">
        <v>7</v>
      </c>
      <c r="D7" s="188" t="s">
        <v>157</v>
      </c>
      <c r="F7" s="187" t="s">
        <v>170</v>
      </c>
    </row>
    <row r="8" spans="1:6">
      <c r="D8" s="187" t="s">
        <v>13</v>
      </c>
    </row>
    <row r="9" spans="1:6">
      <c r="D9" s="187" t="s">
        <v>14</v>
      </c>
    </row>
    <row r="10" spans="1:6">
      <c r="D10" s="187" t="s">
        <v>114</v>
      </c>
    </row>
    <row r="12" spans="1:6">
      <c r="C12" s="187" t="s">
        <v>8</v>
      </c>
      <c r="D12" s="188" t="s">
        <v>157</v>
      </c>
      <c r="F12" s="187" t="s">
        <v>171</v>
      </c>
    </row>
    <row r="13" spans="1:6">
      <c r="D13" s="187" t="s">
        <v>15</v>
      </c>
    </row>
    <row r="14" spans="1:6">
      <c r="D14" s="187" t="s">
        <v>114</v>
      </c>
    </row>
    <row r="16" spans="1:6">
      <c r="C16" s="187" t="s">
        <v>9</v>
      </c>
      <c r="D16" s="188" t="s">
        <v>157</v>
      </c>
      <c r="F16" s="187" t="s">
        <v>172</v>
      </c>
    </row>
    <row r="17" spans="2:6">
      <c r="D17" s="187" t="s">
        <v>15</v>
      </c>
    </row>
    <row r="18" spans="2:6">
      <c r="D18" s="187" t="s">
        <v>114</v>
      </c>
    </row>
    <row r="20" spans="2:6">
      <c r="C20" s="187" t="s">
        <v>10</v>
      </c>
      <c r="D20" s="188" t="s">
        <v>157</v>
      </c>
      <c r="F20" s="187" t="s">
        <v>173</v>
      </c>
    </row>
    <row r="21" spans="2:6">
      <c r="D21" s="187" t="s">
        <v>114</v>
      </c>
    </row>
    <row r="23" spans="2:6">
      <c r="B23" s="187" t="s">
        <v>272</v>
      </c>
      <c r="C23" s="187" t="s">
        <v>269</v>
      </c>
      <c r="D23" s="187" t="s">
        <v>174</v>
      </c>
      <c r="F23" s="187" t="s">
        <v>175</v>
      </c>
    </row>
    <row r="24" spans="2:6">
      <c r="D24" s="187" t="s">
        <v>185</v>
      </c>
    </row>
    <row r="25" spans="2:6">
      <c r="D25" s="187" t="s">
        <v>10</v>
      </c>
    </row>
    <row r="27" spans="2:6">
      <c r="B27" s="187" t="s">
        <v>272</v>
      </c>
      <c r="C27" s="187" t="s">
        <v>180</v>
      </c>
      <c r="D27" s="188"/>
    </row>
    <row r="28" spans="2:6">
      <c r="D28" s="187" t="s">
        <v>112</v>
      </c>
    </row>
    <row r="29" spans="2:6">
      <c r="D29" s="187" t="s">
        <v>22</v>
      </c>
    </row>
    <row r="30" spans="2:6">
      <c r="D30" s="187" t="s">
        <v>296</v>
      </c>
    </row>
    <row r="31" spans="2:6">
      <c r="D31" s="187" t="s">
        <v>178</v>
      </c>
    </row>
    <row r="32" spans="2:6">
      <c r="D32" s="187" t="s">
        <v>179</v>
      </c>
    </row>
    <row r="33" spans="2:4">
      <c r="D33" s="187" t="s">
        <v>153</v>
      </c>
    </row>
    <row r="35" spans="2:4">
      <c r="B35" s="187" t="s">
        <v>272</v>
      </c>
      <c r="C35" s="187" t="s">
        <v>183</v>
      </c>
      <c r="D35" s="188"/>
    </row>
    <row r="36" spans="2:4">
      <c r="D36" s="187" t="s">
        <v>128</v>
      </c>
    </row>
    <row r="37" spans="2:4">
      <c r="D37" s="187" t="s">
        <v>129</v>
      </c>
    </row>
    <row r="38" spans="2:4">
      <c r="D38" s="187" t="s">
        <v>130</v>
      </c>
    </row>
    <row r="39" spans="2:4">
      <c r="D39" s="187" t="s">
        <v>131</v>
      </c>
    </row>
    <row r="40" spans="2:4">
      <c r="D40" s="187" t="s">
        <v>132</v>
      </c>
    </row>
    <row r="41" spans="2:4">
      <c r="D41" s="187" t="s">
        <v>133</v>
      </c>
    </row>
    <row r="42" spans="2:4">
      <c r="D42" s="187" t="s">
        <v>134</v>
      </c>
    </row>
    <row r="43" spans="2:4">
      <c r="D43" s="187" t="s">
        <v>135</v>
      </c>
    </row>
    <row r="44" spans="2:4">
      <c r="D44" s="187" t="s">
        <v>136</v>
      </c>
    </row>
    <row r="45" spans="2:4">
      <c r="D45" s="187" t="s">
        <v>137</v>
      </c>
    </row>
    <row r="46" spans="2:4">
      <c r="D46" s="187" t="s">
        <v>138</v>
      </c>
    </row>
    <row r="47" spans="2:4">
      <c r="D47" s="187" t="s">
        <v>139</v>
      </c>
    </row>
    <row r="48" spans="2:4">
      <c r="D48" s="187" t="s">
        <v>10</v>
      </c>
    </row>
    <row r="51" spans="2:4">
      <c r="B51" s="187" t="s">
        <v>272</v>
      </c>
      <c r="C51" s="187" t="s">
        <v>140</v>
      </c>
      <c r="D51" s="188"/>
    </row>
    <row r="52" spans="2:4" ht="24">
      <c r="D52" s="189" t="s">
        <v>287</v>
      </c>
    </row>
    <row r="53" spans="2:4">
      <c r="D53" s="189" t="s">
        <v>141</v>
      </c>
    </row>
    <row r="54" spans="2:4">
      <c r="D54" s="189" t="s">
        <v>142</v>
      </c>
    </row>
    <row r="55" spans="2:4">
      <c r="D55" s="189" t="s">
        <v>143</v>
      </c>
    </row>
    <row r="56" spans="2:4">
      <c r="D56" s="189" t="s">
        <v>10</v>
      </c>
    </row>
    <row r="57" spans="2:4">
      <c r="D57" s="189" t="s">
        <v>144</v>
      </c>
    </row>
    <row r="58" spans="2:4" ht="24">
      <c r="D58" s="189" t="s">
        <v>145</v>
      </c>
    </row>
    <row r="59" spans="2:4" ht="24">
      <c r="D59" s="189" t="s">
        <v>146</v>
      </c>
    </row>
    <row r="60" spans="2:4">
      <c r="D60" s="189" t="s">
        <v>147</v>
      </c>
    </row>
    <row r="61" spans="2:4" ht="36">
      <c r="D61" s="189" t="s">
        <v>148</v>
      </c>
    </row>
    <row r="62" spans="2:4" ht="36">
      <c r="D62" s="189" t="s">
        <v>149</v>
      </c>
    </row>
    <row r="63" spans="2:4" ht="24">
      <c r="D63" s="189" t="s">
        <v>150</v>
      </c>
    </row>
    <row r="64" spans="2:4" ht="36">
      <c r="D64" s="189" t="s">
        <v>151</v>
      </c>
    </row>
    <row r="65" spans="2:4">
      <c r="D65" s="189" t="s">
        <v>152</v>
      </c>
    </row>
    <row r="66" spans="2:4">
      <c r="D66" s="189" t="s">
        <v>10</v>
      </c>
    </row>
    <row r="68" spans="2:4">
      <c r="B68" s="187" t="s">
        <v>272</v>
      </c>
      <c r="C68" s="187" t="s">
        <v>300</v>
      </c>
      <c r="D68" s="189" t="s">
        <v>302</v>
      </c>
    </row>
    <row r="69" spans="2:4">
      <c r="D69" s="189" t="s">
        <v>303</v>
      </c>
    </row>
  </sheetData>
  <pageMargins left="0.7" right="0.7" top="0.75" bottom="0.75" header="0.3" footer="0.3"/>
  <pageSetup orientation="portrait" horizontalDpi="4294967294" r:id="rId1"/>
</worksheet>
</file>

<file path=xl/worksheets/sheet2.xml><?xml version="1.0" encoding="utf-8"?>
<worksheet xmlns="http://schemas.openxmlformats.org/spreadsheetml/2006/main" xmlns:r="http://schemas.openxmlformats.org/officeDocument/2006/relationships">
  <sheetPr codeName="Sheet2"/>
  <dimension ref="A1:L54"/>
  <sheetViews>
    <sheetView topLeftCell="B1" workbookViewId="0">
      <selection activeCell="C5" sqref="C5"/>
    </sheetView>
  </sheetViews>
  <sheetFormatPr defaultRowHeight="15"/>
  <cols>
    <col min="1" max="1" width="21.28515625" style="93" customWidth="1"/>
    <col min="2" max="2" width="32.42578125" style="93" customWidth="1"/>
    <col min="3" max="3" width="15.7109375" style="93" customWidth="1"/>
    <col min="4" max="4" width="16.85546875" style="93" customWidth="1"/>
    <col min="5" max="5" width="18.140625" style="93" customWidth="1"/>
    <col min="6" max="6" width="17.85546875" style="93" customWidth="1"/>
    <col min="7" max="10" width="16.85546875" style="93" customWidth="1"/>
    <col min="11" max="11" width="17" style="93" customWidth="1"/>
    <col min="12" max="12" width="106.85546875" style="110" customWidth="1"/>
    <col min="13" max="16384" width="9.140625" style="93"/>
  </cols>
  <sheetData>
    <row r="1" spans="1:12">
      <c r="A1" s="246" t="s">
        <v>274</v>
      </c>
      <c r="B1" s="247"/>
      <c r="C1" s="229" t="s">
        <v>116</v>
      </c>
      <c r="D1" s="238" t="s">
        <v>127</v>
      </c>
      <c r="E1" s="239"/>
      <c r="F1" s="239"/>
      <c r="G1" s="240"/>
      <c r="H1" s="240"/>
      <c r="I1" s="240"/>
      <c r="J1" s="240"/>
      <c r="K1" s="241" t="s">
        <v>222</v>
      </c>
      <c r="L1" s="237" t="s">
        <v>160</v>
      </c>
    </row>
    <row r="2" spans="1:12" ht="78.75" customHeight="1">
      <c r="A2" s="248"/>
      <c r="B2" s="249"/>
      <c r="C2" s="244"/>
      <c r="D2" s="96"/>
      <c r="E2" s="252" t="s">
        <v>304</v>
      </c>
      <c r="F2" s="253"/>
      <c r="G2" s="97"/>
      <c r="H2" s="97"/>
      <c r="I2" s="97"/>
      <c r="J2" s="97"/>
      <c r="K2" s="242"/>
      <c r="L2" s="237"/>
    </row>
    <row r="3" spans="1:12" ht="60" customHeight="1" thickBot="1">
      <c r="A3" s="250"/>
      <c r="B3" s="251"/>
      <c r="C3" s="245"/>
      <c r="D3" s="112" t="s">
        <v>176</v>
      </c>
      <c r="E3" s="111" t="s">
        <v>158</v>
      </c>
      <c r="F3" s="113" t="s">
        <v>295</v>
      </c>
      <c r="G3" s="113" t="s">
        <v>112</v>
      </c>
      <c r="H3" s="111" t="s">
        <v>115</v>
      </c>
      <c r="I3" s="111" t="s">
        <v>154</v>
      </c>
      <c r="J3" s="111" t="s">
        <v>153</v>
      </c>
      <c r="K3" s="243"/>
      <c r="L3" s="237"/>
    </row>
    <row r="4" spans="1:12" ht="18" customHeight="1" thickBot="1">
      <c r="A4" s="230" t="s">
        <v>117</v>
      </c>
      <c r="B4" s="231"/>
      <c r="C4" s="231"/>
      <c r="D4" s="231"/>
      <c r="E4" s="231"/>
      <c r="F4" s="231"/>
      <c r="G4" s="231"/>
      <c r="H4" s="231"/>
      <c r="I4" s="231"/>
      <c r="J4" s="231"/>
      <c r="K4" s="232"/>
      <c r="L4" s="145"/>
    </row>
    <row r="5" spans="1:12" ht="17.25" customHeight="1">
      <c r="A5" s="233" t="s">
        <v>113</v>
      </c>
      <c r="B5" s="233"/>
      <c r="C5" s="211">
        <f>SUM(D5,E5,G5:J5)</f>
        <v>0</v>
      </c>
      <c r="D5" s="5"/>
      <c r="E5" s="5"/>
      <c r="F5" s="5"/>
      <c r="G5" s="5"/>
      <c r="H5" s="5"/>
      <c r="I5" s="5"/>
      <c r="J5" s="5"/>
      <c r="K5" s="211">
        <f>C5</f>
        <v>0</v>
      </c>
      <c r="L5" s="195" t="s">
        <v>167</v>
      </c>
    </row>
    <row r="6" spans="1:12" ht="17.25" customHeight="1">
      <c r="A6" s="234" t="s">
        <v>26</v>
      </c>
      <c r="B6" s="234"/>
      <c r="C6" s="99">
        <f t="shared" ref="C6:C7" si="0">SUM(D6:J6)</f>
        <v>0</v>
      </c>
      <c r="D6" s="26"/>
      <c r="E6" s="26"/>
      <c r="F6" s="26"/>
      <c r="G6" s="26"/>
      <c r="H6" s="26"/>
      <c r="I6" s="26"/>
      <c r="J6" s="26"/>
      <c r="K6" s="193">
        <f t="shared" ref="K6:K7" si="1">C6</f>
        <v>0</v>
      </c>
      <c r="L6" s="195" t="s">
        <v>286</v>
      </c>
    </row>
    <row r="7" spans="1:12" ht="17.25" customHeight="1">
      <c r="A7" s="224" t="s">
        <v>289</v>
      </c>
      <c r="B7" s="225"/>
      <c r="C7" s="99">
        <f t="shared" si="0"/>
        <v>0</v>
      </c>
      <c r="D7" s="26"/>
      <c r="E7" s="26"/>
      <c r="F7" s="26"/>
      <c r="G7" s="26"/>
      <c r="H7" s="26"/>
      <c r="I7" s="26"/>
      <c r="J7" s="26"/>
      <c r="K7" s="193">
        <f t="shared" si="1"/>
        <v>0</v>
      </c>
      <c r="L7" s="195" t="s">
        <v>213</v>
      </c>
    </row>
    <row r="8" spans="1:12" ht="15.75" customHeight="1">
      <c r="A8" s="224" t="s">
        <v>189</v>
      </c>
      <c r="B8" s="226"/>
      <c r="C8" s="211">
        <f>SUM(G8:J8)</f>
        <v>0</v>
      </c>
      <c r="D8" s="116"/>
      <c r="E8" s="116"/>
      <c r="F8" s="116"/>
      <c r="G8" s="2"/>
      <c r="H8" s="2"/>
      <c r="I8" s="2"/>
      <c r="J8" s="2"/>
      <c r="K8" s="98"/>
      <c r="L8" s="195" t="s">
        <v>212</v>
      </c>
    </row>
    <row r="9" spans="1:12" ht="24">
      <c r="A9" s="257" t="s">
        <v>159</v>
      </c>
      <c r="B9" s="258"/>
      <c r="C9" s="254" t="s">
        <v>40</v>
      </c>
      <c r="D9" s="255"/>
      <c r="E9" s="255"/>
      <c r="F9" s="255"/>
      <c r="G9" s="255"/>
      <c r="H9" s="255"/>
      <c r="I9" s="255"/>
      <c r="J9" s="255"/>
      <c r="K9" s="256"/>
      <c r="L9" s="195" t="s">
        <v>161</v>
      </c>
    </row>
    <row r="10" spans="1:12">
      <c r="A10" s="94" t="s">
        <v>157</v>
      </c>
      <c r="B10" s="100" t="s">
        <v>156</v>
      </c>
      <c r="C10" s="101">
        <f>SUM(D10:J10)</f>
        <v>0</v>
      </c>
      <c r="D10" s="2"/>
      <c r="E10" s="2"/>
      <c r="F10" s="2"/>
      <c r="G10" s="2"/>
      <c r="H10" s="2"/>
      <c r="I10" s="2"/>
      <c r="J10" s="2"/>
      <c r="K10" s="212">
        <f>C10</f>
        <v>0</v>
      </c>
      <c r="L10" s="195" t="s">
        <v>162</v>
      </c>
    </row>
    <row r="11" spans="1:12">
      <c r="A11" s="94" t="s">
        <v>157</v>
      </c>
      <c r="B11" s="100" t="s">
        <v>7</v>
      </c>
      <c r="C11" s="101">
        <f t="shared" ref="C11:C14" si="2">SUM(D11:J11)</f>
        <v>0</v>
      </c>
      <c r="D11" s="2"/>
      <c r="E11" s="2"/>
      <c r="F11" s="2"/>
      <c r="G11" s="2"/>
      <c r="H11" s="2"/>
      <c r="I11" s="2"/>
      <c r="J11" s="2"/>
      <c r="K11" s="212">
        <f t="shared" ref="K11:K14" si="3">C11</f>
        <v>0</v>
      </c>
      <c r="L11" s="195" t="s">
        <v>163</v>
      </c>
    </row>
    <row r="12" spans="1:12">
      <c r="A12" s="94" t="s">
        <v>157</v>
      </c>
      <c r="B12" s="100" t="s">
        <v>8</v>
      </c>
      <c r="C12" s="101">
        <f t="shared" si="2"/>
        <v>0</v>
      </c>
      <c r="D12" s="2"/>
      <c r="E12" s="2"/>
      <c r="F12" s="2"/>
      <c r="G12" s="2"/>
      <c r="H12" s="2"/>
      <c r="I12" s="2"/>
      <c r="J12" s="2"/>
      <c r="K12" s="212">
        <f t="shared" si="3"/>
        <v>0</v>
      </c>
      <c r="L12" s="195" t="s">
        <v>164</v>
      </c>
    </row>
    <row r="13" spans="1:12">
      <c r="A13" s="94" t="s">
        <v>157</v>
      </c>
      <c r="B13" s="100" t="s">
        <v>9</v>
      </c>
      <c r="C13" s="101">
        <f t="shared" si="2"/>
        <v>0</v>
      </c>
      <c r="D13" s="5"/>
      <c r="E13" s="5"/>
      <c r="F13" s="5"/>
      <c r="G13" s="5"/>
      <c r="H13" s="5"/>
      <c r="I13" s="5"/>
      <c r="J13" s="5"/>
      <c r="K13" s="212">
        <f t="shared" si="3"/>
        <v>0</v>
      </c>
      <c r="L13" s="195" t="s">
        <v>165</v>
      </c>
    </row>
    <row r="14" spans="1:12">
      <c r="A14" s="94" t="s">
        <v>157</v>
      </c>
      <c r="B14" s="100" t="s">
        <v>118</v>
      </c>
      <c r="C14" s="101">
        <f t="shared" si="2"/>
        <v>0</v>
      </c>
      <c r="D14" s="2"/>
      <c r="E14" s="2"/>
      <c r="F14" s="2"/>
      <c r="G14" s="2"/>
      <c r="H14" s="2"/>
      <c r="I14" s="2"/>
      <c r="J14" s="2"/>
      <c r="K14" s="212">
        <f t="shared" si="3"/>
        <v>0</v>
      </c>
      <c r="L14" s="195" t="s">
        <v>166</v>
      </c>
    </row>
    <row r="15" spans="1:12" ht="33" customHeight="1">
      <c r="A15" s="227" t="s">
        <v>155</v>
      </c>
      <c r="B15" s="227"/>
      <c r="C15" s="102">
        <f>SUM(D15:J15)</f>
        <v>0</v>
      </c>
      <c r="D15" s="103">
        <f>IF($A$10="kWh",(D10*3412.14)/1000000,IF($A$10="MMBTU",D10,0))+IF($A$11="Therms",(D11*100000)/1000000,IF($A$11="ccf",(D11*0.1027),IF($A$11="MMBTU",D11,0)))+IF($A$12="Gallons",(D12*(140000/1000000)),IF($A$12="MMBTU",D12,0))+IF($A$13="Gallons",(D13*(91330/1000000)),IF($A$13="MMBTU",D13,0))+IF(A14="MMBTU",D14,0)</f>
        <v>0</v>
      </c>
      <c r="E15" s="103">
        <f t="shared" ref="E15:J15" si="4">IF($A$10="kWh",(E10*3412.14)/1000000,IF($A$10="MMBTU",E10,0))+IF($A$11="Therms",(E11*100000)/1000000,IF($A$11="ccf",(E11*0.1027),IF($A$11="MMBTU",E11,0)))+IF($A$12="Gallons",(E12*(140000/1000000)),IF($A$12="MMBTU",E12,0))+IF($A$13="Gallons",(E13*(91330/1000000)),IF($A$13="MMBTU",E13,0))+IF(B14="MMBTU",E14,0)</f>
        <v>0</v>
      </c>
      <c r="F15" s="103">
        <f t="shared" si="4"/>
        <v>0</v>
      </c>
      <c r="G15" s="103">
        <f t="shared" si="4"/>
        <v>0</v>
      </c>
      <c r="H15" s="103">
        <f t="shared" si="4"/>
        <v>0</v>
      </c>
      <c r="I15" s="103">
        <f t="shared" si="4"/>
        <v>0</v>
      </c>
      <c r="J15" s="103">
        <f t="shared" si="4"/>
        <v>0</v>
      </c>
      <c r="K15" s="103">
        <f>C15</f>
        <v>0</v>
      </c>
      <c r="L15" s="195" t="s">
        <v>214</v>
      </c>
    </row>
    <row r="16" spans="1:12" ht="18.75" customHeight="1">
      <c r="A16" s="228" t="s">
        <v>209</v>
      </c>
      <c r="B16" s="228"/>
      <c r="C16" s="229"/>
      <c r="D16" s="229"/>
      <c r="E16" s="229"/>
      <c r="F16" s="229"/>
      <c r="G16" s="229"/>
      <c r="H16" s="229"/>
      <c r="I16" s="229"/>
      <c r="J16" s="229"/>
      <c r="K16" s="228"/>
      <c r="L16" s="195"/>
    </row>
    <row r="17" spans="1:12" ht="24">
      <c r="A17" s="235" t="s">
        <v>200</v>
      </c>
      <c r="B17" s="236"/>
      <c r="C17" s="104"/>
      <c r="D17" s="105"/>
      <c r="E17" s="105"/>
      <c r="F17" s="105"/>
      <c r="G17" s="105"/>
      <c r="H17" s="105"/>
      <c r="I17" s="105"/>
      <c r="J17" s="106"/>
      <c r="K17" s="194"/>
      <c r="L17" s="195" t="s">
        <v>294</v>
      </c>
    </row>
    <row r="18" spans="1:12" ht="24">
      <c r="A18" s="222" t="s">
        <v>184</v>
      </c>
      <c r="B18" s="223"/>
      <c r="C18" s="107"/>
      <c r="D18" s="108"/>
      <c r="E18" s="108"/>
      <c r="F18" s="108"/>
      <c r="G18" s="108"/>
      <c r="H18" s="108"/>
      <c r="I18" s="108"/>
      <c r="J18" s="109"/>
      <c r="K18" s="194"/>
      <c r="L18" s="195" t="s">
        <v>215</v>
      </c>
    </row>
    <row r="19" spans="1:12" ht="16.5" customHeight="1">
      <c r="B19" s="95"/>
      <c r="C19" s="95"/>
    </row>
    <row r="21" spans="1:12" ht="15" customHeight="1"/>
    <row r="22" spans="1:12" ht="15.75" customHeight="1"/>
    <row r="23" spans="1:12" ht="15" customHeight="1"/>
    <row r="24" spans="1:12" ht="15.75" customHeight="1"/>
    <row r="25" spans="1:12" ht="15" customHeight="1"/>
    <row r="26" spans="1:12" ht="15.75" customHeight="1"/>
    <row r="27" spans="1:12" ht="15" customHeight="1"/>
    <row r="28" spans="1:12" ht="15.75" customHeight="1"/>
    <row r="29" spans="1:12" ht="15" customHeight="1"/>
    <row r="30" spans="1:12" ht="15" customHeight="1"/>
    <row r="31" spans="1:12" ht="15.75" customHeight="1"/>
    <row r="32" spans="1:12" ht="15" customHeight="1"/>
    <row r="33" ht="15" customHeight="1"/>
    <row r="34" ht="15.75" customHeight="1"/>
    <row r="35" ht="15" customHeight="1"/>
    <row r="36" ht="15.75" customHeight="1"/>
    <row r="38" ht="15" customHeight="1"/>
    <row r="39" ht="15.75" customHeight="1"/>
    <row r="40" ht="15" customHeight="1"/>
    <row r="41" ht="15" customHeight="1"/>
    <row r="42" ht="15.75" customHeight="1"/>
    <row r="46" ht="15" customHeight="1"/>
    <row r="47" ht="15.75" customHeight="1"/>
    <row r="48" ht="15" customHeight="1"/>
    <row r="49" ht="15" customHeight="1"/>
    <row r="50" ht="15.75" customHeight="1"/>
    <row r="53" ht="15.75" customHeight="1"/>
    <row r="54" ht="15.75" customHeight="1"/>
  </sheetData>
  <mergeCells count="17">
    <mergeCell ref="A4:K4"/>
    <mergeCell ref="A5:B5"/>
    <mergeCell ref="A6:B6"/>
    <mergeCell ref="A17:B17"/>
    <mergeCell ref="L1:L3"/>
    <mergeCell ref="D1:J1"/>
    <mergeCell ref="K1:K3"/>
    <mergeCell ref="C1:C3"/>
    <mergeCell ref="A1:B3"/>
    <mergeCell ref="E2:F2"/>
    <mergeCell ref="C9:K9"/>
    <mergeCell ref="A9:B9"/>
    <mergeCell ref="A18:B18"/>
    <mergeCell ref="A7:B7"/>
    <mergeCell ref="A8:B8"/>
    <mergeCell ref="A15:B15"/>
    <mergeCell ref="A16:K16"/>
  </mergeCells>
  <conditionalFormatting sqref="D14:J14">
    <cfRule type="expression" dxfId="30" priority="5">
      <formula>$A$14="Please select unit type"</formula>
    </cfRule>
  </conditionalFormatting>
  <conditionalFormatting sqref="D10:J10">
    <cfRule type="expression" dxfId="29" priority="4">
      <formula>$A$10="Please select unit type"</formula>
    </cfRule>
  </conditionalFormatting>
  <conditionalFormatting sqref="D11:J11">
    <cfRule type="expression" dxfId="28" priority="3">
      <formula>$A$11="Please select unit type"</formula>
    </cfRule>
  </conditionalFormatting>
  <conditionalFormatting sqref="D12:J12">
    <cfRule type="expression" dxfId="27" priority="2">
      <formula>$A$12="Please select unit type"</formula>
    </cfRule>
  </conditionalFormatting>
  <conditionalFormatting sqref="D13:J13">
    <cfRule type="expression" dxfId="26" priority="1">
      <formula>$A$13="Please select unit type"</formula>
    </cfRule>
  </conditionalFormatting>
  <dataValidations xWindow="766" yWindow="358" count="5">
    <dataValidation type="list" allowBlank="1" showInputMessage="1" showErrorMessage="1" sqref="A10">
      <formula1>ElectricityUnits</formula1>
    </dataValidation>
    <dataValidation type="list" allowBlank="1" showInputMessage="1" showErrorMessage="1" sqref="A11">
      <formula1>NaturalGasUnits</formula1>
    </dataValidation>
    <dataValidation type="list" allowBlank="1" showInputMessage="1" showErrorMessage="1" sqref="A14">
      <formula1>OtherUnits</formula1>
    </dataValidation>
    <dataValidation type="list" allowBlank="1" showInputMessage="1" showErrorMessage="1" sqref="A12">
      <formula1>FuelOilUnits</formula1>
    </dataValidation>
    <dataValidation type="list" allowBlank="1" showInputMessage="1" showErrorMessage="1" sqref="A13">
      <formula1>PropaneUnits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6"/>
  <dimension ref="A1:K173"/>
  <sheetViews>
    <sheetView topLeftCell="A14" workbookViewId="0">
      <selection activeCell="B43" sqref="B43"/>
    </sheetView>
  </sheetViews>
  <sheetFormatPr defaultRowHeight="15"/>
  <cols>
    <col min="1" max="1" width="12.5703125" customWidth="1"/>
    <col min="2" max="2" width="42" customWidth="1"/>
    <col min="3" max="3" width="48.42578125" customWidth="1"/>
    <col min="4" max="4" width="57.42578125" customWidth="1"/>
    <col min="6" max="6" width="10.7109375" customWidth="1"/>
  </cols>
  <sheetData>
    <row r="1" spans="1:11" ht="15.75" thickBot="1">
      <c r="A1" s="3"/>
      <c r="B1" s="3"/>
      <c r="C1" s="7" t="s">
        <v>18</v>
      </c>
      <c r="D1" s="7" t="s">
        <v>111</v>
      </c>
    </row>
    <row r="2" spans="1:11" ht="18" customHeight="1" thickBot="1">
      <c r="A2" s="262" t="s">
        <v>22</v>
      </c>
      <c r="B2" s="263"/>
      <c r="C2" s="263"/>
      <c r="D2" s="263"/>
      <c r="F2" s="264" t="s">
        <v>41</v>
      </c>
      <c r="G2" s="265"/>
      <c r="H2" s="265"/>
      <c r="I2" s="265"/>
      <c r="J2" s="265"/>
      <c r="K2" s="266"/>
    </row>
    <row r="3" spans="1:11" ht="15.75" customHeight="1">
      <c r="A3" s="4"/>
      <c r="B3" s="12" t="s">
        <v>16</v>
      </c>
      <c r="C3" s="5"/>
      <c r="D3" s="5"/>
      <c r="F3" s="36" t="s">
        <v>42</v>
      </c>
      <c r="G3" s="267" t="e">
        <f>#REF!+#REF!+#REF!+#REF!</f>
        <v>#REF!</v>
      </c>
      <c r="H3" s="268"/>
      <c r="I3" s="268"/>
      <c r="J3" s="268"/>
      <c r="K3" s="269"/>
    </row>
    <row r="4" spans="1:11" ht="16.5" customHeight="1">
      <c r="A4" s="10"/>
      <c r="B4" s="13" t="s">
        <v>17</v>
      </c>
      <c r="C4" s="2">
        <v>200</v>
      </c>
      <c r="D4" s="2">
        <v>230</v>
      </c>
      <c r="F4" s="36" t="s">
        <v>43</v>
      </c>
      <c r="G4" s="270" t="e">
        <f>#REF!+#REF!</f>
        <v>#REF!</v>
      </c>
      <c r="H4" s="271"/>
      <c r="I4" s="271"/>
      <c r="J4" s="271"/>
      <c r="K4" s="272"/>
    </row>
    <row r="5" spans="1:11" ht="15.75" customHeight="1" thickBot="1">
      <c r="A5" s="10"/>
      <c r="B5" s="13" t="s">
        <v>19</v>
      </c>
      <c r="C5" s="26">
        <v>600000</v>
      </c>
      <c r="D5" s="26">
        <v>700000</v>
      </c>
      <c r="F5" s="37" t="s">
        <v>44</v>
      </c>
      <c r="G5" s="273" t="e">
        <f>#REF!+#REF!+#REF!</f>
        <v>#REF!</v>
      </c>
      <c r="H5" s="274"/>
      <c r="I5" s="274"/>
      <c r="J5" s="274"/>
      <c r="K5" s="275"/>
    </row>
    <row r="6" spans="1:11" ht="15" customHeight="1" thickBot="1">
      <c r="A6" s="10"/>
      <c r="B6" s="13" t="s">
        <v>20</v>
      </c>
      <c r="C6" s="2"/>
      <c r="D6" s="2"/>
      <c r="F6" s="38"/>
      <c r="G6" s="39"/>
      <c r="H6" s="39"/>
      <c r="I6" s="39"/>
      <c r="J6" s="39"/>
      <c r="K6" s="39"/>
    </row>
    <row r="7" spans="1:11" ht="15.75" customHeight="1" thickBot="1">
      <c r="A7" s="11"/>
      <c r="B7" s="13" t="s">
        <v>21</v>
      </c>
      <c r="C7" s="6"/>
      <c r="D7" s="6"/>
      <c r="F7" s="259" t="s">
        <v>45</v>
      </c>
      <c r="G7" s="260"/>
      <c r="H7" s="260"/>
      <c r="I7" s="260"/>
      <c r="J7" s="260"/>
      <c r="K7" s="261"/>
    </row>
    <row r="8" spans="1:11" ht="20.25" customHeight="1" thickBot="1">
      <c r="A8" s="262" t="s">
        <v>23</v>
      </c>
      <c r="B8" s="263"/>
      <c r="C8" s="263"/>
      <c r="D8" s="263"/>
      <c r="F8" s="40" t="s">
        <v>46</v>
      </c>
      <c r="G8" s="281">
        <v>2354</v>
      </c>
      <c r="H8" s="282"/>
      <c r="I8" s="282"/>
      <c r="J8" s="282"/>
      <c r="K8" s="283"/>
    </row>
    <row r="9" spans="1:11" ht="16.5" customHeight="1" thickBot="1">
      <c r="A9" s="4"/>
      <c r="B9" s="14" t="s">
        <v>24</v>
      </c>
      <c r="C9" s="5"/>
      <c r="D9" s="5"/>
      <c r="F9" s="41"/>
      <c r="G9" s="42"/>
      <c r="H9" s="42"/>
      <c r="I9" s="42"/>
      <c r="J9" s="42"/>
      <c r="K9" s="42"/>
    </row>
    <row r="10" spans="1:11" ht="15.75" customHeight="1" thickBot="1">
      <c r="A10" s="10"/>
      <c r="B10" s="15" t="s">
        <v>25</v>
      </c>
      <c r="C10" s="2"/>
      <c r="D10" s="2"/>
      <c r="F10" s="259" t="s">
        <v>47</v>
      </c>
      <c r="G10" s="260"/>
      <c r="H10" s="260"/>
      <c r="I10" s="260"/>
      <c r="J10" s="260"/>
      <c r="K10" s="261"/>
    </row>
    <row r="11" spans="1:11" ht="14.25" customHeight="1">
      <c r="A11" s="10"/>
      <c r="B11" s="15" t="s">
        <v>26</v>
      </c>
      <c r="C11" s="26"/>
      <c r="D11" s="26"/>
      <c r="F11" s="43" t="s">
        <v>48</v>
      </c>
      <c r="G11" s="284"/>
      <c r="H11" s="285"/>
      <c r="I11" s="285"/>
      <c r="J11" s="285"/>
      <c r="K11" s="286"/>
    </row>
    <row r="12" spans="1:11" ht="45.75" thickBot="1">
      <c r="A12" s="10"/>
      <c r="B12" s="15" t="s">
        <v>20</v>
      </c>
      <c r="C12" s="2"/>
      <c r="D12" s="2"/>
      <c r="F12" s="44" t="s">
        <v>49</v>
      </c>
      <c r="G12" s="287"/>
      <c r="H12" s="288"/>
      <c r="I12" s="288"/>
      <c r="J12" s="288"/>
      <c r="K12" s="289"/>
    </row>
    <row r="13" spans="1:11" ht="15.75" thickBot="1">
      <c r="A13" s="11"/>
      <c r="B13" s="15" t="s">
        <v>27</v>
      </c>
      <c r="C13" s="6"/>
      <c r="D13" s="6"/>
      <c r="F13" s="41"/>
      <c r="G13" s="42"/>
      <c r="H13" s="42"/>
      <c r="I13" s="42"/>
      <c r="J13" s="42"/>
      <c r="K13" s="42"/>
    </row>
    <row r="14" spans="1:11" ht="18.75" customHeight="1" thickBot="1">
      <c r="A14" s="262" t="s">
        <v>4</v>
      </c>
      <c r="B14" s="263"/>
      <c r="C14" s="263"/>
      <c r="D14" s="263"/>
      <c r="F14" s="259" t="s">
        <v>50</v>
      </c>
      <c r="G14" s="260"/>
      <c r="H14" s="260"/>
      <c r="I14" s="260"/>
      <c r="J14" s="260"/>
      <c r="K14" s="261"/>
    </row>
    <row r="15" spans="1:11" ht="17.25" customHeight="1">
      <c r="A15" s="4"/>
      <c r="B15" s="16" t="s">
        <v>1</v>
      </c>
      <c r="C15" s="26">
        <v>150000</v>
      </c>
      <c r="D15" s="26">
        <v>200000</v>
      </c>
      <c r="F15" s="45" t="s">
        <v>51</v>
      </c>
      <c r="G15" s="293">
        <v>1717</v>
      </c>
      <c r="H15" s="294"/>
      <c r="I15" s="294"/>
      <c r="J15" s="294"/>
      <c r="K15" s="295"/>
    </row>
    <row r="16" spans="1:11" ht="60">
      <c r="A16" s="10"/>
      <c r="B16" s="16" t="s">
        <v>0</v>
      </c>
      <c r="C16" s="26">
        <v>150000</v>
      </c>
      <c r="D16" s="26">
        <v>185000</v>
      </c>
      <c r="F16" s="46" t="s">
        <v>52</v>
      </c>
      <c r="G16" s="293"/>
      <c r="H16" s="294"/>
      <c r="I16" s="294"/>
      <c r="J16" s="294"/>
      <c r="K16" s="295"/>
    </row>
    <row r="17" spans="1:11" ht="75">
      <c r="A17" s="10"/>
      <c r="B17" s="16" t="s">
        <v>3</v>
      </c>
      <c r="C17" s="26">
        <v>250000</v>
      </c>
      <c r="D17" s="26">
        <v>230000</v>
      </c>
      <c r="F17" s="47" t="s">
        <v>53</v>
      </c>
      <c r="G17" s="293"/>
      <c r="H17" s="294"/>
      <c r="I17" s="294"/>
      <c r="J17" s="294"/>
      <c r="K17" s="295"/>
    </row>
    <row r="18" spans="1:11" ht="60">
      <c r="A18" s="11"/>
      <c r="B18" s="16" t="s">
        <v>2</v>
      </c>
      <c r="C18" s="33">
        <f>SUM(C15:C17)</f>
        <v>550000</v>
      </c>
      <c r="D18" s="33">
        <f t="shared" ref="D18" si="0">SUM(D15:D17)</f>
        <v>615000</v>
      </c>
      <c r="F18" s="47" t="s">
        <v>54</v>
      </c>
      <c r="G18" s="293">
        <v>26</v>
      </c>
      <c r="H18" s="294"/>
      <c r="I18" s="294"/>
      <c r="J18" s="294"/>
      <c r="K18" s="295"/>
    </row>
    <row r="19" spans="1:11" ht="45">
      <c r="A19" s="17" t="s">
        <v>11</v>
      </c>
      <c r="B19" s="276" t="s">
        <v>40</v>
      </c>
      <c r="C19" s="277"/>
      <c r="D19" s="277"/>
      <c r="F19" s="47" t="s">
        <v>55</v>
      </c>
      <c r="G19" s="278"/>
      <c r="H19" s="279"/>
      <c r="I19" s="279"/>
      <c r="J19" s="279"/>
      <c r="K19" s="280"/>
    </row>
    <row r="20" spans="1:11" ht="45.75" thickBot="1">
      <c r="A20" s="1" t="s">
        <v>12</v>
      </c>
      <c r="B20" s="9" t="s">
        <v>6</v>
      </c>
      <c r="C20" s="27">
        <v>988846</v>
      </c>
      <c r="D20" s="30">
        <v>1137172.8999999999</v>
      </c>
      <c r="F20" s="48" t="s">
        <v>56</v>
      </c>
      <c r="G20" s="278"/>
      <c r="H20" s="279"/>
      <c r="I20" s="279"/>
      <c r="J20" s="279"/>
      <c r="K20" s="280"/>
    </row>
    <row r="21" spans="1:11" ht="15.75" thickBot="1">
      <c r="A21" s="1" t="s">
        <v>37</v>
      </c>
      <c r="B21" s="9" t="s">
        <v>7</v>
      </c>
      <c r="C21" s="28">
        <v>17412</v>
      </c>
      <c r="D21" s="30">
        <v>20024</v>
      </c>
      <c r="F21" s="49"/>
      <c r="G21" s="50"/>
      <c r="H21" s="50"/>
      <c r="I21" s="51"/>
      <c r="J21" s="51"/>
      <c r="K21" s="51"/>
    </row>
    <row r="22" spans="1:11" ht="16.5" thickBot="1">
      <c r="A22" s="1" t="s">
        <v>38</v>
      </c>
      <c r="B22" s="9" t="s">
        <v>8</v>
      </c>
      <c r="C22" s="28">
        <v>4145</v>
      </c>
      <c r="D22" s="30">
        <v>4767</v>
      </c>
      <c r="F22" s="296" t="s">
        <v>57</v>
      </c>
      <c r="G22" s="297"/>
      <c r="H22" s="297"/>
      <c r="I22" s="297"/>
      <c r="J22" s="297"/>
      <c r="K22" s="298"/>
    </row>
    <row r="23" spans="1:11">
      <c r="A23" s="1"/>
      <c r="B23" s="9" t="s">
        <v>9</v>
      </c>
      <c r="C23" s="28">
        <v>0</v>
      </c>
      <c r="D23" s="8"/>
      <c r="F23" s="52" t="s">
        <v>58</v>
      </c>
      <c r="G23" s="299">
        <v>751805</v>
      </c>
      <c r="H23" s="300"/>
      <c r="I23" s="300"/>
      <c r="J23" s="300"/>
      <c r="K23" s="301"/>
    </row>
    <row r="24" spans="1:11">
      <c r="A24" s="1"/>
      <c r="B24" s="9" t="s">
        <v>10</v>
      </c>
      <c r="C24" s="8"/>
      <c r="D24" s="8"/>
      <c r="F24" s="53" t="s">
        <v>59</v>
      </c>
      <c r="G24" s="299"/>
      <c r="H24" s="300"/>
      <c r="I24" s="300"/>
      <c r="J24" s="300"/>
      <c r="K24" s="301"/>
    </row>
    <row r="25" spans="1:11">
      <c r="A25" s="32"/>
      <c r="B25" s="18" t="s">
        <v>39</v>
      </c>
      <c r="C25" s="34">
        <f>(C20*3412.14*3.365)/1000000+(C21*100000*1.092)/1000000+(C22*(140000/1000000)*1.158)+(C23*(91330/1000000)*1.151)</f>
        <v>13927.160332830601</v>
      </c>
      <c r="D25" s="34">
        <f t="shared" ref="D25" si="1">(D20*3412.14*3.365)/1000000+(D21*100000*1.092)/1000000+(D22*(140000/1000000)*1.158)+(D23*(91330/1000000)*1.151)</f>
        <v>16016.29675275519</v>
      </c>
      <c r="F25" s="53" t="s">
        <v>60</v>
      </c>
      <c r="G25" s="299"/>
      <c r="H25" s="300"/>
      <c r="I25" s="300"/>
      <c r="J25" s="300"/>
      <c r="K25" s="301"/>
    </row>
    <row r="26" spans="1:11" ht="15.75" thickBot="1">
      <c r="A26" s="3"/>
      <c r="B26" s="18" t="s">
        <v>5</v>
      </c>
      <c r="C26" s="35">
        <v>143289</v>
      </c>
      <c r="D26" s="35">
        <v>164680</v>
      </c>
      <c r="F26" s="54" t="s">
        <v>61</v>
      </c>
      <c r="G26" s="290">
        <v>37866</v>
      </c>
      <c r="H26" s="291"/>
      <c r="I26" s="291"/>
      <c r="J26" s="291"/>
      <c r="K26" s="292"/>
    </row>
    <row r="27" spans="1:11" ht="15.75" thickBot="1">
      <c r="A27" s="3"/>
      <c r="B27" s="9" t="s">
        <v>34</v>
      </c>
      <c r="C27" s="8"/>
      <c r="D27" s="8"/>
      <c r="F27" s="49"/>
      <c r="G27" s="50"/>
      <c r="H27" s="50"/>
      <c r="I27" s="51"/>
      <c r="J27" s="51"/>
      <c r="K27" s="51"/>
    </row>
    <row r="28" spans="1:11" ht="16.5" thickBot="1">
      <c r="A28" s="3"/>
      <c r="B28" s="9" t="s">
        <v>28</v>
      </c>
      <c r="C28" s="29">
        <f>C25*10</f>
        <v>139271.603328306</v>
      </c>
      <c r="D28" s="29">
        <f t="shared" ref="D28" si="2">D25*10</f>
        <v>160162.9675275519</v>
      </c>
      <c r="F28" s="310" t="s">
        <v>62</v>
      </c>
      <c r="G28" s="311"/>
      <c r="H28" s="311"/>
      <c r="I28" s="311"/>
      <c r="J28" s="311"/>
      <c r="K28" s="312"/>
    </row>
    <row r="29" spans="1:11">
      <c r="A29" s="3"/>
      <c r="B29" s="9" t="s">
        <v>29</v>
      </c>
      <c r="C29" s="8"/>
      <c r="D29" s="8"/>
      <c r="F29" s="313" t="s">
        <v>63</v>
      </c>
      <c r="G29" s="314"/>
      <c r="H29" s="314"/>
      <c r="I29" s="314"/>
      <c r="J29" s="315"/>
      <c r="K29" s="55">
        <v>0</v>
      </c>
    </row>
    <row r="30" spans="1:11" ht="15.75" thickBot="1">
      <c r="F30" s="316" t="s">
        <v>64</v>
      </c>
      <c r="G30" s="317"/>
      <c r="H30" s="317"/>
      <c r="I30" s="317"/>
      <c r="J30" s="318"/>
      <c r="K30" s="56">
        <v>0</v>
      </c>
    </row>
    <row r="31" spans="1:11" ht="15.75" customHeight="1" thickBot="1">
      <c r="A31" s="10"/>
      <c r="B31" s="13" t="s">
        <v>36</v>
      </c>
      <c r="C31" s="31">
        <f>C5/C4</f>
        <v>3000</v>
      </c>
      <c r="D31" s="31">
        <f t="shared" ref="D31" si="3">D5/D4</f>
        <v>3043.478260869565</v>
      </c>
      <c r="F31" s="49"/>
      <c r="G31" s="50"/>
      <c r="H31" s="50"/>
      <c r="I31" s="51"/>
      <c r="J31" s="51"/>
      <c r="K31" s="51"/>
    </row>
    <row r="32" spans="1:11" ht="15.75" customHeight="1" thickBot="1">
      <c r="A32" s="19"/>
      <c r="B32" s="20" t="s">
        <v>30</v>
      </c>
      <c r="C32" s="21" t="e">
        <f>C6/C7</f>
        <v>#DIV/0!</v>
      </c>
      <c r="D32" s="21" t="e">
        <f>D6/D7</f>
        <v>#DIV/0!</v>
      </c>
      <c r="F32" s="310" t="s">
        <v>65</v>
      </c>
      <c r="G32" s="311"/>
      <c r="H32" s="311"/>
      <c r="I32" s="311"/>
      <c r="J32" s="311"/>
      <c r="K32" s="312"/>
    </row>
    <row r="33" spans="1:11">
      <c r="A33" s="11"/>
      <c r="B33" s="22" t="s">
        <v>31</v>
      </c>
      <c r="C33" s="23" t="e">
        <f>C18/C10</f>
        <v>#DIV/0!</v>
      </c>
      <c r="D33" s="24"/>
      <c r="F33" s="313" t="s">
        <v>66</v>
      </c>
      <c r="G33" s="314"/>
      <c r="H33" s="314"/>
      <c r="I33" s="314"/>
      <c r="J33" s="314"/>
      <c r="K33" s="57"/>
    </row>
    <row r="34" spans="1:11">
      <c r="A34" s="11"/>
      <c r="B34" s="22" t="s">
        <v>32</v>
      </c>
      <c r="C34" s="23" t="e">
        <f>C18/C11</f>
        <v>#DIV/0!</v>
      </c>
      <c r="D34" s="24"/>
      <c r="F34" s="313" t="s">
        <v>67</v>
      </c>
      <c r="G34" s="314"/>
      <c r="H34" s="314"/>
      <c r="I34" s="314"/>
      <c r="J34" s="314"/>
      <c r="K34" s="58"/>
    </row>
    <row r="35" spans="1:11">
      <c r="A35" s="11"/>
      <c r="B35" s="22" t="s">
        <v>33</v>
      </c>
      <c r="C35" s="23" t="e">
        <f>C18/C27</f>
        <v>#DIV/0!</v>
      </c>
      <c r="D35" s="24"/>
      <c r="F35" s="313" t="s">
        <v>68</v>
      </c>
      <c r="G35" s="314"/>
      <c r="H35" s="314"/>
      <c r="I35" s="314"/>
      <c r="J35" s="314"/>
      <c r="K35" s="59"/>
    </row>
    <row r="36" spans="1:11" ht="15.75" thickBot="1">
      <c r="B36" s="25" t="s">
        <v>35</v>
      </c>
      <c r="F36" s="313" t="s">
        <v>69</v>
      </c>
      <c r="G36" s="314"/>
      <c r="H36" s="314"/>
      <c r="I36" s="314"/>
      <c r="J36" s="314"/>
      <c r="K36" s="60">
        <v>53</v>
      </c>
    </row>
    <row r="37" spans="1:11" ht="16.5" thickBot="1">
      <c r="F37" s="319"/>
      <c r="G37" s="319"/>
      <c r="H37" s="61"/>
      <c r="I37" s="51"/>
      <c r="J37" s="51"/>
      <c r="K37" s="62"/>
    </row>
    <row r="38" spans="1:11" ht="16.5" thickBot="1">
      <c r="F38" s="310" t="s">
        <v>70</v>
      </c>
      <c r="G38" s="311"/>
      <c r="H38" s="311"/>
      <c r="I38" s="311"/>
      <c r="J38" s="311"/>
      <c r="K38" s="312"/>
    </row>
    <row r="39" spans="1:11" ht="60.75" thickBot="1">
      <c r="F39" s="63" t="s">
        <v>71</v>
      </c>
      <c r="G39" s="320" t="s">
        <v>72</v>
      </c>
      <c r="H39" s="321"/>
      <c r="I39" s="321"/>
      <c r="J39" s="322"/>
      <c r="K39" s="64"/>
    </row>
    <row r="40" spans="1:11">
      <c r="F40" s="302" t="s">
        <v>73</v>
      </c>
      <c r="G40" s="304" t="s">
        <v>74</v>
      </c>
      <c r="H40" s="305"/>
      <c r="I40" s="305"/>
      <c r="J40" s="306"/>
      <c r="K40" s="65"/>
    </row>
    <row r="41" spans="1:11" ht="15.75" thickBot="1">
      <c r="F41" s="303"/>
      <c r="G41" s="307" t="s">
        <v>75</v>
      </c>
      <c r="H41" s="308"/>
      <c r="I41" s="308"/>
      <c r="J41" s="309"/>
      <c r="K41" s="66"/>
    </row>
    <row r="42" spans="1:11">
      <c r="F42" s="302" t="s">
        <v>76</v>
      </c>
      <c r="G42" s="304" t="s">
        <v>77</v>
      </c>
      <c r="H42" s="305"/>
      <c r="I42" s="305"/>
      <c r="J42" s="306"/>
      <c r="K42" s="65">
        <v>5458</v>
      </c>
    </row>
    <row r="43" spans="1:11" ht="15.75" thickBot="1">
      <c r="F43" s="303"/>
      <c r="G43" s="323" t="s">
        <v>78</v>
      </c>
      <c r="H43" s="324"/>
      <c r="I43" s="324"/>
      <c r="J43" s="325"/>
      <c r="K43" s="66"/>
    </row>
    <row r="44" spans="1:11">
      <c r="F44" s="302" t="s">
        <v>79</v>
      </c>
      <c r="G44" s="304" t="s">
        <v>80</v>
      </c>
      <c r="H44" s="305"/>
      <c r="I44" s="305"/>
      <c r="J44" s="306"/>
      <c r="K44" s="65"/>
    </row>
    <row r="45" spans="1:11" ht="15.75" thickBot="1">
      <c r="F45" s="303"/>
      <c r="G45" s="307" t="s">
        <v>81</v>
      </c>
      <c r="H45" s="308"/>
      <c r="I45" s="308"/>
      <c r="J45" s="309"/>
      <c r="K45" s="66"/>
    </row>
    <row r="46" spans="1:11">
      <c r="F46" s="302" t="s">
        <v>82</v>
      </c>
      <c r="G46" s="304" t="s">
        <v>83</v>
      </c>
      <c r="H46" s="305"/>
      <c r="I46" s="305"/>
      <c r="J46" s="306"/>
      <c r="K46" s="65"/>
    </row>
    <row r="47" spans="1:11" ht="15.75" thickBot="1">
      <c r="F47" s="303"/>
      <c r="G47" s="307" t="s">
        <v>84</v>
      </c>
      <c r="H47" s="308"/>
      <c r="I47" s="308"/>
      <c r="J47" s="309"/>
      <c r="K47" s="66"/>
    </row>
    <row r="48" spans="1:11">
      <c r="F48" s="302" t="s">
        <v>85</v>
      </c>
      <c r="G48" s="304" t="s">
        <v>86</v>
      </c>
      <c r="H48" s="305"/>
      <c r="I48" s="305"/>
      <c r="J48" s="306"/>
      <c r="K48" s="65"/>
    </row>
    <row r="49" spans="6:11">
      <c r="F49" s="326"/>
      <c r="G49" s="327" t="s">
        <v>87</v>
      </c>
      <c r="H49" s="328"/>
      <c r="I49" s="328"/>
      <c r="J49" s="329"/>
      <c r="K49" s="67"/>
    </row>
    <row r="50" spans="6:11" ht="15.75" thickBot="1">
      <c r="F50" s="303"/>
      <c r="G50" s="307" t="s">
        <v>88</v>
      </c>
      <c r="H50" s="308"/>
      <c r="I50" s="308"/>
      <c r="J50" s="309"/>
      <c r="K50" s="66"/>
    </row>
    <row r="51" spans="6:11">
      <c r="F51" s="302" t="s">
        <v>89</v>
      </c>
      <c r="G51" s="304" t="s">
        <v>90</v>
      </c>
      <c r="H51" s="305"/>
      <c r="I51" s="305"/>
      <c r="J51" s="306"/>
      <c r="K51" s="65"/>
    </row>
    <row r="52" spans="6:11">
      <c r="F52" s="326"/>
      <c r="G52" s="327" t="s">
        <v>91</v>
      </c>
      <c r="H52" s="328"/>
      <c r="I52" s="328"/>
      <c r="J52" s="329"/>
      <c r="K52" s="67">
        <v>3106</v>
      </c>
    </row>
    <row r="53" spans="6:11" ht="15.75" thickBot="1">
      <c r="F53" s="303"/>
      <c r="G53" s="307" t="s">
        <v>92</v>
      </c>
      <c r="H53" s="308"/>
      <c r="I53" s="308"/>
      <c r="J53" s="309"/>
      <c r="K53" s="66"/>
    </row>
    <row r="54" spans="6:11">
      <c r="F54" s="330" t="s">
        <v>93</v>
      </c>
      <c r="G54" s="304" t="s">
        <v>72</v>
      </c>
      <c r="H54" s="305"/>
      <c r="I54" s="305"/>
      <c r="J54" s="306"/>
      <c r="K54" s="65"/>
    </row>
    <row r="55" spans="6:11" ht="15.75" thickBot="1">
      <c r="F55" s="331"/>
      <c r="G55" s="307" t="s">
        <v>94</v>
      </c>
      <c r="H55" s="308"/>
      <c r="I55" s="308"/>
      <c r="J55" s="309"/>
      <c r="K55" s="66"/>
    </row>
    <row r="56" spans="6:11" ht="45.75" thickBot="1">
      <c r="F56" s="68" t="s">
        <v>95</v>
      </c>
      <c r="G56" s="69"/>
      <c r="H56" s="70"/>
      <c r="I56" s="70"/>
      <c r="J56" s="71" t="s">
        <v>72</v>
      </c>
      <c r="K56" s="72"/>
    </row>
    <row r="57" spans="6:11">
      <c r="F57" s="302" t="s">
        <v>96</v>
      </c>
      <c r="G57" s="304" t="s">
        <v>91</v>
      </c>
      <c r="H57" s="305"/>
      <c r="I57" s="305"/>
      <c r="J57" s="306"/>
      <c r="K57" s="65"/>
    </row>
    <row r="58" spans="6:11" ht="15.75" thickBot="1">
      <c r="F58" s="303"/>
      <c r="G58" s="307" t="s">
        <v>92</v>
      </c>
      <c r="H58" s="308"/>
      <c r="I58" s="308"/>
      <c r="J58" s="309"/>
      <c r="K58" s="66"/>
    </row>
    <row r="59" spans="6:11">
      <c r="F59" s="302" t="s">
        <v>97</v>
      </c>
      <c r="G59" s="304" t="s">
        <v>98</v>
      </c>
      <c r="H59" s="305"/>
      <c r="I59" s="305"/>
      <c r="J59" s="306"/>
      <c r="K59" s="65"/>
    </row>
    <row r="60" spans="6:11">
      <c r="F60" s="326"/>
      <c r="G60" s="327" t="s">
        <v>99</v>
      </c>
      <c r="H60" s="328"/>
      <c r="I60" s="328"/>
      <c r="J60" s="329"/>
      <c r="K60" s="67"/>
    </row>
    <row r="61" spans="6:11" ht="15.75" thickBot="1">
      <c r="F61" s="303"/>
      <c r="G61" s="307" t="s">
        <v>84</v>
      </c>
      <c r="H61" s="308"/>
      <c r="I61" s="308"/>
      <c r="J61" s="309"/>
      <c r="K61" s="66"/>
    </row>
    <row r="62" spans="6:11" ht="45">
      <c r="F62" s="73" t="s">
        <v>100</v>
      </c>
      <c r="G62" s="304" t="s">
        <v>90</v>
      </c>
      <c r="H62" s="305"/>
      <c r="I62" s="305"/>
      <c r="J62" s="306"/>
      <c r="K62" s="65">
        <v>1562</v>
      </c>
    </row>
    <row r="63" spans="6:11" ht="75">
      <c r="F63" s="74" t="s">
        <v>101</v>
      </c>
      <c r="G63" s="327" t="s">
        <v>90</v>
      </c>
      <c r="H63" s="328"/>
      <c r="I63" s="328"/>
      <c r="J63" s="329"/>
      <c r="K63" s="67">
        <v>16</v>
      </c>
    </row>
    <row r="64" spans="6:11" ht="45.75" thickBot="1">
      <c r="F64" s="37" t="s">
        <v>102</v>
      </c>
      <c r="G64" s="307" t="s">
        <v>90</v>
      </c>
      <c r="H64" s="308"/>
      <c r="I64" s="308"/>
      <c r="J64" s="309"/>
      <c r="K64" s="66">
        <v>71</v>
      </c>
    </row>
    <row r="65" spans="6:11">
      <c r="F65" s="302" t="s">
        <v>103</v>
      </c>
      <c r="G65" s="304" t="s">
        <v>104</v>
      </c>
      <c r="H65" s="305"/>
      <c r="I65" s="305"/>
      <c r="J65" s="306"/>
      <c r="K65" s="65"/>
    </row>
    <row r="66" spans="6:11" ht="15.75" thickBot="1">
      <c r="F66" s="303"/>
      <c r="G66" s="307" t="s">
        <v>75</v>
      </c>
      <c r="H66" s="308"/>
      <c r="I66" s="308"/>
      <c r="J66" s="309"/>
      <c r="K66" s="66"/>
    </row>
    <row r="67" spans="6:11">
      <c r="F67" s="302" t="s">
        <v>105</v>
      </c>
      <c r="G67" s="304" t="s">
        <v>106</v>
      </c>
      <c r="H67" s="305"/>
      <c r="I67" s="305"/>
      <c r="J67" s="306"/>
      <c r="K67" s="65">
        <v>29772</v>
      </c>
    </row>
    <row r="68" spans="6:11">
      <c r="F68" s="326"/>
      <c r="G68" s="327" t="s">
        <v>107</v>
      </c>
      <c r="H68" s="328"/>
      <c r="I68" s="328"/>
      <c r="J68" s="329"/>
      <c r="K68" s="67">
        <v>7012</v>
      </c>
    </row>
    <row r="69" spans="6:11" ht="15.75" thickBot="1">
      <c r="F69" s="303"/>
      <c r="G69" s="307" t="s">
        <v>108</v>
      </c>
      <c r="H69" s="308"/>
      <c r="I69" s="308"/>
      <c r="J69" s="309"/>
      <c r="K69" s="66">
        <v>386</v>
      </c>
    </row>
    <row r="70" spans="6:11" ht="15.75">
      <c r="F70" s="319"/>
      <c r="G70" s="319"/>
      <c r="H70" s="61"/>
      <c r="I70" s="51"/>
      <c r="J70" s="51"/>
      <c r="K70" s="62"/>
    </row>
    <row r="71" spans="6:11" ht="15.75" thickBot="1">
      <c r="F71" s="51"/>
      <c r="G71" s="51"/>
      <c r="H71" s="75"/>
      <c r="I71" s="75"/>
      <c r="J71" s="75"/>
      <c r="K71" s="75"/>
    </row>
    <row r="72" spans="6:11" ht="15.75" thickBot="1">
      <c r="F72" s="335" t="s">
        <v>109</v>
      </c>
      <c r="G72" s="336"/>
      <c r="H72" s="336"/>
      <c r="I72" s="336"/>
      <c r="J72" s="336"/>
      <c r="K72" s="337"/>
    </row>
    <row r="73" spans="6:11" ht="15.75" thickBot="1">
      <c r="F73" s="332" t="s">
        <v>110</v>
      </c>
      <c r="G73" s="333"/>
      <c r="H73" s="333"/>
      <c r="I73" s="333"/>
      <c r="J73" s="334"/>
      <c r="K73" s="76"/>
    </row>
    <row r="74" spans="6:11">
      <c r="F74" s="77"/>
      <c r="G74" s="50"/>
      <c r="H74" s="50"/>
      <c r="I74" s="51"/>
      <c r="J74" s="51"/>
      <c r="K74" s="75"/>
    </row>
    <row r="75" spans="6:11">
      <c r="F75" s="77"/>
      <c r="G75" s="50"/>
      <c r="H75" s="50"/>
      <c r="I75" s="51"/>
      <c r="J75" s="51"/>
      <c r="K75" s="75"/>
    </row>
    <row r="76" spans="6:11">
      <c r="F76" s="77"/>
      <c r="G76" s="50"/>
      <c r="H76" s="50"/>
      <c r="I76" s="51"/>
      <c r="J76" s="51"/>
      <c r="K76" s="75"/>
    </row>
    <row r="77" spans="6:11">
      <c r="F77" s="77"/>
      <c r="G77" s="50"/>
      <c r="H77" s="50"/>
      <c r="I77" s="51"/>
      <c r="J77" s="51"/>
      <c r="K77" s="75"/>
    </row>
    <row r="78" spans="6:11">
      <c r="F78" s="77"/>
      <c r="G78" s="50"/>
      <c r="H78" s="50"/>
      <c r="I78" s="51"/>
      <c r="J78" s="51"/>
      <c r="K78" s="75"/>
    </row>
    <row r="79" spans="6:11">
      <c r="F79" s="77"/>
      <c r="G79" s="50"/>
      <c r="H79" s="50"/>
      <c r="I79" s="51"/>
      <c r="J79" s="51"/>
      <c r="K79" s="75"/>
    </row>
    <row r="80" spans="6:11">
      <c r="F80" s="77"/>
      <c r="G80" s="50"/>
      <c r="H80" s="50"/>
      <c r="I80" s="51"/>
      <c r="J80" s="51"/>
      <c r="K80" s="75"/>
    </row>
    <row r="81" spans="6:11">
      <c r="F81" s="77"/>
      <c r="G81" s="50"/>
      <c r="H81" s="50"/>
      <c r="I81" s="51"/>
      <c r="J81" s="51"/>
      <c r="K81" s="75"/>
    </row>
    <row r="82" spans="6:11">
      <c r="F82" s="77"/>
      <c r="G82" s="50"/>
      <c r="H82" s="50"/>
      <c r="I82" s="51"/>
      <c r="J82" s="51"/>
      <c r="K82" s="75"/>
    </row>
    <row r="83" spans="6:11">
      <c r="F83" s="77"/>
      <c r="G83" s="50"/>
      <c r="H83" s="50"/>
      <c r="I83" s="51"/>
      <c r="J83" s="51"/>
      <c r="K83" s="75"/>
    </row>
    <row r="84" spans="6:11">
      <c r="F84" s="77"/>
      <c r="G84" s="50"/>
      <c r="H84" s="50"/>
      <c r="I84" s="51"/>
      <c r="J84" s="51"/>
      <c r="K84" s="75"/>
    </row>
    <row r="85" spans="6:11">
      <c r="F85" s="51"/>
      <c r="G85" s="51"/>
      <c r="H85" s="51"/>
      <c r="I85" s="51"/>
      <c r="J85" s="51"/>
      <c r="K85" s="51"/>
    </row>
    <row r="86" spans="6:11">
      <c r="F86" s="51"/>
      <c r="G86" s="51"/>
      <c r="H86" s="51"/>
      <c r="I86" s="51"/>
      <c r="J86" s="51"/>
      <c r="K86" s="51"/>
    </row>
    <row r="87" spans="6:11">
      <c r="F87" s="51"/>
      <c r="G87" s="51"/>
      <c r="H87" s="51"/>
      <c r="I87" s="51"/>
      <c r="J87" s="51"/>
      <c r="K87" s="51"/>
    </row>
    <row r="88" spans="6:11">
      <c r="F88" s="51"/>
      <c r="G88" s="51"/>
      <c r="H88" s="51"/>
      <c r="I88" s="51"/>
      <c r="J88" s="51"/>
      <c r="K88" s="51"/>
    </row>
    <row r="89" spans="6:11">
      <c r="F89" s="51"/>
      <c r="G89" s="51"/>
      <c r="H89" s="51"/>
      <c r="I89" s="51"/>
      <c r="J89" s="51"/>
      <c r="K89" s="51"/>
    </row>
    <row r="90" spans="6:11">
      <c r="F90" s="51"/>
      <c r="G90" s="51"/>
      <c r="H90" s="51"/>
      <c r="I90" s="51"/>
      <c r="J90" s="51"/>
      <c r="K90" s="51"/>
    </row>
    <row r="91" spans="6:11">
      <c r="F91" s="78"/>
      <c r="G91" s="78"/>
      <c r="H91" s="78"/>
      <c r="I91" s="78"/>
      <c r="J91" s="78"/>
      <c r="K91" s="78"/>
    </row>
    <row r="92" spans="6:11">
      <c r="F92" s="78"/>
      <c r="G92" s="78"/>
      <c r="H92" s="78"/>
      <c r="I92" s="78"/>
      <c r="J92" s="78"/>
      <c r="K92" s="78"/>
    </row>
    <row r="93" spans="6:11">
      <c r="F93" s="78"/>
      <c r="G93" s="78"/>
      <c r="H93" s="78"/>
      <c r="I93" s="78"/>
      <c r="J93" s="78"/>
      <c r="K93" s="78"/>
    </row>
    <row r="94" spans="6:11">
      <c r="F94" s="78"/>
      <c r="G94" s="78"/>
      <c r="H94" s="78"/>
      <c r="I94" s="78"/>
      <c r="J94" s="78"/>
      <c r="K94" s="78"/>
    </row>
    <row r="95" spans="6:11">
      <c r="F95" s="79"/>
      <c r="G95" s="79"/>
      <c r="H95" s="79"/>
      <c r="I95" s="79"/>
      <c r="J95" s="79"/>
      <c r="K95" s="79"/>
    </row>
    <row r="96" spans="6:11">
      <c r="F96" s="79"/>
      <c r="G96" s="79"/>
      <c r="H96" s="79"/>
      <c r="I96" s="79"/>
      <c r="J96" s="79"/>
      <c r="K96" s="79"/>
    </row>
    <row r="97" spans="6:11">
      <c r="F97" s="79"/>
      <c r="G97" s="79"/>
      <c r="H97" s="79"/>
      <c r="I97" s="79"/>
      <c r="J97" s="79"/>
      <c r="K97" s="79"/>
    </row>
    <row r="98" spans="6:11">
      <c r="F98" s="79"/>
      <c r="G98" s="79"/>
      <c r="H98" s="79"/>
      <c r="I98" s="79"/>
      <c r="J98" s="79"/>
      <c r="K98" s="79"/>
    </row>
    <row r="99" spans="6:11">
      <c r="F99" s="79"/>
      <c r="G99" s="79"/>
      <c r="H99" s="79"/>
      <c r="I99" s="79"/>
      <c r="J99" s="79"/>
      <c r="K99" s="79"/>
    </row>
    <row r="100" spans="6:11">
      <c r="F100" s="79"/>
      <c r="G100" s="79"/>
      <c r="H100" s="79"/>
      <c r="I100" s="79"/>
      <c r="J100" s="79"/>
      <c r="K100" s="79"/>
    </row>
    <row r="101" spans="6:11">
      <c r="F101" s="79"/>
      <c r="G101" s="79"/>
      <c r="H101" s="79"/>
      <c r="I101" s="79"/>
      <c r="J101" s="79"/>
      <c r="K101" s="79"/>
    </row>
    <row r="102" spans="6:11">
      <c r="F102" s="80"/>
      <c r="G102" s="80"/>
      <c r="H102" s="80"/>
      <c r="I102" s="80"/>
      <c r="J102" s="80"/>
      <c r="K102" s="80"/>
    </row>
    <row r="103" spans="6:11">
      <c r="F103" s="80"/>
      <c r="G103" s="80"/>
      <c r="H103" s="80"/>
      <c r="I103" s="80"/>
      <c r="J103" s="80"/>
      <c r="K103" s="80"/>
    </row>
    <row r="104" spans="6:11">
      <c r="F104" s="80"/>
      <c r="G104" s="80"/>
      <c r="H104" s="80"/>
      <c r="I104" s="80"/>
      <c r="J104" s="80"/>
      <c r="K104" s="80"/>
    </row>
    <row r="105" spans="6:11">
      <c r="F105" s="80"/>
      <c r="G105" s="80"/>
      <c r="H105" s="80"/>
      <c r="I105" s="80"/>
      <c r="J105" s="80"/>
      <c r="K105" s="80"/>
    </row>
    <row r="106" spans="6:11">
      <c r="F106" s="79"/>
      <c r="G106" s="79"/>
      <c r="H106" s="79"/>
      <c r="I106" s="79"/>
      <c r="J106" s="79"/>
      <c r="K106" s="79"/>
    </row>
    <row r="107" spans="6:11">
      <c r="F107" s="79"/>
      <c r="G107" s="79"/>
      <c r="H107" s="79"/>
      <c r="I107" s="79"/>
      <c r="J107" s="79"/>
      <c r="K107" s="79"/>
    </row>
    <row r="108" spans="6:11">
      <c r="F108" s="79"/>
      <c r="G108" s="79"/>
      <c r="H108" s="79"/>
      <c r="I108" s="79"/>
      <c r="J108" s="79"/>
      <c r="K108" s="79"/>
    </row>
    <row r="109" spans="6:11">
      <c r="F109" s="79"/>
      <c r="G109" s="79"/>
      <c r="H109" s="79"/>
      <c r="I109" s="79"/>
      <c r="J109" s="79"/>
      <c r="K109" s="79"/>
    </row>
    <row r="110" spans="6:11">
      <c r="F110" s="79"/>
      <c r="G110" s="79"/>
      <c r="H110" s="79"/>
      <c r="I110" s="79"/>
      <c r="J110" s="79"/>
      <c r="K110" s="79"/>
    </row>
    <row r="111" spans="6:11">
      <c r="F111" s="79"/>
      <c r="G111" s="79"/>
      <c r="H111" s="79"/>
      <c r="I111" s="79"/>
      <c r="J111" s="79"/>
      <c r="K111" s="79"/>
    </row>
    <row r="112" spans="6:11">
      <c r="F112" s="79"/>
      <c r="G112" s="79"/>
      <c r="H112" s="79"/>
      <c r="I112" s="79"/>
      <c r="J112" s="79"/>
      <c r="K112" s="79"/>
    </row>
    <row r="113" spans="6:11">
      <c r="F113" s="80"/>
      <c r="G113" s="80"/>
      <c r="H113" s="80"/>
      <c r="I113" s="80"/>
      <c r="J113" s="80"/>
      <c r="K113" s="80"/>
    </row>
    <row r="114" spans="6:11">
      <c r="F114" s="80"/>
      <c r="G114" s="80"/>
      <c r="H114" s="80"/>
      <c r="I114" s="80"/>
      <c r="J114" s="80"/>
      <c r="K114" s="80"/>
    </row>
    <row r="115" spans="6:11">
      <c r="F115" s="80"/>
      <c r="G115" s="80"/>
      <c r="H115" s="80"/>
      <c r="I115" s="80"/>
      <c r="J115" s="80"/>
      <c r="K115" s="80"/>
    </row>
    <row r="116" spans="6:11">
      <c r="F116" s="80"/>
      <c r="G116" s="80"/>
      <c r="H116" s="80"/>
      <c r="I116" s="80"/>
      <c r="J116" s="80"/>
      <c r="K116" s="80"/>
    </row>
    <row r="117" spans="6:11">
      <c r="F117" s="79"/>
      <c r="G117" s="79"/>
      <c r="H117" s="79"/>
      <c r="I117" s="79"/>
      <c r="J117" s="79"/>
      <c r="K117" s="79"/>
    </row>
    <row r="118" spans="6:11">
      <c r="F118" s="79"/>
      <c r="G118" s="79"/>
      <c r="H118" s="79"/>
      <c r="I118" s="79"/>
      <c r="J118" s="79"/>
      <c r="K118" s="79"/>
    </row>
    <row r="119" spans="6:11">
      <c r="F119" s="79"/>
      <c r="G119" s="79"/>
      <c r="H119" s="79"/>
      <c r="I119" s="79"/>
      <c r="J119" s="79"/>
      <c r="K119" s="79"/>
    </row>
    <row r="120" spans="6:11">
      <c r="F120" s="79"/>
      <c r="G120" s="79"/>
      <c r="H120" s="79"/>
      <c r="I120" s="79"/>
      <c r="J120" s="79"/>
      <c r="K120" s="79"/>
    </row>
    <row r="121" spans="6:11">
      <c r="F121" s="79"/>
      <c r="G121" s="79"/>
      <c r="H121" s="79"/>
      <c r="I121" s="79"/>
      <c r="J121" s="79"/>
      <c r="K121" s="79"/>
    </row>
    <row r="122" spans="6:11">
      <c r="F122" s="79"/>
      <c r="G122" s="79"/>
      <c r="H122" s="79"/>
      <c r="I122" s="79"/>
      <c r="J122" s="79"/>
      <c r="K122" s="79"/>
    </row>
    <row r="123" spans="6:11">
      <c r="F123" s="79"/>
      <c r="G123" s="79"/>
      <c r="H123" s="79"/>
      <c r="I123" s="79"/>
      <c r="J123" s="79"/>
      <c r="K123" s="79"/>
    </row>
    <row r="124" spans="6:11">
      <c r="F124" s="81"/>
      <c r="G124" s="81"/>
      <c r="H124" s="81"/>
      <c r="I124" s="81"/>
      <c r="J124" s="81"/>
      <c r="K124" s="81"/>
    </row>
    <row r="125" spans="6:11">
      <c r="F125" s="81"/>
      <c r="G125" s="81"/>
      <c r="H125" s="81"/>
      <c r="I125" s="81"/>
      <c r="J125" s="81"/>
      <c r="K125" s="81"/>
    </row>
    <row r="126" spans="6:11">
      <c r="F126" s="81"/>
      <c r="G126" s="81"/>
      <c r="H126" s="81"/>
      <c r="I126" s="81"/>
      <c r="J126" s="81"/>
      <c r="K126" s="81"/>
    </row>
    <row r="127" spans="6:11">
      <c r="F127" s="81"/>
      <c r="G127" s="81"/>
      <c r="H127" s="81"/>
      <c r="I127" s="81"/>
      <c r="J127" s="81"/>
      <c r="K127" s="81"/>
    </row>
    <row r="128" spans="6:11">
      <c r="F128" s="81"/>
      <c r="G128" s="81"/>
      <c r="H128" s="81"/>
      <c r="I128" s="81"/>
      <c r="J128" s="81"/>
      <c r="K128" s="81"/>
    </row>
    <row r="129" spans="6:11">
      <c r="F129" s="81"/>
      <c r="G129" s="81"/>
      <c r="H129" s="81"/>
      <c r="I129" s="81"/>
      <c r="J129" s="81"/>
      <c r="K129" s="81"/>
    </row>
    <row r="130" spans="6:11">
      <c r="F130" s="81"/>
      <c r="G130" s="81"/>
      <c r="H130" s="81"/>
      <c r="I130" s="81"/>
      <c r="J130" s="81"/>
      <c r="K130" s="81"/>
    </row>
    <row r="131" spans="6:11">
      <c r="F131" s="81"/>
      <c r="G131" s="81"/>
      <c r="H131" s="81"/>
      <c r="I131" s="81"/>
      <c r="J131" s="81"/>
      <c r="K131" s="81"/>
    </row>
    <row r="132" spans="6:11">
      <c r="F132" s="81"/>
      <c r="G132" s="81"/>
      <c r="H132" s="81"/>
      <c r="I132" s="81"/>
      <c r="J132" s="81"/>
      <c r="K132" s="81"/>
    </row>
    <row r="133" spans="6:11">
      <c r="F133" s="81"/>
      <c r="G133" s="81"/>
      <c r="H133" s="81"/>
      <c r="I133" s="81"/>
      <c r="J133" s="81"/>
      <c r="K133" s="81"/>
    </row>
    <row r="134" spans="6:11">
      <c r="F134" s="81"/>
      <c r="G134" s="81"/>
      <c r="H134" s="81"/>
      <c r="I134" s="81"/>
      <c r="J134" s="81"/>
      <c r="K134" s="81"/>
    </row>
    <row r="135" spans="6:11">
      <c r="F135" s="81"/>
      <c r="G135" s="81"/>
      <c r="H135" s="81"/>
      <c r="I135" s="81"/>
      <c r="J135" s="81"/>
      <c r="K135" s="81"/>
    </row>
    <row r="136" spans="6:11">
      <c r="F136" s="81"/>
      <c r="G136" s="81"/>
      <c r="H136" s="81"/>
      <c r="I136" s="81"/>
      <c r="J136" s="81"/>
      <c r="K136" s="81"/>
    </row>
    <row r="137" spans="6:11">
      <c r="F137" s="81"/>
      <c r="G137" s="81"/>
      <c r="H137" s="81"/>
      <c r="I137" s="81"/>
      <c r="J137" s="81"/>
      <c r="K137" s="81"/>
    </row>
    <row r="138" spans="6:11">
      <c r="F138" s="81"/>
      <c r="G138" s="81"/>
      <c r="H138" s="81"/>
      <c r="I138" s="81"/>
      <c r="J138" s="81"/>
      <c r="K138" s="81"/>
    </row>
    <row r="139" spans="6:11">
      <c r="F139" s="81"/>
      <c r="G139" s="81"/>
      <c r="H139" s="81"/>
      <c r="I139" s="81"/>
      <c r="J139" s="81"/>
      <c r="K139" s="81"/>
    </row>
    <row r="140" spans="6:11">
      <c r="F140" s="81"/>
      <c r="G140" s="81"/>
      <c r="H140" s="81"/>
      <c r="I140" s="81"/>
      <c r="J140" s="81"/>
      <c r="K140" s="81"/>
    </row>
    <row r="141" spans="6:11">
      <c r="F141" s="81"/>
      <c r="G141" s="81"/>
      <c r="H141" s="81"/>
      <c r="I141" s="81"/>
      <c r="J141" s="81"/>
      <c r="K141" s="81"/>
    </row>
    <row r="142" spans="6:11">
      <c r="F142" s="81"/>
      <c r="G142" s="81"/>
      <c r="H142" s="81"/>
      <c r="I142" s="81"/>
      <c r="J142" s="81"/>
      <c r="K142" s="81"/>
    </row>
    <row r="143" spans="6:11">
      <c r="F143" s="81"/>
      <c r="G143" s="81"/>
      <c r="H143" s="81"/>
      <c r="I143" s="81"/>
      <c r="J143" s="81"/>
      <c r="K143" s="81"/>
    </row>
    <row r="144" spans="6:11">
      <c r="F144" s="81"/>
      <c r="G144" s="81"/>
      <c r="H144" s="81"/>
      <c r="I144" s="81"/>
      <c r="J144" s="81"/>
      <c r="K144" s="81"/>
    </row>
    <row r="145" spans="6:11">
      <c r="F145" s="81"/>
      <c r="G145" s="81"/>
      <c r="H145" s="81"/>
      <c r="I145" s="81"/>
      <c r="J145" s="81"/>
      <c r="K145" s="81"/>
    </row>
    <row r="146" spans="6:11">
      <c r="F146" s="81"/>
      <c r="G146" s="81"/>
      <c r="H146" s="81"/>
      <c r="I146" s="81"/>
      <c r="J146" s="81"/>
      <c r="K146" s="81"/>
    </row>
    <row r="147" spans="6:11">
      <c r="F147" s="81"/>
      <c r="G147" s="81"/>
      <c r="H147" s="81"/>
      <c r="I147" s="81"/>
      <c r="J147" s="81"/>
      <c r="K147" s="81"/>
    </row>
    <row r="148" spans="6:11">
      <c r="F148" s="81"/>
      <c r="G148" s="81"/>
      <c r="H148" s="81"/>
      <c r="I148" s="81"/>
      <c r="J148" s="81"/>
      <c r="K148" s="81"/>
    </row>
    <row r="149" spans="6:11">
      <c r="F149" s="81"/>
      <c r="G149" s="81"/>
      <c r="H149" s="81"/>
      <c r="I149" s="81"/>
      <c r="J149" s="81"/>
      <c r="K149" s="81"/>
    </row>
    <row r="150" spans="6:11">
      <c r="F150" s="81"/>
      <c r="G150" s="81"/>
      <c r="H150" s="81"/>
      <c r="I150" s="81"/>
      <c r="J150" s="81"/>
      <c r="K150" s="81"/>
    </row>
    <row r="151" spans="6:11">
      <c r="F151" s="81"/>
      <c r="G151" s="81"/>
      <c r="H151" s="81"/>
      <c r="I151" s="81"/>
      <c r="J151" s="81"/>
      <c r="K151" s="81"/>
    </row>
    <row r="152" spans="6:11">
      <c r="F152" s="81"/>
      <c r="G152" s="81"/>
      <c r="H152" s="81"/>
      <c r="I152" s="81"/>
      <c r="J152" s="81"/>
      <c r="K152" s="81"/>
    </row>
    <row r="153" spans="6:11">
      <c r="F153" s="81"/>
      <c r="G153" s="81"/>
      <c r="H153" s="81"/>
      <c r="I153" s="81"/>
      <c r="J153" s="81"/>
      <c r="K153" s="81"/>
    </row>
    <row r="154" spans="6:11">
      <c r="F154" s="81"/>
      <c r="G154" s="81"/>
      <c r="H154" s="81"/>
      <c r="I154" s="81"/>
      <c r="J154" s="81"/>
      <c r="K154" s="81"/>
    </row>
    <row r="155" spans="6:11">
      <c r="F155" s="81"/>
      <c r="G155" s="81"/>
      <c r="H155" s="81"/>
      <c r="I155" s="81"/>
      <c r="J155" s="81"/>
      <c r="K155" s="81"/>
    </row>
    <row r="156" spans="6:11">
      <c r="F156" s="81"/>
      <c r="G156" s="81"/>
      <c r="H156" s="81"/>
      <c r="I156" s="81"/>
      <c r="J156" s="81"/>
      <c r="K156" s="81"/>
    </row>
    <row r="157" spans="6:11">
      <c r="F157" s="81"/>
      <c r="G157" s="81"/>
      <c r="H157" s="81"/>
      <c r="I157" s="81"/>
      <c r="J157" s="81"/>
      <c r="K157" s="81"/>
    </row>
    <row r="158" spans="6:11">
      <c r="F158" s="81"/>
      <c r="G158" s="81"/>
      <c r="H158" s="81"/>
      <c r="I158" s="81"/>
      <c r="J158" s="81"/>
      <c r="K158" s="81"/>
    </row>
    <row r="159" spans="6:11">
      <c r="F159" s="81"/>
      <c r="G159" s="81"/>
      <c r="H159" s="81"/>
      <c r="I159" s="81"/>
      <c r="J159" s="81"/>
      <c r="K159" s="81"/>
    </row>
    <row r="160" spans="6:11">
      <c r="F160" s="81"/>
      <c r="G160" s="81"/>
      <c r="H160" s="81"/>
      <c r="I160" s="81"/>
      <c r="J160" s="81"/>
      <c r="K160" s="81"/>
    </row>
    <row r="161" spans="6:11">
      <c r="F161" s="81"/>
      <c r="G161" s="81"/>
      <c r="H161" s="81"/>
      <c r="I161" s="81"/>
      <c r="J161" s="81"/>
      <c r="K161" s="81"/>
    </row>
    <row r="162" spans="6:11">
      <c r="F162" s="81"/>
      <c r="G162" s="81"/>
      <c r="H162" s="81"/>
      <c r="I162" s="81"/>
      <c r="J162" s="81"/>
      <c r="K162" s="81"/>
    </row>
    <row r="163" spans="6:11">
      <c r="F163" s="81"/>
      <c r="G163" s="81"/>
      <c r="H163" s="81"/>
      <c r="I163" s="81"/>
      <c r="J163" s="81"/>
      <c r="K163" s="81"/>
    </row>
    <row r="164" spans="6:11">
      <c r="F164" s="81"/>
      <c r="G164" s="81"/>
      <c r="H164" s="81"/>
      <c r="I164" s="81"/>
      <c r="J164" s="81"/>
      <c r="K164" s="81"/>
    </row>
    <row r="165" spans="6:11">
      <c r="F165" s="81"/>
      <c r="G165" s="81"/>
      <c r="H165" s="81"/>
      <c r="I165" s="81"/>
      <c r="J165" s="81"/>
      <c r="K165" s="81"/>
    </row>
    <row r="166" spans="6:11">
      <c r="F166" s="81"/>
      <c r="G166" s="81"/>
      <c r="H166" s="81"/>
      <c r="I166" s="81"/>
      <c r="J166" s="81"/>
      <c r="K166" s="81"/>
    </row>
    <row r="167" spans="6:11">
      <c r="F167" s="81"/>
      <c r="G167" s="81"/>
      <c r="H167" s="81"/>
      <c r="I167" s="81"/>
      <c r="J167" s="81"/>
      <c r="K167" s="81"/>
    </row>
    <row r="168" spans="6:11">
      <c r="F168" s="81"/>
      <c r="G168" s="81"/>
      <c r="H168" s="81"/>
      <c r="I168" s="81"/>
      <c r="J168" s="81"/>
      <c r="K168" s="81"/>
    </row>
    <row r="169" spans="6:11">
      <c r="F169" s="81"/>
      <c r="G169" s="81"/>
      <c r="H169" s="81"/>
      <c r="I169" s="81"/>
      <c r="J169" s="81"/>
      <c r="K169" s="81"/>
    </row>
    <row r="170" spans="6:11">
      <c r="F170" s="81"/>
      <c r="G170" s="81"/>
      <c r="H170" s="81"/>
      <c r="I170" s="81"/>
      <c r="J170" s="81"/>
      <c r="K170" s="81"/>
    </row>
    <row r="171" spans="6:11">
      <c r="F171" s="81"/>
      <c r="G171" s="81"/>
      <c r="H171" s="81"/>
      <c r="I171" s="81"/>
      <c r="J171" s="81"/>
      <c r="K171" s="81"/>
    </row>
    <row r="172" spans="6:11">
      <c r="F172" s="81"/>
      <c r="G172" s="81"/>
      <c r="H172" s="81"/>
      <c r="I172" s="81"/>
      <c r="J172" s="81"/>
      <c r="K172" s="81"/>
    </row>
    <row r="173" spans="6:11">
      <c r="F173" s="81"/>
      <c r="G173" s="81"/>
      <c r="H173" s="81"/>
      <c r="I173" s="81"/>
      <c r="J173" s="81"/>
      <c r="K173" s="81"/>
    </row>
  </sheetData>
  <mergeCells count="79">
    <mergeCell ref="F73:J73"/>
    <mergeCell ref="F67:F69"/>
    <mergeCell ref="G67:J67"/>
    <mergeCell ref="G68:J68"/>
    <mergeCell ref="G69:J69"/>
    <mergeCell ref="F70:G70"/>
    <mergeCell ref="F72:K72"/>
    <mergeCell ref="G62:J62"/>
    <mergeCell ref="G63:J63"/>
    <mergeCell ref="G64:J64"/>
    <mergeCell ref="F65:F66"/>
    <mergeCell ref="G65:J65"/>
    <mergeCell ref="G66:J66"/>
    <mergeCell ref="F57:F58"/>
    <mergeCell ref="G57:J57"/>
    <mergeCell ref="G58:J58"/>
    <mergeCell ref="F59:F61"/>
    <mergeCell ref="G59:J59"/>
    <mergeCell ref="G60:J60"/>
    <mergeCell ref="G61:J61"/>
    <mergeCell ref="F51:F53"/>
    <mergeCell ref="G51:J51"/>
    <mergeCell ref="G52:J52"/>
    <mergeCell ref="G53:J53"/>
    <mergeCell ref="F54:F55"/>
    <mergeCell ref="G54:J54"/>
    <mergeCell ref="G55:J55"/>
    <mergeCell ref="F46:F47"/>
    <mergeCell ref="G46:J46"/>
    <mergeCell ref="G47:J47"/>
    <mergeCell ref="F48:F50"/>
    <mergeCell ref="G48:J48"/>
    <mergeCell ref="G49:J49"/>
    <mergeCell ref="G50:J50"/>
    <mergeCell ref="F42:F43"/>
    <mergeCell ref="G42:J42"/>
    <mergeCell ref="G43:J43"/>
    <mergeCell ref="F44:F45"/>
    <mergeCell ref="G44:J44"/>
    <mergeCell ref="G45:J45"/>
    <mergeCell ref="F40:F41"/>
    <mergeCell ref="G40:J40"/>
    <mergeCell ref="G41:J41"/>
    <mergeCell ref="F28:K28"/>
    <mergeCell ref="F29:J29"/>
    <mergeCell ref="F30:J30"/>
    <mergeCell ref="F32:K32"/>
    <mergeCell ref="F33:J33"/>
    <mergeCell ref="F34:J34"/>
    <mergeCell ref="F35:J35"/>
    <mergeCell ref="F36:J36"/>
    <mergeCell ref="F37:G37"/>
    <mergeCell ref="F38:K38"/>
    <mergeCell ref="G39:J39"/>
    <mergeCell ref="G26:K26"/>
    <mergeCell ref="G15:K15"/>
    <mergeCell ref="G16:K16"/>
    <mergeCell ref="G17:K17"/>
    <mergeCell ref="G18:K18"/>
    <mergeCell ref="G20:K20"/>
    <mergeCell ref="F22:K22"/>
    <mergeCell ref="G23:K23"/>
    <mergeCell ref="G24:K24"/>
    <mergeCell ref="G25:K25"/>
    <mergeCell ref="B19:D19"/>
    <mergeCell ref="G19:K19"/>
    <mergeCell ref="A8:D8"/>
    <mergeCell ref="G8:K8"/>
    <mergeCell ref="F10:K10"/>
    <mergeCell ref="G11:K11"/>
    <mergeCell ref="G12:K12"/>
    <mergeCell ref="A14:D14"/>
    <mergeCell ref="F14:K14"/>
    <mergeCell ref="F7:K7"/>
    <mergeCell ref="A2:D2"/>
    <mergeCell ref="F2:K2"/>
    <mergeCell ref="G3:K3"/>
    <mergeCell ref="G4:K4"/>
    <mergeCell ref="G5:K5"/>
  </mergeCells>
  <dataValidations count="2">
    <dataValidation type="whole" operator="greaterThanOrEqual" allowBlank="1" showInputMessage="1" showErrorMessage="1" error="Enter a value greater than or equal to 0" prompt="Enter a value greater than or equal to 0" sqref="G23:K26">
      <formula1>0</formula1>
    </dataValidation>
    <dataValidation type="whole" operator="greaterThanOrEqual" allowBlank="1" showInputMessage="1" showErrorMessage="1" sqref="G3:K5 G8:K8 G11:K12 K29:K30 K33:K36 K39:K69">
      <formula1>0</formula1>
    </dataValidation>
  </dataValidations>
  <hyperlinks>
    <hyperlink ref="F73" location="Definitions!A1" display="Market characterization information available (yes/no)"/>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L54"/>
  <sheetViews>
    <sheetView workbookViewId="0">
      <selection activeCell="C5" sqref="C5"/>
    </sheetView>
  </sheetViews>
  <sheetFormatPr defaultRowHeight="15"/>
  <cols>
    <col min="1" max="1" width="21.28515625" style="93" customWidth="1"/>
    <col min="2" max="2" width="32.42578125" style="93" customWidth="1"/>
    <col min="3" max="3" width="15.7109375" style="93" customWidth="1"/>
    <col min="4" max="4" width="16.85546875" style="93" customWidth="1"/>
    <col min="5" max="5" width="18.140625" style="93" customWidth="1"/>
    <col min="6" max="6" width="17.85546875" style="93" customWidth="1"/>
    <col min="7" max="10" width="16.85546875" style="93" customWidth="1"/>
    <col min="11" max="11" width="17" style="93" customWidth="1"/>
    <col min="12" max="12" width="106.85546875" style="110" customWidth="1"/>
    <col min="13" max="16384" width="9.140625" style="93"/>
  </cols>
  <sheetData>
    <row r="1" spans="1:12">
      <c r="A1" s="246" t="s">
        <v>275</v>
      </c>
      <c r="B1" s="247"/>
      <c r="C1" s="229" t="s">
        <v>116</v>
      </c>
      <c r="D1" s="238" t="s">
        <v>127</v>
      </c>
      <c r="E1" s="239"/>
      <c r="F1" s="239"/>
      <c r="G1" s="240"/>
      <c r="H1" s="240"/>
      <c r="I1" s="240"/>
      <c r="J1" s="240"/>
      <c r="K1" s="241" t="s">
        <v>222</v>
      </c>
      <c r="L1" s="237" t="s">
        <v>160</v>
      </c>
    </row>
    <row r="2" spans="1:12" ht="81.75" customHeight="1">
      <c r="A2" s="248"/>
      <c r="B2" s="249"/>
      <c r="C2" s="244"/>
      <c r="D2" s="191"/>
      <c r="E2" s="252" t="s">
        <v>304</v>
      </c>
      <c r="F2" s="253"/>
      <c r="G2" s="192"/>
      <c r="H2" s="192"/>
      <c r="I2" s="192"/>
      <c r="J2" s="192"/>
      <c r="K2" s="242"/>
      <c r="L2" s="237"/>
    </row>
    <row r="3" spans="1:12" ht="60" customHeight="1" thickBot="1">
      <c r="A3" s="250"/>
      <c r="B3" s="251"/>
      <c r="C3" s="245"/>
      <c r="D3" s="112" t="s">
        <v>176</v>
      </c>
      <c r="E3" s="190" t="s">
        <v>158</v>
      </c>
      <c r="F3" s="113" t="s">
        <v>295</v>
      </c>
      <c r="G3" s="113" t="s">
        <v>112</v>
      </c>
      <c r="H3" s="190" t="s">
        <v>115</v>
      </c>
      <c r="I3" s="190" t="s">
        <v>154</v>
      </c>
      <c r="J3" s="190" t="s">
        <v>153</v>
      </c>
      <c r="K3" s="243"/>
      <c r="L3" s="237"/>
    </row>
    <row r="4" spans="1:12" ht="18" customHeight="1" thickBot="1">
      <c r="A4" s="230" t="s">
        <v>117</v>
      </c>
      <c r="B4" s="231"/>
      <c r="C4" s="231"/>
      <c r="D4" s="231"/>
      <c r="E4" s="231"/>
      <c r="F4" s="231"/>
      <c r="G4" s="231"/>
      <c r="H4" s="231"/>
      <c r="I4" s="231"/>
      <c r="J4" s="231"/>
      <c r="K4" s="232"/>
      <c r="L4" s="145"/>
    </row>
    <row r="5" spans="1:12" ht="17.25" customHeight="1">
      <c r="A5" s="233" t="s">
        <v>113</v>
      </c>
      <c r="B5" s="233"/>
      <c r="C5" s="211">
        <f>SUM(D5,E5,G5:J5)</f>
        <v>0</v>
      </c>
      <c r="D5" s="5"/>
      <c r="E5" s="5"/>
      <c r="F5" s="5"/>
      <c r="G5" s="5"/>
      <c r="H5" s="5"/>
      <c r="I5" s="5"/>
      <c r="J5" s="5"/>
      <c r="K5" s="211">
        <f>'Q4 CY2013'!K5+'Q1 CY2014'!C5</f>
        <v>0</v>
      </c>
      <c r="L5" s="195" t="s">
        <v>167</v>
      </c>
    </row>
    <row r="6" spans="1:12" ht="17.25" customHeight="1">
      <c r="A6" s="234" t="s">
        <v>26</v>
      </c>
      <c r="B6" s="234"/>
      <c r="C6" s="99">
        <f t="shared" ref="C6:C7" si="0">SUM(D6:J6)</f>
        <v>0</v>
      </c>
      <c r="D6" s="26"/>
      <c r="E6" s="26"/>
      <c r="F6" s="26"/>
      <c r="G6" s="26"/>
      <c r="H6" s="26"/>
      <c r="I6" s="26"/>
      <c r="J6" s="26"/>
      <c r="K6" s="99">
        <f>'Q4 CY2013'!K6+'Q1 CY2014'!C6</f>
        <v>0</v>
      </c>
      <c r="L6" s="195" t="s">
        <v>286</v>
      </c>
    </row>
    <row r="7" spans="1:12" ht="17.25" customHeight="1">
      <c r="A7" s="224" t="s">
        <v>289</v>
      </c>
      <c r="B7" s="225"/>
      <c r="C7" s="99">
        <f t="shared" si="0"/>
        <v>0</v>
      </c>
      <c r="D7" s="26"/>
      <c r="E7" s="26"/>
      <c r="F7" s="26"/>
      <c r="G7" s="26"/>
      <c r="H7" s="26"/>
      <c r="I7" s="26"/>
      <c r="J7" s="26"/>
      <c r="K7" s="99">
        <f>'Q4 CY2013'!K7+'Q1 CY2014'!C7</f>
        <v>0</v>
      </c>
      <c r="L7" s="195" t="s">
        <v>213</v>
      </c>
    </row>
    <row r="8" spans="1:12" ht="15.75" customHeight="1">
      <c r="A8" s="224" t="s">
        <v>189</v>
      </c>
      <c r="B8" s="226"/>
      <c r="C8" s="211">
        <f>SUM(G8:J8)</f>
        <v>0</v>
      </c>
      <c r="D8" s="116"/>
      <c r="E8" s="116"/>
      <c r="F8" s="116"/>
      <c r="G8" s="2"/>
      <c r="H8" s="2"/>
      <c r="I8" s="2"/>
      <c r="J8" s="2"/>
      <c r="K8" s="212">
        <f>'Q4 CY2013'!K8+'Q1 CY2014'!C8</f>
        <v>0</v>
      </c>
      <c r="L8" s="195" t="s">
        <v>212</v>
      </c>
    </row>
    <row r="9" spans="1:12" ht="24">
      <c r="A9" s="257" t="s">
        <v>159</v>
      </c>
      <c r="B9" s="258"/>
      <c r="C9" s="254" t="s">
        <v>40</v>
      </c>
      <c r="D9" s="255"/>
      <c r="E9" s="255"/>
      <c r="F9" s="255"/>
      <c r="G9" s="255"/>
      <c r="H9" s="255"/>
      <c r="I9" s="255"/>
      <c r="J9" s="255"/>
      <c r="K9" s="256"/>
      <c r="L9" s="195" t="s">
        <v>161</v>
      </c>
    </row>
    <row r="10" spans="1:12">
      <c r="A10" s="94" t="s">
        <v>157</v>
      </c>
      <c r="B10" s="100" t="s">
        <v>156</v>
      </c>
      <c r="C10" s="101">
        <f>SUM(D10:J10)</f>
        <v>0</v>
      </c>
      <c r="D10" s="2"/>
      <c r="E10" s="2"/>
      <c r="F10" s="2"/>
      <c r="G10" s="2"/>
      <c r="H10" s="2"/>
      <c r="I10" s="2"/>
      <c r="J10" s="2"/>
      <c r="K10" s="212">
        <f>'Q4 CY2013'!K10+'Q1 CY2014'!C10</f>
        <v>0</v>
      </c>
      <c r="L10" s="195" t="s">
        <v>162</v>
      </c>
    </row>
    <row r="11" spans="1:12">
      <c r="A11" s="94" t="s">
        <v>157</v>
      </c>
      <c r="B11" s="100" t="s">
        <v>7</v>
      </c>
      <c r="C11" s="101">
        <f t="shared" ref="C11:C14" si="1">SUM(D11:J11)</f>
        <v>0</v>
      </c>
      <c r="D11" s="2"/>
      <c r="E11" s="2"/>
      <c r="F11" s="2"/>
      <c r="G11" s="2"/>
      <c r="H11" s="2"/>
      <c r="I11" s="2"/>
      <c r="J11" s="2"/>
      <c r="K11" s="212">
        <f>'Q4 CY2013'!K11+'Q1 CY2014'!C11</f>
        <v>0</v>
      </c>
      <c r="L11" s="195" t="s">
        <v>163</v>
      </c>
    </row>
    <row r="12" spans="1:12">
      <c r="A12" s="94" t="s">
        <v>157</v>
      </c>
      <c r="B12" s="100" t="s">
        <v>8</v>
      </c>
      <c r="C12" s="101">
        <f t="shared" si="1"/>
        <v>0</v>
      </c>
      <c r="D12" s="2"/>
      <c r="E12" s="2"/>
      <c r="F12" s="2"/>
      <c r="G12" s="2"/>
      <c r="H12" s="2"/>
      <c r="I12" s="2"/>
      <c r="J12" s="2"/>
      <c r="K12" s="212">
        <f>'Q4 CY2013'!K12+'Q1 CY2014'!C12</f>
        <v>0</v>
      </c>
      <c r="L12" s="195" t="s">
        <v>164</v>
      </c>
    </row>
    <row r="13" spans="1:12">
      <c r="A13" s="94" t="s">
        <v>157</v>
      </c>
      <c r="B13" s="100" t="s">
        <v>9</v>
      </c>
      <c r="C13" s="101">
        <f t="shared" si="1"/>
        <v>0</v>
      </c>
      <c r="D13" s="5"/>
      <c r="E13" s="5"/>
      <c r="F13" s="5"/>
      <c r="G13" s="5"/>
      <c r="H13" s="5"/>
      <c r="I13" s="5"/>
      <c r="J13" s="5"/>
      <c r="K13" s="212">
        <f>'Q4 CY2013'!K13+'Q1 CY2014'!C13</f>
        <v>0</v>
      </c>
      <c r="L13" s="195" t="s">
        <v>165</v>
      </c>
    </row>
    <row r="14" spans="1:12">
      <c r="A14" s="94" t="s">
        <v>157</v>
      </c>
      <c r="B14" s="100" t="s">
        <v>118</v>
      </c>
      <c r="C14" s="101">
        <f t="shared" si="1"/>
        <v>0</v>
      </c>
      <c r="D14" s="2"/>
      <c r="E14" s="2"/>
      <c r="F14" s="2"/>
      <c r="G14" s="2"/>
      <c r="H14" s="2"/>
      <c r="I14" s="2"/>
      <c r="J14" s="2"/>
      <c r="K14" s="212">
        <f>'Q4 CY2013'!K14+'Q1 CY2014'!C14</f>
        <v>0</v>
      </c>
      <c r="L14" s="195" t="s">
        <v>166</v>
      </c>
    </row>
    <row r="15" spans="1:12" ht="33" customHeight="1">
      <c r="A15" s="227" t="s">
        <v>155</v>
      </c>
      <c r="B15" s="227"/>
      <c r="C15" s="102">
        <f>SUM(D15:J15)</f>
        <v>0</v>
      </c>
      <c r="D15" s="103">
        <f>IF($A$10="kWh",(D10*3412.14)/1000000,IF($A$10="MMBTU",D10,0))+IF($A$11="Therms",(D11*100000)/1000000,IF($A$11="ccf",(D11*0.1027),IF($A$11="MMBTU",D11,0)))+IF($A$12="Gallons",(D12*(140000/1000000)),IF($A$12="MMBTU",D12,0))+IF($A$13="Gallons",(D13*(91330/1000000)),IF($A$13="MMBTU",D13,0))+IF(A14="MMBTU",D14,0)</f>
        <v>0</v>
      </c>
      <c r="E15" s="103">
        <f t="shared" ref="E15:J15" si="2">IF($A$10="kWh",(E10*3412.14)/1000000,IF($A$10="MMBTU",E10,0))+IF($A$11="Therms",(E11*100000)/1000000,IF($A$11="ccf",(E11*0.1027),IF($A$11="MMBTU",E11,0)))+IF($A$12="Gallons",(E12*(140000/1000000)),IF($A$12="MMBTU",E12,0))+IF($A$13="Gallons",(E13*(91330/1000000)),IF($A$13="MMBTU",E13,0))+IF(B14="MMBTU",E14,0)</f>
        <v>0</v>
      </c>
      <c r="F15" s="103">
        <f t="shared" si="2"/>
        <v>0</v>
      </c>
      <c r="G15" s="103">
        <f t="shared" si="2"/>
        <v>0</v>
      </c>
      <c r="H15" s="103">
        <f t="shared" si="2"/>
        <v>0</v>
      </c>
      <c r="I15" s="103">
        <f t="shared" si="2"/>
        <v>0</v>
      </c>
      <c r="J15" s="103">
        <f t="shared" si="2"/>
        <v>0</v>
      </c>
      <c r="K15" s="103">
        <f>'Q4 CY2013'!K15+'Q1 CY2014'!C15</f>
        <v>0</v>
      </c>
      <c r="L15" s="195" t="s">
        <v>214</v>
      </c>
    </row>
    <row r="16" spans="1:12" ht="18.75" customHeight="1">
      <c r="A16" s="228" t="s">
        <v>209</v>
      </c>
      <c r="B16" s="228"/>
      <c r="C16" s="229"/>
      <c r="D16" s="229"/>
      <c r="E16" s="229"/>
      <c r="F16" s="229"/>
      <c r="G16" s="229"/>
      <c r="H16" s="229"/>
      <c r="I16" s="229"/>
      <c r="J16" s="229"/>
      <c r="K16" s="228"/>
      <c r="L16" s="195"/>
    </row>
    <row r="17" spans="1:12" ht="24">
      <c r="A17" s="235" t="s">
        <v>200</v>
      </c>
      <c r="B17" s="236"/>
      <c r="C17" s="104"/>
      <c r="D17" s="105"/>
      <c r="E17" s="105"/>
      <c r="F17" s="105"/>
      <c r="G17" s="105"/>
      <c r="H17" s="105"/>
      <c r="I17" s="105"/>
      <c r="J17" s="106"/>
      <c r="K17" s="194"/>
      <c r="L17" s="195" t="s">
        <v>294</v>
      </c>
    </row>
    <row r="18" spans="1:12" ht="24">
      <c r="A18" s="222" t="s">
        <v>184</v>
      </c>
      <c r="B18" s="223"/>
      <c r="C18" s="107"/>
      <c r="D18" s="108"/>
      <c r="E18" s="108"/>
      <c r="F18" s="108"/>
      <c r="G18" s="108"/>
      <c r="H18" s="108"/>
      <c r="I18" s="108"/>
      <c r="J18" s="109"/>
      <c r="K18" s="194"/>
      <c r="L18" s="195" t="s">
        <v>215</v>
      </c>
    </row>
    <row r="19" spans="1:12" ht="16.5" customHeight="1">
      <c r="B19" s="95"/>
      <c r="C19" s="95"/>
    </row>
    <row r="21" spans="1:12" ht="15" customHeight="1"/>
    <row r="22" spans="1:12" ht="15.75" customHeight="1"/>
    <row r="23" spans="1:12" ht="15" customHeight="1"/>
    <row r="24" spans="1:12" ht="15.75" customHeight="1"/>
    <row r="25" spans="1:12" ht="15" customHeight="1"/>
    <row r="26" spans="1:12" ht="15.75" customHeight="1"/>
    <row r="27" spans="1:12" ht="15" customHeight="1"/>
    <row r="28" spans="1:12" ht="15.75" customHeight="1"/>
    <row r="29" spans="1:12" ht="15" customHeight="1"/>
    <row r="30" spans="1:12" ht="15" customHeight="1"/>
    <row r="31" spans="1:12" ht="15.75" customHeight="1"/>
    <row r="32" spans="1:12" ht="15" customHeight="1"/>
    <row r="33" ht="15" customHeight="1"/>
    <row r="34" ht="15.75" customHeight="1"/>
    <row r="35" ht="15" customHeight="1"/>
    <row r="36" ht="15.75" customHeight="1"/>
    <row r="38" ht="15" customHeight="1"/>
    <row r="39" ht="15.75" customHeight="1"/>
    <row r="40" ht="15" customHeight="1"/>
    <row r="41" ht="15" customHeight="1"/>
    <row r="42" ht="15.75" customHeight="1"/>
    <row r="46" ht="15" customHeight="1"/>
    <row r="47" ht="15.75" customHeight="1"/>
    <row r="48" ht="15" customHeight="1"/>
    <row r="49" ht="15" customHeight="1"/>
    <row r="50" ht="15.75" customHeight="1"/>
    <row r="53" ht="15.75" customHeight="1"/>
    <row r="54" ht="15.75" customHeight="1"/>
  </sheetData>
  <mergeCells count="17">
    <mergeCell ref="A1:B3"/>
    <mergeCell ref="C1:C3"/>
    <mergeCell ref="D1:J1"/>
    <mergeCell ref="K1:K3"/>
    <mergeCell ref="L1:L3"/>
    <mergeCell ref="E2:F2"/>
    <mergeCell ref="A4:K4"/>
    <mergeCell ref="A5:B5"/>
    <mergeCell ref="A6:B6"/>
    <mergeCell ref="A7:B7"/>
    <mergeCell ref="A18:B18"/>
    <mergeCell ref="A8:B8"/>
    <mergeCell ref="A9:B9"/>
    <mergeCell ref="C9:K9"/>
    <mergeCell ref="A15:B15"/>
    <mergeCell ref="A16:K16"/>
    <mergeCell ref="A17:B17"/>
  </mergeCells>
  <conditionalFormatting sqref="D14:J14">
    <cfRule type="expression" dxfId="25" priority="5">
      <formula>$A$14="Please select unit type"</formula>
    </cfRule>
  </conditionalFormatting>
  <conditionalFormatting sqref="D10:J10">
    <cfRule type="expression" dxfId="24" priority="4">
      <formula>$A$10="Please select unit type"</formula>
    </cfRule>
  </conditionalFormatting>
  <conditionalFormatting sqref="D11:J11">
    <cfRule type="expression" dxfId="23" priority="3">
      <formula>$A$11="Please select unit type"</formula>
    </cfRule>
  </conditionalFormatting>
  <conditionalFormatting sqref="D12:J12">
    <cfRule type="expression" dxfId="22" priority="2">
      <formula>$A$12="Please select unit type"</formula>
    </cfRule>
  </conditionalFormatting>
  <conditionalFormatting sqref="D13:J13">
    <cfRule type="expression" dxfId="21" priority="1">
      <formula>$A$13="Please select unit type"</formula>
    </cfRule>
  </conditionalFormatting>
  <dataValidations count="5">
    <dataValidation type="list" allowBlank="1" showInputMessage="1" showErrorMessage="1" sqref="A10">
      <formula1>ElectricityUnits</formula1>
    </dataValidation>
    <dataValidation type="list" allowBlank="1" showInputMessage="1" showErrorMessage="1" sqref="A11">
      <formula1>NaturalGasUnits</formula1>
    </dataValidation>
    <dataValidation type="list" allowBlank="1" showInputMessage="1" showErrorMessage="1" sqref="A14">
      <formula1>OtherUnits</formula1>
    </dataValidation>
    <dataValidation type="list" allowBlank="1" showInputMessage="1" showErrorMessage="1" sqref="A12">
      <formula1>FuelOilUnits</formula1>
    </dataValidation>
    <dataValidation type="list" allowBlank="1" showInputMessage="1" showErrorMessage="1" sqref="A13">
      <formula1>PropaneUnits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L54"/>
  <sheetViews>
    <sheetView workbookViewId="0">
      <selection activeCell="C5" sqref="C5"/>
    </sheetView>
  </sheetViews>
  <sheetFormatPr defaultRowHeight="15"/>
  <cols>
    <col min="1" max="1" width="21.28515625" style="93" customWidth="1"/>
    <col min="2" max="2" width="32.42578125" style="93" customWidth="1"/>
    <col min="3" max="3" width="15.7109375" style="93" customWidth="1"/>
    <col min="4" max="4" width="16.85546875" style="93" customWidth="1"/>
    <col min="5" max="5" width="18.140625" style="93" customWidth="1"/>
    <col min="6" max="6" width="17.85546875" style="93" customWidth="1"/>
    <col min="7" max="10" width="16.85546875" style="93" customWidth="1"/>
    <col min="11" max="11" width="17" style="93" customWidth="1"/>
    <col min="12" max="12" width="106.85546875" style="110" customWidth="1"/>
    <col min="13" max="16384" width="9.140625" style="93"/>
  </cols>
  <sheetData>
    <row r="1" spans="1:12">
      <c r="A1" s="246" t="s">
        <v>276</v>
      </c>
      <c r="B1" s="247"/>
      <c r="C1" s="229" t="s">
        <v>116</v>
      </c>
      <c r="D1" s="238" t="s">
        <v>127</v>
      </c>
      <c r="E1" s="239"/>
      <c r="F1" s="239"/>
      <c r="G1" s="240"/>
      <c r="H1" s="240"/>
      <c r="I1" s="240"/>
      <c r="J1" s="240"/>
      <c r="K1" s="241" t="s">
        <v>222</v>
      </c>
      <c r="L1" s="237" t="s">
        <v>160</v>
      </c>
    </row>
    <row r="2" spans="1:12" ht="78.75" customHeight="1">
      <c r="A2" s="248"/>
      <c r="B2" s="249"/>
      <c r="C2" s="244"/>
      <c r="D2" s="134"/>
      <c r="E2" s="252" t="s">
        <v>304</v>
      </c>
      <c r="F2" s="253"/>
      <c r="G2" s="135"/>
      <c r="H2" s="135"/>
      <c r="I2" s="135"/>
      <c r="J2" s="135"/>
      <c r="K2" s="242"/>
      <c r="L2" s="237"/>
    </row>
    <row r="3" spans="1:12" ht="60" customHeight="1" thickBot="1">
      <c r="A3" s="250"/>
      <c r="B3" s="251"/>
      <c r="C3" s="245"/>
      <c r="D3" s="112" t="s">
        <v>176</v>
      </c>
      <c r="E3" s="136" t="s">
        <v>158</v>
      </c>
      <c r="F3" s="113" t="s">
        <v>295</v>
      </c>
      <c r="G3" s="113" t="s">
        <v>112</v>
      </c>
      <c r="H3" s="136" t="s">
        <v>115</v>
      </c>
      <c r="I3" s="136" t="s">
        <v>154</v>
      </c>
      <c r="J3" s="136" t="s">
        <v>153</v>
      </c>
      <c r="K3" s="243"/>
      <c r="L3" s="237"/>
    </row>
    <row r="4" spans="1:12" ht="18" customHeight="1" thickBot="1">
      <c r="A4" s="230" t="s">
        <v>117</v>
      </c>
      <c r="B4" s="231"/>
      <c r="C4" s="231"/>
      <c r="D4" s="231"/>
      <c r="E4" s="231"/>
      <c r="F4" s="231"/>
      <c r="G4" s="231"/>
      <c r="H4" s="231"/>
      <c r="I4" s="231"/>
      <c r="J4" s="231"/>
      <c r="K4" s="232"/>
      <c r="L4" s="145"/>
    </row>
    <row r="5" spans="1:12" ht="17.25" customHeight="1">
      <c r="A5" s="233" t="s">
        <v>113</v>
      </c>
      <c r="B5" s="233"/>
      <c r="C5" s="211">
        <f>SUM(D5,E5,G5:J5)</f>
        <v>0</v>
      </c>
      <c r="D5" s="5"/>
      <c r="E5" s="5"/>
      <c r="F5" s="5"/>
      <c r="G5" s="5"/>
      <c r="H5" s="5"/>
      <c r="I5" s="5"/>
      <c r="J5" s="5"/>
      <c r="K5" s="211">
        <f>'Q1 CY2014'!K5+'Q2 CY2014'!C5</f>
        <v>0</v>
      </c>
      <c r="L5" s="195" t="s">
        <v>167</v>
      </c>
    </row>
    <row r="6" spans="1:12" ht="17.25" customHeight="1">
      <c r="A6" s="234" t="s">
        <v>26</v>
      </c>
      <c r="B6" s="234"/>
      <c r="C6" s="99">
        <f t="shared" ref="C6:C7" si="0">SUM(D6:J6)</f>
        <v>0</v>
      </c>
      <c r="D6" s="26"/>
      <c r="E6" s="26"/>
      <c r="F6" s="26"/>
      <c r="G6" s="26"/>
      <c r="H6" s="26"/>
      <c r="I6" s="26"/>
      <c r="J6" s="26"/>
      <c r="K6" s="99">
        <f>'Q1 CY2014'!K6+'Q2 CY2014'!C6</f>
        <v>0</v>
      </c>
      <c r="L6" s="195" t="s">
        <v>286</v>
      </c>
    </row>
    <row r="7" spans="1:12" ht="17.25" customHeight="1">
      <c r="A7" s="224" t="s">
        <v>289</v>
      </c>
      <c r="B7" s="225"/>
      <c r="C7" s="99">
        <f t="shared" si="0"/>
        <v>0</v>
      </c>
      <c r="D7" s="26"/>
      <c r="E7" s="26"/>
      <c r="F7" s="26"/>
      <c r="G7" s="26"/>
      <c r="H7" s="26"/>
      <c r="I7" s="26"/>
      <c r="J7" s="26"/>
      <c r="K7" s="99">
        <f>'Q1 CY2014'!K7+'Q2 CY2014'!C7</f>
        <v>0</v>
      </c>
      <c r="L7" s="195" t="s">
        <v>213</v>
      </c>
    </row>
    <row r="8" spans="1:12" ht="15.75" customHeight="1">
      <c r="A8" s="224" t="s">
        <v>189</v>
      </c>
      <c r="B8" s="226"/>
      <c r="C8" s="211">
        <f>SUM(G8:J8)</f>
        <v>0</v>
      </c>
      <c r="D8" s="116"/>
      <c r="E8" s="116"/>
      <c r="F8" s="116"/>
      <c r="G8" s="2"/>
      <c r="H8" s="2"/>
      <c r="I8" s="2"/>
      <c r="J8" s="2"/>
      <c r="K8" s="212">
        <f>'Q1 CY2014'!K8+'Q2 CY2014'!C8</f>
        <v>0</v>
      </c>
      <c r="L8" s="195" t="s">
        <v>212</v>
      </c>
    </row>
    <row r="9" spans="1:12" ht="24">
      <c r="A9" s="257" t="s">
        <v>159</v>
      </c>
      <c r="B9" s="258"/>
      <c r="C9" s="254" t="s">
        <v>40</v>
      </c>
      <c r="D9" s="255"/>
      <c r="E9" s="255"/>
      <c r="F9" s="255"/>
      <c r="G9" s="255"/>
      <c r="H9" s="255"/>
      <c r="I9" s="255"/>
      <c r="J9" s="255"/>
      <c r="K9" s="256"/>
      <c r="L9" s="195" t="s">
        <v>161</v>
      </c>
    </row>
    <row r="10" spans="1:12">
      <c r="A10" s="94" t="s">
        <v>157</v>
      </c>
      <c r="B10" s="100" t="s">
        <v>156</v>
      </c>
      <c r="C10" s="101">
        <f>SUM(D10:J10)</f>
        <v>0</v>
      </c>
      <c r="D10" s="2"/>
      <c r="E10" s="2"/>
      <c r="F10" s="2"/>
      <c r="G10" s="2"/>
      <c r="H10" s="2"/>
      <c r="I10" s="2"/>
      <c r="J10" s="2"/>
      <c r="K10" s="212">
        <f>'Q1 CY2014'!K10+'Q2 CY2014'!C10</f>
        <v>0</v>
      </c>
      <c r="L10" s="195" t="s">
        <v>162</v>
      </c>
    </row>
    <row r="11" spans="1:12">
      <c r="A11" s="94" t="s">
        <v>157</v>
      </c>
      <c r="B11" s="100" t="s">
        <v>7</v>
      </c>
      <c r="C11" s="101">
        <f t="shared" ref="C11:C14" si="1">SUM(D11:J11)</f>
        <v>0</v>
      </c>
      <c r="D11" s="2"/>
      <c r="E11" s="2"/>
      <c r="F11" s="2"/>
      <c r="G11" s="2"/>
      <c r="H11" s="2"/>
      <c r="I11" s="2"/>
      <c r="J11" s="2"/>
      <c r="K11" s="212">
        <f>'Q1 CY2014'!K11+'Q2 CY2014'!C11</f>
        <v>0</v>
      </c>
      <c r="L11" s="195" t="s">
        <v>163</v>
      </c>
    </row>
    <row r="12" spans="1:12">
      <c r="A12" s="94" t="s">
        <v>157</v>
      </c>
      <c r="B12" s="100" t="s">
        <v>8</v>
      </c>
      <c r="C12" s="101">
        <f t="shared" si="1"/>
        <v>0</v>
      </c>
      <c r="D12" s="2"/>
      <c r="E12" s="2"/>
      <c r="F12" s="2"/>
      <c r="G12" s="2"/>
      <c r="H12" s="2"/>
      <c r="I12" s="2"/>
      <c r="J12" s="2"/>
      <c r="K12" s="212">
        <f>'Q1 CY2014'!K12+'Q2 CY2014'!C12</f>
        <v>0</v>
      </c>
      <c r="L12" s="195" t="s">
        <v>164</v>
      </c>
    </row>
    <row r="13" spans="1:12">
      <c r="A13" s="94" t="s">
        <v>157</v>
      </c>
      <c r="B13" s="100" t="s">
        <v>9</v>
      </c>
      <c r="C13" s="101">
        <f t="shared" si="1"/>
        <v>0</v>
      </c>
      <c r="D13" s="5"/>
      <c r="E13" s="5"/>
      <c r="F13" s="5"/>
      <c r="G13" s="5"/>
      <c r="H13" s="5"/>
      <c r="I13" s="5"/>
      <c r="J13" s="5"/>
      <c r="K13" s="212">
        <f>'Q1 CY2014'!K13+'Q2 CY2014'!C13</f>
        <v>0</v>
      </c>
      <c r="L13" s="195" t="s">
        <v>165</v>
      </c>
    </row>
    <row r="14" spans="1:12">
      <c r="A14" s="94" t="s">
        <v>157</v>
      </c>
      <c r="B14" s="100" t="s">
        <v>118</v>
      </c>
      <c r="C14" s="101">
        <f t="shared" si="1"/>
        <v>0</v>
      </c>
      <c r="D14" s="2"/>
      <c r="E14" s="2"/>
      <c r="F14" s="2"/>
      <c r="G14" s="2"/>
      <c r="H14" s="2"/>
      <c r="I14" s="2"/>
      <c r="J14" s="2"/>
      <c r="K14" s="212">
        <f>'Q1 CY2014'!K14+'Q2 CY2014'!C14</f>
        <v>0</v>
      </c>
      <c r="L14" s="195" t="s">
        <v>166</v>
      </c>
    </row>
    <row r="15" spans="1:12" ht="33" customHeight="1">
      <c r="A15" s="227" t="s">
        <v>155</v>
      </c>
      <c r="B15" s="227"/>
      <c r="C15" s="102">
        <f>SUM(D15:J15)</f>
        <v>0</v>
      </c>
      <c r="D15" s="103">
        <f>IF($A$10="kWh",(D10*3412.14)/1000000,IF($A$10="MMBTU",D10,0))+IF($A$11="Therms",(D11*100000)/1000000,IF($A$11="ccf",(D11*0.1027),IF($A$11="MMBTU",D11,0)))+IF($A$12="Gallons",(D12*(140000/1000000)),IF($A$12="MMBTU",D12,0))+IF($A$13="Gallons",(D13*(91330/1000000)),IF($A$13="MMBTU",D13,0))+IF(A14="MMBTU",D14,0)</f>
        <v>0</v>
      </c>
      <c r="E15" s="103">
        <f t="shared" ref="E15:J15" si="2">IF($A$10="kWh",(E10*3412.14)/1000000,IF($A$10="MMBTU",E10,0))+IF($A$11="Therms",(E11*100000)/1000000,IF($A$11="ccf",(E11*0.1027),IF($A$11="MMBTU",E11,0)))+IF($A$12="Gallons",(E12*(140000/1000000)),IF($A$12="MMBTU",E12,0))+IF($A$13="Gallons",(E13*(91330/1000000)),IF($A$13="MMBTU",E13,0))+IF(B14="MMBTU",E14,0)</f>
        <v>0</v>
      </c>
      <c r="F15" s="103">
        <f t="shared" si="2"/>
        <v>0</v>
      </c>
      <c r="G15" s="103">
        <f t="shared" si="2"/>
        <v>0</v>
      </c>
      <c r="H15" s="103">
        <f t="shared" si="2"/>
        <v>0</v>
      </c>
      <c r="I15" s="103">
        <f t="shared" si="2"/>
        <v>0</v>
      </c>
      <c r="J15" s="103">
        <f t="shared" si="2"/>
        <v>0</v>
      </c>
      <c r="K15" s="103">
        <f>'Q1 CY2014'!K15+'Q2 CY2014'!C15</f>
        <v>0</v>
      </c>
      <c r="L15" s="195" t="s">
        <v>214</v>
      </c>
    </row>
    <row r="16" spans="1:12" ht="18.75" customHeight="1">
      <c r="A16" s="228" t="s">
        <v>209</v>
      </c>
      <c r="B16" s="228"/>
      <c r="C16" s="229"/>
      <c r="D16" s="229"/>
      <c r="E16" s="229"/>
      <c r="F16" s="229"/>
      <c r="G16" s="229"/>
      <c r="H16" s="229"/>
      <c r="I16" s="229"/>
      <c r="J16" s="229"/>
      <c r="K16" s="228"/>
      <c r="L16" s="195"/>
    </row>
    <row r="17" spans="1:12" ht="24">
      <c r="A17" s="235" t="s">
        <v>200</v>
      </c>
      <c r="B17" s="236"/>
      <c r="C17" s="104"/>
      <c r="D17" s="105"/>
      <c r="E17" s="105"/>
      <c r="F17" s="105"/>
      <c r="G17" s="105"/>
      <c r="H17" s="105"/>
      <c r="I17" s="105"/>
      <c r="J17" s="106"/>
      <c r="K17" s="194"/>
      <c r="L17" s="195" t="s">
        <v>294</v>
      </c>
    </row>
    <row r="18" spans="1:12" ht="24">
      <c r="A18" s="222" t="s">
        <v>184</v>
      </c>
      <c r="B18" s="223"/>
      <c r="C18" s="107"/>
      <c r="D18" s="108"/>
      <c r="E18" s="108"/>
      <c r="F18" s="108"/>
      <c r="G18" s="108"/>
      <c r="H18" s="108"/>
      <c r="I18" s="108"/>
      <c r="J18" s="109"/>
      <c r="K18" s="194"/>
      <c r="L18" s="195" t="s">
        <v>215</v>
      </c>
    </row>
    <row r="19" spans="1:12" ht="16.5" customHeight="1">
      <c r="B19" s="95"/>
      <c r="C19" s="95"/>
    </row>
    <row r="21" spans="1:12" ht="15" customHeight="1"/>
    <row r="22" spans="1:12" ht="15.75" customHeight="1"/>
    <row r="23" spans="1:12" ht="15" customHeight="1"/>
    <row r="24" spans="1:12" ht="15.75" customHeight="1"/>
    <row r="25" spans="1:12" ht="15" customHeight="1"/>
    <row r="26" spans="1:12" ht="15.75" customHeight="1"/>
    <row r="27" spans="1:12" ht="15" customHeight="1"/>
    <row r="28" spans="1:12" ht="15.75" customHeight="1"/>
    <row r="29" spans="1:12" ht="15" customHeight="1"/>
    <row r="30" spans="1:12" ht="15" customHeight="1"/>
    <row r="31" spans="1:12" ht="15.75" customHeight="1"/>
    <row r="32" spans="1:12" ht="15" customHeight="1"/>
    <row r="33" ht="15" customHeight="1"/>
    <row r="34" ht="15.75" customHeight="1"/>
    <row r="35" ht="15" customHeight="1"/>
    <row r="36" ht="15.75" customHeight="1"/>
    <row r="38" ht="15" customHeight="1"/>
    <row r="39" ht="15.75" customHeight="1"/>
    <row r="40" ht="15" customHeight="1"/>
    <row r="41" ht="15" customHeight="1"/>
    <row r="42" ht="15.75" customHeight="1"/>
    <row r="46" ht="15" customHeight="1"/>
    <row r="47" ht="15.75" customHeight="1"/>
    <row r="48" ht="15" customHeight="1"/>
    <row r="49" ht="15" customHeight="1"/>
    <row r="50" ht="15.75" customHeight="1"/>
    <row r="53" ht="15.75" customHeight="1"/>
    <row r="54" ht="15.75" customHeight="1"/>
  </sheetData>
  <mergeCells count="17">
    <mergeCell ref="K1:K3"/>
    <mergeCell ref="L1:L3"/>
    <mergeCell ref="E2:F2"/>
    <mergeCell ref="A18:B18"/>
    <mergeCell ref="A8:B8"/>
    <mergeCell ref="A9:B9"/>
    <mergeCell ref="C9:K9"/>
    <mergeCell ref="A15:B15"/>
    <mergeCell ref="A16:K16"/>
    <mergeCell ref="A17:B17"/>
    <mergeCell ref="A4:K4"/>
    <mergeCell ref="A5:B5"/>
    <mergeCell ref="A6:B6"/>
    <mergeCell ref="A7:B7"/>
    <mergeCell ref="A1:B3"/>
    <mergeCell ref="C1:C3"/>
    <mergeCell ref="D1:J1"/>
  </mergeCells>
  <conditionalFormatting sqref="D14:J14">
    <cfRule type="expression" dxfId="20" priority="5">
      <formula>$A$14="Please select unit type"</formula>
    </cfRule>
  </conditionalFormatting>
  <conditionalFormatting sqref="D10:J10">
    <cfRule type="expression" dxfId="19" priority="4">
      <formula>$A$10="Please select unit type"</formula>
    </cfRule>
  </conditionalFormatting>
  <conditionalFormatting sqref="D11:J11">
    <cfRule type="expression" dxfId="18" priority="3">
      <formula>$A$11="Please select unit type"</formula>
    </cfRule>
  </conditionalFormatting>
  <conditionalFormatting sqref="D12:J12">
    <cfRule type="expression" dxfId="17" priority="2">
      <formula>$A$12="Please select unit type"</formula>
    </cfRule>
  </conditionalFormatting>
  <conditionalFormatting sqref="D13:J13">
    <cfRule type="expression" dxfId="16" priority="1">
      <formula>$A$13="Please select unit type"</formula>
    </cfRule>
  </conditionalFormatting>
  <dataValidations count="5">
    <dataValidation type="list" allowBlank="1" showInputMessage="1" showErrorMessage="1" sqref="A13">
      <formula1>PropaneUnits</formula1>
    </dataValidation>
    <dataValidation type="list" allowBlank="1" showInputMessage="1" showErrorMessage="1" sqref="A12">
      <formula1>FuelOilUnits</formula1>
    </dataValidation>
    <dataValidation type="list" allowBlank="1" showInputMessage="1" showErrorMessage="1" sqref="A14">
      <formula1>OtherUnits</formula1>
    </dataValidation>
    <dataValidation type="list" allowBlank="1" showInputMessage="1" showErrorMessage="1" sqref="A11">
      <formula1>NaturalGasUnits</formula1>
    </dataValidation>
    <dataValidation type="list" allowBlank="1" showInputMessage="1" showErrorMessage="1" sqref="A10">
      <formula1>ElectricityUnits</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L54"/>
  <sheetViews>
    <sheetView workbookViewId="0">
      <selection activeCell="C5" sqref="C5"/>
    </sheetView>
  </sheetViews>
  <sheetFormatPr defaultRowHeight="15"/>
  <cols>
    <col min="1" max="1" width="21.28515625" style="93" customWidth="1"/>
    <col min="2" max="2" width="32.42578125" style="93" customWidth="1"/>
    <col min="3" max="3" width="15.7109375" style="93" customWidth="1"/>
    <col min="4" max="4" width="16.85546875" style="93" customWidth="1"/>
    <col min="5" max="5" width="18.140625" style="93" customWidth="1"/>
    <col min="6" max="6" width="17.85546875" style="93" customWidth="1"/>
    <col min="7" max="10" width="16.85546875" style="93" customWidth="1"/>
    <col min="11" max="11" width="17" style="93" customWidth="1"/>
    <col min="12" max="12" width="106.85546875" style="110" customWidth="1"/>
    <col min="13" max="16384" width="9.140625" style="93"/>
  </cols>
  <sheetData>
    <row r="1" spans="1:12">
      <c r="A1" s="246" t="s">
        <v>277</v>
      </c>
      <c r="B1" s="247"/>
      <c r="C1" s="229" t="s">
        <v>116</v>
      </c>
      <c r="D1" s="238" t="s">
        <v>127</v>
      </c>
      <c r="E1" s="239"/>
      <c r="F1" s="239"/>
      <c r="G1" s="240"/>
      <c r="H1" s="240"/>
      <c r="I1" s="240"/>
      <c r="J1" s="240"/>
      <c r="K1" s="241" t="s">
        <v>222</v>
      </c>
      <c r="L1" s="237" t="s">
        <v>160</v>
      </c>
    </row>
    <row r="2" spans="1:12" ht="81" customHeight="1">
      <c r="A2" s="248"/>
      <c r="B2" s="249"/>
      <c r="C2" s="244"/>
      <c r="D2" s="134"/>
      <c r="E2" s="252" t="s">
        <v>304</v>
      </c>
      <c r="F2" s="253"/>
      <c r="G2" s="135"/>
      <c r="H2" s="135"/>
      <c r="I2" s="135"/>
      <c r="J2" s="135"/>
      <c r="K2" s="242"/>
      <c r="L2" s="237"/>
    </row>
    <row r="3" spans="1:12" ht="60" customHeight="1" thickBot="1">
      <c r="A3" s="250"/>
      <c r="B3" s="251"/>
      <c r="C3" s="245"/>
      <c r="D3" s="112" t="s">
        <v>176</v>
      </c>
      <c r="E3" s="136" t="s">
        <v>158</v>
      </c>
      <c r="F3" s="113" t="s">
        <v>295</v>
      </c>
      <c r="G3" s="113" t="s">
        <v>112</v>
      </c>
      <c r="H3" s="136" t="s">
        <v>115</v>
      </c>
      <c r="I3" s="136" t="s">
        <v>154</v>
      </c>
      <c r="J3" s="136" t="s">
        <v>153</v>
      </c>
      <c r="K3" s="243"/>
      <c r="L3" s="237"/>
    </row>
    <row r="4" spans="1:12" ht="18" customHeight="1" thickBot="1">
      <c r="A4" s="230" t="s">
        <v>117</v>
      </c>
      <c r="B4" s="231"/>
      <c r="C4" s="231"/>
      <c r="D4" s="231"/>
      <c r="E4" s="231"/>
      <c r="F4" s="231"/>
      <c r="G4" s="231"/>
      <c r="H4" s="231"/>
      <c r="I4" s="231"/>
      <c r="J4" s="231"/>
      <c r="K4" s="232"/>
      <c r="L4" s="145"/>
    </row>
    <row r="5" spans="1:12" ht="17.25" customHeight="1">
      <c r="A5" s="233" t="s">
        <v>113</v>
      </c>
      <c r="B5" s="233"/>
      <c r="C5" s="211">
        <f>SUM(D5,E5,G5:J5)</f>
        <v>0</v>
      </c>
      <c r="D5" s="5"/>
      <c r="E5" s="5"/>
      <c r="F5" s="5"/>
      <c r="G5" s="5"/>
      <c r="H5" s="5"/>
      <c r="I5" s="5"/>
      <c r="J5" s="5"/>
      <c r="K5" s="211">
        <f>'Q2 CY2014'!K5+'Q3 CY2014'!C5</f>
        <v>0</v>
      </c>
      <c r="L5" s="195" t="s">
        <v>167</v>
      </c>
    </row>
    <row r="6" spans="1:12" ht="17.25" customHeight="1">
      <c r="A6" s="234" t="s">
        <v>26</v>
      </c>
      <c r="B6" s="234"/>
      <c r="C6" s="99">
        <f t="shared" ref="C6:C7" si="0">SUM(D6:J6)</f>
        <v>0</v>
      </c>
      <c r="D6" s="26"/>
      <c r="E6" s="26"/>
      <c r="F6" s="26"/>
      <c r="G6" s="26"/>
      <c r="H6" s="26"/>
      <c r="I6" s="26"/>
      <c r="J6" s="26"/>
      <c r="K6" s="99">
        <f>'Q2 CY2014'!K6+'Q3 CY2014'!C6</f>
        <v>0</v>
      </c>
      <c r="L6" s="195" t="s">
        <v>286</v>
      </c>
    </row>
    <row r="7" spans="1:12" ht="17.25" customHeight="1">
      <c r="A7" s="224" t="s">
        <v>289</v>
      </c>
      <c r="B7" s="225"/>
      <c r="C7" s="99">
        <f t="shared" si="0"/>
        <v>0</v>
      </c>
      <c r="D7" s="26"/>
      <c r="E7" s="26"/>
      <c r="F7" s="26"/>
      <c r="G7" s="26"/>
      <c r="H7" s="26"/>
      <c r="I7" s="26"/>
      <c r="J7" s="26"/>
      <c r="K7" s="99">
        <f>'Q2 CY2014'!K7+'Q3 CY2014'!C7</f>
        <v>0</v>
      </c>
      <c r="L7" s="195" t="s">
        <v>213</v>
      </c>
    </row>
    <row r="8" spans="1:12" ht="15.75" customHeight="1">
      <c r="A8" s="224" t="s">
        <v>189</v>
      </c>
      <c r="B8" s="226"/>
      <c r="C8" s="211">
        <f>SUM(G8:J8)</f>
        <v>0</v>
      </c>
      <c r="D8" s="116"/>
      <c r="E8" s="116"/>
      <c r="F8" s="116"/>
      <c r="G8" s="2"/>
      <c r="H8" s="2"/>
      <c r="I8" s="2"/>
      <c r="J8" s="2"/>
      <c r="K8" s="212">
        <f>'Q2 CY2014'!K8+'Q3 CY2014'!C8</f>
        <v>0</v>
      </c>
      <c r="L8" s="195" t="s">
        <v>212</v>
      </c>
    </row>
    <row r="9" spans="1:12" ht="24">
      <c r="A9" s="257" t="s">
        <v>159</v>
      </c>
      <c r="B9" s="258"/>
      <c r="C9" s="254" t="s">
        <v>40</v>
      </c>
      <c r="D9" s="255"/>
      <c r="E9" s="255"/>
      <c r="F9" s="255"/>
      <c r="G9" s="255"/>
      <c r="H9" s="255"/>
      <c r="I9" s="255"/>
      <c r="J9" s="255"/>
      <c r="K9" s="256"/>
      <c r="L9" s="195" t="s">
        <v>161</v>
      </c>
    </row>
    <row r="10" spans="1:12">
      <c r="A10" s="94" t="s">
        <v>157</v>
      </c>
      <c r="B10" s="100" t="s">
        <v>156</v>
      </c>
      <c r="C10" s="101">
        <f>SUM(D10:J10)</f>
        <v>0</v>
      </c>
      <c r="D10" s="2"/>
      <c r="E10" s="2"/>
      <c r="F10" s="2"/>
      <c r="G10" s="2"/>
      <c r="H10" s="2"/>
      <c r="I10" s="2"/>
      <c r="J10" s="2"/>
      <c r="K10" s="212">
        <f>'Q2 CY2014'!K10+'Q3 CY2014'!C10</f>
        <v>0</v>
      </c>
      <c r="L10" s="195" t="s">
        <v>162</v>
      </c>
    </row>
    <row r="11" spans="1:12">
      <c r="A11" s="94" t="s">
        <v>157</v>
      </c>
      <c r="B11" s="100" t="s">
        <v>7</v>
      </c>
      <c r="C11" s="101">
        <f t="shared" ref="C11:C14" si="1">SUM(D11:J11)</f>
        <v>0</v>
      </c>
      <c r="D11" s="2"/>
      <c r="E11" s="2"/>
      <c r="F11" s="2"/>
      <c r="G11" s="2"/>
      <c r="H11" s="2"/>
      <c r="I11" s="2"/>
      <c r="J11" s="2"/>
      <c r="K11" s="212">
        <f>'Q2 CY2014'!K11+'Q3 CY2014'!C11</f>
        <v>0</v>
      </c>
      <c r="L11" s="195" t="s">
        <v>163</v>
      </c>
    </row>
    <row r="12" spans="1:12">
      <c r="A12" s="94" t="s">
        <v>157</v>
      </c>
      <c r="B12" s="100" t="s">
        <v>8</v>
      </c>
      <c r="C12" s="101">
        <f t="shared" si="1"/>
        <v>0</v>
      </c>
      <c r="D12" s="2"/>
      <c r="E12" s="2"/>
      <c r="F12" s="2"/>
      <c r="G12" s="2"/>
      <c r="H12" s="2"/>
      <c r="I12" s="2"/>
      <c r="J12" s="2"/>
      <c r="K12" s="212">
        <f>'Q2 CY2014'!K12+'Q3 CY2014'!C12</f>
        <v>0</v>
      </c>
      <c r="L12" s="195" t="s">
        <v>164</v>
      </c>
    </row>
    <row r="13" spans="1:12">
      <c r="A13" s="94" t="s">
        <v>157</v>
      </c>
      <c r="B13" s="100" t="s">
        <v>9</v>
      </c>
      <c r="C13" s="101">
        <f t="shared" si="1"/>
        <v>0</v>
      </c>
      <c r="D13" s="5"/>
      <c r="E13" s="5"/>
      <c r="F13" s="5"/>
      <c r="G13" s="5"/>
      <c r="H13" s="5"/>
      <c r="I13" s="5"/>
      <c r="J13" s="5"/>
      <c r="K13" s="212">
        <f>'Q2 CY2014'!K13+'Q3 CY2014'!C13</f>
        <v>0</v>
      </c>
      <c r="L13" s="195" t="s">
        <v>165</v>
      </c>
    </row>
    <row r="14" spans="1:12">
      <c r="A14" s="94" t="s">
        <v>157</v>
      </c>
      <c r="B14" s="100" t="s">
        <v>118</v>
      </c>
      <c r="C14" s="101">
        <f t="shared" si="1"/>
        <v>0</v>
      </c>
      <c r="D14" s="2"/>
      <c r="E14" s="2"/>
      <c r="F14" s="2"/>
      <c r="G14" s="2"/>
      <c r="H14" s="2"/>
      <c r="I14" s="2"/>
      <c r="J14" s="2"/>
      <c r="K14" s="212">
        <f>'Q2 CY2014'!K14+'Q3 CY2014'!C14</f>
        <v>0</v>
      </c>
      <c r="L14" s="195" t="s">
        <v>166</v>
      </c>
    </row>
    <row r="15" spans="1:12" ht="33" customHeight="1">
      <c r="A15" s="227" t="s">
        <v>155</v>
      </c>
      <c r="B15" s="227"/>
      <c r="C15" s="102">
        <f>SUM(D15:J15)</f>
        <v>0</v>
      </c>
      <c r="D15" s="103">
        <f>IF($A$10="kWh",(D10*3412.14)/1000000,IF($A$10="MMBTU",D10,0))+IF($A$11="Therms",(D11*100000)/1000000,IF($A$11="ccf",(D11*0.1027),IF($A$11="MMBTU",D11,0)))+IF($A$12="Gallons",(D12*(140000/1000000)),IF($A$12="MMBTU",D12,0))+IF($A$13="Gallons",(D13*(91330/1000000)),IF($A$13="MMBTU",D13,0))+IF(A14="MMBTU",D14,0)</f>
        <v>0</v>
      </c>
      <c r="E15" s="103">
        <f t="shared" ref="E15:J15" si="2">IF($A$10="kWh",(E10*3412.14)/1000000,IF($A$10="MMBTU",E10,0))+IF($A$11="Therms",(E11*100000)/1000000,IF($A$11="ccf",(E11*0.1027),IF($A$11="MMBTU",E11,0)))+IF($A$12="Gallons",(E12*(140000/1000000)),IF($A$12="MMBTU",E12,0))+IF($A$13="Gallons",(E13*(91330/1000000)),IF($A$13="MMBTU",E13,0))+IF(B14="MMBTU",E14,0)</f>
        <v>0</v>
      </c>
      <c r="F15" s="103">
        <f t="shared" si="2"/>
        <v>0</v>
      </c>
      <c r="G15" s="103">
        <f t="shared" si="2"/>
        <v>0</v>
      </c>
      <c r="H15" s="103">
        <f t="shared" si="2"/>
        <v>0</v>
      </c>
      <c r="I15" s="103">
        <f t="shared" si="2"/>
        <v>0</v>
      </c>
      <c r="J15" s="103">
        <f t="shared" si="2"/>
        <v>0</v>
      </c>
      <c r="K15" s="103">
        <f>'Q2 CY2014'!K15+'Q3 CY2014'!C15</f>
        <v>0</v>
      </c>
      <c r="L15" s="195" t="s">
        <v>214</v>
      </c>
    </row>
    <row r="16" spans="1:12" ht="18.75" customHeight="1">
      <c r="A16" s="228" t="s">
        <v>209</v>
      </c>
      <c r="B16" s="228"/>
      <c r="C16" s="229"/>
      <c r="D16" s="229"/>
      <c r="E16" s="229"/>
      <c r="F16" s="229"/>
      <c r="G16" s="229"/>
      <c r="H16" s="229"/>
      <c r="I16" s="229"/>
      <c r="J16" s="229"/>
      <c r="K16" s="228"/>
      <c r="L16" s="195"/>
    </row>
    <row r="17" spans="1:12" ht="24">
      <c r="A17" s="235" t="s">
        <v>200</v>
      </c>
      <c r="B17" s="236"/>
      <c r="C17" s="104"/>
      <c r="D17" s="105"/>
      <c r="E17" s="105"/>
      <c r="F17" s="105"/>
      <c r="G17" s="105"/>
      <c r="H17" s="105"/>
      <c r="I17" s="105"/>
      <c r="J17" s="106"/>
      <c r="K17" s="194"/>
      <c r="L17" s="195" t="s">
        <v>294</v>
      </c>
    </row>
    <row r="18" spans="1:12" ht="24">
      <c r="A18" s="222" t="s">
        <v>184</v>
      </c>
      <c r="B18" s="223"/>
      <c r="C18" s="107"/>
      <c r="D18" s="108"/>
      <c r="E18" s="108"/>
      <c r="F18" s="108"/>
      <c r="G18" s="108"/>
      <c r="H18" s="108"/>
      <c r="I18" s="108"/>
      <c r="J18" s="109"/>
      <c r="K18" s="194"/>
      <c r="L18" s="195" t="s">
        <v>215</v>
      </c>
    </row>
    <row r="19" spans="1:12" ht="16.5" customHeight="1">
      <c r="B19" s="95"/>
      <c r="C19" s="95"/>
    </row>
    <row r="21" spans="1:12" ht="15" customHeight="1"/>
    <row r="22" spans="1:12" ht="15.75" customHeight="1"/>
    <row r="23" spans="1:12" ht="15" customHeight="1"/>
    <row r="24" spans="1:12" ht="15.75" customHeight="1"/>
    <row r="25" spans="1:12" ht="15" customHeight="1"/>
    <row r="26" spans="1:12" ht="15.75" customHeight="1"/>
    <row r="27" spans="1:12" ht="15" customHeight="1"/>
    <row r="28" spans="1:12" ht="15.75" customHeight="1"/>
    <row r="29" spans="1:12" ht="15" customHeight="1"/>
    <row r="30" spans="1:12" ht="15" customHeight="1"/>
    <row r="31" spans="1:12" ht="15.75" customHeight="1"/>
    <row r="32" spans="1:12" ht="15" customHeight="1"/>
    <row r="33" ht="15" customHeight="1"/>
    <row r="34" ht="15.75" customHeight="1"/>
    <row r="35" ht="15" customHeight="1"/>
    <row r="36" ht="15.75" customHeight="1"/>
    <row r="38" ht="15" customHeight="1"/>
    <row r="39" ht="15.75" customHeight="1"/>
    <row r="40" ht="15" customHeight="1"/>
    <row r="41" ht="15" customHeight="1"/>
    <row r="42" ht="15.75" customHeight="1"/>
    <row r="46" ht="15" customHeight="1"/>
    <row r="47" ht="15.75" customHeight="1"/>
    <row r="48" ht="15" customHeight="1"/>
    <row r="49" ht="15" customHeight="1"/>
    <row r="50" ht="15.75" customHeight="1"/>
    <row r="53" ht="15.75" customHeight="1"/>
    <row r="54" ht="15.75" customHeight="1"/>
  </sheetData>
  <mergeCells count="17">
    <mergeCell ref="K1:K3"/>
    <mergeCell ref="L1:L3"/>
    <mergeCell ref="E2:F2"/>
    <mergeCell ref="A18:B18"/>
    <mergeCell ref="A8:B8"/>
    <mergeCell ref="A9:B9"/>
    <mergeCell ref="C9:K9"/>
    <mergeCell ref="A15:B15"/>
    <mergeCell ref="A16:K16"/>
    <mergeCell ref="A17:B17"/>
    <mergeCell ref="A4:K4"/>
    <mergeCell ref="A5:B5"/>
    <mergeCell ref="A6:B6"/>
    <mergeCell ref="A7:B7"/>
    <mergeCell ref="A1:B3"/>
    <mergeCell ref="C1:C3"/>
    <mergeCell ref="D1:J1"/>
  </mergeCells>
  <conditionalFormatting sqref="D14:J14">
    <cfRule type="expression" dxfId="15" priority="5">
      <formula>$A$14="Please select unit type"</formula>
    </cfRule>
  </conditionalFormatting>
  <conditionalFormatting sqref="D10:J10">
    <cfRule type="expression" dxfId="14" priority="4">
      <formula>$A$10="Please select unit type"</formula>
    </cfRule>
  </conditionalFormatting>
  <conditionalFormatting sqref="D11:J11">
    <cfRule type="expression" dxfId="13" priority="3">
      <formula>$A$11="Please select unit type"</formula>
    </cfRule>
  </conditionalFormatting>
  <conditionalFormatting sqref="D12:J12">
    <cfRule type="expression" dxfId="12" priority="2">
      <formula>$A$12="Please select unit type"</formula>
    </cfRule>
  </conditionalFormatting>
  <conditionalFormatting sqref="D13:J13">
    <cfRule type="expression" dxfId="11" priority="1">
      <formula>$A$13="Please select unit type"</formula>
    </cfRule>
  </conditionalFormatting>
  <dataValidations count="5">
    <dataValidation type="list" allowBlank="1" showInputMessage="1" showErrorMessage="1" sqref="A13">
      <formula1>PropaneUnits</formula1>
    </dataValidation>
    <dataValidation type="list" allowBlank="1" showInputMessage="1" showErrorMessage="1" sqref="A12">
      <formula1>FuelOilUnits</formula1>
    </dataValidation>
    <dataValidation type="list" allowBlank="1" showInputMessage="1" showErrorMessage="1" sqref="A14">
      <formula1>OtherUnits</formula1>
    </dataValidation>
    <dataValidation type="list" allowBlank="1" showInputMessage="1" showErrorMessage="1" sqref="A11">
      <formula1>NaturalGasUnits</formula1>
    </dataValidation>
    <dataValidation type="list" allowBlank="1" showInputMessage="1" showErrorMessage="1" sqref="A10">
      <formula1>ElectricityUnits</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A1:L54"/>
  <sheetViews>
    <sheetView workbookViewId="0">
      <selection activeCell="C5" sqref="C5"/>
    </sheetView>
  </sheetViews>
  <sheetFormatPr defaultRowHeight="15"/>
  <cols>
    <col min="1" max="1" width="21.28515625" style="93" customWidth="1"/>
    <col min="2" max="2" width="32.42578125" style="93" customWidth="1"/>
    <col min="3" max="3" width="15.7109375" style="93" customWidth="1"/>
    <col min="4" max="4" width="16.85546875" style="93" customWidth="1"/>
    <col min="5" max="5" width="18.140625" style="93" customWidth="1"/>
    <col min="6" max="6" width="17.85546875" style="93" customWidth="1"/>
    <col min="7" max="10" width="16.85546875" style="93" customWidth="1"/>
    <col min="11" max="11" width="17" style="93" customWidth="1"/>
    <col min="12" max="12" width="106.85546875" style="110" customWidth="1"/>
    <col min="13" max="16384" width="9.140625" style="93"/>
  </cols>
  <sheetData>
    <row r="1" spans="1:12">
      <c r="A1" s="246" t="s">
        <v>278</v>
      </c>
      <c r="B1" s="247"/>
      <c r="C1" s="229" t="s">
        <v>116</v>
      </c>
      <c r="D1" s="238" t="s">
        <v>127</v>
      </c>
      <c r="E1" s="239"/>
      <c r="F1" s="239"/>
      <c r="G1" s="240"/>
      <c r="H1" s="240"/>
      <c r="I1" s="240"/>
      <c r="J1" s="240"/>
      <c r="K1" s="241" t="s">
        <v>222</v>
      </c>
      <c r="L1" s="237" t="s">
        <v>160</v>
      </c>
    </row>
    <row r="2" spans="1:12" ht="78" customHeight="1">
      <c r="A2" s="248"/>
      <c r="B2" s="249"/>
      <c r="C2" s="244"/>
      <c r="D2" s="134"/>
      <c r="E2" s="252" t="s">
        <v>304</v>
      </c>
      <c r="F2" s="253"/>
      <c r="G2" s="135"/>
      <c r="H2" s="135"/>
      <c r="I2" s="135"/>
      <c r="J2" s="135"/>
      <c r="K2" s="242"/>
      <c r="L2" s="237"/>
    </row>
    <row r="3" spans="1:12" ht="60" customHeight="1" thickBot="1">
      <c r="A3" s="250"/>
      <c r="B3" s="251"/>
      <c r="C3" s="245"/>
      <c r="D3" s="112" t="s">
        <v>176</v>
      </c>
      <c r="E3" s="136" t="s">
        <v>158</v>
      </c>
      <c r="F3" s="113" t="s">
        <v>295</v>
      </c>
      <c r="G3" s="113" t="s">
        <v>112</v>
      </c>
      <c r="H3" s="136" t="s">
        <v>115</v>
      </c>
      <c r="I3" s="136" t="s">
        <v>154</v>
      </c>
      <c r="J3" s="136" t="s">
        <v>153</v>
      </c>
      <c r="K3" s="243"/>
      <c r="L3" s="237"/>
    </row>
    <row r="4" spans="1:12" ht="18" customHeight="1" thickBot="1">
      <c r="A4" s="230" t="s">
        <v>117</v>
      </c>
      <c r="B4" s="231"/>
      <c r="C4" s="231"/>
      <c r="D4" s="231"/>
      <c r="E4" s="231"/>
      <c r="F4" s="231"/>
      <c r="G4" s="231"/>
      <c r="H4" s="231"/>
      <c r="I4" s="231"/>
      <c r="J4" s="231"/>
      <c r="K4" s="232"/>
      <c r="L4" s="145"/>
    </row>
    <row r="5" spans="1:12" ht="17.25" customHeight="1">
      <c r="A5" s="233" t="s">
        <v>113</v>
      </c>
      <c r="B5" s="233"/>
      <c r="C5" s="211">
        <f>SUM(D5,E5,G5:J5)</f>
        <v>0</v>
      </c>
      <c r="D5" s="5"/>
      <c r="E5" s="5"/>
      <c r="F5" s="5"/>
      <c r="G5" s="5"/>
      <c r="H5" s="5"/>
      <c r="I5" s="5"/>
      <c r="J5" s="5"/>
      <c r="K5" s="211">
        <f>'Q3 CY2014'!K5+'Q4 CY2014'!C5</f>
        <v>0</v>
      </c>
      <c r="L5" s="195" t="s">
        <v>167</v>
      </c>
    </row>
    <row r="6" spans="1:12" ht="17.25" customHeight="1">
      <c r="A6" s="234" t="s">
        <v>26</v>
      </c>
      <c r="B6" s="234"/>
      <c r="C6" s="99">
        <f t="shared" ref="C6:C7" si="0">SUM(D6:J6)</f>
        <v>0</v>
      </c>
      <c r="D6" s="26"/>
      <c r="E6" s="26"/>
      <c r="F6" s="26"/>
      <c r="G6" s="26"/>
      <c r="H6" s="26"/>
      <c r="I6" s="26"/>
      <c r="J6" s="26"/>
      <c r="K6" s="99">
        <f>'Q3 CY2014'!K6+'Q4 CY2014'!C6</f>
        <v>0</v>
      </c>
      <c r="L6" s="195" t="s">
        <v>286</v>
      </c>
    </row>
    <row r="7" spans="1:12" ht="17.25" customHeight="1">
      <c r="A7" s="224" t="s">
        <v>289</v>
      </c>
      <c r="B7" s="225"/>
      <c r="C7" s="99">
        <f t="shared" si="0"/>
        <v>0</v>
      </c>
      <c r="D7" s="26"/>
      <c r="E7" s="26"/>
      <c r="F7" s="26"/>
      <c r="G7" s="26"/>
      <c r="H7" s="26"/>
      <c r="I7" s="26"/>
      <c r="J7" s="26"/>
      <c r="K7" s="99">
        <f>'Q3 CY2014'!K7+'Q4 CY2014'!C7</f>
        <v>0</v>
      </c>
      <c r="L7" s="195" t="s">
        <v>213</v>
      </c>
    </row>
    <row r="8" spans="1:12" ht="15.75" customHeight="1">
      <c r="A8" s="224" t="s">
        <v>189</v>
      </c>
      <c r="B8" s="226"/>
      <c r="C8" s="211">
        <f>SUM(G8:J8)</f>
        <v>0</v>
      </c>
      <c r="D8" s="116"/>
      <c r="E8" s="116"/>
      <c r="F8" s="116"/>
      <c r="G8" s="2"/>
      <c r="H8" s="2"/>
      <c r="I8" s="2"/>
      <c r="J8" s="2"/>
      <c r="K8" s="212">
        <f>'Q3 CY2014'!K8+'Q4 CY2014'!C8</f>
        <v>0</v>
      </c>
      <c r="L8" s="195" t="s">
        <v>212</v>
      </c>
    </row>
    <row r="9" spans="1:12" ht="24">
      <c r="A9" s="257" t="s">
        <v>159</v>
      </c>
      <c r="B9" s="258"/>
      <c r="C9" s="254" t="s">
        <v>40</v>
      </c>
      <c r="D9" s="255"/>
      <c r="E9" s="255"/>
      <c r="F9" s="255"/>
      <c r="G9" s="255"/>
      <c r="H9" s="255"/>
      <c r="I9" s="255"/>
      <c r="J9" s="255"/>
      <c r="K9" s="256"/>
      <c r="L9" s="195" t="s">
        <v>161</v>
      </c>
    </row>
    <row r="10" spans="1:12">
      <c r="A10" s="94" t="s">
        <v>157</v>
      </c>
      <c r="B10" s="100" t="s">
        <v>156</v>
      </c>
      <c r="C10" s="101">
        <f>SUM(D10:J10)</f>
        <v>0</v>
      </c>
      <c r="D10" s="2"/>
      <c r="E10" s="2"/>
      <c r="F10" s="2"/>
      <c r="G10" s="2"/>
      <c r="H10" s="2"/>
      <c r="I10" s="2"/>
      <c r="J10" s="2"/>
      <c r="K10" s="212">
        <f>'Q3 CY2014'!K10+'Q4 CY2014'!C10</f>
        <v>0</v>
      </c>
      <c r="L10" s="195" t="s">
        <v>162</v>
      </c>
    </row>
    <row r="11" spans="1:12">
      <c r="A11" s="94" t="s">
        <v>157</v>
      </c>
      <c r="B11" s="100" t="s">
        <v>7</v>
      </c>
      <c r="C11" s="101">
        <f t="shared" ref="C11:C14" si="1">SUM(D11:J11)</f>
        <v>0</v>
      </c>
      <c r="D11" s="2"/>
      <c r="E11" s="2"/>
      <c r="F11" s="2"/>
      <c r="G11" s="2"/>
      <c r="H11" s="2"/>
      <c r="I11" s="2"/>
      <c r="J11" s="2"/>
      <c r="K11" s="212">
        <f>'Q3 CY2014'!K11+'Q4 CY2014'!C11</f>
        <v>0</v>
      </c>
      <c r="L11" s="195" t="s">
        <v>163</v>
      </c>
    </row>
    <row r="12" spans="1:12">
      <c r="A12" s="94" t="s">
        <v>157</v>
      </c>
      <c r="B12" s="100" t="s">
        <v>8</v>
      </c>
      <c r="C12" s="101">
        <f t="shared" si="1"/>
        <v>0</v>
      </c>
      <c r="D12" s="2"/>
      <c r="E12" s="2"/>
      <c r="F12" s="2"/>
      <c r="G12" s="2"/>
      <c r="H12" s="2"/>
      <c r="I12" s="2"/>
      <c r="J12" s="2"/>
      <c r="K12" s="212">
        <f>'Q3 CY2014'!K12+'Q4 CY2014'!C12</f>
        <v>0</v>
      </c>
      <c r="L12" s="195" t="s">
        <v>164</v>
      </c>
    </row>
    <row r="13" spans="1:12">
      <c r="A13" s="94" t="s">
        <v>157</v>
      </c>
      <c r="B13" s="100" t="s">
        <v>9</v>
      </c>
      <c r="C13" s="101">
        <f t="shared" si="1"/>
        <v>0</v>
      </c>
      <c r="D13" s="5"/>
      <c r="E13" s="5"/>
      <c r="F13" s="5"/>
      <c r="G13" s="5"/>
      <c r="H13" s="5"/>
      <c r="I13" s="5"/>
      <c r="J13" s="5"/>
      <c r="K13" s="212">
        <f>'Q3 CY2014'!K13+'Q4 CY2014'!C13</f>
        <v>0</v>
      </c>
      <c r="L13" s="195" t="s">
        <v>165</v>
      </c>
    </row>
    <row r="14" spans="1:12">
      <c r="A14" s="94" t="s">
        <v>157</v>
      </c>
      <c r="B14" s="100" t="s">
        <v>118</v>
      </c>
      <c r="C14" s="101">
        <f t="shared" si="1"/>
        <v>0</v>
      </c>
      <c r="D14" s="2"/>
      <c r="E14" s="2"/>
      <c r="F14" s="2"/>
      <c r="G14" s="2"/>
      <c r="H14" s="2"/>
      <c r="I14" s="2"/>
      <c r="J14" s="2"/>
      <c r="K14" s="212">
        <f>'Q3 CY2014'!K14+'Q4 CY2014'!C14</f>
        <v>0</v>
      </c>
      <c r="L14" s="195" t="s">
        <v>166</v>
      </c>
    </row>
    <row r="15" spans="1:12" ht="33" customHeight="1">
      <c r="A15" s="227" t="s">
        <v>155</v>
      </c>
      <c r="B15" s="227"/>
      <c r="C15" s="102">
        <f>SUM(D15:J15)</f>
        <v>0</v>
      </c>
      <c r="D15" s="103">
        <f>IF($A$10="kWh",(D10*3412.14)/1000000,IF($A$10="MMBTU",D10,0))+IF($A$11="Therms",(D11*100000)/1000000,IF($A$11="ccf",(D11*0.1027),IF($A$11="MMBTU",D11,0)))+IF($A$12="Gallons",(D12*(140000/1000000)),IF($A$12="MMBTU",D12,0))+IF($A$13="Gallons",(D13*(91330/1000000)),IF($A$13="MMBTU",D13,0))+IF(A14="MMBTU",D14,0)</f>
        <v>0</v>
      </c>
      <c r="E15" s="103">
        <f t="shared" ref="E15:J15" si="2">IF($A$10="kWh",(E10*3412.14)/1000000,IF($A$10="MMBTU",E10,0))+IF($A$11="Therms",(E11*100000)/1000000,IF($A$11="ccf",(E11*0.1027),IF($A$11="MMBTU",E11,0)))+IF($A$12="Gallons",(E12*(140000/1000000)),IF($A$12="MMBTU",E12,0))+IF($A$13="Gallons",(E13*(91330/1000000)),IF($A$13="MMBTU",E13,0))+IF(B14="MMBTU",E14,0)</f>
        <v>0</v>
      </c>
      <c r="F15" s="103">
        <f t="shared" si="2"/>
        <v>0</v>
      </c>
      <c r="G15" s="103">
        <f t="shared" si="2"/>
        <v>0</v>
      </c>
      <c r="H15" s="103">
        <f t="shared" si="2"/>
        <v>0</v>
      </c>
      <c r="I15" s="103">
        <f t="shared" si="2"/>
        <v>0</v>
      </c>
      <c r="J15" s="103">
        <f t="shared" si="2"/>
        <v>0</v>
      </c>
      <c r="K15" s="103">
        <f>'Q3 CY2014'!K15+'Q4 CY2014'!C15</f>
        <v>0</v>
      </c>
      <c r="L15" s="195" t="s">
        <v>214</v>
      </c>
    </row>
    <row r="16" spans="1:12" ht="18.75" customHeight="1">
      <c r="A16" s="228" t="s">
        <v>209</v>
      </c>
      <c r="B16" s="228"/>
      <c r="C16" s="229"/>
      <c r="D16" s="229"/>
      <c r="E16" s="229"/>
      <c r="F16" s="229"/>
      <c r="G16" s="229"/>
      <c r="H16" s="229"/>
      <c r="I16" s="229"/>
      <c r="J16" s="229"/>
      <c r="K16" s="228"/>
      <c r="L16" s="195"/>
    </row>
    <row r="17" spans="1:12" ht="24">
      <c r="A17" s="235" t="s">
        <v>200</v>
      </c>
      <c r="B17" s="236"/>
      <c r="C17" s="104"/>
      <c r="D17" s="105"/>
      <c r="E17" s="105"/>
      <c r="F17" s="105"/>
      <c r="G17" s="105"/>
      <c r="H17" s="105"/>
      <c r="I17" s="105"/>
      <c r="J17" s="106"/>
      <c r="K17" s="194"/>
      <c r="L17" s="195" t="s">
        <v>294</v>
      </c>
    </row>
    <row r="18" spans="1:12" ht="24">
      <c r="A18" s="222" t="s">
        <v>184</v>
      </c>
      <c r="B18" s="223"/>
      <c r="C18" s="107"/>
      <c r="D18" s="108"/>
      <c r="E18" s="108"/>
      <c r="F18" s="108"/>
      <c r="G18" s="108"/>
      <c r="H18" s="108"/>
      <c r="I18" s="108"/>
      <c r="J18" s="109"/>
      <c r="K18" s="194"/>
      <c r="L18" s="195" t="s">
        <v>215</v>
      </c>
    </row>
    <row r="19" spans="1:12" ht="16.5" customHeight="1">
      <c r="B19" s="95"/>
      <c r="C19" s="95"/>
    </row>
    <row r="21" spans="1:12" ht="15" customHeight="1"/>
    <row r="22" spans="1:12" ht="15.75" customHeight="1"/>
    <row r="23" spans="1:12" ht="15" customHeight="1"/>
    <row r="24" spans="1:12" ht="15.75" customHeight="1"/>
    <row r="25" spans="1:12" ht="15" customHeight="1"/>
    <row r="26" spans="1:12" ht="15.75" customHeight="1"/>
    <row r="27" spans="1:12" ht="15" customHeight="1"/>
    <row r="28" spans="1:12" ht="15.75" customHeight="1"/>
    <row r="29" spans="1:12" ht="15" customHeight="1"/>
    <row r="30" spans="1:12" ht="15" customHeight="1"/>
    <row r="31" spans="1:12" ht="15.75" customHeight="1"/>
    <row r="32" spans="1:12" ht="15" customHeight="1"/>
    <row r="33" ht="15" customHeight="1"/>
    <row r="34" ht="15.75" customHeight="1"/>
    <row r="35" ht="15" customHeight="1"/>
    <row r="36" ht="15.75" customHeight="1"/>
    <row r="38" ht="15" customHeight="1"/>
    <row r="39" ht="15.75" customHeight="1"/>
    <row r="40" ht="15" customHeight="1"/>
    <row r="41" ht="15" customHeight="1"/>
    <row r="42" ht="15.75" customHeight="1"/>
    <row r="46" ht="15" customHeight="1"/>
    <row r="47" ht="15.75" customHeight="1"/>
    <row r="48" ht="15" customHeight="1"/>
    <row r="49" ht="15" customHeight="1"/>
    <row r="50" ht="15.75" customHeight="1"/>
    <row r="53" ht="15.75" customHeight="1"/>
    <row r="54" ht="15.75" customHeight="1"/>
  </sheetData>
  <mergeCells count="17">
    <mergeCell ref="K1:K3"/>
    <mergeCell ref="L1:L3"/>
    <mergeCell ref="E2:F2"/>
    <mergeCell ref="A18:B18"/>
    <mergeCell ref="A8:B8"/>
    <mergeCell ref="A9:B9"/>
    <mergeCell ref="C9:K9"/>
    <mergeCell ref="A15:B15"/>
    <mergeCell ref="A16:K16"/>
    <mergeCell ref="A17:B17"/>
    <mergeCell ref="A4:K4"/>
    <mergeCell ref="A5:B5"/>
    <mergeCell ref="A6:B6"/>
    <mergeCell ref="A7:B7"/>
    <mergeCell ref="A1:B3"/>
    <mergeCell ref="C1:C3"/>
    <mergeCell ref="D1:J1"/>
  </mergeCells>
  <conditionalFormatting sqref="D14:J14">
    <cfRule type="expression" dxfId="10" priority="5">
      <formula>$A$14="Please select unit type"</formula>
    </cfRule>
  </conditionalFormatting>
  <conditionalFormatting sqref="D10:J10">
    <cfRule type="expression" dxfId="9" priority="4">
      <formula>$A$10="Please select unit type"</formula>
    </cfRule>
  </conditionalFormatting>
  <conditionalFormatting sqref="D11:J11">
    <cfRule type="expression" dxfId="8" priority="3">
      <formula>$A$11="Please select unit type"</formula>
    </cfRule>
  </conditionalFormatting>
  <conditionalFormatting sqref="D12:J12">
    <cfRule type="expression" dxfId="7" priority="2">
      <formula>$A$12="Please select unit type"</formula>
    </cfRule>
  </conditionalFormatting>
  <conditionalFormatting sqref="D13:J13">
    <cfRule type="expression" dxfId="6" priority="1">
      <formula>$A$13="Please select unit type"</formula>
    </cfRule>
  </conditionalFormatting>
  <dataValidations count="5">
    <dataValidation type="list" allowBlank="1" showInputMessage="1" showErrorMessage="1" sqref="A10">
      <formula1>ElectricityUnits</formula1>
    </dataValidation>
    <dataValidation type="list" allowBlank="1" showInputMessage="1" showErrorMessage="1" sqref="A11">
      <formula1>NaturalGasUnits</formula1>
    </dataValidation>
    <dataValidation type="list" allowBlank="1" showInputMessage="1" showErrorMessage="1" sqref="A14">
      <formula1>OtherUnits</formula1>
    </dataValidation>
    <dataValidation type="list" allowBlank="1" showInputMessage="1" showErrorMessage="1" sqref="A12">
      <formula1>FuelOilUnits</formula1>
    </dataValidation>
    <dataValidation type="list" allowBlank="1" showInputMessage="1" showErrorMessage="1" sqref="A13">
      <formula1>PropaneUnits</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L54"/>
  <sheetViews>
    <sheetView workbookViewId="0">
      <selection activeCell="C5" sqref="C5"/>
    </sheetView>
  </sheetViews>
  <sheetFormatPr defaultRowHeight="15"/>
  <cols>
    <col min="1" max="1" width="21.28515625" style="93" customWidth="1"/>
    <col min="2" max="2" width="32.42578125" style="93" customWidth="1"/>
    <col min="3" max="3" width="15.7109375" style="93" customWidth="1"/>
    <col min="4" max="4" width="16.85546875" style="93" customWidth="1"/>
    <col min="5" max="5" width="18.140625" style="93" customWidth="1"/>
    <col min="6" max="6" width="17.85546875" style="93" customWidth="1"/>
    <col min="7" max="10" width="16.85546875" style="93" customWidth="1"/>
    <col min="11" max="11" width="17" style="93" customWidth="1"/>
    <col min="12" max="12" width="106.85546875" style="110" customWidth="1"/>
    <col min="13" max="16384" width="9.140625" style="93"/>
  </cols>
  <sheetData>
    <row r="1" spans="1:12">
      <c r="A1" s="246" t="s">
        <v>279</v>
      </c>
      <c r="B1" s="247"/>
      <c r="C1" s="229" t="s">
        <v>116</v>
      </c>
      <c r="D1" s="238" t="s">
        <v>127</v>
      </c>
      <c r="E1" s="239"/>
      <c r="F1" s="239"/>
      <c r="G1" s="240"/>
      <c r="H1" s="240"/>
      <c r="I1" s="240"/>
      <c r="J1" s="240"/>
      <c r="K1" s="241" t="s">
        <v>222</v>
      </c>
      <c r="L1" s="237" t="s">
        <v>160</v>
      </c>
    </row>
    <row r="2" spans="1:12" ht="81" customHeight="1">
      <c r="A2" s="248"/>
      <c r="B2" s="249"/>
      <c r="C2" s="244"/>
      <c r="D2" s="134"/>
      <c r="E2" s="252" t="s">
        <v>304</v>
      </c>
      <c r="F2" s="253"/>
      <c r="G2" s="135"/>
      <c r="H2" s="135"/>
      <c r="I2" s="135"/>
      <c r="J2" s="135"/>
      <c r="K2" s="242"/>
      <c r="L2" s="237"/>
    </row>
    <row r="3" spans="1:12" ht="60" customHeight="1" thickBot="1">
      <c r="A3" s="250"/>
      <c r="B3" s="251"/>
      <c r="C3" s="245"/>
      <c r="D3" s="112" t="s">
        <v>176</v>
      </c>
      <c r="E3" s="136" t="s">
        <v>158</v>
      </c>
      <c r="F3" s="113" t="s">
        <v>295</v>
      </c>
      <c r="G3" s="113" t="s">
        <v>112</v>
      </c>
      <c r="H3" s="136" t="s">
        <v>115</v>
      </c>
      <c r="I3" s="136" t="s">
        <v>154</v>
      </c>
      <c r="J3" s="136" t="s">
        <v>153</v>
      </c>
      <c r="K3" s="243"/>
      <c r="L3" s="237"/>
    </row>
    <row r="4" spans="1:12" ht="18" customHeight="1" thickBot="1">
      <c r="A4" s="230" t="s">
        <v>117</v>
      </c>
      <c r="B4" s="231"/>
      <c r="C4" s="231"/>
      <c r="D4" s="231"/>
      <c r="E4" s="231"/>
      <c r="F4" s="231"/>
      <c r="G4" s="231"/>
      <c r="H4" s="231"/>
      <c r="I4" s="231"/>
      <c r="J4" s="231"/>
      <c r="K4" s="232"/>
      <c r="L4" s="145"/>
    </row>
    <row r="5" spans="1:12" ht="17.25" customHeight="1">
      <c r="A5" s="233" t="s">
        <v>113</v>
      </c>
      <c r="B5" s="233"/>
      <c r="C5" s="211">
        <f>SUM(D5,E5,G5:J5)</f>
        <v>0</v>
      </c>
      <c r="D5" s="5"/>
      <c r="E5" s="5"/>
      <c r="F5" s="5"/>
      <c r="G5" s="5"/>
      <c r="H5" s="5"/>
      <c r="I5" s="5"/>
      <c r="J5" s="5"/>
      <c r="K5" s="211">
        <f>'Q4 CY2014'!K5+'Q1 CY2015'!C5</f>
        <v>0</v>
      </c>
      <c r="L5" s="195" t="s">
        <v>167</v>
      </c>
    </row>
    <row r="6" spans="1:12" ht="17.25" customHeight="1">
      <c r="A6" s="234" t="s">
        <v>26</v>
      </c>
      <c r="B6" s="234"/>
      <c r="C6" s="99">
        <f t="shared" ref="C6:C7" si="0">SUM(D6:J6)</f>
        <v>0</v>
      </c>
      <c r="D6" s="26"/>
      <c r="E6" s="26"/>
      <c r="F6" s="26"/>
      <c r="G6" s="26"/>
      <c r="H6" s="26"/>
      <c r="I6" s="26"/>
      <c r="J6" s="26"/>
      <c r="K6" s="99">
        <f>'Q4 CY2014'!K6+'Q1 CY2015'!C6</f>
        <v>0</v>
      </c>
      <c r="L6" s="195" t="s">
        <v>286</v>
      </c>
    </row>
    <row r="7" spans="1:12" ht="17.25" customHeight="1">
      <c r="A7" s="224" t="s">
        <v>289</v>
      </c>
      <c r="B7" s="225"/>
      <c r="C7" s="99">
        <f t="shared" si="0"/>
        <v>0</v>
      </c>
      <c r="D7" s="26"/>
      <c r="E7" s="26"/>
      <c r="F7" s="26"/>
      <c r="G7" s="26"/>
      <c r="H7" s="26"/>
      <c r="I7" s="26"/>
      <c r="J7" s="26"/>
      <c r="K7" s="99">
        <f>'Q4 CY2014'!K7+'Q1 CY2015'!C7</f>
        <v>0</v>
      </c>
      <c r="L7" s="195" t="s">
        <v>213</v>
      </c>
    </row>
    <row r="8" spans="1:12" ht="15.75" customHeight="1">
      <c r="A8" s="224" t="s">
        <v>189</v>
      </c>
      <c r="B8" s="226"/>
      <c r="C8" s="211">
        <f>SUM(G8:J8)</f>
        <v>0</v>
      </c>
      <c r="D8" s="116"/>
      <c r="E8" s="116"/>
      <c r="F8" s="116"/>
      <c r="G8" s="2"/>
      <c r="H8" s="2"/>
      <c r="I8" s="2"/>
      <c r="J8" s="2"/>
      <c r="K8" s="212">
        <f>'Q4 CY2014'!K8+'Q1 CY2015'!C8</f>
        <v>0</v>
      </c>
      <c r="L8" s="195" t="s">
        <v>212</v>
      </c>
    </row>
    <row r="9" spans="1:12" ht="24">
      <c r="A9" s="257" t="s">
        <v>159</v>
      </c>
      <c r="B9" s="258"/>
      <c r="C9" s="254" t="s">
        <v>40</v>
      </c>
      <c r="D9" s="255"/>
      <c r="E9" s="255"/>
      <c r="F9" s="255"/>
      <c r="G9" s="255"/>
      <c r="H9" s="255"/>
      <c r="I9" s="255"/>
      <c r="J9" s="255"/>
      <c r="K9" s="256"/>
      <c r="L9" s="195" t="s">
        <v>161</v>
      </c>
    </row>
    <row r="10" spans="1:12">
      <c r="A10" s="94" t="s">
        <v>157</v>
      </c>
      <c r="B10" s="100" t="s">
        <v>156</v>
      </c>
      <c r="C10" s="101">
        <f>SUM(D10:J10)</f>
        <v>0</v>
      </c>
      <c r="D10" s="2"/>
      <c r="E10" s="2"/>
      <c r="F10" s="2"/>
      <c r="G10" s="2"/>
      <c r="H10" s="2"/>
      <c r="I10" s="2"/>
      <c r="J10" s="2"/>
      <c r="K10" s="212">
        <f>'Q4 CY2014'!K10+'Q1 CY2015'!C10</f>
        <v>0</v>
      </c>
      <c r="L10" s="195" t="s">
        <v>162</v>
      </c>
    </row>
    <row r="11" spans="1:12">
      <c r="A11" s="94" t="s">
        <v>157</v>
      </c>
      <c r="B11" s="100" t="s">
        <v>7</v>
      </c>
      <c r="C11" s="101">
        <f t="shared" ref="C11:C14" si="1">SUM(D11:J11)</f>
        <v>0</v>
      </c>
      <c r="D11" s="2"/>
      <c r="E11" s="2"/>
      <c r="F11" s="2"/>
      <c r="G11" s="2"/>
      <c r="H11" s="2"/>
      <c r="I11" s="2"/>
      <c r="J11" s="2"/>
      <c r="K11" s="212">
        <f>'Q4 CY2014'!K11+'Q1 CY2015'!C11</f>
        <v>0</v>
      </c>
      <c r="L11" s="195" t="s">
        <v>163</v>
      </c>
    </row>
    <row r="12" spans="1:12">
      <c r="A12" s="94" t="s">
        <v>157</v>
      </c>
      <c r="B12" s="100" t="s">
        <v>8</v>
      </c>
      <c r="C12" s="101">
        <f t="shared" si="1"/>
        <v>0</v>
      </c>
      <c r="D12" s="2"/>
      <c r="E12" s="2"/>
      <c r="F12" s="2"/>
      <c r="G12" s="2"/>
      <c r="H12" s="2"/>
      <c r="I12" s="2"/>
      <c r="J12" s="2"/>
      <c r="K12" s="212">
        <f>'Q4 CY2014'!K12+'Q1 CY2015'!C12</f>
        <v>0</v>
      </c>
      <c r="L12" s="195" t="s">
        <v>164</v>
      </c>
    </row>
    <row r="13" spans="1:12">
      <c r="A13" s="94" t="s">
        <v>157</v>
      </c>
      <c r="B13" s="100" t="s">
        <v>9</v>
      </c>
      <c r="C13" s="101">
        <f t="shared" si="1"/>
        <v>0</v>
      </c>
      <c r="D13" s="5"/>
      <c r="E13" s="5"/>
      <c r="F13" s="5"/>
      <c r="G13" s="5"/>
      <c r="H13" s="5"/>
      <c r="I13" s="5"/>
      <c r="J13" s="5"/>
      <c r="K13" s="212">
        <f>'Q4 CY2014'!K13+'Q1 CY2015'!C13</f>
        <v>0</v>
      </c>
      <c r="L13" s="195" t="s">
        <v>165</v>
      </c>
    </row>
    <row r="14" spans="1:12">
      <c r="A14" s="94" t="s">
        <v>157</v>
      </c>
      <c r="B14" s="100" t="s">
        <v>118</v>
      </c>
      <c r="C14" s="101">
        <f t="shared" si="1"/>
        <v>0</v>
      </c>
      <c r="D14" s="2"/>
      <c r="E14" s="2"/>
      <c r="F14" s="2"/>
      <c r="G14" s="2"/>
      <c r="H14" s="2"/>
      <c r="I14" s="2"/>
      <c r="J14" s="2"/>
      <c r="K14" s="212">
        <f>'Q4 CY2014'!K14+'Q1 CY2015'!C14</f>
        <v>0</v>
      </c>
      <c r="L14" s="195" t="s">
        <v>166</v>
      </c>
    </row>
    <row r="15" spans="1:12" ht="33" customHeight="1">
      <c r="A15" s="227" t="s">
        <v>155</v>
      </c>
      <c r="B15" s="227"/>
      <c r="C15" s="102">
        <f>SUM(D15:J15)</f>
        <v>0</v>
      </c>
      <c r="D15" s="103">
        <f>IF($A$10="kWh",(D10*3412.14)/1000000,IF($A$10="MMBTU",D10,0))+IF($A$11="Therms",(D11*100000)/1000000,IF($A$11="ccf",(D11*0.1027),IF($A$11="MMBTU",D11,0)))+IF($A$12="Gallons",(D12*(140000/1000000)),IF($A$12="MMBTU",D12,0))+IF($A$13="Gallons",(D13*(91330/1000000)),IF($A$13="MMBTU",D13,0))+IF(A14="MMBTU",D14,0)</f>
        <v>0</v>
      </c>
      <c r="E15" s="103">
        <f t="shared" ref="E15:J15" si="2">IF($A$10="kWh",(E10*3412.14)/1000000,IF($A$10="MMBTU",E10,0))+IF($A$11="Therms",(E11*100000)/1000000,IF($A$11="ccf",(E11*0.1027),IF($A$11="MMBTU",E11,0)))+IF($A$12="Gallons",(E12*(140000/1000000)),IF($A$12="MMBTU",E12,0))+IF($A$13="Gallons",(E13*(91330/1000000)),IF($A$13="MMBTU",E13,0))+IF(B14="MMBTU",E14,0)</f>
        <v>0</v>
      </c>
      <c r="F15" s="103">
        <f t="shared" si="2"/>
        <v>0</v>
      </c>
      <c r="G15" s="103">
        <f t="shared" si="2"/>
        <v>0</v>
      </c>
      <c r="H15" s="103">
        <f t="shared" si="2"/>
        <v>0</v>
      </c>
      <c r="I15" s="103">
        <f t="shared" si="2"/>
        <v>0</v>
      </c>
      <c r="J15" s="103">
        <f t="shared" si="2"/>
        <v>0</v>
      </c>
      <c r="K15" s="103">
        <f>'Q4 CY2014'!K15+'Q1 CY2015'!C15</f>
        <v>0</v>
      </c>
      <c r="L15" s="195" t="s">
        <v>214</v>
      </c>
    </row>
    <row r="16" spans="1:12" ht="18.75" customHeight="1">
      <c r="A16" s="228" t="s">
        <v>209</v>
      </c>
      <c r="B16" s="228"/>
      <c r="C16" s="229"/>
      <c r="D16" s="229"/>
      <c r="E16" s="229"/>
      <c r="F16" s="229"/>
      <c r="G16" s="229"/>
      <c r="H16" s="229"/>
      <c r="I16" s="229"/>
      <c r="J16" s="229"/>
      <c r="K16" s="228"/>
      <c r="L16" s="195"/>
    </row>
    <row r="17" spans="1:12" ht="24">
      <c r="A17" s="235" t="s">
        <v>200</v>
      </c>
      <c r="B17" s="236"/>
      <c r="C17" s="104"/>
      <c r="D17" s="105"/>
      <c r="E17" s="105"/>
      <c r="F17" s="105"/>
      <c r="G17" s="105"/>
      <c r="H17" s="105"/>
      <c r="I17" s="105"/>
      <c r="J17" s="106"/>
      <c r="K17" s="194"/>
      <c r="L17" s="195" t="s">
        <v>294</v>
      </c>
    </row>
    <row r="18" spans="1:12" ht="24">
      <c r="A18" s="222" t="s">
        <v>184</v>
      </c>
      <c r="B18" s="223"/>
      <c r="C18" s="107"/>
      <c r="D18" s="108"/>
      <c r="E18" s="108"/>
      <c r="F18" s="108"/>
      <c r="G18" s="108"/>
      <c r="H18" s="108"/>
      <c r="I18" s="108"/>
      <c r="J18" s="109"/>
      <c r="K18" s="194"/>
      <c r="L18" s="195" t="s">
        <v>215</v>
      </c>
    </row>
    <row r="19" spans="1:12" ht="16.5" customHeight="1">
      <c r="B19" s="95"/>
      <c r="C19" s="95"/>
    </row>
    <row r="21" spans="1:12" ht="15" customHeight="1"/>
    <row r="22" spans="1:12" ht="15.75" customHeight="1"/>
    <row r="23" spans="1:12" ht="15" customHeight="1"/>
    <row r="24" spans="1:12" ht="15.75" customHeight="1"/>
    <row r="25" spans="1:12" ht="15" customHeight="1"/>
    <row r="26" spans="1:12" ht="15.75" customHeight="1"/>
    <row r="27" spans="1:12" ht="15" customHeight="1"/>
    <row r="28" spans="1:12" ht="15.75" customHeight="1"/>
    <row r="29" spans="1:12" ht="15" customHeight="1"/>
    <row r="30" spans="1:12" ht="15" customHeight="1"/>
    <row r="31" spans="1:12" ht="15.75" customHeight="1"/>
    <row r="32" spans="1:12" ht="15" customHeight="1"/>
    <row r="33" ht="15" customHeight="1"/>
    <row r="34" ht="15.75" customHeight="1"/>
    <row r="35" ht="15" customHeight="1"/>
    <row r="36" ht="15.75" customHeight="1"/>
    <row r="38" ht="15" customHeight="1"/>
    <row r="39" ht="15.75" customHeight="1"/>
    <row r="40" ht="15" customHeight="1"/>
    <row r="41" ht="15" customHeight="1"/>
    <row r="42" ht="15.75" customHeight="1"/>
    <row r="46" ht="15" customHeight="1"/>
    <row r="47" ht="15.75" customHeight="1"/>
    <row r="48" ht="15" customHeight="1"/>
    <row r="49" ht="15" customHeight="1"/>
    <row r="50" ht="15.75" customHeight="1"/>
    <row r="53" ht="15.75" customHeight="1"/>
    <row r="54" ht="15.75" customHeight="1"/>
  </sheetData>
  <mergeCells count="17">
    <mergeCell ref="K1:K3"/>
    <mergeCell ref="L1:L3"/>
    <mergeCell ref="E2:F2"/>
    <mergeCell ref="A18:B18"/>
    <mergeCell ref="A8:B8"/>
    <mergeCell ref="A9:B9"/>
    <mergeCell ref="C9:K9"/>
    <mergeCell ref="A15:B15"/>
    <mergeCell ref="A16:K16"/>
    <mergeCell ref="A17:B17"/>
    <mergeCell ref="A4:K4"/>
    <mergeCell ref="A5:B5"/>
    <mergeCell ref="A6:B6"/>
    <mergeCell ref="A7:B7"/>
    <mergeCell ref="A1:B3"/>
    <mergeCell ref="C1:C3"/>
    <mergeCell ref="D1:J1"/>
  </mergeCells>
  <conditionalFormatting sqref="D14:J14">
    <cfRule type="expression" dxfId="5" priority="6">
      <formula>$A$14="Please select unit type"</formula>
    </cfRule>
  </conditionalFormatting>
  <conditionalFormatting sqref="D10:J10">
    <cfRule type="expression" dxfId="4" priority="5">
      <formula>$A$10="Please select unit type"</formula>
    </cfRule>
  </conditionalFormatting>
  <conditionalFormatting sqref="D11:J11">
    <cfRule type="expression" dxfId="3" priority="4">
      <formula>$A$11="Please select unit type"</formula>
    </cfRule>
  </conditionalFormatting>
  <conditionalFormatting sqref="D12:E12 G12:J12">
    <cfRule type="expression" dxfId="2" priority="3">
      <formula>$A$12="Please select unit type"</formula>
    </cfRule>
  </conditionalFormatting>
  <conditionalFormatting sqref="D13:J13">
    <cfRule type="expression" dxfId="1" priority="2">
      <formula>$A$13="Please select unit type"</formula>
    </cfRule>
  </conditionalFormatting>
  <conditionalFormatting sqref="F12">
    <cfRule type="expression" dxfId="0" priority="1">
      <formula>$A$12="Please select unit type"</formula>
    </cfRule>
  </conditionalFormatting>
  <dataValidations count="5">
    <dataValidation type="list" allowBlank="1" showInputMessage="1" showErrorMessage="1" sqref="A13">
      <formula1>PropaneUnits</formula1>
    </dataValidation>
    <dataValidation type="list" allowBlank="1" showInputMessage="1" showErrorMessage="1" sqref="A12">
      <formula1>FuelOilUnits</formula1>
    </dataValidation>
    <dataValidation type="list" allowBlank="1" showInputMessage="1" showErrorMessage="1" sqref="A14">
      <formula1>OtherUnits</formula1>
    </dataValidation>
    <dataValidation type="list" allowBlank="1" showInputMessage="1" showErrorMessage="1" sqref="A11">
      <formula1>NaturalGasUnits</formula1>
    </dataValidation>
    <dataValidation type="list" allowBlank="1" showInputMessage="1" showErrorMessage="1" sqref="A10">
      <formula1>ElectricityUnits</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dimension ref="B1:M58"/>
  <sheetViews>
    <sheetView tabSelected="1" workbookViewId="0"/>
  </sheetViews>
  <sheetFormatPr defaultRowHeight="15"/>
  <cols>
    <col min="1" max="1" width="1.85546875" customWidth="1"/>
    <col min="2" max="2" width="13.85546875" customWidth="1"/>
    <col min="3" max="3" width="26" customWidth="1"/>
    <col min="4" max="4" width="37.42578125" customWidth="1"/>
    <col min="5" max="5" width="19.5703125" customWidth="1"/>
    <col min="6" max="6" width="19.42578125" bestFit="1" customWidth="1"/>
    <col min="7" max="7" width="19.5703125" customWidth="1"/>
    <col min="8" max="8" width="19" customWidth="1"/>
    <col min="9" max="9" width="19.85546875" customWidth="1"/>
    <col min="10" max="10" width="22.42578125" customWidth="1"/>
    <col min="11" max="11" width="23" customWidth="1"/>
    <col min="12" max="12" width="21.7109375" customWidth="1"/>
    <col min="13" max="13" width="16.28515625" customWidth="1"/>
  </cols>
  <sheetData>
    <row r="1" spans="2:13" ht="36" customHeight="1" thickBot="1">
      <c r="B1" s="209" t="s">
        <v>186</v>
      </c>
      <c r="C1" s="208"/>
      <c r="D1" s="208"/>
      <c r="E1" s="208"/>
      <c r="F1" s="208"/>
      <c r="G1" s="208"/>
      <c r="H1" s="208"/>
      <c r="I1" s="208"/>
      <c r="J1" s="208"/>
      <c r="K1" s="208"/>
      <c r="L1" s="208"/>
      <c r="M1" s="210"/>
    </row>
    <row r="2" spans="2:13" ht="36" customHeight="1" thickBot="1">
      <c r="B2" s="141"/>
      <c r="C2" s="142"/>
      <c r="D2" s="149" t="s">
        <v>267</v>
      </c>
      <c r="E2" s="143" t="s">
        <v>210</v>
      </c>
      <c r="F2" s="142"/>
      <c r="G2" s="142"/>
      <c r="H2" s="142"/>
      <c r="I2" s="142"/>
      <c r="J2" s="142"/>
      <c r="K2" s="142"/>
      <c r="L2" s="142"/>
      <c r="M2" s="120" t="s">
        <v>188</v>
      </c>
    </row>
    <row r="3" spans="2:13">
      <c r="B3" s="345" t="s">
        <v>187</v>
      </c>
      <c r="C3" s="346"/>
      <c r="D3" s="133" t="s">
        <v>216</v>
      </c>
      <c r="E3" s="163" t="s">
        <v>211</v>
      </c>
      <c r="F3" s="165"/>
      <c r="G3" s="165"/>
      <c r="H3" s="165"/>
      <c r="I3" s="165"/>
      <c r="J3" s="165"/>
      <c r="K3" s="165"/>
      <c r="L3" s="165"/>
      <c r="M3" s="123"/>
    </row>
    <row r="4" spans="2:13" ht="56.25">
      <c r="B4" s="355" t="s">
        <v>181</v>
      </c>
      <c r="C4" s="356"/>
      <c r="D4" s="133" t="s">
        <v>217</v>
      </c>
      <c r="E4" s="164" t="s">
        <v>206</v>
      </c>
      <c r="F4" s="166"/>
      <c r="G4" s="166"/>
      <c r="H4" s="166"/>
      <c r="I4" s="166"/>
      <c r="J4" s="166"/>
      <c r="K4" s="166"/>
      <c r="L4" s="166"/>
      <c r="M4" s="124"/>
    </row>
    <row r="5" spans="2:13" ht="45">
      <c r="B5" s="355" t="s">
        <v>183</v>
      </c>
      <c r="C5" s="356"/>
      <c r="D5" s="133" t="s">
        <v>218</v>
      </c>
      <c r="E5" s="161" t="s">
        <v>132</v>
      </c>
      <c r="F5" s="132"/>
      <c r="G5" s="115"/>
      <c r="H5" s="115"/>
      <c r="I5" s="115"/>
      <c r="J5" s="115"/>
      <c r="K5" s="115"/>
      <c r="L5" s="115"/>
      <c r="M5" s="171"/>
    </row>
    <row r="6" spans="2:13" ht="22.5">
      <c r="B6" s="396" t="s">
        <v>300</v>
      </c>
      <c r="C6" s="397"/>
      <c r="D6" s="133" t="s">
        <v>301</v>
      </c>
      <c r="E6" s="213" t="s">
        <v>302</v>
      </c>
      <c r="F6" s="214"/>
      <c r="G6" s="215"/>
      <c r="H6" s="215"/>
      <c r="I6" s="215"/>
      <c r="J6" s="215"/>
      <c r="K6" s="215"/>
      <c r="L6" s="215"/>
      <c r="M6" s="216"/>
    </row>
    <row r="7" spans="2:13" ht="15.75" thickBot="1">
      <c r="B7" s="347" t="s">
        <v>180</v>
      </c>
      <c r="C7" s="348"/>
      <c r="D7" s="133" t="s">
        <v>219</v>
      </c>
      <c r="E7" s="162" t="s">
        <v>177</v>
      </c>
      <c r="F7" s="137"/>
      <c r="G7" s="137"/>
      <c r="H7" s="137"/>
      <c r="I7" s="137"/>
      <c r="J7" s="137"/>
      <c r="K7" s="137"/>
      <c r="L7" s="137"/>
      <c r="M7" s="172"/>
    </row>
    <row r="8" spans="2:13" ht="34.5" customHeight="1">
      <c r="B8" s="349" t="s">
        <v>201</v>
      </c>
      <c r="C8" s="350"/>
      <c r="D8" s="133" t="s">
        <v>248</v>
      </c>
      <c r="E8" s="158">
        <v>1000000</v>
      </c>
      <c r="F8" s="167"/>
      <c r="G8" s="167"/>
      <c r="H8" s="167"/>
      <c r="I8" s="167"/>
      <c r="J8" s="167"/>
      <c r="K8" s="167"/>
      <c r="L8" s="167"/>
      <c r="M8" s="168">
        <f>SUM(F8:L8)</f>
        <v>0</v>
      </c>
    </row>
    <row r="9" spans="2:13" ht="33" customHeight="1" thickBot="1">
      <c r="B9" s="371" t="s">
        <v>290</v>
      </c>
      <c r="C9" s="372"/>
      <c r="D9" s="133" t="s">
        <v>249</v>
      </c>
      <c r="E9" s="159">
        <v>600000</v>
      </c>
      <c r="F9" s="169"/>
      <c r="G9" s="169"/>
      <c r="H9" s="169"/>
      <c r="I9" s="169"/>
      <c r="J9" s="169"/>
      <c r="K9" s="169"/>
      <c r="L9" s="169"/>
      <c r="M9" s="170">
        <f>SUM(F9:L9)</f>
        <v>0</v>
      </c>
    </row>
    <row r="10" spans="2:13" ht="30.75" customHeight="1">
      <c r="B10" s="357" t="s">
        <v>288</v>
      </c>
      <c r="C10" s="358"/>
      <c r="D10" s="133" t="s">
        <v>250</v>
      </c>
      <c r="E10" s="158">
        <v>375000</v>
      </c>
      <c r="F10" s="158"/>
      <c r="G10" s="158"/>
      <c r="H10" s="158"/>
      <c r="I10" s="158"/>
      <c r="J10" s="158"/>
      <c r="K10" s="158"/>
      <c r="L10" s="158"/>
      <c r="M10" s="168">
        <f>SUM(F10:L10)</f>
        <v>0</v>
      </c>
    </row>
    <row r="11" spans="2:13" ht="53.25" customHeight="1" thickBot="1">
      <c r="B11" s="366" t="s">
        <v>291</v>
      </c>
      <c r="C11" s="367"/>
      <c r="D11" s="133" t="s">
        <v>251</v>
      </c>
      <c r="E11" s="159">
        <v>20000</v>
      </c>
      <c r="F11" s="159"/>
      <c r="G11" s="159"/>
      <c r="H11" s="159"/>
      <c r="I11" s="159"/>
      <c r="J11" s="159"/>
      <c r="K11" s="159"/>
      <c r="L11" s="159"/>
      <c r="M11" s="170">
        <f>SUM(F11:L11)</f>
        <v>0</v>
      </c>
    </row>
    <row r="12" spans="2:13" ht="46.5" customHeight="1">
      <c r="B12" s="357" t="s">
        <v>202</v>
      </c>
      <c r="C12" s="358"/>
      <c r="D12" s="133" t="s">
        <v>220</v>
      </c>
      <c r="E12" s="155"/>
      <c r="F12" s="122"/>
      <c r="G12" s="122"/>
      <c r="H12" s="122"/>
      <c r="I12" s="122"/>
      <c r="J12" s="122"/>
      <c r="K12" s="122"/>
      <c r="L12" s="122"/>
      <c r="M12" s="123"/>
    </row>
    <row r="13" spans="2:13" ht="46.5" customHeight="1">
      <c r="B13" s="373" t="s">
        <v>204</v>
      </c>
      <c r="C13" s="374"/>
      <c r="D13" s="133"/>
      <c r="E13" s="160"/>
      <c r="F13" s="119"/>
      <c r="G13" s="119"/>
      <c r="H13" s="119"/>
      <c r="I13" s="119"/>
      <c r="J13" s="119"/>
      <c r="K13" s="119"/>
      <c r="L13" s="119"/>
      <c r="M13" s="124"/>
    </row>
    <row r="14" spans="2:13" ht="31.5" customHeight="1">
      <c r="B14" s="375" t="s">
        <v>203</v>
      </c>
      <c r="C14" s="374"/>
      <c r="D14" s="133" t="s">
        <v>252</v>
      </c>
      <c r="E14" s="173"/>
      <c r="F14" s="173"/>
      <c r="G14" s="173"/>
      <c r="H14" s="173"/>
      <c r="I14" s="173"/>
      <c r="J14" s="173"/>
      <c r="K14" s="173"/>
      <c r="L14" s="173"/>
      <c r="M14" s="138">
        <f>SUM(F14:L14)</f>
        <v>0</v>
      </c>
    </row>
    <row r="15" spans="2:13" ht="31.5" customHeight="1" thickBot="1">
      <c r="B15" s="366" t="s">
        <v>205</v>
      </c>
      <c r="C15" s="367"/>
      <c r="D15" s="133" t="s">
        <v>253</v>
      </c>
      <c r="E15" s="159"/>
      <c r="F15" s="157"/>
      <c r="G15" s="157"/>
      <c r="H15" s="157"/>
      <c r="I15" s="157"/>
      <c r="J15" s="157"/>
      <c r="K15" s="157"/>
      <c r="L15" s="157"/>
      <c r="M15" s="138">
        <f>SUM(F15:L15)</f>
        <v>0</v>
      </c>
    </row>
    <row r="16" spans="2:13" ht="15.75" thickBot="1">
      <c r="B16" s="368" t="s">
        <v>190</v>
      </c>
      <c r="C16" s="369"/>
      <c r="D16" s="370"/>
      <c r="E16" s="182">
        <f>E8+E10+E14</f>
        <v>1375000</v>
      </c>
      <c r="F16" s="182">
        <f t="shared" ref="F16:M16" si="0">F8+F10+F14</f>
        <v>0</v>
      </c>
      <c r="G16" s="182">
        <f t="shared" si="0"/>
        <v>0</v>
      </c>
      <c r="H16" s="182">
        <f t="shared" si="0"/>
        <v>0</v>
      </c>
      <c r="I16" s="182">
        <f t="shared" si="0"/>
        <v>0</v>
      </c>
      <c r="J16" s="182">
        <f>J8+J10+J14</f>
        <v>0</v>
      </c>
      <c r="K16" s="182">
        <f t="shared" si="0"/>
        <v>0</v>
      </c>
      <c r="L16" s="182">
        <f t="shared" si="0"/>
        <v>0</v>
      </c>
      <c r="M16" s="181">
        <f t="shared" si="0"/>
        <v>0</v>
      </c>
    </row>
    <row r="17" spans="2:13" ht="6.75" customHeight="1" thickBot="1">
      <c r="B17" s="127"/>
      <c r="C17" s="128"/>
      <c r="D17" s="128"/>
      <c r="E17" s="121"/>
      <c r="F17" s="121"/>
      <c r="G17" s="121"/>
      <c r="H17" s="121"/>
      <c r="I17" s="121"/>
      <c r="J17" s="121"/>
      <c r="K17" s="121"/>
      <c r="L17" s="121"/>
      <c r="M17" s="139"/>
    </row>
    <row r="18" spans="2:13" ht="60">
      <c r="B18" s="359" t="s">
        <v>224</v>
      </c>
      <c r="C18" s="360"/>
      <c r="D18" s="144" t="s">
        <v>255</v>
      </c>
      <c r="E18" s="155" t="s">
        <v>148</v>
      </c>
      <c r="F18" s="122"/>
      <c r="G18" s="122"/>
      <c r="H18" s="122"/>
      <c r="I18" s="122"/>
      <c r="J18" s="122"/>
      <c r="K18" s="122"/>
      <c r="L18" s="122"/>
      <c r="M18" s="176"/>
    </row>
    <row r="19" spans="2:13" ht="36">
      <c r="B19" s="353" t="s">
        <v>225</v>
      </c>
      <c r="C19" s="354"/>
      <c r="D19" s="144" t="s">
        <v>254</v>
      </c>
      <c r="E19" s="174" t="s">
        <v>208</v>
      </c>
      <c r="F19" s="175"/>
      <c r="G19" s="175"/>
      <c r="H19" s="175"/>
      <c r="I19" s="175"/>
      <c r="J19" s="175"/>
      <c r="K19" s="175"/>
      <c r="L19" s="175"/>
      <c r="M19" s="124"/>
    </row>
    <row r="20" spans="2:13" ht="24.75" thickBot="1">
      <c r="B20" s="353" t="s">
        <v>191</v>
      </c>
      <c r="C20" s="354"/>
      <c r="D20" s="144" t="s">
        <v>258</v>
      </c>
      <c r="E20" s="151">
        <v>500000</v>
      </c>
      <c r="F20" s="131"/>
      <c r="G20" s="131"/>
      <c r="H20" s="131"/>
      <c r="I20" s="131"/>
      <c r="J20" s="131"/>
      <c r="K20" s="131"/>
      <c r="L20" s="131"/>
      <c r="M20" s="178">
        <f>SUM(F20:L20)</f>
        <v>0</v>
      </c>
    </row>
    <row r="21" spans="2:13" ht="36">
      <c r="B21" s="359" t="s">
        <v>226</v>
      </c>
      <c r="C21" s="360"/>
      <c r="D21" s="144" t="s">
        <v>256</v>
      </c>
      <c r="E21" s="155"/>
      <c r="F21" s="155"/>
      <c r="G21" s="155"/>
      <c r="H21" s="155"/>
      <c r="I21" s="155"/>
      <c r="J21" s="155"/>
      <c r="K21" s="155"/>
      <c r="L21" s="155"/>
      <c r="M21" s="176"/>
    </row>
    <row r="22" spans="2:13" ht="24">
      <c r="B22" s="353" t="s">
        <v>227</v>
      </c>
      <c r="C22" s="354"/>
      <c r="D22" s="144" t="s">
        <v>257</v>
      </c>
      <c r="E22" s="156"/>
      <c r="F22" s="130"/>
      <c r="G22" s="130"/>
      <c r="H22" s="130"/>
      <c r="I22" s="130"/>
      <c r="J22" s="130"/>
      <c r="K22" s="130"/>
      <c r="L22" s="130"/>
      <c r="M22" s="177"/>
    </row>
    <row r="23" spans="2:13" ht="24.75" thickBot="1">
      <c r="B23" s="361" t="s">
        <v>191</v>
      </c>
      <c r="C23" s="362"/>
      <c r="D23" s="144" t="s">
        <v>258</v>
      </c>
      <c r="E23" s="157"/>
      <c r="F23" s="129"/>
      <c r="G23" s="129"/>
      <c r="H23" s="129"/>
      <c r="I23" s="129"/>
      <c r="J23" s="129"/>
      <c r="K23" s="129"/>
      <c r="L23" s="129"/>
      <c r="M23" s="180">
        <f>SUM(F23:L23)</f>
        <v>0</v>
      </c>
    </row>
    <row r="24" spans="2:13" ht="15.75" thickBot="1">
      <c r="B24" s="363" t="s">
        <v>207</v>
      </c>
      <c r="C24" s="364"/>
      <c r="D24" s="365"/>
      <c r="E24" s="182">
        <f t="shared" ref="E24:M24" si="1">E20+E23</f>
        <v>500000</v>
      </c>
      <c r="F24" s="182">
        <f t="shared" si="1"/>
        <v>0</v>
      </c>
      <c r="G24" s="182">
        <f t="shared" si="1"/>
        <v>0</v>
      </c>
      <c r="H24" s="182">
        <f t="shared" si="1"/>
        <v>0</v>
      </c>
      <c r="I24" s="182">
        <f t="shared" si="1"/>
        <v>0</v>
      </c>
      <c r="J24" s="182">
        <f t="shared" si="1"/>
        <v>0</v>
      </c>
      <c r="K24" s="182">
        <f t="shared" si="1"/>
        <v>0</v>
      </c>
      <c r="L24" s="182">
        <f t="shared" si="1"/>
        <v>0</v>
      </c>
      <c r="M24" s="181">
        <f t="shared" si="1"/>
        <v>0</v>
      </c>
    </row>
    <row r="25" spans="2:13" ht="15.75" thickBot="1">
      <c r="B25" s="368" t="s">
        <v>223</v>
      </c>
      <c r="C25" s="369"/>
      <c r="D25" s="370"/>
      <c r="E25" s="183">
        <f>E8+E24</f>
        <v>1500000</v>
      </c>
      <c r="F25" s="183">
        <f t="shared" ref="F25:I25" si="2">F8+F24</f>
        <v>0</v>
      </c>
      <c r="G25" s="183">
        <f t="shared" si="2"/>
        <v>0</v>
      </c>
      <c r="H25" s="183">
        <f t="shared" si="2"/>
        <v>0</v>
      </c>
      <c r="I25" s="183">
        <f t="shared" si="2"/>
        <v>0</v>
      </c>
      <c r="J25" s="183">
        <f>J8+J24</f>
        <v>0</v>
      </c>
      <c r="K25" s="183">
        <f t="shared" ref="K25" si="3">K8+K24</f>
        <v>0</v>
      </c>
      <c r="L25" s="183">
        <f t="shared" ref="L25" si="4">L8+L24</f>
        <v>0</v>
      </c>
      <c r="M25" s="183">
        <f t="shared" ref="M25" si="5">M8+M24</f>
        <v>0</v>
      </c>
    </row>
    <row r="26" spans="2:13" ht="9" customHeight="1" thickBot="1">
      <c r="B26" s="127"/>
      <c r="C26" s="128"/>
      <c r="D26" s="128"/>
      <c r="E26" s="121"/>
      <c r="F26" s="121"/>
      <c r="G26" s="121"/>
      <c r="H26" s="121"/>
      <c r="I26" s="121"/>
      <c r="J26" s="121"/>
      <c r="K26" s="121"/>
      <c r="L26" s="121"/>
      <c r="M26" s="139"/>
    </row>
    <row r="27" spans="2:13" ht="18" customHeight="1" thickBot="1">
      <c r="B27" s="378" t="s">
        <v>292</v>
      </c>
      <c r="C27" s="379"/>
      <c r="D27" s="379"/>
      <c r="E27" s="379"/>
      <c r="F27" s="379"/>
      <c r="G27" s="379"/>
      <c r="H27" s="379"/>
      <c r="I27" s="379"/>
      <c r="J27" s="379"/>
      <c r="K27" s="379"/>
      <c r="L27" s="379"/>
      <c r="M27" s="380"/>
    </row>
    <row r="28" spans="2:13" ht="30" customHeight="1">
      <c r="B28" s="339" t="s">
        <v>196</v>
      </c>
      <c r="C28" s="340"/>
      <c r="D28" s="197" t="s">
        <v>263</v>
      </c>
      <c r="E28" s="198">
        <v>2500</v>
      </c>
      <c r="F28" s="199"/>
      <c r="G28" s="199"/>
      <c r="H28" s="199"/>
      <c r="I28" s="199"/>
      <c r="J28" s="199"/>
      <c r="K28" s="199"/>
      <c r="L28" s="199"/>
      <c r="M28" s="200"/>
    </row>
    <row r="29" spans="2:13" ht="30" customHeight="1">
      <c r="B29" s="341" t="s">
        <v>197</v>
      </c>
      <c r="C29" s="342"/>
      <c r="D29" s="144" t="s">
        <v>264</v>
      </c>
      <c r="E29" s="153">
        <v>20000</v>
      </c>
      <c r="F29" s="131"/>
      <c r="G29" s="131"/>
      <c r="H29" s="131"/>
      <c r="I29" s="131"/>
      <c r="J29" s="131"/>
      <c r="K29" s="131"/>
      <c r="L29" s="131"/>
      <c r="M29" s="185"/>
    </row>
    <row r="30" spans="2:13" ht="30" customHeight="1">
      <c r="B30" s="343" t="s">
        <v>198</v>
      </c>
      <c r="C30" s="342"/>
      <c r="D30" s="144" t="s">
        <v>265</v>
      </c>
      <c r="E30" s="152" t="s">
        <v>199</v>
      </c>
      <c r="F30" s="114"/>
      <c r="G30" s="114"/>
      <c r="H30" s="114"/>
      <c r="I30" s="114"/>
      <c r="J30" s="114"/>
      <c r="K30" s="114"/>
      <c r="L30" s="114"/>
      <c r="M30" s="185"/>
    </row>
    <row r="31" spans="2:13" ht="36.75" thickBot="1">
      <c r="B31" s="351" t="s">
        <v>182</v>
      </c>
      <c r="C31" s="352"/>
      <c r="D31" s="144" t="s">
        <v>266</v>
      </c>
      <c r="E31" s="154">
        <v>5.9900000000000002E-2</v>
      </c>
      <c r="F31" s="114"/>
      <c r="G31" s="114"/>
      <c r="H31" s="114"/>
      <c r="I31" s="114"/>
      <c r="J31" s="114"/>
      <c r="K31" s="114"/>
      <c r="L31" s="114"/>
      <c r="M31" s="185"/>
    </row>
    <row r="32" spans="2:13" ht="9.75" customHeight="1" thickBot="1">
      <c r="B32" s="196"/>
      <c r="C32" s="196"/>
      <c r="D32" s="128"/>
      <c r="E32" s="121"/>
      <c r="F32" s="121"/>
      <c r="G32" s="121"/>
      <c r="H32" s="121"/>
      <c r="I32" s="121"/>
      <c r="J32" s="121"/>
      <c r="K32" s="121"/>
      <c r="L32" s="121"/>
      <c r="M32" s="139"/>
    </row>
    <row r="33" spans="2:13" ht="18.75" customHeight="1" thickBot="1">
      <c r="B33" s="378" t="s">
        <v>293</v>
      </c>
      <c r="C33" s="379"/>
      <c r="D33" s="379"/>
      <c r="E33" s="379"/>
      <c r="F33" s="379"/>
      <c r="G33" s="379"/>
      <c r="H33" s="379"/>
      <c r="I33" s="379"/>
      <c r="J33" s="379"/>
      <c r="K33" s="379"/>
      <c r="L33" s="379"/>
      <c r="M33" s="380"/>
    </row>
    <row r="34" spans="2:13" ht="32.25" customHeight="1">
      <c r="B34" s="383" t="s">
        <v>192</v>
      </c>
      <c r="C34" s="360"/>
      <c r="D34" s="144" t="s">
        <v>259</v>
      </c>
      <c r="E34" s="150">
        <v>121</v>
      </c>
      <c r="F34" s="125"/>
      <c r="G34" s="125"/>
      <c r="H34" s="125"/>
      <c r="I34" s="125"/>
      <c r="J34" s="125"/>
      <c r="K34" s="125"/>
      <c r="L34" s="125"/>
      <c r="M34" s="140">
        <f>F34+G34+H34+I34+J34+K34+L34</f>
        <v>0</v>
      </c>
    </row>
    <row r="35" spans="2:13" ht="33" customHeight="1">
      <c r="B35" s="386" t="s">
        <v>194</v>
      </c>
      <c r="C35" s="387"/>
      <c r="D35" s="144" t="s">
        <v>260</v>
      </c>
      <c r="E35" s="151">
        <v>1051043.3400000001</v>
      </c>
      <c r="F35" s="131"/>
      <c r="G35" s="131"/>
      <c r="H35" s="131"/>
      <c r="I35" s="131"/>
      <c r="J35" s="131"/>
      <c r="K35" s="131"/>
      <c r="L35" s="131"/>
      <c r="M35" s="179">
        <f>F35+G35+H35+I35+J35+K35+L35</f>
        <v>0</v>
      </c>
    </row>
    <row r="36" spans="2:13" ht="51" customHeight="1">
      <c r="B36" s="386" t="s">
        <v>193</v>
      </c>
      <c r="C36" s="387"/>
      <c r="D36" s="144" t="s">
        <v>261</v>
      </c>
      <c r="E36" s="152">
        <v>2</v>
      </c>
      <c r="F36" s="114"/>
      <c r="G36" s="114"/>
      <c r="H36" s="114"/>
      <c r="I36" s="114"/>
      <c r="J36" s="114"/>
      <c r="K36" s="114"/>
      <c r="L36" s="114"/>
      <c r="M36" s="184">
        <f>F36+G36+H36+I36+J36+K36+L36</f>
        <v>0</v>
      </c>
    </row>
    <row r="37" spans="2:13" ht="30" customHeight="1" thickBot="1">
      <c r="B37" s="384" t="s">
        <v>195</v>
      </c>
      <c r="C37" s="385"/>
      <c r="D37" s="201" t="s">
        <v>262</v>
      </c>
      <c r="E37" s="202">
        <v>23213.22</v>
      </c>
      <c r="F37" s="203"/>
      <c r="G37" s="203"/>
      <c r="H37" s="203"/>
      <c r="I37" s="203"/>
      <c r="J37" s="203"/>
      <c r="K37" s="203"/>
      <c r="L37" s="203"/>
      <c r="M37" s="204">
        <f>F37+G37+H37+I37+J37+K37+L37</f>
        <v>0</v>
      </c>
    </row>
    <row r="38" spans="2:13" s="126" customFormat="1" ht="195.75" customHeight="1" thickBot="1">
      <c r="B38" s="381" t="s">
        <v>221</v>
      </c>
      <c r="C38" s="382"/>
      <c r="D38" s="382"/>
      <c r="E38" s="205" t="s">
        <v>285</v>
      </c>
      <c r="F38" s="206"/>
      <c r="G38" s="206"/>
      <c r="H38" s="206"/>
      <c r="I38" s="206"/>
      <c r="J38" s="206"/>
      <c r="K38" s="206"/>
      <c r="L38" s="206"/>
      <c r="M38" s="207"/>
    </row>
    <row r="39" spans="2:13">
      <c r="E39" s="118"/>
      <c r="F39" s="117"/>
    </row>
    <row r="40" spans="2:13">
      <c r="B40" s="398" t="s">
        <v>228</v>
      </c>
      <c r="C40" s="399"/>
      <c r="D40" s="399"/>
      <c r="E40" s="399"/>
      <c r="F40" s="399"/>
      <c r="G40" s="399"/>
      <c r="H40" s="399"/>
      <c r="I40" s="400"/>
    </row>
    <row r="41" spans="2:13" ht="45.75" customHeight="1">
      <c r="B41" s="148" t="s">
        <v>231</v>
      </c>
      <c r="C41" s="148"/>
      <c r="D41" s="388" t="s">
        <v>246</v>
      </c>
      <c r="E41" s="388"/>
      <c r="F41" s="388"/>
      <c r="G41" s="388"/>
      <c r="H41" s="388"/>
      <c r="I41" s="388"/>
    </row>
    <row r="42" spans="2:13" ht="30" customHeight="1">
      <c r="B42" s="376" t="s">
        <v>229</v>
      </c>
      <c r="C42" s="377"/>
      <c r="D42" s="388" t="s">
        <v>247</v>
      </c>
      <c r="E42" s="388"/>
      <c r="F42" s="388"/>
      <c r="G42" s="388"/>
      <c r="H42" s="388"/>
      <c r="I42" s="388"/>
    </row>
    <row r="43" spans="2:13" ht="74.25" customHeight="1">
      <c r="B43" s="148" t="s">
        <v>230</v>
      </c>
      <c r="C43" s="148"/>
      <c r="D43" s="388" t="s">
        <v>232</v>
      </c>
      <c r="E43" s="388"/>
      <c r="F43" s="388"/>
      <c r="G43" s="388"/>
      <c r="H43" s="388"/>
      <c r="I43" s="388"/>
    </row>
    <row r="44" spans="2:13" ht="42" customHeight="1">
      <c r="B44" s="148" t="s">
        <v>174</v>
      </c>
      <c r="C44" s="148"/>
      <c r="D44" s="388" t="s">
        <v>233</v>
      </c>
      <c r="E44" s="388"/>
      <c r="F44" s="388"/>
      <c r="G44" s="388"/>
      <c r="H44" s="388"/>
      <c r="I44" s="388"/>
    </row>
    <row r="45" spans="2:13" ht="35.25" customHeight="1">
      <c r="B45" s="344" t="s">
        <v>284</v>
      </c>
      <c r="C45" s="344"/>
      <c r="D45" s="388" t="s">
        <v>234</v>
      </c>
      <c r="E45" s="388"/>
      <c r="F45" s="388"/>
      <c r="G45" s="388"/>
      <c r="H45" s="388"/>
      <c r="I45" s="388"/>
    </row>
    <row r="46" spans="2:13" ht="31.5" customHeight="1">
      <c r="B46" s="338" t="s">
        <v>283</v>
      </c>
      <c r="C46" s="338"/>
      <c r="D46" s="388" t="s">
        <v>235</v>
      </c>
      <c r="E46" s="388"/>
      <c r="F46" s="388"/>
      <c r="G46" s="388"/>
      <c r="H46" s="388"/>
      <c r="I46" s="388"/>
    </row>
    <row r="47" spans="2:13" ht="36.75" customHeight="1">
      <c r="B47" s="338" t="s">
        <v>282</v>
      </c>
      <c r="C47" s="338"/>
      <c r="D47" s="388" t="s">
        <v>236</v>
      </c>
      <c r="E47" s="388"/>
      <c r="F47" s="388"/>
      <c r="G47" s="388"/>
      <c r="H47" s="388"/>
      <c r="I47" s="388"/>
    </row>
    <row r="48" spans="2:13" ht="57" customHeight="1">
      <c r="B48" s="344" t="s">
        <v>281</v>
      </c>
      <c r="C48" s="344"/>
      <c r="D48" s="388" t="s">
        <v>237</v>
      </c>
      <c r="E48" s="388"/>
      <c r="F48" s="388"/>
      <c r="G48" s="388"/>
      <c r="H48" s="388"/>
      <c r="I48" s="388"/>
    </row>
    <row r="49" spans="2:9" ht="21" customHeight="1">
      <c r="B49" s="338" t="s">
        <v>280</v>
      </c>
      <c r="C49" s="338"/>
      <c r="D49" s="388" t="s">
        <v>238</v>
      </c>
      <c r="E49" s="388"/>
      <c r="F49" s="388"/>
      <c r="G49" s="388"/>
      <c r="H49" s="388"/>
      <c r="I49" s="388"/>
    </row>
    <row r="50" spans="2:9" ht="48" customHeight="1">
      <c r="B50" s="389" t="s">
        <v>133</v>
      </c>
      <c r="C50" s="389"/>
      <c r="D50" s="388" t="s">
        <v>239</v>
      </c>
      <c r="E50" s="388"/>
      <c r="F50" s="388"/>
      <c r="G50" s="388"/>
      <c r="H50" s="388"/>
      <c r="I50" s="388"/>
    </row>
    <row r="51" spans="2:9" ht="35.25" customHeight="1">
      <c r="B51" s="394" t="s">
        <v>298</v>
      </c>
      <c r="C51" s="395"/>
      <c r="D51" s="391" t="s">
        <v>297</v>
      </c>
      <c r="E51" s="392"/>
      <c r="F51" s="392"/>
      <c r="G51" s="392"/>
      <c r="H51" s="392"/>
      <c r="I51" s="393"/>
    </row>
    <row r="52" spans="2:9" ht="32.25" customHeight="1">
      <c r="B52" s="344" t="s">
        <v>134</v>
      </c>
      <c r="C52" s="344"/>
      <c r="D52" s="388" t="s">
        <v>240</v>
      </c>
      <c r="E52" s="388"/>
      <c r="F52" s="388"/>
      <c r="G52" s="388"/>
      <c r="H52" s="388"/>
      <c r="I52" s="388"/>
    </row>
    <row r="53" spans="2:9" ht="30.75" customHeight="1">
      <c r="B53" s="390" t="s">
        <v>135</v>
      </c>
      <c r="C53" s="390"/>
      <c r="D53" s="388" t="s">
        <v>241</v>
      </c>
      <c r="E53" s="388"/>
      <c r="F53" s="388"/>
      <c r="G53" s="388"/>
      <c r="H53" s="388"/>
      <c r="I53" s="388"/>
    </row>
    <row r="54" spans="2:9" ht="45.75" customHeight="1">
      <c r="B54" s="338" t="s">
        <v>136</v>
      </c>
      <c r="C54" s="338"/>
      <c r="D54" s="388" t="s">
        <v>242</v>
      </c>
      <c r="E54" s="388"/>
      <c r="F54" s="388"/>
      <c r="G54" s="388"/>
      <c r="H54" s="388"/>
      <c r="I54" s="388"/>
    </row>
    <row r="55" spans="2:9" ht="61.5" customHeight="1">
      <c r="B55" s="338" t="s">
        <v>137</v>
      </c>
      <c r="C55" s="338"/>
      <c r="D55" s="388" t="s">
        <v>243</v>
      </c>
      <c r="E55" s="388"/>
      <c r="F55" s="388"/>
      <c r="G55" s="388"/>
      <c r="H55" s="388"/>
      <c r="I55" s="388"/>
    </row>
    <row r="56" spans="2:9" ht="60" customHeight="1">
      <c r="B56" s="338" t="s">
        <v>138</v>
      </c>
      <c r="C56" s="338"/>
      <c r="D56" s="388" t="s">
        <v>244</v>
      </c>
      <c r="E56" s="388"/>
      <c r="F56" s="388"/>
      <c r="G56" s="388"/>
      <c r="H56" s="388"/>
      <c r="I56" s="388"/>
    </row>
    <row r="57" spans="2:9" ht="43.5" customHeight="1">
      <c r="B57" s="390" t="s">
        <v>139</v>
      </c>
      <c r="C57" s="390"/>
      <c r="D57" s="388" t="s">
        <v>245</v>
      </c>
      <c r="E57" s="388"/>
      <c r="F57" s="388"/>
      <c r="G57" s="388"/>
      <c r="H57" s="388"/>
      <c r="I57" s="388"/>
    </row>
    <row r="58" spans="2:9">
      <c r="B58" s="147"/>
      <c r="C58" s="147"/>
      <c r="D58" s="146"/>
    </row>
  </sheetData>
  <mergeCells count="65">
    <mergeCell ref="B6:C6"/>
    <mergeCell ref="D56:I56"/>
    <mergeCell ref="D57:I57"/>
    <mergeCell ref="B40:I40"/>
    <mergeCell ref="B56:C56"/>
    <mergeCell ref="B57:C57"/>
    <mergeCell ref="D41:I41"/>
    <mergeCell ref="D42:I42"/>
    <mergeCell ref="D43:I43"/>
    <mergeCell ref="D44:I44"/>
    <mergeCell ref="D45:I45"/>
    <mergeCell ref="D46:I46"/>
    <mergeCell ref="D47:I47"/>
    <mergeCell ref="D48:I48"/>
    <mergeCell ref="D49:I49"/>
    <mergeCell ref="D50:I50"/>
    <mergeCell ref="D52:I52"/>
    <mergeCell ref="D53:I53"/>
    <mergeCell ref="D54:I54"/>
    <mergeCell ref="D55:I55"/>
    <mergeCell ref="B50:C50"/>
    <mergeCell ref="B52:C52"/>
    <mergeCell ref="B53:C53"/>
    <mergeCell ref="B54:C54"/>
    <mergeCell ref="B55:C55"/>
    <mergeCell ref="D51:I51"/>
    <mergeCell ref="B51:C51"/>
    <mergeCell ref="B9:C9"/>
    <mergeCell ref="B13:C13"/>
    <mergeCell ref="B14:C14"/>
    <mergeCell ref="B45:C45"/>
    <mergeCell ref="B46:C46"/>
    <mergeCell ref="B42:C42"/>
    <mergeCell ref="B27:M27"/>
    <mergeCell ref="B33:M33"/>
    <mergeCell ref="B38:D38"/>
    <mergeCell ref="B19:C19"/>
    <mergeCell ref="B22:C22"/>
    <mergeCell ref="B25:D25"/>
    <mergeCell ref="B34:C34"/>
    <mergeCell ref="B37:C37"/>
    <mergeCell ref="B35:C35"/>
    <mergeCell ref="B36:C36"/>
    <mergeCell ref="B3:C3"/>
    <mergeCell ref="B7:C7"/>
    <mergeCell ref="B8:C8"/>
    <mergeCell ref="B31:C31"/>
    <mergeCell ref="B20:C20"/>
    <mergeCell ref="B5:C5"/>
    <mergeCell ref="B4:C4"/>
    <mergeCell ref="B12:C12"/>
    <mergeCell ref="B18:C18"/>
    <mergeCell ref="B21:C21"/>
    <mergeCell ref="B23:C23"/>
    <mergeCell ref="B24:D24"/>
    <mergeCell ref="B10:C10"/>
    <mergeCell ref="B11:C11"/>
    <mergeCell ref="B15:C15"/>
    <mergeCell ref="B16:D16"/>
    <mergeCell ref="B49:C49"/>
    <mergeCell ref="B28:C28"/>
    <mergeCell ref="B29:C29"/>
    <mergeCell ref="B30:C30"/>
    <mergeCell ref="B47:C47"/>
    <mergeCell ref="B48:C48"/>
  </mergeCells>
  <dataValidations count="1">
    <dataValidation type="list" allowBlank="1" showInputMessage="1" showErrorMessage="1" sqref="M18:M19 M21:M22">
      <formula1>$D$64:$D$79</formula1>
    </dataValidation>
  </dataValidations>
  <pageMargins left="0.7" right="0.7" top="0.75" bottom="0.75" header="0.3" footer="0.3"/>
  <pageSetup orientation="portrait" horizontalDpi="4294967293" r:id="rId1"/>
  <extLst>
    <ext xmlns:x14="http://schemas.microsoft.com/office/spreadsheetml/2009/9/main" uri="{CCE6A557-97BC-4b89-ADB6-D9C93CAAB3DF}">
      <x14:dataValidations xmlns:xm="http://schemas.microsoft.com/office/excel/2006/main" count="6">
        <x14:dataValidation type="list" allowBlank="1" showInputMessage="1" showErrorMessage="1" promptTitle="=">
          <x14:formula1>
            <xm:f>'Drop Down Menu List'!$D$27:$D$33</xm:f>
          </x14:formula1>
          <xm:sqref>E7:L7</xm:sqref>
        </x14:dataValidation>
        <x14:dataValidation type="list" allowBlank="1" showInputMessage="1" showErrorMessage="1">
          <x14:formula1>
            <xm:f>'Drop Down Menu List'!$D$51:$D$66</xm:f>
          </x14:formula1>
          <xm:sqref>E18:L18</xm:sqref>
        </x14:dataValidation>
        <x14:dataValidation type="list" allowBlank="1" showInputMessage="1" showErrorMessage="1">
          <x14:formula1>
            <xm:f>'Drop Down Menu List'!$D$23:$D$26</xm:f>
          </x14:formula1>
          <xm:sqref>E12:L12</xm:sqref>
        </x14:dataValidation>
        <x14:dataValidation type="list" allowBlank="1" showInputMessage="1" showErrorMessage="1" promptTitle="=">
          <x14:formula1>
            <xm:f>'Drop Down Menu List'!$D$35:$D$48</xm:f>
          </x14:formula1>
          <xm:sqref>E5:L5</xm:sqref>
        </x14:dataValidation>
        <x14:dataValidation type="list" allowBlank="1" showInputMessage="1" showErrorMessage="1" promptTitle="=">
          <x14:formula1>
            <xm:f>'Drop Down Menu List'!$D$68:$D$69</xm:f>
          </x14:formula1>
          <xm:sqref>E6:L6</xm:sqref>
        </x14:dataValidation>
        <x14:dataValidation type="list" allowBlank="1" showInputMessage="1" showErrorMessage="1">
          <x14:formula1>
            <xm:f>'Drop Down Menu List'!$D$52:$D$66</xm:f>
          </x14:formula1>
          <xm:sqref>E21:L21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Start Here</vt:lpstr>
      <vt:lpstr>Q4 CY2013</vt:lpstr>
      <vt:lpstr>original</vt:lpstr>
      <vt:lpstr>Q1 CY2014</vt:lpstr>
      <vt:lpstr>Q2 CY2014</vt:lpstr>
      <vt:lpstr>Q3 CY2014</vt:lpstr>
      <vt:lpstr>Q4 CY2014</vt:lpstr>
      <vt:lpstr>Q1 CY2015</vt:lpstr>
      <vt:lpstr>Loan Product Tab</vt:lpstr>
      <vt:lpstr>Drop Down Menu List</vt:lpstr>
      <vt:lpstr>ElectricityUnits</vt:lpstr>
      <vt:lpstr>original!EnergyUnits</vt:lpstr>
      <vt:lpstr>FuelOilUnits</vt:lpstr>
      <vt:lpstr>NaturalGasUnits</vt:lpstr>
      <vt:lpstr>OtherUnits</vt:lpstr>
      <vt:lpstr>PropaneUnits</vt:lpstr>
    </vt:vector>
  </TitlesOfParts>
  <Company>EERE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 Hoffmeyer</dc:creator>
  <cp:lastModifiedBy>nduran</cp:lastModifiedBy>
  <dcterms:created xsi:type="dcterms:W3CDTF">2013-06-13T20:41:36Z</dcterms:created>
  <dcterms:modified xsi:type="dcterms:W3CDTF">2014-01-31T14:01:03Z</dcterms:modified>
</cp:coreProperties>
</file>