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que.barthel\Downloads\"/>
    </mc:Choice>
  </mc:AlternateContent>
  <xr:revisionPtr revIDLastSave="0" documentId="8_{24C15E5C-8AF6-4D0F-9598-403622B9D574}" xr6:coauthVersionLast="47" xr6:coauthVersionMax="47" xr10:uidLastSave="{00000000-0000-0000-0000-000000000000}"/>
  <bookViews>
    <workbookView xWindow="2685" yWindow="2685" windowWidth="21600" windowHeight="11295" tabRatio="742" activeTab="4" xr2:uid="{00000000-000D-0000-FFFF-FFFF00000000}"/>
  </bookViews>
  <sheets>
    <sheet name="Table of Contents" sheetId="10" r:id="rId1"/>
    <sheet name="Instructions and Color Key" sheetId="8" r:id="rId2"/>
    <sheet name="Worksheet" sheetId="1" r:id="rId3"/>
    <sheet name="Rate Summary" sheetId="9" r:id="rId4"/>
    <sheet name="G&amp;A" sheetId="7" r:id="rId5"/>
  </sheets>
  <definedNames>
    <definedName name="_xlnm.Print_Area" localSheetId="2">Worksheet!$C$1:$J$70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7" l="1"/>
  <c r="D28" i="7"/>
  <c r="D27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5" i="7"/>
  <c r="D46" i="7"/>
  <c r="D47" i="7"/>
  <c r="D48" i="7"/>
  <c r="D49" i="7"/>
  <c r="D50" i="7"/>
  <c r="D51" i="7"/>
  <c r="D52" i="7"/>
  <c r="D54" i="7"/>
  <c r="E43" i="1"/>
  <c r="F43" i="1"/>
  <c r="G43" i="1"/>
  <c r="K43" i="1"/>
  <c r="G36" i="7"/>
  <c r="G37" i="7"/>
  <c r="E8" i="9"/>
  <c r="E9" i="9"/>
  <c r="H43" i="1"/>
  <c r="H46" i="1"/>
  <c r="G46" i="1"/>
  <c r="F46" i="1"/>
  <c r="E46" i="1"/>
  <c r="D43" i="1"/>
  <c r="D46" i="1"/>
  <c r="A3" i="7"/>
  <c r="A1" i="7"/>
  <c r="A3" i="9"/>
  <c r="A1" i="9"/>
  <c r="A3" i="1"/>
  <c r="A1" i="1"/>
  <c r="I9" i="1"/>
  <c r="K9" i="1"/>
  <c r="I10" i="1"/>
  <c r="K10" i="1"/>
  <c r="I11" i="1"/>
  <c r="K11" i="1"/>
  <c r="I12" i="1"/>
  <c r="K12" i="1"/>
  <c r="I13" i="1"/>
  <c r="K13" i="1"/>
  <c r="I14" i="1"/>
  <c r="K14" i="1"/>
  <c r="I15" i="1"/>
  <c r="K15" i="1"/>
  <c r="I16" i="1"/>
  <c r="K16" i="1"/>
  <c r="I17" i="1"/>
  <c r="K17" i="1"/>
  <c r="I18" i="1"/>
  <c r="K18" i="1"/>
  <c r="A3" i="8"/>
  <c r="A1" i="8"/>
  <c r="A2" i="7"/>
  <c r="I41" i="1"/>
  <c r="K41" i="1"/>
  <c r="I40" i="1"/>
  <c r="K40" i="1"/>
  <c r="I39" i="1"/>
  <c r="K39" i="1"/>
  <c r="I38" i="1"/>
  <c r="K38" i="1"/>
  <c r="I37" i="1"/>
  <c r="K37" i="1"/>
  <c r="I36" i="1"/>
  <c r="K36" i="1"/>
  <c r="I35" i="1"/>
  <c r="K35" i="1"/>
  <c r="I34" i="1"/>
  <c r="K34" i="1"/>
  <c r="I33" i="1"/>
  <c r="K33" i="1"/>
  <c r="I32" i="1"/>
  <c r="K32" i="1"/>
  <c r="I31" i="1"/>
  <c r="K31" i="1"/>
  <c r="I30" i="1"/>
  <c r="K30" i="1"/>
  <c r="I29" i="1"/>
  <c r="K29" i="1"/>
  <c r="I28" i="1"/>
  <c r="K28" i="1"/>
  <c r="I27" i="1"/>
  <c r="K27" i="1"/>
  <c r="I26" i="1"/>
  <c r="K26" i="1"/>
  <c r="I25" i="1"/>
  <c r="K25" i="1"/>
  <c r="I24" i="1"/>
  <c r="K24" i="1"/>
  <c r="I23" i="1"/>
  <c r="K23" i="1"/>
  <c r="I22" i="1"/>
  <c r="K22" i="1"/>
  <c r="I21" i="1"/>
  <c r="K21" i="1"/>
  <c r="I20" i="1"/>
  <c r="K20" i="1"/>
  <c r="I19" i="1"/>
  <c r="K19" i="1"/>
  <c r="I43" i="1"/>
  <c r="E11" i="9"/>
</calcChain>
</file>

<file path=xl/sharedStrings.xml><?xml version="1.0" encoding="utf-8"?>
<sst xmlns="http://schemas.openxmlformats.org/spreadsheetml/2006/main" count="188" uniqueCount="112">
  <si>
    <t>ACCOUNT</t>
  </si>
  <si>
    <t>Labor</t>
  </si>
  <si>
    <t xml:space="preserve">Vacation </t>
  </si>
  <si>
    <t>Holidays</t>
  </si>
  <si>
    <t>Sick Leave</t>
  </si>
  <si>
    <t>Payroll Taxes</t>
  </si>
  <si>
    <t>Rent</t>
  </si>
  <si>
    <t>Utilities</t>
  </si>
  <si>
    <t>Telephone</t>
  </si>
  <si>
    <t>Equipment Rental</t>
  </si>
  <si>
    <t>Expendable Equipment</t>
  </si>
  <si>
    <t>Repairs &amp; Maintenance</t>
  </si>
  <si>
    <t>General Lab Supplies</t>
  </si>
  <si>
    <t>Travel</t>
  </si>
  <si>
    <t>Consultants</t>
  </si>
  <si>
    <t>Waste Disposal</t>
  </si>
  <si>
    <t>Training</t>
  </si>
  <si>
    <t>Liability Insurance</t>
  </si>
  <si>
    <t>Licenses</t>
  </si>
  <si>
    <t>Dues &amp; Subscriptions</t>
  </si>
  <si>
    <t>Postage</t>
  </si>
  <si>
    <t>Recruitment</t>
  </si>
  <si>
    <t>AMOUNT</t>
  </si>
  <si>
    <t>DIRECT</t>
  </si>
  <si>
    <t>G&amp;A</t>
  </si>
  <si>
    <t>401 (k) Plan</t>
  </si>
  <si>
    <t>Group Insurance</t>
  </si>
  <si>
    <t>Materials &amp; Supplies</t>
  </si>
  <si>
    <t>Other Direct Costs</t>
  </si>
  <si>
    <t>Subcontracts</t>
  </si>
  <si>
    <t>Depreciation</t>
  </si>
  <si>
    <t>Office Supplies</t>
  </si>
  <si>
    <t xml:space="preserve">                   TRIAL BALANCE</t>
  </si>
  <si>
    <t>Trial Balance Total</t>
  </si>
  <si>
    <t>Cost Pool Totals</t>
  </si>
  <si>
    <t>1. Get the company trial balance for all expense accounts</t>
  </si>
  <si>
    <t>2. For each expense account identify costs by cost pool (direct, fringe, etc.)</t>
  </si>
  <si>
    <t>4. Allocate fringe benefits to each cost pool based on the fringe benefit rate</t>
  </si>
  <si>
    <t>STEPS TO COMPLETING WORKSHEET</t>
  </si>
  <si>
    <t>UNALLOW</t>
  </si>
  <si>
    <t>Legal</t>
  </si>
  <si>
    <t>Accounting</t>
  </si>
  <si>
    <t>Interest</t>
  </si>
  <si>
    <t>ELEMENT</t>
  </si>
  <si>
    <t>POOL:</t>
  </si>
  <si>
    <t>1.</t>
  </si>
  <si>
    <t xml:space="preserve">Holidays </t>
  </si>
  <si>
    <t xml:space="preserve">Sick Leave </t>
  </si>
  <si>
    <t>401(k) Plan</t>
  </si>
  <si>
    <t>Direct Labor</t>
  </si>
  <si>
    <t>G&amp;A Labor</t>
  </si>
  <si>
    <t>2.</t>
  </si>
  <si>
    <t xml:space="preserve">Rent </t>
  </si>
  <si>
    <t>3.</t>
  </si>
  <si>
    <t>Recruitment/Relocation</t>
  </si>
  <si>
    <t xml:space="preserve">Consultants </t>
  </si>
  <si>
    <t xml:space="preserve">Travel </t>
  </si>
  <si>
    <t>Equipment</t>
  </si>
  <si>
    <t>3. Calculate the fringe benefit rate (see example on "Fringe" Sheet)</t>
  </si>
  <si>
    <t>Direct Equipment Purchases</t>
  </si>
  <si>
    <t>Notes</t>
  </si>
  <si>
    <t>PROOF</t>
  </si>
  <si>
    <t xml:space="preserve">TOTAL (A) </t>
  </si>
  <si>
    <t xml:space="preserve">TOTAL (B) </t>
  </si>
  <si>
    <t>5. Determine each cost pool and calculate the Overhead and G&amp;A rates</t>
  </si>
  <si>
    <t xml:space="preserve">    (see "Overhead" and "G&amp;A" sheets)</t>
  </si>
  <si>
    <r>
      <t xml:space="preserve">RATE </t>
    </r>
    <r>
      <rPr>
        <b/>
        <i/>
        <sz val="12"/>
        <rFont val="Arial"/>
        <family val="2"/>
      </rPr>
      <t>= (A) / (B)</t>
    </r>
  </si>
  <si>
    <t>NOTES</t>
  </si>
  <si>
    <t>Indirect Cost Worksheet</t>
  </si>
  <si>
    <t>Edgy Energy, Inc.</t>
  </si>
  <si>
    <t>Indirect Rate Summary</t>
  </si>
  <si>
    <t>Fringe Benefit Rate</t>
  </si>
  <si>
    <t>Pool</t>
  </si>
  <si>
    <t>Base</t>
  </si>
  <si>
    <t>Rate</t>
  </si>
  <si>
    <t>Overhead Rate</t>
  </si>
  <si>
    <t>G&amp;A Rate</t>
  </si>
  <si>
    <t>The cell is linked to another spreadsheet</t>
  </si>
  <si>
    <t>The cell contains a formula</t>
  </si>
  <si>
    <t>Color Key</t>
  </si>
  <si>
    <t>Utilize company trial balance for all expense accounts and fill in the account names and account balances on the "WORKSHEET" Tab</t>
  </si>
  <si>
    <t>Calculate the fringe benefit rate</t>
  </si>
  <si>
    <t>Allocate fringe benefits to each cost pool based on fringe benefit rate</t>
  </si>
  <si>
    <t>Determine Overhead cost pool, cost base, and rate</t>
  </si>
  <si>
    <t>Determine G&amp;A cost pool, cost base, and rate</t>
  </si>
  <si>
    <t>Steps to Completing Worksheet (Click the number to be taken to the appropriate worksheet)</t>
  </si>
  <si>
    <t>Instructions</t>
  </si>
  <si>
    <t>Worksheet</t>
  </si>
  <si>
    <t>Rate Summary</t>
  </si>
  <si>
    <t>Table of Contents</t>
  </si>
  <si>
    <t>Navigation</t>
  </si>
  <si>
    <t>See this worksheet for tips to complete the Indirect Rate Model</t>
  </si>
  <si>
    <t>See this worksheet for descriptions of what the colors within the cells represents</t>
  </si>
  <si>
    <t>Begin with this worksheet and your organization's trial balance</t>
  </si>
  <si>
    <t>This worksheet is self-populating.  Please use this worksheet only as a reference</t>
  </si>
  <si>
    <t>Use this worksheet to add costs to the pool/base to calculate your organization's G&amp;A rate</t>
  </si>
  <si>
    <t>Company Name:</t>
  </si>
  <si>
    <t>Fiscal Year End Date:</t>
  </si>
  <si>
    <t>For the Fiscal Year Ended __________</t>
  </si>
  <si>
    <t>Instructions and Color Key</t>
  </si>
  <si>
    <t>Name of Worksheet:</t>
  </si>
  <si>
    <t>IR&amp;D/B&amp;P</t>
  </si>
  <si>
    <t>Base Description</t>
  </si>
  <si>
    <t>Total Cost Input (TCI)</t>
  </si>
  <si>
    <t>IR&amp;D/B&amp;P Labor</t>
  </si>
  <si>
    <t>IR&amp;D/B&amp;P Materials and Supplies</t>
  </si>
  <si>
    <t>IR&amp;D/B&amp;P Consultants</t>
  </si>
  <si>
    <t>IR&amp;D/B&amp;P Travel</t>
  </si>
  <si>
    <t>IR&amp;D/B&amp;P Equipment</t>
  </si>
  <si>
    <t>IR&amp;D/B&amp;P Other Direct Costs</t>
  </si>
  <si>
    <t>For each expense account, identify costs in each cost pool (direct, fringe, overhead, G&amp;A, etc.)</t>
  </si>
  <si>
    <t>BASE (total cost):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</si>
</sst>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64"/>
      </left>
      <right style="thin">
        <color indexed="55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/>
      <diagonal/>
    </border>
    <border>
      <left style="thin">
        <color indexed="55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9" xfId="0" applyFont="1" applyBorder="1"/>
    <xf numFmtId="0" fontId="9" fillId="0" borderId="13" xfId="0" applyFont="1" applyBorder="1" applyAlignment="1">
      <alignment horizontal="right"/>
    </xf>
    <xf numFmtId="0" fontId="8" fillId="0" borderId="14" xfId="0" applyFont="1" applyBorder="1"/>
    <xf numFmtId="0" fontId="4" fillId="0" borderId="15" xfId="0" applyFont="1" applyBorder="1"/>
    <xf numFmtId="0" fontId="10" fillId="0" borderId="14" xfId="0" applyFont="1" applyBorder="1"/>
    <xf numFmtId="0" fontId="8" fillId="0" borderId="17" xfId="0" applyFont="1" applyBorder="1"/>
    <xf numFmtId="0" fontId="9" fillId="0" borderId="19" xfId="0" applyFont="1" applyBorder="1" applyAlignment="1">
      <alignment horizontal="right"/>
    </xf>
    <xf numFmtId="0" fontId="9" fillId="2" borderId="1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5" fillId="0" borderId="0" xfId="0" applyFont="1"/>
    <xf numFmtId="0" fontId="5" fillId="0" borderId="9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165" fontId="5" fillId="0" borderId="5" xfId="2" applyNumberFormat="1" applyFont="1" applyBorder="1" applyProtection="1">
      <protection locked="0"/>
    </xf>
    <xf numFmtId="165" fontId="5" fillId="0" borderId="0" xfId="2" applyNumberFormat="1" applyFont="1" applyProtection="1">
      <protection locked="0"/>
    </xf>
    <xf numFmtId="44" fontId="5" fillId="0" borderId="5" xfId="2" applyFont="1" applyBorder="1" applyProtection="1">
      <protection locked="0"/>
    </xf>
    <xf numFmtId="164" fontId="5" fillId="0" borderId="5" xfId="1" applyNumberFormat="1" applyFont="1" applyBorder="1" applyProtection="1">
      <protection locked="0"/>
    </xf>
    <xf numFmtId="164" fontId="5" fillId="0" borderId="0" xfId="1" applyNumberFormat="1" applyFont="1" applyProtection="1">
      <protection locked="0"/>
    </xf>
    <xf numFmtId="164" fontId="5" fillId="0" borderId="6" xfId="1" applyNumberFormat="1" applyFont="1" applyBorder="1" applyProtection="1">
      <protection locked="0"/>
    </xf>
    <xf numFmtId="164" fontId="5" fillId="0" borderId="1" xfId="1" applyNumberFormat="1" applyFon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165" fontId="8" fillId="3" borderId="0" xfId="2" applyNumberFormat="1" applyFont="1" applyFill="1"/>
    <xf numFmtId="164" fontId="8" fillId="3" borderId="0" xfId="1" applyNumberFormat="1" applyFont="1" applyFill="1"/>
    <xf numFmtId="0" fontId="5" fillId="4" borderId="7" xfId="0" applyFont="1" applyFill="1" applyBorder="1" applyAlignment="1" applyProtection="1">
      <alignment horizontal="center"/>
      <protection locked="0"/>
    </xf>
    <xf numFmtId="164" fontId="5" fillId="4" borderId="7" xfId="1" applyNumberFormat="1" applyFont="1" applyFill="1" applyBorder="1" applyAlignment="1" applyProtection="1">
      <alignment horizontal="center"/>
      <protection locked="0"/>
    </xf>
    <xf numFmtId="164" fontId="5" fillId="4" borderId="7" xfId="1" quotePrefix="1" applyNumberFormat="1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8" fillId="4" borderId="17" xfId="0" applyFont="1" applyFill="1" applyBorder="1"/>
    <xf numFmtId="49" fontId="9" fillId="4" borderId="17" xfId="0" applyNumberFormat="1" applyFont="1" applyFill="1" applyBorder="1" applyAlignment="1">
      <alignment horizontal="center"/>
    </xf>
    <xf numFmtId="0" fontId="8" fillId="4" borderId="23" xfId="0" applyFont="1" applyFill="1" applyBorder="1"/>
    <xf numFmtId="49" fontId="9" fillId="4" borderId="20" xfId="0" applyNumberFormat="1" applyFont="1" applyFill="1" applyBorder="1" applyAlignment="1">
      <alignment horizontal="center"/>
    </xf>
    <xf numFmtId="49" fontId="9" fillId="4" borderId="18" xfId="0" applyNumberFormat="1" applyFont="1" applyFill="1" applyBorder="1" applyAlignment="1">
      <alignment horizontal="center"/>
    </xf>
    <xf numFmtId="43" fontId="5" fillId="0" borderId="0" xfId="1" applyFont="1"/>
    <xf numFmtId="0" fontId="2" fillId="0" borderId="0" xfId="0" applyFont="1" applyAlignment="1">
      <alignment horizontal="center"/>
    </xf>
    <xf numFmtId="43" fontId="13" fillId="3" borderId="0" xfId="1" applyFont="1" applyFill="1"/>
    <xf numFmtId="43" fontId="5" fillId="3" borderId="0" xfId="1" applyFont="1" applyFill="1"/>
    <xf numFmtId="165" fontId="5" fillId="5" borderId="0" xfId="0" applyNumberFormat="1" applyFont="1" applyFill="1"/>
    <xf numFmtId="164" fontId="5" fillId="5" borderId="0" xfId="1" applyNumberFormat="1" applyFont="1" applyFill="1"/>
    <xf numFmtId="164" fontId="5" fillId="5" borderId="1" xfId="1" applyNumberFormat="1" applyFont="1" applyFill="1" applyBorder="1"/>
    <xf numFmtId="165" fontId="5" fillId="5" borderId="5" xfId="2" applyNumberFormat="1" applyFont="1" applyFill="1" applyBorder="1"/>
    <xf numFmtId="165" fontId="5" fillId="5" borderId="0" xfId="2" applyNumberFormat="1" applyFont="1" applyFill="1" applyBorder="1"/>
    <xf numFmtId="165" fontId="5" fillId="5" borderId="6" xfId="2" applyNumberFormat="1" applyFont="1" applyFill="1" applyBorder="1"/>
    <xf numFmtId="165" fontId="5" fillId="5" borderId="1" xfId="0" applyNumberFormat="1" applyFont="1" applyFill="1" applyBorder="1"/>
    <xf numFmtId="10" fontId="2" fillId="5" borderId="28" xfId="3" applyNumberFormat="1" applyFont="1" applyFill="1" applyBorder="1"/>
    <xf numFmtId="165" fontId="9" fillId="5" borderId="2" xfId="2" applyNumberFormat="1" applyFont="1" applyFill="1" applyBorder="1"/>
    <xf numFmtId="10" fontId="9" fillId="5" borderId="3" xfId="0" applyNumberFormat="1" applyFont="1" applyFill="1" applyBorder="1"/>
    <xf numFmtId="0" fontId="0" fillId="0" borderId="30" xfId="0" applyBorder="1"/>
    <xf numFmtId="0" fontId="1" fillId="3" borderId="30" xfId="0" applyFont="1" applyFill="1" applyBorder="1"/>
    <xf numFmtId="0" fontId="1" fillId="5" borderId="30" xfId="0" applyFont="1" applyFill="1" applyBorder="1"/>
    <xf numFmtId="0" fontId="1" fillId="4" borderId="31" xfId="0" applyFont="1" applyFill="1" applyBorder="1"/>
    <xf numFmtId="0" fontId="3" fillId="0" borderId="29" xfId="0" applyFont="1" applyBorder="1" applyAlignment="1">
      <alignment horizontal="center"/>
    </xf>
    <xf numFmtId="0" fontId="15" fillId="0" borderId="0" xfId="4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4" applyFill="1"/>
    <xf numFmtId="0" fontId="3" fillId="6" borderId="29" xfId="0" applyFont="1" applyFill="1" applyBorder="1" applyAlignment="1">
      <alignment horizontal="center"/>
    </xf>
    <xf numFmtId="0" fontId="0" fillId="6" borderId="30" xfId="0" applyFill="1" applyBorder="1"/>
    <xf numFmtId="0" fontId="14" fillId="6" borderId="30" xfId="4" applyFill="1" applyBorder="1"/>
    <xf numFmtId="0" fontId="14" fillId="6" borderId="31" xfId="4" applyFill="1" applyBorder="1"/>
    <xf numFmtId="0" fontId="15" fillId="0" borderId="0" xfId="4" applyFont="1"/>
    <xf numFmtId="0" fontId="5" fillId="0" borderId="0" xfId="4" applyFont="1"/>
    <xf numFmtId="0" fontId="2" fillId="0" borderId="1" xfId="0" applyFont="1" applyBorder="1" applyAlignment="1">
      <alignment horizontal="center"/>
    </xf>
    <xf numFmtId="0" fontId="5" fillId="0" borderId="14" xfId="0" applyFont="1" applyBorder="1"/>
    <xf numFmtId="0" fontId="4" fillId="0" borderId="14" xfId="0" applyFont="1" applyBorder="1"/>
    <xf numFmtId="165" fontId="0" fillId="0" borderId="0" xfId="0" applyNumberFormat="1"/>
    <xf numFmtId="43" fontId="5" fillId="0" borderId="0" xfId="1" applyFont="1" applyFill="1" applyBorder="1"/>
    <xf numFmtId="164" fontId="5" fillId="7" borderId="5" xfId="1" applyNumberFormat="1" applyFont="1" applyFill="1" applyBorder="1" applyProtection="1">
      <protection locked="0"/>
    </xf>
    <xf numFmtId="0" fontId="16" fillId="0" borderId="0" xfId="4" applyFont="1"/>
    <xf numFmtId="164" fontId="0" fillId="0" borderId="0" xfId="1" applyNumberFormat="1" applyFont="1" applyFill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" fillId="3" borderId="32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35" xfId="0" applyFont="1" applyFill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1" fillId="5" borderId="32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35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 readingOrder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46</xdr:row>
      <xdr:rowOff>104776</xdr:rowOff>
    </xdr:from>
    <xdr:to>
      <xdr:col>6</xdr:col>
      <xdr:colOff>0</xdr:colOff>
      <xdr:row>58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24000" y="8858251"/>
          <a:ext cx="6029325" cy="18383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/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Legal fees for patent costs unallowable.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Interest costs unallowable.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0</xdr:rowOff>
    </xdr:from>
    <xdr:to>
      <xdr:col>15</xdr:col>
      <xdr:colOff>180975</xdr:colOff>
      <xdr:row>23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105275" y="923925"/>
          <a:ext cx="5648325" cy="2647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/>
            <a:t> </a:t>
          </a: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workbookViewId="0">
      <selection activeCell="A6" sqref="A6"/>
    </sheetView>
  </sheetViews>
  <sheetFormatPr defaultColWidth="9.140625" defaultRowHeight="15" x14ac:dyDescent="0.2"/>
  <cols>
    <col min="1" max="1" width="23.42578125" style="14" bestFit="1" customWidth="1"/>
    <col min="2" max="7" width="9.140625" style="14"/>
    <col min="8" max="8" width="11.28515625" style="14" customWidth="1"/>
    <col min="9" max="9" width="15" style="14" customWidth="1"/>
    <col min="10" max="10" width="16.85546875" style="14" customWidth="1"/>
    <col min="11" max="11" width="12.140625" style="14" customWidth="1"/>
    <col min="12" max="16384" width="9.140625" style="14"/>
  </cols>
  <sheetData>
    <row r="1" spans="1:10" ht="15.75" x14ac:dyDescent="0.25">
      <c r="A1" s="14" t="s">
        <v>96</v>
      </c>
      <c r="B1" s="93" t="s">
        <v>69</v>
      </c>
      <c r="C1" s="93"/>
      <c r="D1" s="93"/>
      <c r="E1" s="93"/>
      <c r="F1" s="93"/>
      <c r="G1" s="93"/>
      <c r="H1" s="93"/>
      <c r="I1" s="93"/>
      <c r="J1" s="93"/>
    </row>
    <row r="2" spans="1:10" ht="15.75" x14ac:dyDescent="0.25">
      <c r="A2" s="83" t="s">
        <v>100</v>
      </c>
      <c r="B2" s="93" t="s">
        <v>89</v>
      </c>
      <c r="C2" s="93"/>
      <c r="D2" s="93"/>
      <c r="E2" s="93"/>
      <c r="F2" s="93"/>
      <c r="G2" s="93"/>
      <c r="H2" s="93"/>
      <c r="I2" s="93"/>
      <c r="J2" s="93"/>
    </row>
    <row r="3" spans="1:10" ht="15.75" x14ac:dyDescent="0.25">
      <c r="A3" s="83" t="s">
        <v>97</v>
      </c>
      <c r="B3" s="93" t="s">
        <v>98</v>
      </c>
      <c r="C3" s="93"/>
      <c r="D3" s="93"/>
      <c r="E3" s="93"/>
      <c r="F3" s="93"/>
      <c r="G3" s="93"/>
      <c r="H3" s="93"/>
      <c r="I3" s="93"/>
      <c r="J3" s="93"/>
    </row>
    <row r="4" spans="1:10" ht="15.75" x14ac:dyDescent="0.25">
      <c r="A4" s="83"/>
      <c r="B4" s="56"/>
      <c r="C4" s="56"/>
      <c r="D4" s="56"/>
      <c r="E4" s="56"/>
      <c r="F4" s="56"/>
      <c r="G4" s="56"/>
      <c r="H4" s="56"/>
      <c r="I4" s="56"/>
      <c r="J4" s="56"/>
    </row>
    <row r="5" spans="1:10" ht="15.75" x14ac:dyDescent="0.25">
      <c r="A5" s="83"/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">
      <c r="A6" s="82" t="s">
        <v>86</v>
      </c>
      <c r="B6" s="14" t="s">
        <v>91</v>
      </c>
    </row>
    <row r="7" spans="1:10" x14ac:dyDescent="0.2">
      <c r="A7" s="82"/>
    </row>
    <row r="8" spans="1:10" x14ac:dyDescent="0.2">
      <c r="A8" s="82" t="s">
        <v>79</v>
      </c>
      <c r="B8" s="14" t="s">
        <v>92</v>
      </c>
    </row>
    <row r="9" spans="1:10" x14ac:dyDescent="0.2">
      <c r="A9" s="82"/>
    </row>
    <row r="10" spans="1:10" x14ac:dyDescent="0.2">
      <c r="A10" s="82" t="s">
        <v>87</v>
      </c>
      <c r="B10" s="14" t="s">
        <v>93</v>
      </c>
    </row>
    <row r="11" spans="1:10" x14ac:dyDescent="0.2">
      <c r="A11" s="82"/>
    </row>
    <row r="12" spans="1:10" x14ac:dyDescent="0.2">
      <c r="A12" s="90" t="s">
        <v>88</v>
      </c>
      <c r="B12" s="14" t="s">
        <v>94</v>
      </c>
    </row>
    <row r="13" spans="1:10" x14ac:dyDescent="0.2">
      <c r="A13" s="82"/>
    </row>
    <row r="14" spans="1:10" x14ac:dyDescent="0.2">
      <c r="A14" s="82" t="s">
        <v>76</v>
      </c>
      <c r="B14" s="14" t="s">
        <v>95</v>
      </c>
    </row>
  </sheetData>
  <mergeCells count="3">
    <mergeCell ref="B1:J1"/>
    <mergeCell ref="B2:J2"/>
    <mergeCell ref="B3:J3"/>
  </mergeCells>
  <hyperlinks>
    <hyperlink ref="A6" location="'Instructions and Color Key'!A1" display="Instructions" xr:uid="{00000000-0004-0000-0000-000000000000}"/>
    <hyperlink ref="A8" location="'Instructions and Color Key'!A1" display="Color Key" xr:uid="{00000000-0004-0000-0000-000001000000}"/>
    <hyperlink ref="A10" location="Worksheet!A1" display="Worksheet" xr:uid="{00000000-0004-0000-0000-000002000000}"/>
    <hyperlink ref="A12" location="'Rate Summary'!A1" display="Rate Summary" xr:uid="{00000000-0004-0000-0000-000003000000}"/>
    <hyperlink ref="A14" location="'G&amp;A'!A1" display="G&amp;A Rate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R28"/>
  <sheetViews>
    <sheetView workbookViewId="0">
      <selection sqref="A1:R1"/>
    </sheetView>
  </sheetViews>
  <sheetFormatPr defaultRowHeight="12.75" x14ac:dyDescent="0.2"/>
  <cols>
    <col min="1" max="1" width="17" bestFit="1" customWidth="1"/>
    <col min="2" max="2" width="3.7109375" customWidth="1"/>
    <col min="3" max="3" width="6.42578125" customWidth="1"/>
  </cols>
  <sheetData>
    <row r="1" spans="1:18" ht="15.75" x14ac:dyDescent="0.25">
      <c r="A1" s="93" t="str">
        <f>'Table of Contents'!B1</f>
        <v>Edgy Energy, Inc.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15.75" x14ac:dyDescent="0.25">
      <c r="A2" s="93" t="s">
        <v>99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8" ht="15.75" x14ac:dyDescent="0.25">
      <c r="A3" s="93" t="str">
        <f>'Table of Contents'!B3</f>
        <v>For the Fiscal Year Ended __________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5" spans="1:18" ht="13.5" thickBot="1" x14ac:dyDescent="0.25"/>
    <row r="6" spans="1:18" ht="15.75" x14ac:dyDescent="0.25">
      <c r="A6" s="78" t="s">
        <v>90</v>
      </c>
      <c r="C6" s="1" t="s">
        <v>85</v>
      </c>
      <c r="D6" s="14"/>
      <c r="E6" s="14"/>
      <c r="F6" s="14"/>
      <c r="G6" s="14"/>
      <c r="H6" s="14"/>
      <c r="I6" s="14"/>
      <c r="J6" s="14"/>
    </row>
    <row r="7" spans="1:18" ht="15" x14ac:dyDescent="0.2">
      <c r="A7" s="79"/>
      <c r="C7" s="74">
        <v>1</v>
      </c>
      <c r="D7" s="14" t="s">
        <v>80</v>
      </c>
      <c r="E7" s="14"/>
      <c r="F7" s="14"/>
      <c r="G7" s="14"/>
      <c r="H7" s="14"/>
      <c r="I7" s="14"/>
      <c r="J7" s="14"/>
    </row>
    <row r="8" spans="1:18" ht="15" x14ac:dyDescent="0.2">
      <c r="A8" s="80" t="s">
        <v>89</v>
      </c>
      <c r="C8" s="74">
        <v>2</v>
      </c>
      <c r="D8" s="14" t="s">
        <v>110</v>
      </c>
      <c r="E8" s="14"/>
      <c r="F8" s="14"/>
      <c r="G8" s="14"/>
      <c r="H8" s="14"/>
      <c r="I8" s="14"/>
      <c r="J8" s="14"/>
    </row>
    <row r="9" spans="1:18" ht="15" x14ac:dyDescent="0.2">
      <c r="A9" s="79"/>
      <c r="C9" s="74">
        <v>3</v>
      </c>
      <c r="D9" s="14" t="s">
        <v>81</v>
      </c>
      <c r="E9" s="14"/>
      <c r="F9" s="14"/>
      <c r="G9" s="14"/>
      <c r="H9" s="14"/>
      <c r="I9" s="14"/>
      <c r="J9" s="14"/>
    </row>
    <row r="10" spans="1:18" ht="15" x14ac:dyDescent="0.2">
      <c r="A10" s="80" t="s">
        <v>86</v>
      </c>
      <c r="C10" s="74">
        <v>4</v>
      </c>
      <c r="D10" s="14" t="s">
        <v>82</v>
      </c>
      <c r="E10" s="14"/>
      <c r="F10" s="14"/>
      <c r="G10" s="14"/>
      <c r="H10" s="14"/>
      <c r="I10" s="14"/>
      <c r="J10" s="14"/>
    </row>
    <row r="11" spans="1:18" ht="15" x14ac:dyDescent="0.2">
      <c r="A11" s="79"/>
      <c r="C11" s="74">
        <v>5</v>
      </c>
      <c r="D11" s="14" t="s">
        <v>83</v>
      </c>
      <c r="E11" s="14"/>
      <c r="F11" s="14"/>
      <c r="G11" s="14"/>
      <c r="H11" s="14"/>
      <c r="I11" s="14"/>
      <c r="J11" s="14"/>
    </row>
    <row r="12" spans="1:18" ht="15" x14ac:dyDescent="0.2">
      <c r="A12" s="80" t="s">
        <v>79</v>
      </c>
      <c r="C12" s="74">
        <v>6</v>
      </c>
      <c r="D12" s="14" t="s">
        <v>84</v>
      </c>
      <c r="E12" s="14"/>
      <c r="F12" s="14"/>
      <c r="G12" s="14"/>
      <c r="H12" s="14"/>
      <c r="I12" s="14"/>
      <c r="J12" s="14"/>
    </row>
    <row r="13" spans="1:18" ht="15.75" x14ac:dyDescent="0.25">
      <c r="A13" s="79"/>
      <c r="C13" s="75"/>
      <c r="D13" s="14"/>
      <c r="E13" s="14"/>
      <c r="F13" s="14"/>
      <c r="G13" s="14"/>
      <c r="H13" s="14"/>
      <c r="I13" s="14"/>
      <c r="J13" s="14"/>
      <c r="M13" s="1"/>
    </row>
    <row r="14" spans="1:18" ht="15" x14ac:dyDescent="0.2">
      <c r="A14" s="80" t="s">
        <v>87</v>
      </c>
      <c r="M14" s="3"/>
    </row>
    <row r="15" spans="1:18" ht="15" x14ac:dyDescent="0.2">
      <c r="A15" s="79"/>
      <c r="M15" s="3"/>
    </row>
    <row r="16" spans="1:18" ht="15" x14ac:dyDescent="0.2">
      <c r="A16" s="80" t="s">
        <v>88</v>
      </c>
      <c r="M16" s="3"/>
    </row>
    <row r="17" spans="1:13" ht="15" x14ac:dyDescent="0.2">
      <c r="A17" s="79"/>
      <c r="M17" s="3"/>
    </row>
    <row r="18" spans="1:13" ht="15" x14ac:dyDescent="0.2">
      <c r="A18" s="80" t="s">
        <v>71</v>
      </c>
      <c r="M18" s="3"/>
    </row>
    <row r="19" spans="1:13" ht="15" x14ac:dyDescent="0.2">
      <c r="A19" s="79"/>
      <c r="M19" s="3"/>
    </row>
    <row r="20" spans="1:13" x14ac:dyDescent="0.2">
      <c r="A20" s="80" t="s">
        <v>75</v>
      </c>
    </row>
    <row r="21" spans="1:13" ht="13.5" thickBot="1" x14ac:dyDescent="0.25">
      <c r="A21" s="79"/>
    </row>
    <row r="22" spans="1:13" ht="13.5" thickBot="1" x14ac:dyDescent="0.25">
      <c r="A22" s="81" t="s">
        <v>76</v>
      </c>
      <c r="C22" s="94" t="s">
        <v>79</v>
      </c>
      <c r="D22" s="95"/>
      <c r="E22" s="95"/>
      <c r="F22" s="95"/>
      <c r="G22" s="96"/>
    </row>
    <row r="23" spans="1:13" ht="5.25" customHeight="1" x14ac:dyDescent="0.2">
      <c r="C23" s="100"/>
      <c r="D23" s="101"/>
      <c r="E23" s="101"/>
      <c r="F23" s="101"/>
      <c r="G23" s="102"/>
    </row>
    <row r="24" spans="1:13" x14ac:dyDescent="0.2">
      <c r="C24" s="97" t="s">
        <v>77</v>
      </c>
      <c r="D24" s="98"/>
      <c r="E24" s="98"/>
      <c r="F24" s="98"/>
      <c r="G24" s="99"/>
    </row>
    <row r="25" spans="1:13" ht="5.25" customHeight="1" x14ac:dyDescent="0.2">
      <c r="C25" s="100"/>
      <c r="D25" s="101"/>
      <c r="E25" s="101"/>
      <c r="F25" s="101"/>
      <c r="G25" s="102"/>
    </row>
    <row r="26" spans="1:13" x14ac:dyDescent="0.2">
      <c r="C26" s="103" t="s">
        <v>78</v>
      </c>
      <c r="D26" s="104"/>
      <c r="E26" s="104"/>
      <c r="F26" s="104"/>
      <c r="G26" s="105"/>
    </row>
    <row r="27" spans="1:13" ht="5.25" customHeight="1" x14ac:dyDescent="0.2">
      <c r="C27" s="100"/>
      <c r="D27" s="101"/>
      <c r="E27" s="101"/>
      <c r="F27" s="101"/>
      <c r="G27" s="102"/>
    </row>
    <row r="28" spans="1:13" ht="13.5" thickBot="1" x14ac:dyDescent="0.25">
      <c r="C28" s="106" t="s">
        <v>60</v>
      </c>
      <c r="D28" s="107"/>
      <c r="E28" s="107"/>
      <c r="F28" s="107"/>
      <c r="G28" s="108"/>
    </row>
  </sheetData>
  <mergeCells count="10">
    <mergeCell ref="C25:G25"/>
    <mergeCell ref="C23:G23"/>
    <mergeCell ref="C26:G26"/>
    <mergeCell ref="C28:G28"/>
    <mergeCell ref="C27:G27"/>
    <mergeCell ref="A1:R1"/>
    <mergeCell ref="A2:R2"/>
    <mergeCell ref="A3:R3"/>
    <mergeCell ref="C22:G22"/>
    <mergeCell ref="C24:G24"/>
  </mergeCells>
  <hyperlinks>
    <hyperlink ref="C7" location="Worksheet!A1" display="Worksheet!A1" xr:uid="{00000000-0004-0000-0100-000000000000}"/>
    <hyperlink ref="C8" location="Worksheet!A1" display="Worksheet!A1" xr:uid="{00000000-0004-0000-0100-000001000000}"/>
    <hyperlink ref="C9" location="Fringe!A1" display="Fringe!A1" xr:uid="{00000000-0004-0000-0100-000002000000}"/>
    <hyperlink ref="C10" location="Worksheet!A1" display="Worksheet!A1" xr:uid="{00000000-0004-0000-0100-000003000000}"/>
    <hyperlink ref="C11" location="Overhead!A1" display="Overhead!A1" xr:uid="{00000000-0004-0000-0100-000004000000}"/>
    <hyperlink ref="C12" location="'G&amp;A'!A1" display="'G&amp;A'!A1" xr:uid="{00000000-0004-0000-0100-000005000000}"/>
    <hyperlink ref="A10" location="'Instructions and Color Key'!A1" display="Instructions" xr:uid="{00000000-0004-0000-0100-000006000000}"/>
    <hyperlink ref="A12" location="'Instructions and Color Key'!A1" display="Color Key" xr:uid="{00000000-0004-0000-0100-000007000000}"/>
    <hyperlink ref="A14" location="Worksheet!A1" display="Worksheet" xr:uid="{00000000-0004-0000-0100-000008000000}"/>
    <hyperlink ref="A16" location="'Rate Summary'!A1" display="Rate Summary" xr:uid="{00000000-0004-0000-0100-000009000000}"/>
    <hyperlink ref="A18" location="Fringe!A1" display="Fringe Benefit Rate" xr:uid="{00000000-0004-0000-0100-00000A000000}"/>
    <hyperlink ref="A20" location="Overhead!A1" display="Overhead Rate" xr:uid="{00000000-0004-0000-0100-00000B000000}"/>
    <hyperlink ref="A22" location="'G&amp;A'!A1" display="G&amp;A Rate" xr:uid="{00000000-0004-0000-0100-00000C000000}"/>
    <hyperlink ref="A8" location="'Table of Contents'!A1" display="Table of Contents" xr:uid="{00000000-0004-0000-0100-00000D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K77"/>
  <sheetViews>
    <sheetView topLeftCell="A4" zoomScaleNormal="100" workbookViewId="0">
      <pane ySplit="4" topLeftCell="A24" activePane="bottomLeft" state="frozen"/>
      <selection activeCell="B4" sqref="B4"/>
      <selection pane="bottomLeft" activeCell="C33" activeCellId="2" sqref="C30 C32 C33"/>
    </sheetView>
  </sheetViews>
  <sheetFormatPr defaultRowHeight="12.75" x14ac:dyDescent="0.2"/>
  <cols>
    <col min="1" max="1" width="17" bestFit="1" customWidth="1"/>
    <col min="2" max="2" width="3.7109375" customWidth="1"/>
    <col min="3" max="3" width="30.140625" customWidth="1"/>
    <col min="4" max="6" width="15" customWidth="1"/>
    <col min="7" max="7" width="12.28515625" bestFit="1" customWidth="1"/>
    <col min="8" max="8" width="13" bestFit="1" customWidth="1"/>
    <col min="9" max="9" width="14.28515625" bestFit="1" customWidth="1"/>
    <col min="10" max="10" width="7" style="2" customWidth="1"/>
    <col min="11" max="11" width="11.28515625" bestFit="1" customWidth="1"/>
  </cols>
  <sheetData>
    <row r="1" spans="1:11" ht="15.75" x14ac:dyDescent="0.25">
      <c r="A1" s="109" t="str">
        <f>'Table of Contents'!B1</f>
        <v>Edgy Energy, Inc.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1" ht="15.75" x14ac:dyDescent="0.25">
      <c r="A2" s="109" t="s">
        <v>68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1" ht="15.75" x14ac:dyDescent="0.25">
      <c r="A3" s="109" t="str">
        <f>'Table of Contents'!B3</f>
        <v>For the Fiscal Year Ended __________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1" ht="12.75" customHeight="1" x14ac:dyDescent="0.2">
      <c r="C4" s="3"/>
    </row>
    <row r="5" spans="1:11" ht="12.75" customHeight="1" thickBot="1" x14ac:dyDescent="0.25"/>
    <row r="6" spans="1:11" ht="12.75" customHeight="1" x14ac:dyDescent="0.2">
      <c r="A6" s="78" t="s">
        <v>90</v>
      </c>
      <c r="B6" s="76"/>
      <c r="C6" s="24" t="s">
        <v>32</v>
      </c>
      <c r="D6" s="25"/>
      <c r="E6" s="26"/>
      <c r="F6" s="26"/>
      <c r="G6" s="26"/>
      <c r="H6" s="26" t="s">
        <v>24</v>
      </c>
      <c r="I6" s="26"/>
      <c r="J6" s="27"/>
    </row>
    <row r="7" spans="1:11" ht="12.75" customHeight="1" x14ac:dyDescent="0.2">
      <c r="A7" s="79"/>
      <c r="C7" s="28" t="s">
        <v>0</v>
      </c>
      <c r="D7" s="29" t="s">
        <v>22</v>
      </c>
      <c r="E7" s="29" t="s">
        <v>23</v>
      </c>
      <c r="F7" s="29" t="s">
        <v>101</v>
      </c>
      <c r="G7" s="29" t="s">
        <v>24</v>
      </c>
      <c r="H7" s="29" t="s">
        <v>39</v>
      </c>
      <c r="I7" s="29" t="s">
        <v>61</v>
      </c>
      <c r="J7" s="30" t="s">
        <v>60</v>
      </c>
    </row>
    <row r="8" spans="1:11" ht="12.75" customHeight="1" x14ac:dyDescent="0.2">
      <c r="A8" s="80" t="s">
        <v>89</v>
      </c>
      <c r="B8" s="77"/>
      <c r="C8" s="41"/>
      <c r="D8" s="31"/>
      <c r="E8" s="32"/>
      <c r="F8" s="31"/>
      <c r="G8" s="32"/>
      <c r="H8" s="31"/>
      <c r="J8" s="40"/>
    </row>
    <row r="9" spans="1:11" ht="12.75" customHeight="1" x14ac:dyDescent="0.2">
      <c r="A9" s="79"/>
      <c r="C9" s="42" t="s">
        <v>1</v>
      </c>
      <c r="D9" s="33">
        <v>515000</v>
      </c>
      <c r="E9" s="34">
        <v>400000</v>
      </c>
      <c r="F9" s="33">
        <v>25000</v>
      </c>
      <c r="G9" s="34">
        <v>90000</v>
      </c>
      <c r="H9" s="35">
        <v>0</v>
      </c>
      <c r="I9" s="59">
        <f t="shared" ref="I9:I41" si="0">SUM(E9:H9)</f>
        <v>515000</v>
      </c>
      <c r="J9" s="46"/>
      <c r="K9" s="87">
        <f t="shared" ref="K9:K41" si="1">I9-D9</f>
        <v>0</v>
      </c>
    </row>
    <row r="10" spans="1:11" ht="12.75" customHeight="1" x14ac:dyDescent="0.2">
      <c r="A10" s="80" t="s">
        <v>86</v>
      </c>
      <c r="B10" s="77"/>
      <c r="C10" s="42" t="s">
        <v>2</v>
      </c>
      <c r="D10" s="36">
        <v>33475</v>
      </c>
      <c r="E10" s="37"/>
      <c r="F10" s="36"/>
      <c r="G10" s="37">
        <v>33475</v>
      </c>
      <c r="H10" s="36"/>
      <c r="I10" s="60">
        <f t="shared" si="0"/>
        <v>33475</v>
      </c>
      <c r="J10" s="46"/>
      <c r="K10" s="87">
        <f t="shared" si="1"/>
        <v>0</v>
      </c>
    </row>
    <row r="11" spans="1:11" ht="12.75" customHeight="1" x14ac:dyDescent="0.2">
      <c r="A11" s="79"/>
      <c r="C11" s="42" t="s">
        <v>3</v>
      </c>
      <c r="D11" s="36">
        <v>22145</v>
      </c>
      <c r="E11" s="37"/>
      <c r="F11" s="36"/>
      <c r="G11" s="37">
        <v>22145</v>
      </c>
      <c r="H11" s="36"/>
      <c r="I11" s="60">
        <f t="shared" si="0"/>
        <v>22145</v>
      </c>
      <c r="J11" s="46"/>
      <c r="K11" s="87">
        <f t="shared" si="1"/>
        <v>0</v>
      </c>
    </row>
    <row r="12" spans="1:11" ht="12.75" customHeight="1" x14ac:dyDescent="0.2">
      <c r="A12" s="80" t="s">
        <v>79</v>
      </c>
      <c r="B12" s="77"/>
      <c r="C12" s="42" t="s">
        <v>4</v>
      </c>
      <c r="D12" s="36">
        <v>11330</v>
      </c>
      <c r="E12" s="37"/>
      <c r="F12" s="36"/>
      <c r="G12" s="37">
        <v>11330</v>
      </c>
      <c r="H12" s="36"/>
      <c r="I12" s="60">
        <f t="shared" si="0"/>
        <v>11330</v>
      </c>
      <c r="J12" s="46"/>
      <c r="K12" s="87">
        <f t="shared" si="1"/>
        <v>0</v>
      </c>
    </row>
    <row r="13" spans="1:11" ht="12.75" customHeight="1" x14ac:dyDescent="0.2">
      <c r="A13" s="79"/>
      <c r="C13" s="42" t="s">
        <v>5</v>
      </c>
      <c r="D13" s="36">
        <v>52500</v>
      </c>
      <c r="E13" s="37"/>
      <c r="F13" s="36"/>
      <c r="G13" s="37">
        <v>52500</v>
      </c>
      <c r="H13" s="36"/>
      <c r="I13" s="60">
        <f t="shared" si="0"/>
        <v>52500</v>
      </c>
      <c r="J13" s="46"/>
      <c r="K13" s="87">
        <f t="shared" si="1"/>
        <v>0</v>
      </c>
    </row>
    <row r="14" spans="1:11" ht="12.75" customHeight="1" x14ac:dyDescent="0.2">
      <c r="A14" s="80" t="s">
        <v>87</v>
      </c>
      <c r="B14" s="77"/>
      <c r="C14" s="42" t="s">
        <v>25</v>
      </c>
      <c r="D14" s="36">
        <v>15000</v>
      </c>
      <c r="E14" s="37"/>
      <c r="F14" s="36"/>
      <c r="G14" s="37">
        <v>15000</v>
      </c>
      <c r="H14" s="36"/>
      <c r="I14" s="60">
        <f t="shared" si="0"/>
        <v>15000</v>
      </c>
      <c r="J14" s="46"/>
      <c r="K14" s="87">
        <f t="shared" si="1"/>
        <v>0</v>
      </c>
    </row>
    <row r="15" spans="1:11" ht="12.75" customHeight="1" x14ac:dyDescent="0.2">
      <c r="A15" s="79"/>
      <c r="C15" s="42" t="s">
        <v>26</v>
      </c>
      <c r="D15" s="36">
        <v>36000</v>
      </c>
      <c r="E15" s="37"/>
      <c r="F15" s="36"/>
      <c r="G15" s="37">
        <v>36000</v>
      </c>
      <c r="H15" s="36"/>
      <c r="I15" s="60">
        <f t="shared" si="0"/>
        <v>36000</v>
      </c>
      <c r="J15" s="46"/>
      <c r="K15" s="87">
        <f t="shared" si="1"/>
        <v>0</v>
      </c>
    </row>
    <row r="16" spans="1:11" ht="12.75" customHeight="1" x14ac:dyDescent="0.2">
      <c r="A16" s="80" t="s">
        <v>88</v>
      </c>
      <c r="B16" s="77"/>
      <c r="C16" s="42" t="s">
        <v>27</v>
      </c>
      <c r="D16" s="36">
        <v>33400</v>
      </c>
      <c r="E16" s="37">
        <v>28400</v>
      </c>
      <c r="F16" s="36">
        <v>5000</v>
      </c>
      <c r="G16" s="37"/>
      <c r="H16" s="36"/>
      <c r="I16" s="60">
        <f t="shared" si="0"/>
        <v>33400</v>
      </c>
      <c r="J16" s="46"/>
      <c r="K16" s="87">
        <f t="shared" si="1"/>
        <v>0</v>
      </c>
    </row>
    <row r="17" spans="1:11" ht="12.75" customHeight="1" x14ac:dyDescent="0.2">
      <c r="A17" s="79"/>
      <c r="C17" s="42" t="s">
        <v>14</v>
      </c>
      <c r="D17" s="36">
        <v>6200</v>
      </c>
      <c r="E17" s="37">
        <v>5700</v>
      </c>
      <c r="F17" s="36">
        <v>500</v>
      </c>
      <c r="H17" s="36"/>
      <c r="I17" s="60">
        <f t="shared" si="0"/>
        <v>6200</v>
      </c>
      <c r="J17" s="46"/>
      <c r="K17" s="87">
        <f t="shared" si="1"/>
        <v>0</v>
      </c>
    </row>
    <row r="18" spans="1:11" ht="12.75" customHeight="1" x14ac:dyDescent="0.2">
      <c r="A18" s="80" t="s">
        <v>71</v>
      </c>
      <c r="B18" s="77"/>
      <c r="C18" s="42" t="s">
        <v>13</v>
      </c>
      <c r="D18" s="36">
        <v>6650</v>
      </c>
      <c r="E18" s="37">
        <v>1400</v>
      </c>
      <c r="F18" s="36">
        <v>250</v>
      </c>
      <c r="G18" s="37">
        <v>5000</v>
      </c>
      <c r="H18" s="36"/>
      <c r="I18" s="60">
        <f t="shared" si="0"/>
        <v>6650</v>
      </c>
      <c r="J18" s="46"/>
      <c r="K18" s="87">
        <f t="shared" si="1"/>
        <v>0</v>
      </c>
    </row>
    <row r="19" spans="1:11" ht="15" x14ac:dyDescent="0.2">
      <c r="A19" s="79"/>
      <c r="C19" s="42" t="s">
        <v>28</v>
      </c>
      <c r="D19" s="36">
        <v>3050</v>
      </c>
      <c r="E19" s="37">
        <v>2800</v>
      </c>
      <c r="F19" s="36">
        <v>250</v>
      </c>
      <c r="G19" s="37"/>
      <c r="H19" s="36"/>
      <c r="I19" s="60">
        <f t="shared" si="0"/>
        <v>3050</v>
      </c>
      <c r="J19" s="46"/>
      <c r="K19" s="87">
        <f t="shared" si="1"/>
        <v>0</v>
      </c>
    </row>
    <row r="20" spans="1:11" ht="15" x14ac:dyDescent="0.2">
      <c r="A20" s="80" t="s">
        <v>75</v>
      </c>
      <c r="B20" s="77"/>
      <c r="C20" s="42" t="s">
        <v>29</v>
      </c>
      <c r="D20" s="36">
        <v>100000</v>
      </c>
      <c r="E20" s="37">
        <v>100000</v>
      </c>
      <c r="F20" s="36"/>
      <c r="G20" s="37"/>
      <c r="H20" s="36"/>
      <c r="I20" s="60">
        <f t="shared" si="0"/>
        <v>100000</v>
      </c>
      <c r="J20" s="46"/>
      <c r="K20" s="87">
        <f t="shared" si="1"/>
        <v>0</v>
      </c>
    </row>
    <row r="21" spans="1:11" ht="15" x14ac:dyDescent="0.2">
      <c r="A21" s="79"/>
      <c r="C21" s="42" t="s">
        <v>6</v>
      </c>
      <c r="D21" s="36">
        <v>125000</v>
      </c>
      <c r="E21" s="37"/>
      <c r="F21" s="36"/>
      <c r="G21" s="36">
        <v>125000</v>
      </c>
      <c r="H21" s="36"/>
      <c r="I21" s="60">
        <f t="shared" si="0"/>
        <v>125000</v>
      </c>
      <c r="J21" s="46"/>
      <c r="K21" s="87">
        <f t="shared" si="1"/>
        <v>0</v>
      </c>
    </row>
    <row r="22" spans="1:11" ht="15.75" thickBot="1" x14ac:dyDescent="0.25">
      <c r="A22" s="81" t="s">
        <v>76</v>
      </c>
      <c r="B22" s="77"/>
      <c r="C22" s="42" t="s">
        <v>7</v>
      </c>
      <c r="D22" s="36">
        <v>13200</v>
      </c>
      <c r="E22" s="37"/>
      <c r="F22" s="36"/>
      <c r="G22" s="36">
        <v>13200</v>
      </c>
      <c r="H22" s="36"/>
      <c r="I22" s="60">
        <f t="shared" si="0"/>
        <v>13200</v>
      </c>
      <c r="J22" s="46"/>
      <c r="K22" s="87">
        <f t="shared" si="1"/>
        <v>0</v>
      </c>
    </row>
    <row r="23" spans="1:11" ht="15" x14ac:dyDescent="0.2">
      <c r="C23" s="42" t="s">
        <v>8</v>
      </c>
      <c r="D23" s="36">
        <v>6600</v>
      </c>
      <c r="E23" s="37"/>
      <c r="F23" s="36"/>
      <c r="G23" s="36">
        <v>6600</v>
      </c>
      <c r="H23" s="36"/>
      <c r="I23" s="60">
        <f t="shared" si="0"/>
        <v>6600</v>
      </c>
      <c r="J23" s="46"/>
      <c r="K23" s="87">
        <f t="shared" si="1"/>
        <v>0</v>
      </c>
    </row>
    <row r="24" spans="1:11" ht="15" x14ac:dyDescent="0.2">
      <c r="C24" s="42" t="s">
        <v>30</v>
      </c>
      <c r="D24" s="36">
        <v>22000</v>
      </c>
      <c r="E24" s="37"/>
      <c r="F24" s="36"/>
      <c r="G24" s="36">
        <v>22000</v>
      </c>
      <c r="H24" s="36"/>
      <c r="I24" s="60">
        <f t="shared" si="0"/>
        <v>22000</v>
      </c>
      <c r="J24" s="46"/>
      <c r="K24" s="87">
        <f t="shared" si="1"/>
        <v>0</v>
      </c>
    </row>
    <row r="25" spans="1:11" ht="15" x14ac:dyDescent="0.2">
      <c r="C25" s="42" t="s">
        <v>59</v>
      </c>
      <c r="D25" s="36">
        <v>10000</v>
      </c>
      <c r="E25" s="37">
        <v>10000</v>
      </c>
      <c r="F25" s="36"/>
      <c r="G25" s="36">
        <v>0</v>
      </c>
      <c r="H25" s="36"/>
      <c r="I25" s="60">
        <f t="shared" si="0"/>
        <v>10000</v>
      </c>
      <c r="J25" s="46"/>
      <c r="K25" s="87">
        <f t="shared" si="1"/>
        <v>0</v>
      </c>
    </row>
    <row r="26" spans="1:11" ht="15" x14ac:dyDescent="0.2">
      <c r="C26" s="42" t="s">
        <v>9</v>
      </c>
      <c r="D26" s="36">
        <v>5500</v>
      </c>
      <c r="E26" s="37"/>
      <c r="F26" s="36"/>
      <c r="G26" s="36">
        <v>5500</v>
      </c>
      <c r="H26" s="36"/>
      <c r="I26" s="60">
        <f t="shared" si="0"/>
        <v>5500</v>
      </c>
      <c r="J26" s="46"/>
      <c r="K26" s="87">
        <f t="shared" si="1"/>
        <v>0</v>
      </c>
    </row>
    <row r="27" spans="1:11" ht="15" x14ac:dyDescent="0.2">
      <c r="C27" s="42" t="s">
        <v>10</v>
      </c>
      <c r="D27" s="36">
        <v>9000</v>
      </c>
      <c r="E27" s="37"/>
      <c r="F27" s="36"/>
      <c r="G27" s="36">
        <v>9000</v>
      </c>
      <c r="H27" s="36"/>
      <c r="I27" s="60">
        <f t="shared" si="0"/>
        <v>9000</v>
      </c>
      <c r="J27" s="46"/>
      <c r="K27" s="87">
        <f t="shared" si="1"/>
        <v>0</v>
      </c>
    </row>
    <row r="28" spans="1:11" ht="15" x14ac:dyDescent="0.2">
      <c r="C28" s="42" t="s">
        <v>11</v>
      </c>
      <c r="D28" s="36">
        <v>5500</v>
      </c>
      <c r="E28" s="37"/>
      <c r="F28" s="36"/>
      <c r="G28" s="36">
        <v>5500</v>
      </c>
      <c r="H28" s="36"/>
      <c r="I28" s="60">
        <f t="shared" si="0"/>
        <v>5500</v>
      </c>
      <c r="J28" s="46"/>
      <c r="K28" s="87">
        <f t="shared" si="1"/>
        <v>0</v>
      </c>
    </row>
    <row r="29" spans="1:11" ht="15" x14ac:dyDescent="0.2">
      <c r="C29" s="42" t="s">
        <v>31</v>
      </c>
      <c r="D29" s="36">
        <v>2500</v>
      </c>
      <c r="E29" s="37"/>
      <c r="F29" s="36"/>
      <c r="G29" s="37">
        <v>2500</v>
      </c>
      <c r="H29" s="36"/>
      <c r="I29" s="60">
        <f t="shared" si="0"/>
        <v>2500</v>
      </c>
      <c r="J29" s="46"/>
      <c r="K29" s="87">
        <f t="shared" si="1"/>
        <v>0</v>
      </c>
    </row>
    <row r="30" spans="1:11" ht="15" x14ac:dyDescent="0.2">
      <c r="C30" s="42" t="s">
        <v>12</v>
      </c>
      <c r="D30" s="36">
        <v>50000</v>
      </c>
      <c r="E30" s="37"/>
      <c r="F30" s="36"/>
      <c r="G30" s="89">
        <v>50000</v>
      </c>
      <c r="H30" s="36"/>
      <c r="I30" s="60">
        <f t="shared" si="0"/>
        <v>50000</v>
      </c>
      <c r="J30" s="46"/>
      <c r="K30" s="87">
        <f t="shared" si="1"/>
        <v>0</v>
      </c>
    </row>
    <row r="31" spans="1:11" ht="15" x14ac:dyDescent="0.2">
      <c r="C31" s="42" t="s">
        <v>14</v>
      </c>
      <c r="D31" s="36">
        <v>4500</v>
      </c>
      <c r="E31" s="37"/>
      <c r="F31" s="36"/>
      <c r="G31" s="36">
        <v>4500</v>
      </c>
      <c r="H31" s="36"/>
      <c r="I31" s="60">
        <f t="shared" si="0"/>
        <v>4500</v>
      </c>
      <c r="J31" s="47"/>
      <c r="K31" s="87">
        <f t="shared" si="1"/>
        <v>0</v>
      </c>
    </row>
    <row r="32" spans="1:11" ht="15" x14ac:dyDescent="0.2">
      <c r="C32" s="42" t="s">
        <v>15</v>
      </c>
      <c r="D32" s="36">
        <v>1000</v>
      </c>
      <c r="E32" s="37"/>
      <c r="F32" s="36"/>
      <c r="G32" s="89">
        <v>1000</v>
      </c>
      <c r="H32" s="36"/>
      <c r="I32" s="60">
        <f t="shared" si="0"/>
        <v>1000</v>
      </c>
      <c r="J32" s="46"/>
      <c r="K32" s="87">
        <f t="shared" si="1"/>
        <v>0</v>
      </c>
    </row>
    <row r="33" spans="3:11" ht="15" x14ac:dyDescent="0.2">
      <c r="C33" s="42" t="s">
        <v>16</v>
      </c>
      <c r="D33" s="36">
        <v>3000</v>
      </c>
      <c r="E33" s="37"/>
      <c r="F33" s="36"/>
      <c r="G33" s="89">
        <v>3000</v>
      </c>
      <c r="H33" s="36"/>
      <c r="I33" s="60">
        <f t="shared" si="0"/>
        <v>3000</v>
      </c>
      <c r="J33" s="46"/>
      <c r="K33" s="87">
        <f t="shared" si="1"/>
        <v>0</v>
      </c>
    </row>
    <row r="34" spans="3:11" ht="15" x14ac:dyDescent="0.2">
      <c r="C34" s="42" t="s">
        <v>40</v>
      </c>
      <c r="D34" s="36">
        <v>30000</v>
      </c>
      <c r="E34" s="37"/>
      <c r="F34" s="36"/>
      <c r="G34" s="37">
        <v>30000</v>
      </c>
      <c r="H34" s="36">
        <v>0</v>
      </c>
      <c r="I34" s="60">
        <f t="shared" si="0"/>
        <v>30000</v>
      </c>
      <c r="J34" s="48" t="s">
        <v>45</v>
      </c>
      <c r="K34" s="87">
        <f t="shared" si="1"/>
        <v>0</v>
      </c>
    </row>
    <row r="35" spans="3:11" ht="15" x14ac:dyDescent="0.2">
      <c r="C35" s="42" t="s">
        <v>41</v>
      </c>
      <c r="D35" s="36">
        <v>15000</v>
      </c>
      <c r="E35" s="37"/>
      <c r="F35" s="36"/>
      <c r="G35" s="37">
        <v>15000</v>
      </c>
      <c r="H35" s="36"/>
      <c r="I35" s="60">
        <f t="shared" si="0"/>
        <v>15000</v>
      </c>
      <c r="J35" s="46"/>
      <c r="K35" s="87">
        <f t="shared" si="1"/>
        <v>0</v>
      </c>
    </row>
    <row r="36" spans="3:11" ht="15" x14ac:dyDescent="0.2">
      <c r="C36" s="42" t="s">
        <v>17</v>
      </c>
      <c r="D36" s="36">
        <v>900</v>
      </c>
      <c r="E36" s="37"/>
      <c r="F36" s="36"/>
      <c r="G36" s="37">
        <v>900</v>
      </c>
      <c r="H36" s="36"/>
      <c r="I36" s="60">
        <f t="shared" si="0"/>
        <v>900</v>
      </c>
      <c r="J36" s="46"/>
      <c r="K36" s="87">
        <f t="shared" si="1"/>
        <v>0</v>
      </c>
    </row>
    <row r="37" spans="3:11" ht="15" x14ac:dyDescent="0.2">
      <c r="C37" s="42" t="s">
        <v>42</v>
      </c>
      <c r="D37" s="36">
        <v>11500</v>
      </c>
      <c r="E37" s="37"/>
      <c r="F37" s="36"/>
      <c r="G37" s="37"/>
      <c r="H37" s="36">
        <v>11500</v>
      </c>
      <c r="I37" s="60">
        <f t="shared" si="0"/>
        <v>11500</v>
      </c>
      <c r="J37" s="48" t="s">
        <v>51</v>
      </c>
      <c r="K37" s="87">
        <f t="shared" si="1"/>
        <v>0</v>
      </c>
    </row>
    <row r="38" spans="3:11" ht="15" x14ac:dyDescent="0.2">
      <c r="C38" s="42" t="s">
        <v>18</v>
      </c>
      <c r="D38" s="36">
        <v>250</v>
      </c>
      <c r="E38" s="37"/>
      <c r="F38" s="36"/>
      <c r="G38" s="37">
        <v>250</v>
      </c>
      <c r="H38" s="36"/>
      <c r="I38" s="60">
        <f t="shared" si="0"/>
        <v>250</v>
      </c>
      <c r="J38" s="46"/>
      <c r="K38" s="87">
        <f t="shared" si="1"/>
        <v>0</v>
      </c>
    </row>
    <row r="39" spans="3:11" ht="15" x14ac:dyDescent="0.2">
      <c r="C39" s="42" t="s">
        <v>19</v>
      </c>
      <c r="D39" s="36">
        <v>300</v>
      </c>
      <c r="E39" s="37"/>
      <c r="F39" s="36"/>
      <c r="G39" s="37">
        <v>300</v>
      </c>
      <c r="H39" s="36"/>
      <c r="I39" s="60">
        <f t="shared" si="0"/>
        <v>300</v>
      </c>
      <c r="J39" s="46"/>
      <c r="K39" s="87">
        <f t="shared" si="1"/>
        <v>0</v>
      </c>
    </row>
    <row r="40" spans="3:11" ht="15" x14ac:dyDescent="0.2">
      <c r="C40" s="42" t="s">
        <v>20</v>
      </c>
      <c r="D40" s="36">
        <v>200</v>
      </c>
      <c r="E40" s="37"/>
      <c r="F40" s="36"/>
      <c r="G40" s="37">
        <v>200</v>
      </c>
      <c r="H40" s="36"/>
      <c r="I40" s="60">
        <f t="shared" si="0"/>
        <v>200</v>
      </c>
      <c r="J40" s="46"/>
      <c r="K40" s="87">
        <f t="shared" si="1"/>
        <v>0</v>
      </c>
    </row>
    <row r="41" spans="3:11" ht="15" x14ac:dyDescent="0.2">
      <c r="C41" s="43" t="s">
        <v>21</v>
      </c>
      <c r="D41" s="38">
        <v>400</v>
      </c>
      <c r="E41" s="39"/>
      <c r="F41" s="38"/>
      <c r="G41" s="39">
        <v>400</v>
      </c>
      <c r="H41" s="38"/>
      <c r="I41" s="61">
        <f t="shared" si="0"/>
        <v>400</v>
      </c>
      <c r="J41" s="49"/>
      <c r="K41" s="87">
        <f t="shared" si="1"/>
        <v>0</v>
      </c>
    </row>
    <row r="42" spans="3:11" ht="15" x14ac:dyDescent="0.2">
      <c r="C42" s="15"/>
      <c r="D42" s="17"/>
      <c r="E42" s="14"/>
      <c r="F42" s="17"/>
      <c r="G42" s="14"/>
      <c r="H42" s="17"/>
      <c r="I42" s="14"/>
      <c r="J42" s="16"/>
    </row>
    <row r="43" spans="3:11" ht="15" x14ac:dyDescent="0.2">
      <c r="C43" s="18" t="s">
        <v>33</v>
      </c>
      <c r="D43" s="62">
        <f t="shared" ref="D43:H43" si="2">SUM(D9:D41)</f>
        <v>1151100</v>
      </c>
      <c r="E43" s="63">
        <f t="shared" si="2"/>
        <v>548300</v>
      </c>
      <c r="F43" s="62">
        <f t="shared" si="2"/>
        <v>31000</v>
      </c>
      <c r="G43" s="63">
        <f t="shared" si="2"/>
        <v>560300</v>
      </c>
      <c r="H43" s="62">
        <f t="shared" si="2"/>
        <v>11500</v>
      </c>
      <c r="I43" s="59">
        <f>SUM(E43:H43)</f>
        <v>1151100</v>
      </c>
      <c r="J43" s="16"/>
      <c r="K43" s="87">
        <f>SUM(E43:G43)</f>
        <v>1139600</v>
      </c>
    </row>
    <row r="44" spans="3:11" ht="15" x14ac:dyDescent="0.2">
      <c r="C44" s="15"/>
      <c r="D44" s="17"/>
      <c r="E44" s="14"/>
      <c r="F44" s="17"/>
      <c r="G44" s="14"/>
      <c r="H44" s="17"/>
      <c r="I44" s="14"/>
      <c r="J44" s="16"/>
    </row>
    <row r="45" spans="3:11" ht="15" x14ac:dyDescent="0.2">
      <c r="C45" s="15"/>
      <c r="D45" s="17"/>
      <c r="E45" s="14"/>
      <c r="F45" s="17"/>
      <c r="G45" s="14"/>
      <c r="H45" s="17"/>
      <c r="I45" s="14"/>
      <c r="J45" s="16"/>
    </row>
    <row r="46" spans="3:11" ht="15" x14ac:dyDescent="0.2">
      <c r="C46" s="19" t="s">
        <v>34</v>
      </c>
      <c r="D46" s="64">
        <f>SUM(D43)</f>
        <v>1151100</v>
      </c>
      <c r="E46" s="64">
        <f t="shared" ref="E46:H46" si="3">SUM(E43)</f>
        <v>548300</v>
      </c>
      <c r="F46" s="64">
        <f t="shared" si="3"/>
        <v>31000</v>
      </c>
      <c r="G46" s="64">
        <f t="shared" si="3"/>
        <v>560300</v>
      </c>
      <c r="H46" s="64">
        <f t="shared" si="3"/>
        <v>11500</v>
      </c>
      <c r="I46" s="65"/>
      <c r="J46" s="20"/>
    </row>
    <row r="60" spans="3:6" x14ac:dyDescent="0.2">
      <c r="C60" s="32"/>
      <c r="D60" s="32"/>
      <c r="E60" s="32"/>
      <c r="F60" s="32"/>
    </row>
    <row r="61" spans="3:6" ht="15.75" x14ac:dyDescent="0.25">
      <c r="C61" s="1" t="s">
        <v>38</v>
      </c>
    </row>
    <row r="62" spans="3:6" ht="15" x14ac:dyDescent="0.2">
      <c r="C62" s="3" t="s">
        <v>35</v>
      </c>
      <c r="D62" s="3"/>
      <c r="E62" s="3"/>
      <c r="F62" s="3"/>
    </row>
    <row r="63" spans="3:6" ht="15" x14ac:dyDescent="0.2">
      <c r="C63" s="3" t="s">
        <v>36</v>
      </c>
      <c r="D63" s="3"/>
      <c r="E63" s="3"/>
      <c r="F63" s="3"/>
    </row>
    <row r="64" spans="3:6" ht="15" x14ac:dyDescent="0.2">
      <c r="C64" s="3" t="s">
        <v>58</v>
      </c>
      <c r="D64" s="3"/>
      <c r="E64" s="3"/>
      <c r="F64" s="3"/>
    </row>
    <row r="65" spans="3:7" ht="15" x14ac:dyDescent="0.2">
      <c r="C65" s="3" t="s">
        <v>37</v>
      </c>
      <c r="D65" s="3"/>
      <c r="E65" s="3"/>
      <c r="F65" s="3"/>
      <c r="G65" s="3"/>
    </row>
    <row r="66" spans="3:7" ht="15" x14ac:dyDescent="0.2">
      <c r="C66" s="3" t="s">
        <v>64</v>
      </c>
      <c r="D66" s="3"/>
      <c r="E66" s="3"/>
      <c r="F66" s="3"/>
      <c r="G66" s="3"/>
    </row>
    <row r="67" spans="3:7" ht="15" x14ac:dyDescent="0.2">
      <c r="C67" s="3" t="s">
        <v>65</v>
      </c>
      <c r="D67" s="3"/>
      <c r="E67" s="3"/>
      <c r="F67" s="3"/>
      <c r="G67" s="3"/>
    </row>
    <row r="68" spans="3:7" ht="15" x14ac:dyDescent="0.2">
      <c r="C68" s="3"/>
      <c r="D68" s="3"/>
      <c r="E68" s="3"/>
      <c r="F68" s="3"/>
      <c r="G68" s="3"/>
    </row>
    <row r="69" spans="3:7" ht="15" x14ac:dyDescent="0.2">
      <c r="C69" s="3"/>
      <c r="D69" s="3"/>
      <c r="E69" s="3"/>
      <c r="F69" s="3"/>
      <c r="G69" s="3"/>
    </row>
    <row r="70" spans="3:7" ht="15.75" thickBot="1" x14ac:dyDescent="0.25">
      <c r="G70" s="3"/>
    </row>
    <row r="71" spans="3:7" ht="15" x14ac:dyDescent="0.2">
      <c r="C71" s="94" t="s">
        <v>79</v>
      </c>
      <c r="D71" s="96"/>
      <c r="G71" s="3"/>
    </row>
    <row r="72" spans="3:7" ht="5.25" customHeight="1" x14ac:dyDescent="0.2">
      <c r="C72" s="100"/>
      <c r="D72" s="102"/>
      <c r="G72" s="3"/>
    </row>
    <row r="73" spans="3:7" x14ac:dyDescent="0.2">
      <c r="C73" s="97" t="s">
        <v>77</v>
      </c>
      <c r="D73" s="99"/>
    </row>
    <row r="74" spans="3:7" ht="5.25" customHeight="1" x14ac:dyDescent="0.2">
      <c r="C74" s="100"/>
      <c r="D74" s="102"/>
    </row>
    <row r="75" spans="3:7" x14ac:dyDescent="0.2">
      <c r="C75" s="103" t="s">
        <v>78</v>
      </c>
      <c r="D75" s="105"/>
    </row>
    <row r="76" spans="3:7" ht="5.25" customHeight="1" x14ac:dyDescent="0.2">
      <c r="C76" s="100"/>
      <c r="D76" s="102"/>
    </row>
    <row r="77" spans="3:7" ht="13.5" thickBot="1" x14ac:dyDescent="0.25">
      <c r="C77" s="106" t="s">
        <v>60</v>
      </c>
      <c r="D77" s="108"/>
    </row>
  </sheetData>
  <sheetProtection insertRows="0" deleteRows="0"/>
  <mergeCells count="10">
    <mergeCell ref="C71:D71"/>
    <mergeCell ref="C72:D72"/>
    <mergeCell ref="A1:J1"/>
    <mergeCell ref="A2:J2"/>
    <mergeCell ref="A3:J3"/>
    <mergeCell ref="C73:D73"/>
    <mergeCell ref="C74:D74"/>
    <mergeCell ref="C75:D75"/>
    <mergeCell ref="C76:D76"/>
    <mergeCell ref="C77:D77"/>
  </mergeCells>
  <phoneticPr fontId="0" type="noConversion"/>
  <hyperlinks>
    <hyperlink ref="A20" location="Overhead!A1" display="Overhead Rate" xr:uid="{00000000-0004-0000-0200-000000000000}"/>
    <hyperlink ref="A22" location="'G&amp;A'!A1" display="G&amp;A Rate" xr:uid="{00000000-0004-0000-0200-000001000000}"/>
    <hyperlink ref="A10" location="'Instructions and Color Key'!A1" display="Instructions" xr:uid="{00000000-0004-0000-0200-000002000000}"/>
    <hyperlink ref="A12" location="'Instructions and Color Key'!A1" display="Color Key" xr:uid="{00000000-0004-0000-0200-000003000000}"/>
    <hyperlink ref="A14" location="Worksheet!A1" display="Worksheet" xr:uid="{00000000-0004-0000-0200-000004000000}"/>
    <hyperlink ref="A16" location="'Rate Summary'!A1" display="Rate Summary" xr:uid="{00000000-0004-0000-0200-000005000000}"/>
    <hyperlink ref="A18" location="Fringe!A1" display="Fringe Benefit Rate" xr:uid="{00000000-0004-0000-0200-000006000000}"/>
    <hyperlink ref="A8" location="'Table of Contents'!A1" display="Table of Contents" xr:uid="{00000000-0004-0000-0200-000007000000}"/>
  </hyperlinks>
  <printOptions horizontalCentered="1"/>
  <pageMargins left="0.2" right="0.2" top="0.86" bottom="0.79" header="0.52" footer="0.5"/>
  <pageSetup scale="75" orientation="portrait" r:id="rId1"/>
  <headerFooter alignWithMargins="0"/>
  <ignoredErrors>
    <ignoredError sqref="I9:I30 I31:I41" formulaRange="1"/>
  </ignoredErrors>
  <drawing r:id="rId2"/>
  <webPublishItems count="1">
    <webPublishItem id="7758" divId="IDCThreeTierExample_7758" sourceType="sheet" destinationFile="R:\Division\DFAS\IDCtrainingoverview\IDCThreeTierExample_Wksheet.html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G30"/>
  <sheetViews>
    <sheetView workbookViewId="0">
      <selection sqref="A1:G1"/>
    </sheetView>
  </sheetViews>
  <sheetFormatPr defaultRowHeight="12.75" x14ac:dyDescent="0.2"/>
  <cols>
    <col min="1" max="1" width="17" bestFit="1" customWidth="1"/>
    <col min="2" max="2" width="3.7109375" customWidth="1"/>
    <col min="3" max="3" width="17.7109375" customWidth="1"/>
    <col min="4" max="4" width="17.85546875" customWidth="1"/>
    <col min="5" max="5" width="16.140625" bestFit="1" customWidth="1"/>
    <col min="6" max="6" width="3.7109375" customWidth="1"/>
    <col min="7" max="7" width="33.28515625" bestFit="1" customWidth="1"/>
  </cols>
  <sheetData>
    <row r="1" spans="1:7" ht="15.75" x14ac:dyDescent="0.25">
      <c r="A1" s="93" t="str">
        <f>'Table of Contents'!B1</f>
        <v>Edgy Energy, Inc.</v>
      </c>
      <c r="B1" s="93"/>
      <c r="C1" s="93"/>
      <c r="D1" s="93"/>
      <c r="E1" s="93"/>
      <c r="F1" s="93"/>
      <c r="G1" s="93"/>
    </row>
    <row r="2" spans="1:7" ht="15.75" x14ac:dyDescent="0.25">
      <c r="A2" s="93" t="s">
        <v>70</v>
      </c>
      <c r="B2" s="93"/>
      <c r="C2" s="93"/>
      <c r="D2" s="93"/>
      <c r="E2" s="93"/>
      <c r="F2" s="93"/>
      <c r="G2" s="93"/>
    </row>
    <row r="3" spans="1:7" ht="15.75" x14ac:dyDescent="0.25">
      <c r="A3" s="93" t="str">
        <f>'Table of Contents'!B3</f>
        <v>For the Fiscal Year Ended __________</v>
      </c>
      <c r="B3" s="93"/>
      <c r="C3" s="93"/>
      <c r="D3" s="93"/>
      <c r="E3" s="93"/>
      <c r="F3" s="93"/>
      <c r="G3" s="93"/>
    </row>
    <row r="4" spans="1:7" ht="15" x14ac:dyDescent="0.2">
      <c r="C4" s="14"/>
      <c r="D4" s="14"/>
      <c r="E4" s="14"/>
    </row>
    <row r="5" spans="1:7" ht="15.75" thickBot="1" x14ac:dyDescent="0.25">
      <c r="C5" s="14"/>
      <c r="D5" s="14"/>
      <c r="E5" s="14"/>
    </row>
    <row r="6" spans="1:7" ht="15.75" x14ac:dyDescent="0.25">
      <c r="A6" s="78" t="s">
        <v>90</v>
      </c>
      <c r="C6" s="110" t="s">
        <v>76</v>
      </c>
      <c r="D6" s="110"/>
      <c r="E6" s="110"/>
      <c r="G6" s="84" t="s">
        <v>102</v>
      </c>
    </row>
    <row r="7" spans="1:7" ht="15" x14ac:dyDescent="0.2">
      <c r="A7" s="79"/>
      <c r="C7" s="14"/>
      <c r="D7" s="14"/>
      <c r="E7" s="14"/>
    </row>
    <row r="8" spans="1:7" ht="17.25" x14ac:dyDescent="0.35">
      <c r="A8" s="80" t="s">
        <v>89</v>
      </c>
      <c r="C8" s="14" t="s">
        <v>72</v>
      </c>
      <c r="D8" s="14"/>
      <c r="E8" s="57">
        <f>'G&amp;A'!D42</f>
        <v>591300</v>
      </c>
    </row>
    <row r="9" spans="1:7" ht="15" x14ac:dyDescent="0.2">
      <c r="A9" s="79"/>
      <c r="C9" s="14" t="s">
        <v>73</v>
      </c>
      <c r="D9" s="14"/>
      <c r="E9" s="58">
        <f>'G&amp;A'!D52</f>
        <v>548300</v>
      </c>
      <c r="G9" s="14" t="s">
        <v>103</v>
      </c>
    </row>
    <row r="10" spans="1:7" ht="15.75" thickBot="1" x14ac:dyDescent="0.25">
      <c r="A10" s="80" t="s">
        <v>86</v>
      </c>
      <c r="C10" s="14"/>
      <c r="D10" s="14"/>
      <c r="E10" s="55"/>
    </row>
    <row r="11" spans="1:7" ht="16.5" thickBot="1" x14ac:dyDescent="0.3">
      <c r="A11" s="79"/>
      <c r="C11" s="14" t="s">
        <v>74</v>
      </c>
      <c r="D11" s="14"/>
      <c r="E11" s="66">
        <f>E8/E9</f>
        <v>1.0784242203173444</v>
      </c>
    </row>
    <row r="12" spans="1:7" ht="15" x14ac:dyDescent="0.2">
      <c r="A12" s="80" t="s">
        <v>79</v>
      </c>
      <c r="C12" s="14"/>
      <c r="D12" s="14"/>
      <c r="E12" s="55"/>
    </row>
    <row r="13" spans="1:7" ht="15" x14ac:dyDescent="0.2">
      <c r="A13" s="79"/>
      <c r="C13" s="14"/>
      <c r="D13" s="14"/>
      <c r="E13" s="55"/>
    </row>
    <row r="14" spans="1:7" ht="15" x14ac:dyDescent="0.2">
      <c r="A14" s="80" t="s">
        <v>87</v>
      </c>
      <c r="C14" s="14"/>
      <c r="D14" s="14"/>
      <c r="E14" s="88"/>
    </row>
    <row r="15" spans="1:7" ht="15" x14ac:dyDescent="0.2">
      <c r="A15" s="79"/>
      <c r="C15" s="14"/>
      <c r="D15" s="14"/>
      <c r="E15" s="88"/>
    </row>
    <row r="16" spans="1:7" ht="15" x14ac:dyDescent="0.2">
      <c r="A16" s="80" t="s">
        <v>88</v>
      </c>
      <c r="C16" s="14"/>
      <c r="D16" s="14"/>
      <c r="E16" s="88"/>
    </row>
    <row r="17" spans="1:5" ht="15" x14ac:dyDescent="0.2">
      <c r="A17" s="79"/>
      <c r="C17" s="14"/>
      <c r="D17" s="14"/>
      <c r="E17" s="88"/>
    </row>
    <row r="18" spans="1:5" ht="15" x14ac:dyDescent="0.2">
      <c r="A18" s="80" t="s">
        <v>71</v>
      </c>
      <c r="C18" s="14"/>
      <c r="D18" s="14"/>
      <c r="E18" s="88"/>
    </row>
    <row r="19" spans="1:5" ht="15" x14ac:dyDescent="0.2">
      <c r="A19" s="79"/>
      <c r="C19" s="14"/>
      <c r="D19" s="14"/>
      <c r="E19" s="88"/>
    </row>
    <row r="20" spans="1:5" ht="15" x14ac:dyDescent="0.2">
      <c r="A20" s="80" t="s">
        <v>75</v>
      </c>
      <c r="C20" s="14"/>
      <c r="D20" s="14"/>
      <c r="E20" s="88"/>
    </row>
    <row r="21" spans="1:5" ht="15" x14ac:dyDescent="0.2">
      <c r="A21" s="79"/>
      <c r="C21" s="14"/>
      <c r="D21" s="14"/>
      <c r="E21" s="88"/>
    </row>
    <row r="22" spans="1:5" ht="15.75" thickBot="1" x14ac:dyDescent="0.25">
      <c r="A22" s="81" t="s">
        <v>76</v>
      </c>
      <c r="C22" s="14"/>
      <c r="D22" s="14"/>
      <c r="E22" s="88"/>
    </row>
    <row r="23" spans="1:5" ht="13.5" thickBot="1" x14ac:dyDescent="0.25"/>
    <row r="24" spans="1:5" x14ac:dyDescent="0.2">
      <c r="C24" s="94" t="s">
        <v>79</v>
      </c>
      <c r="D24" s="96"/>
    </row>
    <row r="25" spans="1:5" ht="5.25" customHeight="1" x14ac:dyDescent="0.2">
      <c r="C25" s="100"/>
      <c r="D25" s="102"/>
    </row>
    <row r="26" spans="1:5" x14ac:dyDescent="0.2">
      <c r="C26" s="97" t="s">
        <v>77</v>
      </c>
      <c r="D26" s="99"/>
    </row>
    <row r="27" spans="1:5" ht="5.25" customHeight="1" x14ac:dyDescent="0.2">
      <c r="C27" s="100"/>
      <c r="D27" s="102"/>
    </row>
    <row r="28" spans="1:5" x14ac:dyDescent="0.2">
      <c r="C28" s="103" t="s">
        <v>78</v>
      </c>
      <c r="D28" s="105"/>
    </row>
    <row r="29" spans="1:5" ht="5.25" customHeight="1" x14ac:dyDescent="0.2">
      <c r="C29" s="100"/>
      <c r="D29" s="102"/>
    </row>
    <row r="30" spans="1:5" ht="13.5" thickBot="1" x14ac:dyDescent="0.25">
      <c r="C30" s="106" t="s">
        <v>60</v>
      </c>
      <c r="D30" s="108"/>
    </row>
  </sheetData>
  <mergeCells count="11">
    <mergeCell ref="C24:D24"/>
    <mergeCell ref="C6:E6"/>
    <mergeCell ref="A1:G1"/>
    <mergeCell ref="A2:G2"/>
    <mergeCell ref="A3:G3"/>
    <mergeCell ref="C26:D26"/>
    <mergeCell ref="C28:D28"/>
    <mergeCell ref="C30:D30"/>
    <mergeCell ref="C25:D25"/>
    <mergeCell ref="C27:D27"/>
    <mergeCell ref="C29:D29"/>
  </mergeCells>
  <hyperlinks>
    <hyperlink ref="A10" location="'Instructions and Color Key'!A1" display="Instructions" xr:uid="{00000000-0004-0000-0300-000000000000}"/>
    <hyperlink ref="A12" location="'Instructions and Color Key'!A1" display="Color Key" xr:uid="{00000000-0004-0000-0300-000001000000}"/>
    <hyperlink ref="A14" location="Worksheet!A1" display="Worksheet" xr:uid="{00000000-0004-0000-0300-000002000000}"/>
    <hyperlink ref="A16" location="'Rate Summary'!A1" display="Rate Summary" xr:uid="{00000000-0004-0000-0300-000003000000}"/>
    <hyperlink ref="A18" location="Fringe!A1" display="Fringe Benefit Rate" xr:uid="{00000000-0004-0000-0300-000004000000}"/>
    <hyperlink ref="A20" location="Overhead!A1" display="Overhead Rate" xr:uid="{00000000-0004-0000-0300-000005000000}"/>
    <hyperlink ref="A22" location="'G&amp;A'!A1" display="G&amp;A Rate" xr:uid="{00000000-0004-0000-0300-000006000000}"/>
    <hyperlink ref="A8" location="'Table of Contents'!A1" display="Table of Contents" xr:uid="{00000000-0004-0000-0300-000007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G63"/>
  <sheetViews>
    <sheetView tabSelected="1" workbookViewId="0">
      <selection activeCell="E44" sqref="E44"/>
    </sheetView>
  </sheetViews>
  <sheetFormatPr defaultRowHeight="12.75" x14ac:dyDescent="0.2"/>
  <cols>
    <col min="1" max="1" width="17" bestFit="1" customWidth="1"/>
    <col min="2" max="2" width="3.7109375" customWidth="1"/>
    <col min="3" max="3" width="35.28515625" bestFit="1" customWidth="1"/>
    <col min="4" max="4" width="16" customWidth="1"/>
    <col min="5" max="5" width="9.28515625" bestFit="1" customWidth="1"/>
    <col min="6" max="6" width="2" customWidth="1"/>
    <col min="7" max="16" width="0" hidden="1" customWidth="1"/>
  </cols>
  <sheetData>
    <row r="1" spans="1:5" ht="15.75" x14ac:dyDescent="0.2">
      <c r="A1" s="111" t="str">
        <f>'Table of Contents'!B1</f>
        <v>Edgy Energy, Inc.</v>
      </c>
      <c r="B1" s="111"/>
      <c r="C1" s="111"/>
      <c r="D1" s="111"/>
      <c r="E1" s="111"/>
    </row>
    <row r="2" spans="1:5" ht="15.75" x14ac:dyDescent="0.2">
      <c r="A2" s="111" t="str">
        <f>Worksheet!G7</f>
        <v>G&amp;A</v>
      </c>
      <c r="B2" s="111"/>
      <c r="C2" s="111"/>
      <c r="D2" s="111"/>
      <c r="E2" s="111"/>
    </row>
    <row r="3" spans="1:5" ht="15.75" x14ac:dyDescent="0.2">
      <c r="A3" s="111" t="str">
        <f>'Table of Contents'!B3</f>
        <v>For the Fiscal Year Ended __________</v>
      </c>
      <c r="B3" s="111"/>
      <c r="C3" s="111"/>
      <c r="D3" s="111"/>
      <c r="E3" s="111"/>
    </row>
    <row r="5" spans="1:5" ht="13.5" thickBot="1" x14ac:dyDescent="0.25"/>
    <row r="6" spans="1:5" ht="15.75" x14ac:dyDescent="0.2">
      <c r="A6" s="78" t="s">
        <v>90</v>
      </c>
      <c r="C6" s="11" t="s">
        <v>43</v>
      </c>
      <c r="D6" s="12" t="s">
        <v>22</v>
      </c>
      <c r="E6" s="13" t="s">
        <v>67</v>
      </c>
    </row>
    <row r="7" spans="1:5" x14ac:dyDescent="0.2">
      <c r="A7" s="79"/>
      <c r="C7" s="21"/>
      <c r="D7" s="22"/>
      <c r="E7" s="23"/>
    </row>
    <row r="8" spans="1:5" ht="15" x14ac:dyDescent="0.2">
      <c r="A8" s="80" t="s">
        <v>89</v>
      </c>
      <c r="C8" s="8" t="s">
        <v>44</v>
      </c>
      <c r="D8" s="3"/>
      <c r="E8" s="9"/>
    </row>
    <row r="9" spans="1:5" ht="15" x14ac:dyDescent="0.2">
      <c r="A9" s="79"/>
      <c r="C9" s="6" t="s">
        <v>50</v>
      </c>
      <c r="D9" s="44">
        <f>Worksheet!G9</f>
        <v>90000</v>
      </c>
      <c r="E9" s="50"/>
    </row>
    <row r="10" spans="1:5" ht="15" x14ac:dyDescent="0.2">
      <c r="A10" s="80" t="s">
        <v>86</v>
      </c>
      <c r="C10" s="4" t="s">
        <v>2</v>
      </c>
      <c r="D10" s="45">
        <f>Worksheet!G10</f>
        <v>33475</v>
      </c>
      <c r="E10" s="50"/>
    </row>
    <row r="11" spans="1:5" ht="15" x14ac:dyDescent="0.2">
      <c r="A11" s="79"/>
      <c r="C11" s="4" t="s">
        <v>46</v>
      </c>
      <c r="D11" s="45">
        <f>Worksheet!G11</f>
        <v>22145</v>
      </c>
      <c r="E11" s="50"/>
    </row>
    <row r="12" spans="1:5" ht="15" x14ac:dyDescent="0.2">
      <c r="A12" s="80" t="s">
        <v>79</v>
      </c>
      <c r="C12" s="4" t="s">
        <v>47</v>
      </c>
      <c r="D12" s="45">
        <f>Worksheet!G12</f>
        <v>11330</v>
      </c>
      <c r="E12" s="50"/>
    </row>
    <row r="13" spans="1:5" ht="15" x14ac:dyDescent="0.2">
      <c r="A13" s="79"/>
      <c r="C13" s="4" t="s">
        <v>5</v>
      </c>
      <c r="D13" s="45">
        <f>Worksheet!G13</f>
        <v>52500</v>
      </c>
      <c r="E13" s="50"/>
    </row>
    <row r="14" spans="1:5" ht="15" x14ac:dyDescent="0.2">
      <c r="A14" s="80" t="s">
        <v>87</v>
      </c>
      <c r="C14" s="4" t="s">
        <v>48</v>
      </c>
      <c r="D14" s="45">
        <f>Worksheet!G14</f>
        <v>15000</v>
      </c>
      <c r="E14" s="50"/>
    </row>
    <row r="15" spans="1:5" ht="15.75" x14ac:dyDescent="0.25">
      <c r="A15" s="79"/>
      <c r="C15" s="4" t="s">
        <v>26</v>
      </c>
      <c r="D15" s="45">
        <f>Worksheet!G15</f>
        <v>36000</v>
      </c>
      <c r="E15" s="51"/>
    </row>
    <row r="16" spans="1:5" ht="15.75" x14ac:dyDescent="0.25">
      <c r="A16" s="80" t="s">
        <v>88</v>
      </c>
      <c r="C16" s="6" t="s">
        <v>52</v>
      </c>
      <c r="D16" s="45">
        <f>Worksheet!G21</f>
        <v>125000</v>
      </c>
      <c r="E16" s="51"/>
    </row>
    <row r="17" spans="1:5" ht="15.75" x14ac:dyDescent="0.25">
      <c r="A17" s="79"/>
      <c r="C17" s="6" t="s">
        <v>7</v>
      </c>
      <c r="D17" s="45">
        <f>Worksheet!G22</f>
        <v>13200</v>
      </c>
      <c r="E17" s="51"/>
    </row>
    <row r="18" spans="1:5" ht="15.75" x14ac:dyDescent="0.25">
      <c r="A18" s="80" t="s">
        <v>71</v>
      </c>
      <c r="C18" s="6" t="s">
        <v>8</v>
      </c>
      <c r="D18" s="45">
        <f>Worksheet!G23</f>
        <v>6600</v>
      </c>
      <c r="E18" s="51"/>
    </row>
    <row r="19" spans="1:5" ht="15" x14ac:dyDescent="0.2">
      <c r="A19" s="79"/>
      <c r="C19" s="6" t="s">
        <v>30</v>
      </c>
      <c r="D19" s="45">
        <f>Worksheet!G24</f>
        <v>22000</v>
      </c>
      <c r="E19" s="50"/>
    </row>
    <row r="20" spans="1:5" ht="15" x14ac:dyDescent="0.2">
      <c r="A20" s="80" t="s">
        <v>75</v>
      </c>
      <c r="C20" s="6" t="s">
        <v>9</v>
      </c>
      <c r="D20" s="45">
        <f>Worksheet!G26</f>
        <v>5500</v>
      </c>
      <c r="E20" s="50"/>
    </row>
    <row r="21" spans="1:5" ht="15" x14ac:dyDescent="0.2">
      <c r="A21" s="79"/>
      <c r="C21" s="6" t="s">
        <v>10</v>
      </c>
      <c r="D21" s="45">
        <f>Worksheet!G27</f>
        <v>9000</v>
      </c>
      <c r="E21" s="50"/>
    </row>
    <row r="22" spans="1:5" ht="15.75" thickBot="1" x14ac:dyDescent="0.25">
      <c r="A22" s="81" t="s">
        <v>76</v>
      </c>
      <c r="C22" s="6" t="s">
        <v>11</v>
      </c>
      <c r="D22" s="45">
        <f>Worksheet!G28</f>
        <v>5500</v>
      </c>
      <c r="E22" s="50"/>
    </row>
    <row r="23" spans="1:5" ht="15" x14ac:dyDescent="0.2">
      <c r="C23" s="6" t="s">
        <v>31</v>
      </c>
      <c r="D23" s="45">
        <f>Worksheet!G29</f>
        <v>2500</v>
      </c>
      <c r="E23" s="50"/>
    </row>
    <row r="24" spans="1:5" ht="15" x14ac:dyDescent="0.2">
      <c r="C24" s="6" t="s">
        <v>13</v>
      </c>
      <c r="D24" s="45">
        <f>Worksheet!G18</f>
        <v>5000</v>
      </c>
      <c r="E24" s="50"/>
    </row>
    <row r="25" spans="1:5" ht="15" x14ac:dyDescent="0.2">
      <c r="C25" s="6" t="s">
        <v>14</v>
      </c>
      <c r="D25" s="45">
        <f>Worksheet!G31</f>
        <v>4500</v>
      </c>
      <c r="E25" s="50"/>
    </row>
    <row r="26" spans="1:5" ht="15" x14ac:dyDescent="0.2">
      <c r="C26" s="6" t="s">
        <v>40</v>
      </c>
      <c r="D26" s="45">
        <f>Worksheet!G34</f>
        <v>30000</v>
      </c>
      <c r="E26" s="50"/>
    </row>
    <row r="27" spans="1:5" ht="15" x14ac:dyDescent="0.2">
      <c r="C27" s="42" t="s">
        <v>12</v>
      </c>
      <c r="D27" s="45">
        <f>Worksheet!G30</f>
        <v>50000</v>
      </c>
      <c r="E27" s="50"/>
    </row>
    <row r="28" spans="1:5" ht="15" x14ac:dyDescent="0.2">
      <c r="C28" s="42" t="s">
        <v>15</v>
      </c>
      <c r="D28" s="45">
        <f>Worksheet!G32</f>
        <v>1000</v>
      </c>
      <c r="E28" s="50"/>
    </row>
    <row r="29" spans="1:5" ht="15" x14ac:dyDescent="0.2">
      <c r="C29" s="42" t="s">
        <v>16</v>
      </c>
      <c r="D29" s="45">
        <f>Worksheet!G33</f>
        <v>3000</v>
      </c>
      <c r="E29" s="50"/>
    </row>
    <row r="30" spans="1:5" ht="15" x14ac:dyDescent="0.2">
      <c r="C30" s="6" t="s">
        <v>41</v>
      </c>
      <c r="D30" s="45">
        <f>Worksheet!G35</f>
        <v>15000</v>
      </c>
      <c r="E30" s="50"/>
    </row>
    <row r="31" spans="1:5" ht="15" x14ac:dyDescent="0.2">
      <c r="C31" s="6" t="s">
        <v>17</v>
      </c>
      <c r="D31" s="45">
        <f>Worksheet!G36</f>
        <v>900</v>
      </c>
      <c r="E31" s="50"/>
    </row>
    <row r="32" spans="1:5" ht="15" x14ac:dyDescent="0.2">
      <c r="C32" s="6" t="s">
        <v>18</v>
      </c>
      <c r="D32" s="45">
        <f>Worksheet!G38</f>
        <v>250</v>
      </c>
      <c r="E32" s="50"/>
    </row>
    <row r="33" spans="3:7" ht="15" x14ac:dyDescent="0.2">
      <c r="C33" s="6" t="s">
        <v>19</v>
      </c>
      <c r="D33" s="45">
        <f>Worksheet!G39</f>
        <v>300</v>
      </c>
      <c r="E33" s="50"/>
    </row>
    <row r="34" spans="3:7" ht="15" x14ac:dyDescent="0.2">
      <c r="C34" s="6" t="s">
        <v>20</v>
      </c>
      <c r="D34" s="45">
        <f>Worksheet!G40</f>
        <v>200</v>
      </c>
      <c r="E34" s="50"/>
    </row>
    <row r="35" spans="3:7" ht="15" x14ac:dyDescent="0.2">
      <c r="C35" s="6" t="s">
        <v>54</v>
      </c>
      <c r="D35" s="45">
        <f>Worksheet!G41</f>
        <v>400</v>
      </c>
      <c r="E35" s="50"/>
      <c r="G35">
        <v>506300</v>
      </c>
    </row>
    <row r="36" spans="3:7" ht="15.75" x14ac:dyDescent="0.25">
      <c r="C36" s="85" t="s">
        <v>104</v>
      </c>
      <c r="D36" s="45">
        <f>Worksheet!F9</f>
        <v>25000</v>
      </c>
      <c r="E36" s="51"/>
      <c r="G36">
        <f>Worksheet!G43</f>
        <v>560300</v>
      </c>
    </row>
    <row r="37" spans="3:7" ht="15.75" x14ac:dyDescent="0.25">
      <c r="C37" s="85" t="s">
        <v>105</v>
      </c>
      <c r="D37" s="45">
        <f>Worksheet!F16</f>
        <v>5000</v>
      </c>
      <c r="E37" s="51"/>
      <c r="G37">
        <f>G36-G35</f>
        <v>54000</v>
      </c>
    </row>
    <row r="38" spans="3:7" ht="15.75" x14ac:dyDescent="0.25">
      <c r="C38" s="85" t="s">
        <v>106</v>
      </c>
      <c r="D38" s="45">
        <f>Worksheet!F17</f>
        <v>500</v>
      </c>
      <c r="E38" s="51"/>
    </row>
    <row r="39" spans="3:7" ht="15.75" x14ac:dyDescent="0.25">
      <c r="C39" s="85" t="s">
        <v>107</v>
      </c>
      <c r="D39" s="45">
        <f>Worksheet!F18</f>
        <v>250</v>
      </c>
      <c r="E39" s="51"/>
    </row>
    <row r="40" spans="3:7" ht="15.75" x14ac:dyDescent="0.25">
      <c r="C40" s="85" t="s">
        <v>109</v>
      </c>
      <c r="D40" s="45">
        <f>Worksheet!F19</f>
        <v>250</v>
      </c>
      <c r="E40" s="51"/>
    </row>
    <row r="41" spans="3:7" ht="15.75" x14ac:dyDescent="0.25">
      <c r="C41" s="85" t="s">
        <v>108</v>
      </c>
      <c r="D41" s="45">
        <f>Worksheet!F25</f>
        <v>0</v>
      </c>
      <c r="E41" s="51"/>
    </row>
    <row r="42" spans="3:7" ht="16.5" thickBot="1" x14ac:dyDescent="0.3">
      <c r="C42" s="5" t="s">
        <v>62</v>
      </c>
      <c r="D42" s="67">
        <f>SUM(D9:D41)</f>
        <v>591300</v>
      </c>
      <c r="E42" s="52"/>
    </row>
    <row r="43" spans="3:7" ht="15.75" thickTop="1" x14ac:dyDescent="0.2">
      <c r="C43" s="6"/>
      <c r="D43" s="3"/>
      <c r="E43" s="9"/>
    </row>
    <row r="44" spans="3:7" ht="15.75" x14ac:dyDescent="0.25">
      <c r="C44" s="86" t="s">
        <v>111</v>
      </c>
      <c r="D44" s="3"/>
      <c r="E44" s="51" t="s">
        <v>53</v>
      </c>
    </row>
    <row r="45" spans="3:7" ht="15" x14ac:dyDescent="0.2">
      <c r="C45" s="6" t="s">
        <v>49</v>
      </c>
      <c r="D45" s="44">
        <f>Worksheet!E9</f>
        <v>400000</v>
      </c>
      <c r="E45" s="50"/>
    </row>
    <row r="46" spans="3:7" ht="15.75" x14ac:dyDescent="0.25">
      <c r="C46" s="6" t="s">
        <v>27</v>
      </c>
      <c r="D46" s="45">
        <f>Worksheet!E16</f>
        <v>28400</v>
      </c>
      <c r="E46" s="51"/>
    </row>
    <row r="47" spans="3:7" ht="15.75" x14ac:dyDescent="0.25">
      <c r="C47" s="6" t="s">
        <v>55</v>
      </c>
      <c r="D47" s="45">
        <f>Worksheet!E17</f>
        <v>5700</v>
      </c>
      <c r="E47" s="51"/>
    </row>
    <row r="48" spans="3:7" ht="15.75" x14ac:dyDescent="0.25">
      <c r="C48" s="6" t="s">
        <v>56</v>
      </c>
      <c r="D48" s="45">
        <f>Worksheet!E18</f>
        <v>1400</v>
      </c>
      <c r="E48" s="51"/>
    </row>
    <row r="49" spans="3:5" ht="15.75" x14ac:dyDescent="0.25">
      <c r="C49" s="6" t="s">
        <v>28</v>
      </c>
      <c r="D49" s="45">
        <f>Worksheet!E19</f>
        <v>2800</v>
      </c>
      <c r="E49" s="51"/>
    </row>
    <row r="50" spans="3:5" ht="15.75" x14ac:dyDescent="0.25">
      <c r="C50" s="6" t="s">
        <v>57</v>
      </c>
      <c r="D50" s="45">
        <f>Worksheet!E25</f>
        <v>10000</v>
      </c>
      <c r="E50" s="51"/>
    </row>
    <row r="51" spans="3:5" ht="15.75" x14ac:dyDescent="0.25">
      <c r="C51" s="6" t="s">
        <v>29</v>
      </c>
      <c r="D51" s="45">
        <f>Worksheet!E20</f>
        <v>100000</v>
      </c>
      <c r="E51" s="51"/>
    </row>
    <row r="52" spans="3:5" ht="16.5" thickBot="1" x14ac:dyDescent="0.3">
      <c r="C52" s="10" t="s">
        <v>63</v>
      </c>
      <c r="D52" s="67">
        <f>SUM(D45:D51)</f>
        <v>548300</v>
      </c>
      <c r="E52" s="53" t="s">
        <v>53</v>
      </c>
    </row>
    <row r="53" spans="3:5" ht="15.75" thickTop="1" x14ac:dyDescent="0.2">
      <c r="C53" s="6"/>
      <c r="D53" s="3"/>
      <c r="E53" s="9"/>
    </row>
    <row r="54" spans="3:5" ht="16.5" thickBot="1" x14ac:dyDescent="0.3">
      <c r="C54" s="7" t="s">
        <v>66</v>
      </c>
      <c r="D54" s="68">
        <f>ROUND((D42/D52),4)</f>
        <v>1.0784</v>
      </c>
      <c r="E54" s="54"/>
    </row>
    <row r="55" spans="3:5" ht="15.75" thickTop="1" x14ac:dyDescent="0.2">
      <c r="C55" s="3"/>
      <c r="D55" s="3"/>
      <c r="E55" s="3"/>
    </row>
    <row r="56" spans="3:5" ht="13.5" thickBot="1" x14ac:dyDescent="0.25">
      <c r="D56" s="87"/>
    </row>
    <row r="57" spans="3:5" x14ac:dyDescent="0.2">
      <c r="C57" s="73" t="s">
        <v>79</v>
      </c>
      <c r="D57" s="91"/>
    </row>
    <row r="58" spans="3:5" ht="5.25" customHeight="1" x14ac:dyDescent="0.2">
      <c r="C58" s="69"/>
    </row>
    <row r="59" spans="3:5" x14ac:dyDescent="0.2">
      <c r="C59" s="70" t="s">
        <v>77</v>
      </c>
      <c r="D59" s="92"/>
    </row>
    <row r="60" spans="3:5" ht="5.25" customHeight="1" x14ac:dyDescent="0.2">
      <c r="C60" s="69"/>
    </row>
    <row r="61" spans="3:5" x14ac:dyDescent="0.2">
      <c r="C61" s="71" t="s">
        <v>78</v>
      </c>
      <c r="D61" s="91"/>
    </row>
    <row r="62" spans="3:5" ht="5.25" customHeight="1" x14ac:dyDescent="0.2">
      <c r="C62" s="69"/>
    </row>
    <row r="63" spans="3:5" ht="13.5" thickBot="1" x14ac:dyDescent="0.25">
      <c r="C63" s="72" t="s">
        <v>60</v>
      </c>
    </row>
  </sheetData>
  <mergeCells count="3">
    <mergeCell ref="A1:E1"/>
    <mergeCell ref="A2:E2"/>
    <mergeCell ref="A3:E3"/>
  </mergeCells>
  <phoneticPr fontId="0" type="noConversion"/>
  <hyperlinks>
    <hyperlink ref="A10" location="'Instructions and Color Key'!A1" display="Instructions" xr:uid="{00000000-0004-0000-0400-000000000000}"/>
    <hyperlink ref="A12" location="'Instructions and Color Key'!A1" display="Color Key" xr:uid="{00000000-0004-0000-0400-000001000000}"/>
    <hyperlink ref="A14" location="Worksheet!A1" display="Worksheet" xr:uid="{00000000-0004-0000-0400-000002000000}"/>
    <hyperlink ref="A16" location="'Rate Summary'!A1" display="Rate Summary" xr:uid="{00000000-0004-0000-0400-000003000000}"/>
    <hyperlink ref="A18" location="Fringe!A1" display="Fringe Benefit Rate" xr:uid="{00000000-0004-0000-0400-000004000000}"/>
    <hyperlink ref="A20" location="Overhead!A1" display="Overhead Rate" xr:uid="{00000000-0004-0000-0400-000005000000}"/>
    <hyperlink ref="A22" location="'G&amp;A'!A1" display="G&amp;A Rate" xr:uid="{00000000-0004-0000-0400-000006000000}"/>
    <hyperlink ref="A8" location="'Table of Contents'!A1" display="Table of Contents" xr:uid="{00000000-0004-0000-0400-000007000000}"/>
  </hyperlinks>
  <printOptions horizontalCentered="1"/>
  <pageMargins left="0.55000000000000004" right="0.56999999999999995" top="0.68" bottom="0.61" header="0.5" footer="0.5"/>
  <pageSetup scale="69" orientation="portrait" r:id="rId1"/>
  <headerFooter alignWithMargins="0"/>
  <ignoredErrors>
    <ignoredError sqref="E52:E53 E42:E45 E30:E35 E19:E26" numberStoredAsText="1"/>
  </ignoredErrors>
  <drawing r:id="rId2"/>
  <webPublishItems count="1">
    <webPublishItem id="29689" divId="IDCThreeTierExample_29689" sourceType="sheet" destinationFile="R:\Division\DFAS\IDCtrainingoverview\IDCThreeTierExample_G-A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of Contents</vt:lpstr>
      <vt:lpstr>Instructions and Color Key</vt:lpstr>
      <vt:lpstr>Worksheet</vt:lpstr>
      <vt:lpstr>Rate Summary</vt:lpstr>
      <vt:lpstr>G&amp;A</vt:lpstr>
      <vt:lpstr>Worksheet!Print_Area</vt:lpstr>
    </vt:vector>
  </TitlesOfParts>
  <Company>NIH\OD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Three Tier IDC Example</dc:title>
  <dc:subject>Three Tier IDC Example</dc:subject>
  <dc:creator>NIH\OD\OALM\OAMP\DFAS</dc:creator>
  <cp:lastModifiedBy>Barthel, Dominique (CONTR)</cp:lastModifiedBy>
  <cp:lastPrinted>2012-12-31T13:44:50Z</cp:lastPrinted>
  <dcterms:created xsi:type="dcterms:W3CDTF">2005-02-18T15:40:56Z</dcterms:created>
  <dcterms:modified xsi:type="dcterms:W3CDTF">2026-01-09T18:44:43Z</dcterms:modified>
</cp:coreProperties>
</file>