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13_ncr:1_{B1EF9E99-FE90-4600-AAC7-2C1138C6E4C2}" xr6:coauthVersionLast="47" xr6:coauthVersionMax="47" xr10:uidLastSave="{00000000-0000-0000-0000-000000000000}"/>
  <workbookProtection workbookAlgorithmName="SHA-512" workbookHashValue="5XdCQKQFkoOlX6/mPcReG1/VrcXNsHSUg9qtnSJm7FTbfKb++NFB9h+FIZ3m8TRDl8WMM+Fhs+9f1/dVuix17g==" workbookSaltValue="wVttkRDd+FwpQXF9UtA21w==" workbookSpinCount="100000" lockStructure="1"/>
  <bookViews>
    <workbookView xWindow="-28920" yWindow="1725" windowWidth="29040" windowHeight="15720" tabRatio="700" xr2:uid="{33860270-FA3A-4783-88B8-36F0EE97C79C}"/>
  </bookViews>
  <sheets>
    <sheet name="Instructions" sheetId="6" r:id="rId1"/>
    <sheet name="General Info and Test Results" sheetId="9" r:id="rId2"/>
    <sheet name="Setup" sheetId="8" r:id="rId3"/>
    <sheet name="Instrumentation" sheetId="7" r:id="rId4"/>
    <sheet name="Photos" sheetId="11" r:id="rId5"/>
    <sheet name="FER Input Data" sheetId="5" r:id="rId6"/>
    <sheet name="Calculations" sheetId="10" r:id="rId7"/>
    <sheet name="Comments" sheetId="12" r:id="rId8"/>
    <sheet name="Test Report Attachments" sheetId="17" r:id="rId9"/>
    <sheet name="Report Sign-Off Block" sheetId="13" r:id="rId10"/>
    <sheet name="Tables" sheetId="15" r:id="rId11"/>
    <sheet name="Drop-Downs" sheetId="14" r:id="rId12"/>
    <sheet name="Version Control" sheetId="16" r:id="rId13"/>
  </sheets>
  <definedNames>
    <definedName name="Burner_Stages">'General Info and Test Results'!$C$43</definedName>
    <definedName name="CCH">Tables!$D$24</definedName>
    <definedName name="Condensing">'General Info and Test Results'!$C$42</definedName>
    <definedName name="DD_Burner_Stages">'Drop-Downs'!$D$13:$D$14</definedName>
    <definedName name="DD_Furnace_Boiler_Type">'Drop-Downs'!$B$13:$B$21</definedName>
    <definedName name="DD_Installation_Type">'Drop-Downs'!$B$24:$B$26</definedName>
    <definedName name="DD_Venting_Type">'Drop-Downs'!$B$29:$B$32</definedName>
    <definedName name="DD_Yes_No">'Drop-Downs'!$D$17:$D$18</definedName>
    <definedName name="Delta_Theat_H__°F">Calculations!$C$30</definedName>
    <definedName name="Delta_Theat_R__°F">Calculations!$C$29</definedName>
    <definedName name="Ecirc__Watts">Calculations!$E$16</definedName>
    <definedName name="Effy_SS_H">Calculations!$C$20</definedName>
    <definedName name="Effy_SS_Max">IF(Condensing="Non-Condensing",'FER Input Data'!$G$39,'FER Input Data'!$M$43)</definedName>
    <definedName name="Effy_SS_R">IF(Condensing="Non-Condensing",'FER Input Data'!$G$68,'FER Input Data'!$M$72)</definedName>
    <definedName name="Effy_SS_Red">Calculations!$C$21</definedName>
    <definedName name="EffySS">Calculations!$C$20</definedName>
    <definedName name="Eheat_Watts">Calculations!$E$15</definedName>
    <definedName name="EMAX_Watts">Calculations!$E$14</definedName>
    <definedName name="ESP_Heat">Calculations!$D$15</definedName>
    <definedName name="ESP_Max">Calculations!$D$14</definedName>
    <definedName name="ESP_Ref">'General Info and Test Results'!$C$47</definedName>
    <definedName name="ESPCirc__in._w.c.">Calculations!$D$16</definedName>
    <definedName name="ESPHeat__in._w.c.">Calculations!$D$15</definedName>
    <definedName name="ESPMAX___in._w.c.">Calculations!$D$14</definedName>
    <definedName name="FER_Calcd">Calculations!$C$42</definedName>
    <definedName name="Furnace_Type">'General Info and Test Results'!$C$41</definedName>
    <definedName name="HCR">'General Info and Test Results'!$C$31</definedName>
    <definedName name="HH">Tables!$D$22</definedName>
    <definedName name="Installation_Type">'General Info and Test Results'!$C$44</definedName>
    <definedName name="LJ">'FER Input Data'!$M$22</definedName>
    <definedName name="Max_Airflow_Heating_Mode">'General Info and Test Results'!$C$46</definedName>
    <definedName name="MH">Tables!$D$23</definedName>
    <definedName name="Q_Heat">Calculations!$C$39</definedName>
    <definedName name="Q_Heat_H">Calculations!$C$39</definedName>
    <definedName name="Q_Heat_R">Calculations!$C$38</definedName>
    <definedName name="Q_in_H">Calculations!$C$24</definedName>
    <definedName name="Q_in_H_Tested">'FER Input Data'!$K$22</definedName>
    <definedName name="Q_in_Nameplate">'General Info and Test Results'!$C$29</definedName>
    <definedName name="Q_in_R">Calculations!$C$23</definedName>
    <definedName name="Q_in_R_Nameplate">'General Info and Test Results'!$C$30</definedName>
    <definedName name="Q_in_R_Tested">'FER Input Data'!$K$51</definedName>
    <definedName name="Q_Max">Calculations!$C$40</definedName>
    <definedName name="TempRise_Measured_Hi">Calculations!$C$30</definedName>
    <definedName name="TempRise_Measured_Re">Calculations!$C$29</definedName>
    <definedName name="THeat_In___°F">Calculations!$C$26</definedName>
    <definedName name="THeat_Out___°F">Calculations!$C$28</definedName>
    <definedName name="TMAX_Out___°F">Calculations!$C$31</definedName>
    <definedName name="TReduc_In___°F">Calculations!$C$25</definedName>
    <definedName name="TReduc_Out___°F">Calculations!$C$27</definedName>
    <definedName name="V_rated">'General Info and Test Results'!$C$28</definedName>
    <definedName name="vair">Calculations!$C$32</definedName>
    <definedName name="Venting_Type">'General Info and Test Results'!$C$45</definedName>
    <definedName name="W___Humidity_Ratio">Calculations!$C$33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0" l="1"/>
  <c r="D23" i="10"/>
  <c r="C42" i="9" l="1"/>
  <c r="G14" i="9" l="1"/>
  <c r="G15" i="9"/>
  <c r="H15" i="9"/>
  <c r="B9" i="6" l="1"/>
  <c r="B8" i="6"/>
  <c r="B7" i="6"/>
  <c r="C6" i="6"/>
  <c r="B6" i="6"/>
  <c r="B5" i="6"/>
  <c r="B4" i="6"/>
  <c r="C3" i="6"/>
  <c r="B3" i="6"/>
  <c r="B9" i="9"/>
  <c r="B8" i="9"/>
  <c r="B7" i="9"/>
  <c r="C6" i="9"/>
  <c r="B6" i="9"/>
  <c r="B5" i="9"/>
  <c r="B4" i="9"/>
  <c r="C3" i="9"/>
  <c r="B3" i="9"/>
  <c r="B9" i="8"/>
  <c r="C8" i="8"/>
  <c r="B8" i="8"/>
  <c r="B7" i="8"/>
  <c r="C6" i="8"/>
  <c r="B6" i="8"/>
  <c r="B5" i="8"/>
  <c r="B4" i="8"/>
  <c r="C3" i="8"/>
  <c r="B3" i="8"/>
  <c r="B9" i="7"/>
  <c r="C8" i="7"/>
  <c r="B8" i="7"/>
  <c r="B7" i="7"/>
  <c r="C6" i="7"/>
  <c r="B6" i="7"/>
  <c r="B5" i="7"/>
  <c r="B4" i="7"/>
  <c r="C3" i="7"/>
  <c r="B3" i="7"/>
  <c r="B9" i="11"/>
  <c r="C8" i="11"/>
  <c r="B8" i="11"/>
  <c r="B7" i="11"/>
  <c r="C6" i="11"/>
  <c r="B6" i="11"/>
  <c r="B5" i="11"/>
  <c r="B4" i="11"/>
  <c r="C3" i="11"/>
  <c r="B3" i="11"/>
  <c r="B9" i="5"/>
  <c r="B8" i="5"/>
  <c r="B7" i="5"/>
  <c r="D6" i="5"/>
  <c r="B6" i="5"/>
  <c r="B5" i="5"/>
  <c r="B4" i="5"/>
  <c r="D3" i="5"/>
  <c r="B3" i="5"/>
  <c r="B9" i="10"/>
  <c r="B8" i="10"/>
  <c r="B7" i="10"/>
  <c r="C6" i="10"/>
  <c r="B6" i="10"/>
  <c r="B5" i="10"/>
  <c r="B4" i="10"/>
  <c r="C3" i="10"/>
  <c r="B3" i="10"/>
  <c r="B9" i="12"/>
  <c r="B8" i="12"/>
  <c r="B7" i="12"/>
  <c r="C6" i="12"/>
  <c r="B6" i="12"/>
  <c r="B5" i="12"/>
  <c r="B4" i="12"/>
  <c r="C3" i="12"/>
  <c r="B3" i="12"/>
  <c r="B9" i="17"/>
  <c r="B8" i="17"/>
  <c r="B7" i="17"/>
  <c r="C6" i="17"/>
  <c r="B6" i="17"/>
  <c r="B5" i="17"/>
  <c r="B4" i="17"/>
  <c r="C3" i="17"/>
  <c r="B3" i="17"/>
  <c r="C6" i="13"/>
  <c r="B9" i="15"/>
  <c r="B8" i="15"/>
  <c r="B7" i="15"/>
  <c r="C6" i="15"/>
  <c r="B6" i="15"/>
  <c r="B5" i="15"/>
  <c r="B4" i="15"/>
  <c r="C3" i="15"/>
  <c r="B3" i="15"/>
  <c r="C6" i="14"/>
  <c r="B9" i="13"/>
  <c r="B8" i="13"/>
  <c r="B7" i="13"/>
  <c r="B6" i="13"/>
  <c r="B5" i="13"/>
  <c r="B4" i="13"/>
  <c r="C3" i="13"/>
  <c r="B3" i="13"/>
  <c r="B9" i="14"/>
  <c r="B8" i="14"/>
  <c r="B7" i="14"/>
  <c r="B6" i="14"/>
  <c r="B5" i="14"/>
  <c r="B4" i="14"/>
  <c r="B3" i="14"/>
  <c r="C3" i="14"/>
  <c r="C8" i="16"/>
  <c r="C8" i="13" s="1"/>
  <c r="D8" i="5" l="1"/>
  <c r="C8" i="10"/>
  <c r="C8" i="12"/>
  <c r="C8" i="15"/>
  <c r="C8" i="17"/>
  <c r="C8" i="6"/>
  <c r="C8" i="9"/>
  <c r="C8" i="14"/>
  <c r="H50" i="5"/>
  <c r="H21" i="5"/>
  <c r="F21" i="5"/>
  <c r="F50" i="5"/>
  <c r="F14" i="9" l="1"/>
  <c r="F16" i="9"/>
  <c r="C23" i="10"/>
  <c r="C24" i="10"/>
  <c r="C28" i="10" a="1"/>
  <c r="C28" i="10" s="1"/>
  <c r="C26" i="10" a="1"/>
  <c r="C26" i="10" s="1"/>
  <c r="C27" i="10" a="1"/>
  <c r="C27" i="10" s="1"/>
  <c r="C25" i="10" a="1"/>
  <c r="C25" i="10" s="1"/>
  <c r="C29" i="10" l="1"/>
  <c r="C30" i="10"/>
  <c r="L72" i="5" l="1"/>
  <c r="I72" i="5"/>
  <c r="L43" i="5"/>
  <c r="I43" i="5"/>
  <c r="C9" i="16" l="1"/>
  <c r="H34" i="9"/>
  <c r="H35" i="9"/>
  <c r="H36" i="9"/>
  <c r="H33" i="9"/>
  <c r="G34" i="9"/>
  <c r="G35" i="9"/>
  <c r="G36" i="9"/>
  <c r="D16" i="13"/>
  <c r="G33" i="9" s="1"/>
  <c r="C9" i="6" l="1"/>
  <c r="C9" i="9"/>
  <c r="C9" i="17"/>
  <c r="C9" i="15"/>
  <c r="C9" i="8"/>
  <c r="C9" i="12"/>
  <c r="C9" i="10"/>
  <c r="D9" i="5"/>
  <c r="C9" i="11"/>
  <c r="C9" i="7"/>
  <c r="C9" i="13"/>
  <c r="C9" i="14"/>
  <c r="C4" i="16"/>
  <c r="C5" i="16"/>
  <c r="C6" i="16"/>
  <c r="C7" i="16"/>
  <c r="C7" i="6" s="1"/>
  <c r="D5" i="5" l="1"/>
  <c r="C5" i="10"/>
  <c r="C5" i="12"/>
  <c r="C5" i="17"/>
  <c r="C5" i="8"/>
  <c r="C5" i="7"/>
  <c r="C5" i="13"/>
  <c r="C5" i="6"/>
  <c r="C5" i="9"/>
  <c r="C5" i="11"/>
  <c r="C5" i="15"/>
  <c r="C5" i="14"/>
  <c r="C4" i="7"/>
  <c r="C4" i="11"/>
  <c r="C4" i="10"/>
  <c r="C4" i="6"/>
  <c r="C4" i="9"/>
  <c r="C4" i="8"/>
  <c r="D4" i="5"/>
  <c r="C4" i="12"/>
  <c r="C4" i="15"/>
  <c r="C4" i="17"/>
  <c r="C4" i="13"/>
  <c r="C4" i="14"/>
  <c r="C7" i="8"/>
  <c r="C7" i="9"/>
  <c r="C7" i="11"/>
  <c r="C7" i="7"/>
  <c r="C7" i="10"/>
  <c r="D7" i="5"/>
  <c r="C7" i="17"/>
  <c r="C7" i="12"/>
  <c r="C7" i="15"/>
  <c r="C7" i="13"/>
  <c r="C7" i="14"/>
  <c r="H16" i="9"/>
  <c r="G16" i="9"/>
  <c r="H14" i="9"/>
  <c r="C21" i="10" l="1" a="1"/>
  <c r="C21" i="10" s="1"/>
  <c r="C20" i="10" a="1"/>
  <c r="C20" i="10" s="1"/>
  <c r="E16" i="10"/>
  <c r="C14" i="10"/>
  <c r="C15" i="10"/>
  <c r="C16" i="10"/>
  <c r="D16" i="10"/>
  <c r="D15" i="10"/>
  <c r="D14" i="10"/>
  <c r="E15" i="10"/>
  <c r="E14" i="10"/>
  <c r="C38" i="10" l="1"/>
  <c r="C39" i="10"/>
  <c r="C31" i="10"/>
  <c r="C40" i="10" l="1"/>
  <c r="C22" i="10"/>
  <c r="L64" i="5" l="1"/>
  <c r="F20" i="9" l="1"/>
  <c r="L35" i="5"/>
  <c r="C47" i="9" l="1"/>
  <c r="C31" i="9" l="1"/>
  <c r="C42" i="10" s="1"/>
  <c r="F21" i="9" l="1"/>
  <c r="C41" i="10"/>
  <c r="C46" i="10" l="1"/>
  <c r="C45" i="1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<sst xmlns="http://schemas.openxmlformats.org/spreadsheetml/2006/main" count="501" uniqueCount="307">
  <si>
    <t>Title Block</t>
  </si>
  <si>
    <t>Reference Test Procedure</t>
  </si>
  <si>
    <t>10 CFR 430 Subpart B Appendix AA: Uniform Test Method for Measuring the Energy Consumption of Furnace Fans</t>
  </si>
  <si>
    <t>Table of Contents</t>
  </si>
  <si>
    <t>Tab</t>
  </si>
  <si>
    <t>Contents</t>
  </si>
  <si>
    <t>Instructions</t>
  </si>
  <si>
    <t>Instructions and table of contents</t>
  </si>
  <si>
    <t>Instrumentation</t>
  </si>
  <si>
    <t>Instrumentation requirements and space for sensor placement descriptions</t>
  </si>
  <si>
    <t>Automated calculations of results and inputs for rounded results</t>
  </si>
  <si>
    <t>Photos</t>
  </si>
  <si>
    <t>Inputs for photographs</t>
  </si>
  <si>
    <t>Comments</t>
  </si>
  <si>
    <t>Inputs for report template user to provide comments</t>
  </si>
  <si>
    <t>Report Sign-Off Block</t>
  </si>
  <si>
    <t>Report review history</t>
  </si>
  <si>
    <t>Drop-Downs</t>
  </si>
  <si>
    <t>Drop-Down lists referenced throughout template</t>
  </si>
  <si>
    <t>Lookup tables referenced throughout template</t>
  </si>
  <si>
    <t>LEGEND</t>
  </si>
  <si>
    <t>Tabs</t>
  </si>
  <si>
    <t>Tabs with input cells</t>
  </si>
  <si>
    <t>Cells</t>
  </si>
  <si>
    <t>Provided data</t>
  </si>
  <si>
    <t>Instructions for Completing this Template</t>
  </si>
  <si>
    <t xml:space="preserve">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 </t>
  </si>
  <si>
    <t>STEP:</t>
  </si>
  <si>
    <t>FILL IN INPUT CELLS IN THIS TAB:</t>
  </si>
  <si>
    <t>Step 1</t>
  </si>
  <si>
    <t>Step 2</t>
  </si>
  <si>
    <t>Step 3</t>
  </si>
  <si>
    <t>Step 4</t>
  </si>
  <si>
    <t>Step 5</t>
  </si>
  <si>
    <t>Step 6</t>
  </si>
  <si>
    <t>Step 8</t>
  </si>
  <si>
    <t>Step 9</t>
  </si>
  <si>
    <t>Instrumentation Requirements</t>
  </si>
  <si>
    <t>Instruments must be as specified in section 6, not including section 6.2, of ASHRAE 103-2007; and as specified in section 5.1 and 5.2 of Appendix AA.</t>
  </si>
  <si>
    <t>Requirement</t>
  </si>
  <si>
    <t>If not, provide description</t>
  </si>
  <si>
    <t>ASHRAE 103-2007  - Section 6.1 General Instrumentation Requirements. (This table should include instrumentation, sensors, and all equipment used during testing)</t>
  </si>
  <si>
    <t>Instrument Type</t>
  </si>
  <si>
    <t>Brand</t>
  </si>
  <si>
    <t>Model #</t>
  </si>
  <si>
    <t>Sensor Location</t>
  </si>
  <si>
    <t>Accuracy</t>
  </si>
  <si>
    <t>Date of Last Calibration</t>
  </si>
  <si>
    <t>Deadline for Next Calibration</t>
  </si>
  <si>
    <t>Installation of test unit</t>
  </si>
  <si>
    <t>Flue and stack requirements</t>
  </si>
  <si>
    <t>Fuel supply</t>
  </si>
  <si>
    <t>Burner adjustments</t>
  </si>
  <si>
    <t>Circulating air adjustments</t>
  </si>
  <si>
    <t>Location of temperature measuring instrumentation</t>
  </si>
  <si>
    <t>Combustion measurement instrumentation</t>
  </si>
  <si>
    <t>Energy flow instrumentation</t>
  </si>
  <si>
    <t>Room ambient temperature</t>
  </si>
  <si>
    <t>Airflow Control Settings</t>
  </si>
  <si>
    <t>Constant Circulation</t>
  </si>
  <si>
    <t>Parameter</t>
  </si>
  <si>
    <t>Value</t>
  </si>
  <si>
    <t>No</t>
  </si>
  <si>
    <t>Product Characteristics</t>
  </si>
  <si>
    <t>Non-Weatherized, Non-Condensing Gas Furnace Fan (NWG-NC)</t>
  </si>
  <si>
    <t>Burner Stages</t>
  </si>
  <si>
    <t>Single-Stage</t>
  </si>
  <si>
    <t>Q_In - Nameplate High Input Heating Capacity [Btu/h]</t>
  </si>
  <si>
    <t>Q_In,R - Nameplate Reduced Input Heating Capacity [Btu/h], If applicable</t>
  </si>
  <si>
    <t>Heat Capacity Ratio</t>
  </si>
  <si>
    <t>Installation Type</t>
  </si>
  <si>
    <t>Units designed to be paired with an evaporator coil, but without one installed</t>
  </si>
  <si>
    <t>Fan Energy Rating</t>
  </si>
  <si>
    <t>These calculations relate to section 10.1 of Appendix AA, for calculating Fan Energy Rating (FER)</t>
  </si>
  <si>
    <t>Description</t>
  </si>
  <si>
    <t>Qmax - Maximum Airflow Rate [CFM]</t>
  </si>
  <si>
    <t>HCR - Heat Capacity Ratio [%]</t>
  </si>
  <si>
    <t>1. Nameplate showing model number and serial number (if applicable)</t>
  </si>
  <si>
    <t>2. FTC EnergyGuide label (if present)</t>
  </si>
  <si>
    <t xml:space="preserve">Test Report Sign-Off Block </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</si>
  <si>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</si>
  <si>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Role</t>
  </si>
  <si>
    <t>Date</t>
  </si>
  <si>
    <t>Entity</t>
  </si>
  <si>
    <t>Test Completion</t>
  </si>
  <si>
    <t>Template Filled Out</t>
  </si>
  <si>
    <t>Report Review by Test Lab</t>
  </si>
  <si>
    <t>Furnace_Boiler_Type</t>
  </si>
  <si>
    <t>Non-Weatherized, Condensing Gas Furnace Fan (NWG-C)</t>
  </si>
  <si>
    <t>Weatherized Non-Condensing Gas Furnace Fan (WG-NC)</t>
  </si>
  <si>
    <t>Non-Weatherized, Non-Condensing Oil Furnace Fan (NWO-NC)</t>
  </si>
  <si>
    <t>Non-Weatherized Electric Furnace/Modular Blower Fan (NWEF/NWMB)</t>
  </si>
  <si>
    <t>Mobile Home Non-Weatherized, Non-Condensing Gas Furnace Fan (MH-NWG-NC)</t>
  </si>
  <si>
    <t>Mobile Home Non-Weatherized, Condensing Gas Furnace Fan (MH-NWG-C)</t>
  </si>
  <si>
    <t>Mobile Home Electric Furnace/Modular Blower Fan (MH-EF/MB)</t>
  </si>
  <si>
    <t>Burner_Stages</t>
  </si>
  <si>
    <t>Multi-Stage / Modulating</t>
  </si>
  <si>
    <t>Yes_No</t>
  </si>
  <si>
    <t>Yes</t>
  </si>
  <si>
    <t>Installation_Type</t>
  </si>
  <si>
    <t>Units with an internal, factory-installed evaporator coil</t>
  </si>
  <si>
    <t>Mobile Home</t>
  </si>
  <si>
    <t>Appendix AA Table 1 - Required Minimum External Static Pressure in the Maximum Airflow-Control Setting by Installation Type</t>
  </si>
  <si>
    <t>ESP Min (in. w.c.)</t>
  </si>
  <si>
    <t>ESP Max (in. w.c.)</t>
  </si>
  <si>
    <t>Appendix AA Table IV.2 - Estimated National Average Operating Hour Values for Calculating FER</t>
  </si>
  <si>
    <t>Operating Mode</t>
  </si>
  <si>
    <t>Variable</t>
  </si>
  <si>
    <t>Operating Hours</t>
  </si>
  <si>
    <t>Heating</t>
  </si>
  <si>
    <t>HH</t>
  </si>
  <si>
    <t>CCH</t>
  </si>
  <si>
    <t>Revisions List</t>
  </si>
  <si>
    <t>Version</t>
  </si>
  <si>
    <t>v1.0</t>
  </si>
  <si>
    <r>
      <t>Q</t>
    </r>
    <r>
      <rPr>
        <vertAlign val="subscript"/>
        <sz val="11"/>
        <rFont val="Palatino Linotype"/>
        <family val="1"/>
      </rPr>
      <t xml:space="preserve">max </t>
    </r>
    <r>
      <rPr>
        <sz val="11"/>
        <rFont val="Palatino Linotype"/>
        <family val="1"/>
      </rPr>
      <t>(CFM)</t>
    </r>
  </si>
  <si>
    <t>Provide description indicating compliance with section 6.1 of CFR 430-B-Appx. AA</t>
  </si>
  <si>
    <t>Meets Requirement?</t>
  </si>
  <si>
    <t>Common product type(s)</t>
  </si>
  <si>
    <t>weatherized gas furnaces, heating-only furnaces</t>
  </si>
  <si>
    <t>non-weatherized furnaces</t>
  </si>
  <si>
    <t>mobile home</t>
  </si>
  <si>
    <t>Measured Watts</t>
  </si>
  <si>
    <t>Constant Circulation Airflow</t>
  </si>
  <si>
    <t>`</t>
  </si>
  <si>
    <t>FER Test Point</t>
  </si>
  <si>
    <t>Combustion Measurements</t>
  </si>
  <si>
    <t>LJ - Jacket Losses [%]</t>
  </si>
  <si>
    <t>T_Max,Out  - Outlet Temperature in Max Airflow Mode [°F]</t>
  </si>
  <si>
    <t>Maximum Airflow</t>
  </si>
  <si>
    <t>Heating Airflow</t>
  </si>
  <si>
    <t>Test Time (Minutes)</t>
  </si>
  <si>
    <t>ESP (in w.c.)</t>
  </si>
  <si>
    <t>Inlet °F</t>
  </si>
  <si>
    <t>Outlet °F</t>
  </si>
  <si>
    <t>Flue °F</t>
  </si>
  <si>
    <t>Electrical Power Watts</t>
  </si>
  <si>
    <t>S.S. Allowable Flue Variation (°F)</t>
  </si>
  <si>
    <t>Max Air Steady State Test</t>
  </si>
  <si>
    <t>Non-Condensing Steady-State Determination</t>
  </si>
  <si>
    <t>CO ppm</t>
  </si>
  <si>
    <t>CO2 %</t>
  </si>
  <si>
    <t>Ambient °F</t>
  </si>
  <si>
    <t>Effyss %</t>
  </si>
  <si>
    <t>Condensing Steady-State Determination</t>
  </si>
  <si>
    <t>Initial Condensate (lbs.)</t>
  </si>
  <si>
    <t>1/2 hour condensate (lbs.)</t>
  </si>
  <si>
    <t>∆ Condensate</t>
  </si>
  <si>
    <t>1/2 hour gas consumption (cu.ft)</t>
  </si>
  <si>
    <t>∆ Gas consumption</t>
  </si>
  <si>
    <t>Tg °F</t>
  </si>
  <si>
    <t>Pb in hg</t>
  </si>
  <si>
    <t>PG in w.c.</t>
  </si>
  <si>
    <t>Manifold in w.c.</t>
  </si>
  <si>
    <t>Time Minutes</t>
  </si>
  <si>
    <t>Time Seconds</t>
  </si>
  <si>
    <t>Measured input Btu/hr.</t>
  </si>
  <si>
    <t>Ratio %</t>
  </si>
  <si>
    <t>Default Air 1</t>
  </si>
  <si>
    <t>Default Air 2</t>
  </si>
  <si>
    <t>Minimum</t>
  </si>
  <si>
    <t>Default Air 3</t>
  </si>
  <si>
    <t>Venting Condition</t>
  </si>
  <si>
    <t>Temperature Measurement Location</t>
  </si>
  <si>
    <t>Stack Gas</t>
  </si>
  <si>
    <t>Flue Gas</t>
  </si>
  <si>
    <t>Condensing Furnaces</t>
  </si>
  <si>
    <t>Electric Furnace / Modular Blower</t>
  </si>
  <si>
    <t>Outlet</t>
  </si>
  <si>
    <t>Steady-State Condition (°F)</t>
  </si>
  <si>
    <t>Venting_Type</t>
  </si>
  <si>
    <t>Venting Type</t>
  </si>
  <si>
    <t>ESP in w.c.</t>
  </si>
  <si>
    <t>Hot Test # 2 - Reduced Input Rate</t>
  </si>
  <si>
    <t>Non-Condensing, Equipped with Draft Diverters</t>
  </si>
  <si>
    <t>Non-Condensing, Equipped with Draft Hoods, Direct Exhaust, or Direct Vent Systems</t>
  </si>
  <si>
    <t>Condensing?</t>
  </si>
  <si>
    <t>Other Airflow Settings</t>
  </si>
  <si>
    <t>Airflow Setting</t>
  </si>
  <si>
    <t>Jacket Loss (%)</t>
  </si>
  <si>
    <t>Input for stating compliance with test procedure requirements</t>
  </si>
  <si>
    <t>User input sheet for product characteristics</t>
  </si>
  <si>
    <t>User input sheet for raw performance data</t>
  </si>
  <si>
    <t>Furnace Type</t>
  </si>
  <si>
    <t>Hot Test # 1 - High Input Rate</t>
  </si>
  <si>
    <t>Reduced Input Rate + Default Reduced Heating Airflow</t>
  </si>
  <si>
    <t>High Input Rate + Default High Input Heating Airflow *OR* Max Airflow, if applicable</t>
  </si>
  <si>
    <t>Airflow Configuration Description</t>
  </si>
  <si>
    <t>Inlet (°F) Average TC Grid</t>
  </si>
  <si>
    <t>Outlet (°F) Average TC Grid</t>
  </si>
  <si>
    <t>Cold Tests Data with Burner OFF</t>
  </si>
  <si>
    <t>Attachments (specify the file name here)</t>
  </si>
  <si>
    <t>General Info and Test Results</t>
  </si>
  <si>
    <t>Setup</t>
  </si>
  <si>
    <t>FER Input Data</t>
  </si>
  <si>
    <t>Calculations</t>
  </si>
  <si>
    <t>Test Report Attachments</t>
  </si>
  <si>
    <t>Place to share file locations of relevant attachments</t>
  </si>
  <si>
    <t>Tables</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</si>
  <si>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</si>
  <si>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Test Report Template Name:</t>
  </si>
  <si>
    <t>Version Number:</t>
  </si>
  <si>
    <t>Tab Name:</t>
  </si>
  <si>
    <t>File Name:</t>
  </si>
  <si>
    <t>NOT USED</t>
  </si>
  <si>
    <t>Auto-populated cell</t>
  </si>
  <si>
    <t>Input cell</t>
  </si>
  <si>
    <t xml:space="preserve">Latest Template Revision: </t>
  </si>
  <si>
    <t xml:space="preserve">Test Completion Date: </t>
  </si>
  <si>
    <t>Furnace Fans</t>
  </si>
  <si>
    <r>
      <t xml:space="preserve">Does Maximum Airflow occur in a setting that is designated as a </t>
    </r>
    <r>
      <rPr>
        <b/>
        <sz val="11"/>
        <rFont val="Palatino Linotype"/>
        <family val="1"/>
      </rPr>
      <t>default</t>
    </r>
    <r>
      <rPr>
        <sz val="11"/>
        <rFont val="Palatino Linotype"/>
        <family val="1"/>
      </rPr>
      <t xml:space="preserve"> </t>
    </r>
    <r>
      <rPr>
        <b/>
        <sz val="11"/>
        <rFont val="Palatino Linotype"/>
        <family val="1"/>
      </rPr>
      <t>heating</t>
    </r>
    <r>
      <rPr>
        <sz val="11"/>
        <rFont val="Palatino Linotype"/>
        <family val="1"/>
      </rPr>
      <t xml:space="preserve"> airflow-control setting?</t>
    </r>
  </si>
  <si>
    <t xml:space="preserve">Lab Information </t>
  </si>
  <si>
    <t>Lab Name:</t>
  </si>
  <si>
    <t>Lab Location:</t>
  </si>
  <si>
    <t>Test Information</t>
  </si>
  <si>
    <t>Date Test Started:</t>
  </si>
  <si>
    <t>[MM/DD/YYYY]</t>
  </si>
  <si>
    <t>Date Test Finished:</t>
  </si>
  <si>
    <t>Manufacturer:</t>
  </si>
  <si>
    <t>Brand:</t>
  </si>
  <si>
    <t>Model Number:</t>
  </si>
  <si>
    <t>Serial Number:</t>
  </si>
  <si>
    <t>Date of Manufacture (if available):</t>
  </si>
  <si>
    <t>Date Product Received:</t>
  </si>
  <si>
    <t>Condition as Received:</t>
  </si>
  <si>
    <t>Rated Voltage:</t>
  </si>
  <si>
    <t>Outer Dimensions (in)</t>
  </si>
  <si>
    <t xml:space="preserve">     Height</t>
  </si>
  <si>
    <t xml:space="preserve">     Width</t>
  </si>
  <si>
    <t xml:space="preserve">     Depth</t>
  </si>
  <si>
    <t>Back to Instructions tab</t>
  </si>
  <si>
    <t>Product Information</t>
  </si>
  <si>
    <r>
      <rPr>
        <b/>
        <i/>
        <sz val="11"/>
        <color rgb="FFFF0000"/>
        <rFont val="Palatino Linotype"/>
        <family val="1"/>
      </rPr>
      <t>NOTE: This is only a copy</t>
    </r>
    <r>
      <rPr>
        <i/>
        <sz val="11"/>
        <color rgb="FFFF0000"/>
        <rFont val="Palatino Linotype"/>
        <family val="1"/>
      </rPr>
      <t>; sign off is done in the Report Sign-Off Block tab</t>
    </r>
  </si>
  <si>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</si>
  <si>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Template Completion</t>
  </si>
  <si>
    <t>[Test Lab Name]</t>
  </si>
  <si>
    <t>General Info &amp; Test Results</t>
  </si>
  <si>
    <t>Step 7</t>
  </si>
  <si>
    <t>Tested Q_in must match nameplate Q_in within ± 2%</t>
  </si>
  <si>
    <t>Minimum temperature rise in heating mode is 18°F</t>
  </si>
  <si>
    <t>v1.1</t>
  </si>
  <si>
    <t>Qheat,R - Reduced Heating Mode Airflow [CFM]</t>
  </si>
  <si>
    <t>Qheat,H - High Heating Mode Airflow Rate [CFM]
"If max airflow occurs in heating mode, set Qmax = Qheat,H "</t>
  </si>
  <si>
    <t>v2.0</t>
  </si>
  <si>
    <t>Version Control</t>
  </si>
  <si>
    <t>Revision history</t>
  </si>
  <si>
    <t>FER</t>
  </si>
  <si>
    <t>Mobile Home Oil Furnace (MH-NW-OF)</t>
  </si>
  <si>
    <t>Effy_SS_H - Steady-State Efficiency [%]</t>
  </si>
  <si>
    <t>Effy_SS_R - Steady-State Efficiency [%]</t>
  </si>
  <si>
    <t>Q_in_H - Heating Input Capacity [Btu/h]</t>
  </si>
  <si>
    <t>Q_in_R - Heating Input Capacity [Btu/h]</t>
  </si>
  <si>
    <t>T_Heat_in_R - Inlet Temperature during heating test [°F]</t>
  </si>
  <si>
    <t>T_Heat_in_H - Inlet Temperature during heating test [°F]</t>
  </si>
  <si>
    <t>T_Heat_Out_R - Outlet Temperature during heating test [°F]</t>
  </si>
  <si>
    <t>T_Heat_Out_H - Outlet Temperature during heating test [°F]</t>
  </si>
  <si>
    <t>∆T_Heat_H  - Temperature Rise in Heating Mode [°F]</t>
  </si>
  <si>
    <t>∆T_Heat_R  - Temperature Rise in Heating Mode [°F]</t>
  </si>
  <si>
    <t>v3.0</t>
  </si>
  <si>
    <t>3. Photos of test unit from all sides</t>
  </si>
  <si>
    <t>Oil Burner Model Number</t>
  </si>
  <si>
    <t>Is a separate oil burner used?</t>
  </si>
  <si>
    <t>Fuel Input Determination</t>
  </si>
  <si>
    <t>Provide description indicating compliance with section(s) 6.1 - 6.2 of CFR 430-B-Appx. AA</t>
  </si>
  <si>
    <t>Provide description indicating compliance with section 7 of CFR 430-B-Appx. AA</t>
  </si>
  <si>
    <t>Provide description indicating compliance with section(s) 8.6.1-8.6.3 of CFR 430-B-Appx. AA</t>
  </si>
  <si>
    <t>Provide description indicating compliance with section(s) 5.1.1 of CFR 430-B-Appx. AA</t>
  </si>
  <si>
    <t>Provide description indicating compliance with section 5 of CFR 430-B-Appx. AA</t>
  </si>
  <si>
    <t>Oil Burner Manufacturer</t>
  </si>
  <si>
    <t>4.  User controls (thermostat, manual dial, etc.)</t>
  </si>
  <si>
    <t>5. Exhaust test setup (test stack if required, flue connections, or pipe lengths, use ruler in photo for scale where possible)</t>
  </si>
  <si>
    <t>6. Location of ambient room temperature thermocouples</t>
  </si>
  <si>
    <t>7. Exact placement of thermocouples inside flue/stack , showing planar view of nine thermocouples and exterior showing axial location of thermocouple plane in exhaust (both including ruler for scale where possible)</t>
  </si>
  <si>
    <t>8. Exact placement of thermocouples at inlet (if unit preheats air)</t>
  </si>
  <si>
    <t>9. Exact placement of thermocouples for jacket loss test (if required)</t>
  </si>
  <si>
    <t>10. Additional Photos</t>
  </si>
  <si>
    <t>Relative Humidity (%)</t>
  </si>
  <si>
    <t>MH</t>
  </si>
  <si>
    <t>v3.1</t>
  </si>
  <si>
    <t>v3.2</t>
  </si>
  <si>
    <t>Test Start Date:</t>
  </si>
  <si>
    <t>v3.3</t>
  </si>
  <si>
    <t>Appendix AA § 8.3 - Steady-State Conditions for Gas and Oil Furnaces &amp; 
Appendix AA § 8.4 - Steady-State Conditions for Electric Furnaces and Modular Blowers</t>
  </si>
  <si>
    <r>
      <rPr>
        <b/>
        <sz val="11"/>
        <rFont val="Palatino Linotype"/>
        <family val="1"/>
      </rPr>
      <t>ASHRAE 103-2007 § 6.3 Pressure</t>
    </r>
    <r>
      <rPr>
        <sz val="11"/>
        <rFont val="Palatino Linotype"/>
        <family val="1"/>
      </rPr>
      <t xml:space="preserve">
Instruments for measuring gas, oil, air, water, and steam pressure shall be calibrated so that the error is no greater than the following:
Gas: ±0.2 in w.c.
Oil: ±0.5 psi
Air: ±0.01 in w.c.
Steam: ±0.2 in Hg</t>
    </r>
  </si>
  <si>
    <r>
      <rPr>
        <b/>
        <sz val="11"/>
        <rFont val="Palatino Linotype"/>
        <family val="1"/>
      </rPr>
      <t>ASHRAE 103-2007 § 6.4 Draft</t>
    </r>
    <r>
      <rPr>
        <sz val="11"/>
        <rFont val="Palatino Linotype"/>
        <family val="1"/>
      </rPr>
      <t xml:space="preserve">
Draft gauges shall have an accuracy of ±0.005 in w.c. Minimum divisions on the draft gauge shall be ±0.005 in w.c.</t>
    </r>
  </si>
  <si>
    <r>
      <rPr>
        <b/>
        <sz val="11"/>
        <rFont val="Palatino Linotype"/>
        <family val="1"/>
      </rPr>
      <t>ASHRAE 103-2007 § 6.5 Combustion Products</t>
    </r>
    <r>
      <rPr>
        <sz val="11"/>
        <rFont val="Palatino Linotype"/>
        <family val="1"/>
      </rPr>
      <t xml:space="preserve">
Stack and Flue CO2 shall be determined with an instrument providing a reading with an error no greater than ± 0.1 percentage points</t>
    </r>
  </si>
  <si>
    <r>
      <rPr>
        <b/>
        <sz val="11"/>
        <rFont val="Palatino Linotype"/>
        <family val="1"/>
      </rPr>
      <t>ASHRAE 103-2007 § 6.6 Weight or Volume</t>
    </r>
    <r>
      <rPr>
        <sz val="11"/>
        <rFont val="Palatino Linotype"/>
        <family val="1"/>
      </rPr>
      <t xml:space="preserve">
The error associated with the measuring instruments shall not exceed ± 0.5% of the quantity measured.</t>
    </r>
  </si>
  <si>
    <r>
      <rPr>
        <b/>
        <sz val="11"/>
        <rFont val="Palatino Linotype"/>
        <family val="1"/>
      </rPr>
      <t>ASHRAE 103-2007 § 6.7 Time</t>
    </r>
    <r>
      <rPr>
        <sz val="11"/>
        <rFont val="Palatino Linotype"/>
        <family val="1"/>
      </rPr>
      <t xml:space="preserve">
The error associated with timing instruments shall not exceed ± 0.5 second per hour</t>
    </r>
  </si>
  <si>
    <r>
      <rPr>
        <b/>
        <sz val="11"/>
        <rFont val="Palatino Linotype"/>
        <family val="1"/>
      </rPr>
      <t>ASHRAE 103-2007 § 6.8 Smoke</t>
    </r>
    <r>
      <rPr>
        <sz val="11"/>
        <rFont val="Palatino Linotype"/>
        <family val="1"/>
      </rPr>
      <t xml:space="preserve">
Smoke-measuring instruments shall comply with requirements for smoke meters as outlined in Test Method for Smoke Density in the Flue Gases from Burning Distillate Fuels, ASTM-D-2156-80 (1980)</t>
    </r>
  </si>
  <si>
    <r>
      <rPr>
        <b/>
        <sz val="11"/>
        <rFont val="Palatino Linotype"/>
        <family val="1"/>
      </rPr>
      <t>ASHRAE 103-2007 § 6.9 Tracer Gas Mass Flow Rate</t>
    </r>
    <r>
      <rPr>
        <sz val="11"/>
        <rFont val="Palatino Linotype"/>
        <family val="1"/>
      </rPr>
      <t xml:space="preserve">
The instruments used to measure the tracer gas mass flow rate shall have an accuracy or ± 2% of the value of the concentration measured</t>
    </r>
  </si>
  <si>
    <r>
      <rPr>
        <b/>
        <sz val="11"/>
        <rFont val="Palatino Linotype"/>
        <family val="1"/>
      </rPr>
      <t>ASHRAE 103-2007 § 6.10 Energy Flow Rate</t>
    </r>
    <r>
      <rPr>
        <sz val="11"/>
        <rFont val="Palatino Linotype"/>
        <family val="1"/>
      </rPr>
      <t xml:space="preserve">
Electricity, Gas, Oil: The energy shall be no greater than 1%</t>
    </r>
  </si>
  <si>
    <r>
      <rPr>
        <b/>
        <sz val="11"/>
        <rFont val="Palatino Linotype"/>
        <family val="1"/>
      </rPr>
      <t>ASHRAE 103-2007 § 6.11 Higher Heating Value</t>
    </r>
    <r>
      <rPr>
        <sz val="11"/>
        <rFont val="Palatino Linotype"/>
        <family val="1"/>
      </rPr>
      <t xml:space="preserve">
Gas, Oil: The error shall be no greater than 1%</t>
    </r>
  </si>
  <si>
    <r>
      <rPr>
        <b/>
        <sz val="11"/>
        <rFont val="Palatino Linotype"/>
        <family val="1"/>
      </rPr>
      <t>Appendix AA § 5.1 Temperature.</t>
    </r>
    <r>
      <rPr>
        <sz val="11"/>
        <rFont val="Palatino Linotype"/>
        <family val="1"/>
      </rPr>
      <t xml:space="preserve">
Temperature measuring instruments shall meet the provisions specified in section 5.1 of ASHRAE 37-2009 and shall be accurate to within 0.75 °F</t>
    </r>
  </si>
  <si>
    <r>
      <rPr>
        <b/>
        <sz val="11"/>
        <rFont val="Palatino Linotype"/>
        <family val="1"/>
      </rPr>
      <t>Appendix AA § 5.1.1. Outlet Temperature Thermocouple Grid</t>
    </r>
    <r>
      <rPr>
        <sz val="11"/>
        <rFont val="Palatino Linotype"/>
        <family val="1"/>
      </rPr>
      <t xml:space="preserve">
Outlet air temperature shall be measured as described in section 8.2.1.5.5 of ASHAE 103-2007 and illustrated in Figure 2 of ASHRAE 103-2007. Thermocouples shall be placed downstream of pressure taps used for external static pressure measurement.</t>
    </r>
  </si>
  <si>
    <r>
      <rPr>
        <b/>
        <sz val="11"/>
        <rFont val="Palatino Linotype"/>
        <family val="1"/>
      </rPr>
      <t>Appendix AA § 5.2 Humidity</t>
    </r>
    <r>
      <rPr>
        <sz val="11"/>
        <rFont val="Palatino Linotype"/>
        <family val="1"/>
      </rPr>
      <t xml:space="preserve">
Air humidity shall be measured with a relative humidity sensor that is accurate to within 5% relative humidity. Air humidity shall be measured as close as possible to the inlet of the product in which the furnace fan is installed.</t>
    </r>
  </si>
  <si>
    <t/>
  </si>
  <si>
    <t>Reference System ESP (in. w.c.)</t>
  </si>
  <si>
    <t>Measured ESP (in. w.c.)</t>
  </si>
  <si>
    <t>FER (Watts/1000 CFM)</t>
  </si>
  <si>
    <t>Initial Gas (cu. ft)</t>
  </si>
  <si>
    <t>Measured ESP (in w.c.)</t>
  </si>
  <si>
    <t>FER - Fan Energy Rating [Watts /1000 CFM]</t>
  </si>
  <si>
    <t>If unknown, use 13.7</t>
  </si>
  <si>
    <t>If unknown, use 0.015</t>
  </si>
  <si>
    <t>v_air - specific volume of dry air @ operating conditions per Chapter 1 of the 2021 ASHRAE Handbook [ft^3 / lb]</t>
  </si>
  <si>
    <t>W - Humidity Ratio [kg/kg]</t>
  </si>
  <si>
    <t>Allowable Range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</si>
</sst>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0_);_(&quot;$&quot;* \(#,##0\);_(&quot;$&quot;* &quot;-&quot;_);_(@_)"/>
    <numFmt numFmtId="164" formatCode="&quot;€&quot;#,##0;\-&quot;€&quot;#,##0"/>
    <numFmt numFmtId="165" formatCode="#,##0_ ;\-#,##0\ "/>
    <numFmt numFmtId="166" formatCode="0.0"/>
  </numFmts>
  <fonts count="79" x14ac:knownFonts="1">
    <font>
      <sz val="11"/>
      <name val="Calibri"/>
      <family val="2"/>
      <scheme val="minor"/>
    </font>
    <font>
      <sz val="11"/>
      <color theme="1"/>
      <name val="Calibri"/>
      <family val="2"/>
      <scheme val="minor"/>
    </font>
    <font>
      <sz val="11"/>
      <color theme="1"/>
      <name val="Calibri"/>
      <family val="2"/>
      <scheme val="minor"/>
    </font>
    <font>
      <sz val="8"/>
      <color theme="1"/>
      <name val="Arial"/>
      <family val="2"/>
    </font>
    <font>
      <sz val="18"/>
      <color theme="3"/>
      <name val="Calibri"/>
      <family val="2"/>
      <scheme val="major"/>
    </font>
    <font>
      <sz val="8"/>
      <color rgb="FF006100"/>
      <name val="Arial"/>
      <family val="2"/>
    </font>
    <font>
      <sz val="8"/>
      <color rgb="FF9C0006"/>
      <name val="Arial"/>
      <family val="2"/>
    </font>
    <font>
      <sz val="8"/>
      <color rgb="FF9C5700"/>
      <name val="Arial"/>
      <family val="2"/>
    </font>
    <font>
      <sz val="8"/>
      <color rgb="FF3F3F76"/>
      <name val="Arial"/>
      <family val="2"/>
    </font>
    <font>
      <b/>
      <sz val="8"/>
      <color rgb="FF3F3F3F"/>
      <name val="Arial"/>
      <family val="2"/>
    </font>
    <font>
      <b/>
      <sz val="8"/>
      <color rgb="FFFA7D00"/>
      <name val="Arial"/>
      <family val="2"/>
    </font>
    <font>
      <sz val="8"/>
      <color rgb="FFFA7D00"/>
      <name val="Arial"/>
      <family val="2"/>
    </font>
    <font>
      <b/>
      <sz val="8"/>
      <color theme="0"/>
      <name val="Arial"/>
      <family val="2"/>
    </font>
    <font>
      <sz val="8"/>
      <color rgb="FFFF0000"/>
      <name val="Arial"/>
      <family val="2"/>
    </font>
    <font>
      <i/>
      <sz val="8"/>
      <color rgb="FF7F7F7F"/>
      <name val="Arial"/>
      <family val="2"/>
    </font>
    <font>
      <b/>
      <sz val="8"/>
      <color theme="1"/>
      <name val="Arial"/>
      <family val="2"/>
    </font>
    <font>
      <b/>
      <sz val="13"/>
      <color rgb="FF555759"/>
      <name val="Arial"/>
      <family val="2"/>
    </font>
    <font>
      <sz val="8"/>
      <name val="Arial"/>
      <family val="2"/>
    </font>
    <font>
      <sz val="8"/>
      <color rgb="FF648C1A"/>
      <name val="Arial"/>
      <family val="2"/>
    </font>
    <font>
      <b/>
      <sz val="11"/>
      <color rgb="FF555759"/>
      <name val="Arial"/>
      <family val="2"/>
    </font>
    <font>
      <sz val="8"/>
      <color rgb="FFAC0640"/>
      <name val="Arial"/>
      <family val="2"/>
    </font>
    <font>
      <sz val="8"/>
      <color rgb="FF95D600"/>
      <name val="Arial"/>
      <family val="2"/>
    </font>
    <font>
      <sz val="6"/>
      <color rgb="FF009383"/>
      <name val="Arial"/>
      <family val="2"/>
    </font>
    <font>
      <sz val="7"/>
      <color rgb="FF77797A"/>
      <name val="Arial"/>
      <family val="2"/>
    </font>
    <font>
      <sz val="8"/>
      <color rgb="FF555759"/>
      <name val="Arial"/>
      <family val="2"/>
    </font>
    <font>
      <sz val="8"/>
      <color rgb="FF989A9C"/>
      <name val="Arial"/>
      <family val="2"/>
    </font>
    <font>
      <u/>
      <sz val="8"/>
      <color rgb="FF648C1A"/>
      <name val="Arial"/>
      <family val="2"/>
    </font>
    <font>
      <u/>
      <sz val="8"/>
      <color rgb="FFACDE50"/>
      <name val="Arial"/>
      <family val="2"/>
    </font>
    <font>
      <b/>
      <sz val="8"/>
      <name val="Arial"/>
      <family val="2"/>
    </font>
    <font>
      <b/>
      <sz val="13"/>
      <color rgb="FFFFFFFF"/>
      <name val="Arial"/>
      <family val="2"/>
    </font>
    <font>
      <b/>
      <sz val="11"/>
      <color rgb="FFFFFFFF"/>
      <name val="Arial"/>
      <family val="2"/>
    </font>
    <font>
      <b/>
      <sz val="8"/>
      <color rgb="FFFFFFFF"/>
      <name val="Arial"/>
      <family val="2"/>
    </font>
    <font>
      <b/>
      <sz val="10"/>
      <color rgb="FFFFFFFF"/>
      <name val="Arial"/>
      <family val="2"/>
    </font>
    <font>
      <sz val="8"/>
      <color rgb="FFFFFFFF"/>
      <name val="Arial"/>
      <family val="2"/>
    </font>
    <font>
      <b/>
      <sz val="8"/>
      <color rgb="FF555759"/>
      <name val="Arial"/>
      <family val="2"/>
    </font>
    <font>
      <sz val="8"/>
      <color rgb="FFF07D05"/>
      <name val="Arial"/>
      <family val="2"/>
    </font>
    <font>
      <sz val="8"/>
      <color rgb="FF006579"/>
      <name val="Arial"/>
      <family val="2"/>
    </font>
    <font>
      <b/>
      <sz val="10"/>
      <color rgb="FF555759"/>
      <name val="Arial"/>
      <family val="2"/>
    </font>
    <font>
      <b/>
      <sz val="8"/>
      <color rgb="FF3F4143"/>
      <name val="Arial"/>
      <family val="2"/>
    </font>
    <font>
      <sz val="8"/>
      <color theme="5" tint="-0.499984740745262"/>
      <name val="Arial"/>
      <family val="2"/>
    </font>
    <font>
      <sz val="11"/>
      <color theme="1"/>
      <name val="Palatino Linotype"/>
      <family val="2"/>
    </font>
    <font>
      <sz val="11"/>
      <name val="Palatino Linotype"/>
      <family val="1"/>
    </font>
    <font>
      <b/>
      <sz val="11"/>
      <name val="Palatino Linotype"/>
      <family val="2"/>
    </font>
    <font>
      <b/>
      <sz val="11"/>
      <name val="Palatino Linotype"/>
      <family val="1"/>
    </font>
    <font>
      <sz val="11"/>
      <color theme="1"/>
      <name val="Palatino Linotype"/>
      <family val="1"/>
    </font>
    <font>
      <sz val="11"/>
      <color rgb="FF000000"/>
      <name val="Palatino Linotype"/>
      <family val="1"/>
    </font>
    <font>
      <u/>
      <sz val="11"/>
      <color theme="10"/>
      <name val="Calibri"/>
      <family val="2"/>
    </font>
    <font>
      <u/>
      <sz val="11"/>
      <color theme="10"/>
      <name val="Palatino Linotype"/>
      <family val="1"/>
    </font>
    <font>
      <b/>
      <sz val="11"/>
      <color theme="1"/>
      <name val="Palatino Linotype"/>
      <family val="1"/>
    </font>
    <font>
      <sz val="11"/>
      <color theme="0"/>
      <name val="Calibri"/>
      <family val="2"/>
      <scheme val="minor"/>
    </font>
    <font>
      <sz val="11"/>
      <name val="Calibri"/>
      <family val="2"/>
    </font>
    <font>
      <sz val="11"/>
      <color theme="1"/>
      <name val="Calibri"/>
      <family val="2"/>
    </font>
    <font>
      <sz val="12"/>
      <name val="Calibri"/>
      <family val="2"/>
    </font>
    <font>
      <sz val="12"/>
      <color theme="1"/>
      <name val="Calibri"/>
      <family val="2"/>
    </font>
    <font>
      <u/>
      <sz val="12"/>
      <color theme="10"/>
      <name val="Palatino Linotype"/>
      <family val="1"/>
    </font>
    <font>
      <sz val="11"/>
      <name val="Palatino Linotype"/>
      <family val="2"/>
    </font>
    <font>
      <sz val="11"/>
      <color rgb="FF0070C0"/>
      <name val="Palatino Linotype"/>
      <family val="1"/>
    </font>
    <font>
      <i/>
      <sz val="11"/>
      <color theme="1"/>
      <name val="Palatino Linotype"/>
      <family val="1"/>
    </font>
    <font>
      <u/>
      <sz val="11"/>
      <color theme="10"/>
      <name val="Calibri"/>
      <family val="2"/>
      <scheme val="minor"/>
    </font>
    <font>
      <sz val="11"/>
      <color rgb="FFFF0000"/>
      <name val="Palatino Linotype"/>
      <family val="1"/>
    </font>
    <font>
      <vertAlign val="subscript"/>
      <sz val="11"/>
      <name val="Palatino Linotype"/>
      <family val="1"/>
    </font>
    <font>
      <sz val="10"/>
      <name val="Arial"/>
      <family val="2"/>
    </font>
    <font>
      <sz val="11"/>
      <color indexed="8"/>
      <name val="Palatino Linotype"/>
      <family val="1"/>
    </font>
    <font>
      <i/>
      <sz val="11"/>
      <color indexed="57"/>
      <name val="Palatino Linotype"/>
      <family val="2"/>
    </font>
    <font>
      <sz val="12"/>
      <name val="Palatino Linotype"/>
      <family val="1"/>
    </font>
    <font>
      <sz val="11"/>
      <color theme="0"/>
      <name val="Palatino Linotype"/>
      <family val="1"/>
    </font>
    <font>
      <i/>
      <sz val="11"/>
      <color rgb="FF7F7F7F"/>
      <name val="Palatino Linotype"/>
      <family val="2"/>
    </font>
    <font>
      <u/>
      <sz val="11"/>
      <color theme="10"/>
      <name val="Palatino Linotype"/>
      <family val="2"/>
    </font>
    <font>
      <sz val="11"/>
      <color rgb="FF3F3F76"/>
      <name val="Palatino Linotype"/>
      <family val="2"/>
    </font>
    <font>
      <b/>
      <sz val="11"/>
      <color theme="9" tint="-0.499984740745262"/>
      <name val="Palatino Linotype"/>
      <family val="2"/>
    </font>
    <font>
      <b/>
      <sz val="11"/>
      <color theme="0"/>
      <name val="Palatino Linotype"/>
      <family val="1"/>
    </font>
    <font>
      <u/>
      <sz val="11"/>
      <color rgb="FF0000FF"/>
      <name val="Palatino Linotype"/>
      <family val="1"/>
    </font>
    <font>
      <i/>
      <sz val="11"/>
      <name val="Palatino Linotype"/>
      <family val="1"/>
    </font>
    <font>
      <u/>
      <sz val="12"/>
      <color rgb="FF0000FF"/>
      <name val="Palatino Linotype"/>
      <family val="1"/>
    </font>
    <font>
      <i/>
      <sz val="11"/>
      <color rgb="FFFF0000"/>
      <name val="Palatino Linotype"/>
      <family val="1"/>
    </font>
    <font>
      <b/>
      <i/>
      <sz val="11"/>
      <color rgb="FFFF0000"/>
      <name val="Palatino Linotype"/>
      <family val="1"/>
    </font>
    <font>
      <b/>
      <sz val="11"/>
      <color theme="0"/>
      <name val="Calibri"/>
      <family val="2"/>
    </font>
    <font>
      <sz val="8"/>
      <name val="Calibri"/>
      <family val="2"/>
      <scheme val="minor"/>
    </font>
    <font>
      <sz val="11"/>
      <name val="Calibri"/>
      <family val="2"/>
      <scheme val="minor"/>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FFF1D1"/>
        <bgColor indexed="64"/>
      </patternFill>
    </fill>
    <fill>
      <patternFill patternType="solid">
        <fgColor rgb="FFDCDDDE"/>
        <bgColor indexed="64"/>
      </patternFill>
    </fill>
    <fill>
      <patternFill patternType="solid">
        <fgColor rgb="FFFFE3A2"/>
        <bgColor indexed="64"/>
      </patternFill>
    </fill>
    <fill>
      <patternFill patternType="solid">
        <fgColor rgb="FFFAD7D3"/>
        <bgColor indexed="64"/>
      </patternFill>
    </fill>
    <fill>
      <patternFill patternType="solid">
        <fgColor rgb="FF648C1A"/>
        <bgColor indexed="64"/>
      </patternFill>
    </fill>
    <fill>
      <patternFill patternType="solid">
        <fgColor rgb="FFEDFFC4"/>
        <bgColor indexed="64"/>
      </patternFill>
    </fill>
    <fill>
      <patternFill patternType="solid">
        <fgColor rgb="FFC1EEFF"/>
        <bgColor indexed="64"/>
      </patternFill>
    </fill>
    <fill>
      <patternFill patternType="solid">
        <fgColor rgb="FF555759"/>
        <bgColor indexed="64"/>
      </patternFill>
    </fill>
    <fill>
      <patternFill patternType="solid">
        <fgColor rgb="FF95D600"/>
        <bgColor indexed="64"/>
      </patternFill>
    </fill>
    <fill>
      <patternFill patternType="solid">
        <fgColor rgb="FF006579"/>
        <bgColor indexed="64"/>
      </patternFill>
    </fill>
    <fill>
      <patternFill patternType="solid">
        <fgColor rgb="FF009383"/>
        <bgColor indexed="64"/>
      </patternFill>
    </fill>
    <fill>
      <patternFill patternType="solid">
        <fgColor rgb="FFF07D05"/>
        <bgColor indexed="64"/>
      </patternFill>
    </fill>
    <fill>
      <patternFill patternType="solid">
        <fgColor rgb="FFAC0640"/>
        <bgColor indexed="64"/>
      </patternFill>
    </fill>
    <fill>
      <patternFill patternType="solid">
        <fgColor rgb="FFEAF7CC"/>
        <bgColor indexed="64"/>
      </patternFill>
    </fill>
    <fill>
      <patternFill patternType="solid">
        <fgColor rgb="FFFAD8D5"/>
        <bgColor indexed="64"/>
      </patternFill>
    </fill>
    <fill>
      <patternFill patternType="solid">
        <fgColor rgb="FFFFF1D0"/>
        <bgColor indexed="64"/>
      </patternFill>
    </fill>
    <fill>
      <patternFill patternType="solid">
        <fgColor rgb="FFFEE4CB"/>
        <bgColor indexed="6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9" tint="0.79998168889431442"/>
        <bgColor indexed="65"/>
      </patternFill>
    </fill>
    <fill>
      <patternFill patternType="solid">
        <fgColor rgb="FFF7E2FA"/>
        <bgColor indexed="64"/>
      </patternFill>
    </fill>
    <fill>
      <patternFill patternType="solid">
        <fgColor rgb="FFDDF2B8"/>
        <bgColor indexed="64"/>
      </patternFill>
    </fill>
    <fill>
      <patternFill patternType="solid">
        <fgColor rgb="FFCCEB8D"/>
        <bgColor indexed="64"/>
      </patternFill>
    </fill>
    <fill>
      <patternFill patternType="solid">
        <fgColor rgb="FFF2F2F2"/>
        <bgColor indexed="64"/>
      </patternFill>
    </fill>
    <fill>
      <patternFill patternType="solid">
        <fgColor rgb="FFFFFF0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bgColor indexed="64"/>
      </patternFill>
    </fill>
    <fill>
      <patternFill patternType="solid">
        <fgColor theme="4" tint="0.59996337778862885"/>
        <bgColor indexed="64"/>
      </patternFill>
    </fill>
    <fill>
      <patternFill patternType="solid">
        <fgColor rgb="FFFFFFCC"/>
        <bgColor indexed="64"/>
      </patternFill>
    </fill>
    <fill>
      <patternFill patternType="solid">
        <fgColor theme="1"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rgb="FF99CCFF"/>
        <bgColor indexed="64"/>
      </patternFill>
    </fill>
    <fill>
      <patternFill patternType="solid">
        <fgColor indexed="18"/>
        <bgColor indexed="64"/>
      </patternFill>
    </fill>
    <fill>
      <patternFill patternType="solid">
        <fgColor indexed="11"/>
        <bgColor indexed="64"/>
      </patternFill>
    </fill>
    <fill>
      <patternFill patternType="solid">
        <fgColor indexed="44"/>
        <bgColor indexed="64"/>
      </patternFill>
    </fill>
    <fill>
      <patternFill patternType="solid">
        <fgColor theme="0" tint="-0.14996795556505021"/>
        <bgColor indexed="64"/>
      </patternFill>
    </fill>
    <fill>
      <patternFill patternType="solid">
        <fgColor theme="2" tint="-0.14999847407452621"/>
        <bgColor indexed="64"/>
      </patternFill>
    </fill>
    <fill>
      <patternFill patternType="solid">
        <fgColor rgb="FF0066CC"/>
        <bgColor indexed="64"/>
      </patternFill>
    </fill>
    <fill>
      <patternFill patternType="solid">
        <fgColor rgb="FF800000"/>
        <bgColor indexed="64"/>
      </patternFill>
    </fill>
    <fill>
      <patternFill patternType="lightUp">
        <fgColor auto="1"/>
        <bgColor theme="0" tint="-4.9989318521683403E-2"/>
      </patternFill>
    </fill>
    <fill>
      <patternFill patternType="solid">
        <fgColor rgb="FFCCFFCC"/>
        <bgColor indexed="64"/>
      </patternFill>
    </fill>
    <fill>
      <patternFill patternType="solid">
        <fgColor rgb="FFB9BBBD"/>
        <bgColor indexed="64"/>
      </patternFill>
    </fill>
    <fill>
      <patternFill patternType="solid">
        <fgColor theme="0"/>
        <bgColor theme="4" tint="0.79998168889431442"/>
      </patternFill>
    </fill>
  </fills>
  <borders count="15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rgb="FF95D600"/>
      </bottom>
      <diagonal/>
    </border>
    <border>
      <left/>
      <right/>
      <top/>
      <bottom style="medium">
        <color rgb="FF95D600"/>
      </bottom>
      <diagonal/>
    </border>
    <border>
      <left style="hair">
        <color rgb="FFB9BBBD"/>
      </left>
      <right style="hair">
        <color rgb="FFB9BBBD"/>
      </right>
      <top style="hair">
        <color rgb="FFB9BBBD"/>
      </top>
      <bottom style="hair">
        <color rgb="FFB9BBBD"/>
      </bottom>
      <diagonal/>
    </border>
    <border>
      <left style="hair">
        <color rgb="FFBBBCBD"/>
      </left>
      <right style="hair">
        <color rgb="FFBBBCBD"/>
      </right>
      <top style="hair">
        <color rgb="FFBBBCBD"/>
      </top>
      <bottom style="hair">
        <color rgb="FFBBBCBD"/>
      </bottom>
      <diagonal/>
    </border>
    <border>
      <left style="hair">
        <color rgb="FFBBBCBD"/>
      </left>
      <right style="hair">
        <color rgb="FFBBBCBD"/>
      </right>
      <top style="hair">
        <color rgb="FFBBBCBD"/>
      </top>
      <bottom style="thin">
        <color rgb="FF555759"/>
      </bottom>
      <diagonal/>
    </border>
    <border>
      <left/>
      <right/>
      <top/>
      <bottom style="hair">
        <color rgb="FF95D600"/>
      </bottom>
      <diagonal/>
    </border>
    <border>
      <left/>
      <right/>
      <top/>
      <bottom style="thin">
        <color rgb="FF95D600"/>
      </bottom>
      <diagonal/>
    </border>
    <border>
      <left/>
      <right/>
      <top/>
      <bottom style="hair">
        <color rgb="FFBBBCBD"/>
      </bottom>
      <diagonal/>
    </border>
    <border>
      <left/>
      <right/>
      <top style="thin">
        <color rgb="FF555759"/>
      </top>
      <bottom/>
      <diagonal/>
    </border>
    <border>
      <left style="hair">
        <color rgb="FFDCDDDE"/>
      </left>
      <right style="hair">
        <color rgb="FFDCDDDE"/>
      </right>
      <top style="hair">
        <color rgb="FFDCDDDE"/>
      </top>
      <bottom style="hair">
        <color rgb="FFDCDDDE"/>
      </bottom>
      <diagonal/>
    </border>
    <border>
      <left style="hair">
        <color rgb="FF006579"/>
      </left>
      <right style="hair">
        <color rgb="FF006579"/>
      </right>
      <top style="hair">
        <color rgb="FF006579"/>
      </top>
      <bottom style="hair">
        <color rgb="FF006579"/>
      </bottom>
      <diagonal/>
    </border>
    <border>
      <left/>
      <right/>
      <top style="thin">
        <color rgb="FF555759"/>
      </top>
      <bottom style="medium">
        <color rgb="FF555759"/>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theme="0" tint="-0.24994659260841701"/>
      </bottom>
      <diagonal/>
    </border>
    <border>
      <left style="medium">
        <color indexed="64"/>
      </left>
      <right/>
      <top style="thin">
        <color theme="0" tint="-0.24994659260841701"/>
      </top>
      <bottom/>
      <diagonal/>
    </border>
    <border>
      <left style="medium">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medium">
        <color indexed="64"/>
      </right>
      <top style="medium">
        <color indexed="64"/>
      </top>
      <bottom/>
      <diagonal/>
    </border>
    <border>
      <left style="thin">
        <color auto="1"/>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auto="1"/>
      </bottom>
      <diagonal/>
    </border>
    <border>
      <left/>
      <right/>
      <top/>
      <bottom style="thin">
        <color auto="1"/>
      </bottom>
      <diagonal/>
    </border>
    <border>
      <left/>
      <right style="medium">
        <color indexed="64"/>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theme="0"/>
      </left>
      <right style="thin">
        <color theme="0"/>
      </right>
      <top/>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style="medium">
        <color indexed="64"/>
      </left>
      <right/>
      <top style="thin">
        <color theme="0"/>
      </top>
      <bottom style="thin">
        <color theme="0"/>
      </bottom>
      <diagonal/>
    </border>
    <border>
      <left style="thin">
        <color auto="1"/>
      </left>
      <right style="medium">
        <color indexed="64"/>
      </right>
      <top style="medium">
        <color indexed="64"/>
      </top>
      <bottom style="thin">
        <color theme="0"/>
      </bottom>
      <diagonal/>
    </border>
    <border>
      <left style="thin">
        <color auto="1"/>
      </left>
      <right style="medium">
        <color indexed="64"/>
      </right>
      <top style="thin">
        <color theme="0"/>
      </top>
      <bottom style="medium">
        <color indexed="64"/>
      </bottom>
      <diagonal/>
    </border>
    <border>
      <left style="medium">
        <color indexed="64"/>
      </left>
      <right/>
      <top style="medium">
        <color indexed="64"/>
      </top>
      <bottom style="thin">
        <color theme="0"/>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medium">
        <color indexed="64"/>
      </right>
      <top style="thin">
        <color theme="0" tint="-0.24994659260841701"/>
      </top>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right style="medium">
        <color indexed="64"/>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thin">
        <color theme="0"/>
      </left>
      <right style="thin">
        <color theme="0"/>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bottom/>
      <diagonal/>
    </border>
    <border>
      <left/>
      <right style="medium">
        <color indexed="64"/>
      </right>
      <top style="thin">
        <color theme="0"/>
      </top>
      <bottom style="thin">
        <color theme="0"/>
      </bottom>
      <diagonal/>
    </border>
    <border>
      <left style="thin">
        <color theme="0"/>
      </left>
      <right style="thin">
        <color theme="0"/>
      </right>
      <top style="thin">
        <color theme="0"/>
      </top>
      <bottom style="medium">
        <color indexed="64"/>
      </bottom>
      <diagonal/>
    </border>
    <border>
      <left style="medium">
        <color indexed="64"/>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theme="0"/>
      </right>
      <top style="thin">
        <color theme="0"/>
      </top>
      <bottom/>
      <diagonal/>
    </border>
    <border>
      <left style="thin">
        <color indexed="64"/>
      </left>
      <right style="thin">
        <color indexed="64"/>
      </right>
      <top style="medium">
        <color indexed="64"/>
      </top>
      <bottom style="thin">
        <color indexed="64"/>
      </bottom>
      <diagonal/>
    </border>
    <border>
      <left/>
      <right style="thin">
        <color theme="0"/>
      </right>
      <top/>
      <bottom style="thin">
        <color theme="0"/>
      </bottom>
      <diagonal/>
    </border>
    <border>
      <left/>
      <right/>
      <top/>
      <bottom style="thin">
        <color theme="0"/>
      </bottom>
      <diagonal/>
    </border>
    <border>
      <left/>
      <right style="thin">
        <color indexed="64"/>
      </right>
      <top style="medium">
        <color indexed="64"/>
      </top>
      <bottom style="thin">
        <color indexed="64"/>
      </bottom>
      <diagonal/>
    </border>
    <border>
      <left style="thin">
        <color auto="1"/>
      </left>
      <right style="medium">
        <color indexed="64"/>
      </right>
      <top style="thin">
        <color theme="0" tint="-0.24994659260841701"/>
      </top>
      <bottom style="thin">
        <color theme="0" tint="-0.24994659260841701"/>
      </bottom>
      <diagonal/>
    </border>
    <border>
      <left style="thin">
        <color theme="4"/>
      </left>
      <right style="medium">
        <color indexed="64"/>
      </right>
      <top style="thin">
        <color theme="4"/>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4"/>
      </left>
      <right/>
      <top style="thin">
        <color theme="4"/>
      </top>
      <bottom/>
      <diagonal/>
    </border>
    <border>
      <left style="thin">
        <color theme="4"/>
      </left>
      <right/>
      <top style="medium">
        <color theme="4"/>
      </top>
      <bottom/>
      <diagonal/>
    </border>
    <border>
      <left style="medium">
        <color indexed="64"/>
      </left>
      <right/>
      <top style="medium">
        <color theme="4"/>
      </top>
      <bottom/>
      <diagonal/>
    </border>
    <border>
      <left style="thin">
        <color theme="4"/>
      </left>
      <right style="medium">
        <color indexed="64"/>
      </right>
      <top style="medium">
        <color theme="4"/>
      </top>
      <bottom/>
      <diagonal/>
    </border>
    <border>
      <left style="medium">
        <color indexed="64"/>
      </left>
      <right/>
      <top style="thin">
        <color theme="4"/>
      </top>
      <bottom/>
      <diagonal/>
    </border>
    <border>
      <left style="thin">
        <color theme="4"/>
      </left>
      <right style="medium">
        <color indexed="64"/>
      </right>
      <top style="thin">
        <color theme="4"/>
      </top>
      <bottom/>
      <diagonal/>
    </border>
    <border>
      <left style="medium">
        <color indexed="64"/>
      </left>
      <right/>
      <top style="thin">
        <color theme="4"/>
      </top>
      <bottom style="medium">
        <color indexed="64"/>
      </bottom>
      <diagonal/>
    </border>
    <border>
      <left style="thin">
        <color theme="4"/>
      </left>
      <right/>
      <top style="thin">
        <color theme="4"/>
      </top>
      <bottom style="medium">
        <color indexed="64"/>
      </bottom>
      <diagonal/>
    </border>
    <border>
      <left style="medium">
        <color indexed="64"/>
      </left>
      <right/>
      <top style="medium">
        <color auto="1"/>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style="thin">
        <color theme="4"/>
      </left>
      <right style="medium">
        <color indexed="64"/>
      </right>
      <top style="thin">
        <color indexed="64"/>
      </top>
      <bottom/>
      <diagonal/>
    </border>
    <border>
      <left style="thin">
        <color auto="1"/>
      </left>
      <right style="medium">
        <color indexed="64"/>
      </right>
      <top style="thin">
        <color theme="0" tint="-0.24994659260841701"/>
      </top>
      <bottom/>
      <diagonal/>
    </border>
    <border>
      <left style="thin">
        <color theme="4"/>
      </left>
      <right style="medium">
        <color indexed="64"/>
      </right>
      <top style="thin">
        <color theme="0" tint="-0.24994659260841701"/>
      </top>
      <bottom style="medium">
        <color indexed="64"/>
      </bottom>
      <diagonal/>
    </border>
    <border>
      <left style="medium">
        <color indexed="64"/>
      </left>
      <right style="thin">
        <color indexed="64"/>
      </right>
      <top style="thin">
        <color indexed="64"/>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medium">
        <color indexed="64"/>
      </left>
      <right style="thin">
        <color auto="1"/>
      </right>
      <top style="thin">
        <color theme="0" tint="-0.24994659260841701"/>
      </top>
      <bottom style="thin">
        <color theme="0" tint="-0.24994659260841701"/>
      </bottom>
      <diagonal/>
    </border>
    <border>
      <left style="thin">
        <color auto="1"/>
      </left>
      <right style="medium">
        <color indexed="64"/>
      </right>
      <top style="thin">
        <color theme="0" tint="-0.24994659260841701"/>
      </top>
      <bottom style="medium">
        <color indexed="64"/>
      </bottom>
      <diagonal/>
    </border>
    <border>
      <left style="medium">
        <color auto="1"/>
      </left>
      <right style="medium">
        <color indexed="64"/>
      </right>
      <top style="thin">
        <color auto="1"/>
      </top>
      <bottom style="thin">
        <color auto="1"/>
      </bottom>
      <diagonal/>
    </border>
    <border>
      <left style="medium">
        <color auto="1"/>
      </left>
      <right style="medium">
        <color indexed="64"/>
      </right>
      <top/>
      <bottom/>
      <diagonal/>
    </border>
    <border>
      <left style="medium">
        <color auto="1"/>
      </left>
      <right style="medium">
        <color indexed="64"/>
      </right>
      <top/>
      <bottom style="medium">
        <color indexed="64"/>
      </bottom>
      <diagonal/>
    </border>
    <border>
      <left style="medium">
        <color indexed="64"/>
      </left>
      <right style="thin">
        <color indexed="64"/>
      </right>
      <top style="thin">
        <color theme="0" tint="-0.24994659260841701"/>
      </top>
      <bottom style="medium">
        <color indexed="64"/>
      </bottom>
      <diagonal/>
    </border>
    <border>
      <left style="medium">
        <color indexed="64"/>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medium">
        <color indexed="64"/>
      </bottom>
      <diagonal/>
    </border>
    <border>
      <left style="medium">
        <color indexed="64"/>
      </left>
      <right style="thin">
        <color indexed="64"/>
      </right>
      <top/>
      <bottom style="thin">
        <color theme="0" tint="-0.24994659260841701"/>
      </bottom>
      <diagonal/>
    </border>
    <border>
      <left style="medium">
        <color indexed="64"/>
      </left>
      <right style="thin">
        <color indexed="64"/>
      </right>
      <top style="medium">
        <color indexed="64"/>
      </top>
      <bottom style="thin">
        <color theme="0" tint="-0.24994659260841701"/>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theme="0"/>
      </bottom>
      <diagonal/>
    </border>
    <border>
      <left style="thin">
        <color auto="1"/>
      </left>
      <right style="medium">
        <color indexed="64"/>
      </right>
      <top/>
      <bottom style="medium">
        <color indexed="64"/>
      </bottom>
      <diagonal/>
    </border>
  </borders>
  <cellStyleXfs count="104">
    <xf numFmtId="0" fontId="0" fillId="0" borderId="0"/>
    <xf numFmtId="0" fontId="4" fillId="0" borderId="0" applyNumberFormat="0" applyFill="0" applyBorder="0" applyAlignment="0" applyProtection="0"/>
    <xf numFmtId="0" fontId="29" fillId="16" borderId="7" applyNumberFormat="0"/>
    <xf numFmtId="0" fontId="30" fillId="16" borderId="8" applyNumberFormat="0" applyAlignment="0"/>
    <xf numFmtId="0" fontId="32" fillId="16" borderId="8" applyNumberFormat="0" applyAlignment="0"/>
    <xf numFmtId="0" fontId="31" fillId="16" borderId="8" applyNumberFormat="0" applyAlignment="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1" applyNumberFormat="0" applyAlignment="0" applyProtection="0"/>
    <xf numFmtId="0" fontId="9" fillId="6" borderId="2" applyNumberFormat="0" applyAlignment="0" applyProtection="0"/>
    <xf numFmtId="0" fontId="10" fillId="6" borderId="1" applyNumberFormat="0" applyAlignment="0" applyProtection="0"/>
    <xf numFmtId="0" fontId="11" fillId="0" borderId="3" applyNumberFormat="0" applyFill="0" applyAlignment="0" applyProtection="0"/>
    <xf numFmtId="0" fontId="12" fillId="7" borderId="4" applyNumberFormat="0" applyAlignment="0" applyProtection="0"/>
    <xf numFmtId="0" fontId="13" fillId="0" borderId="0" applyNumberFormat="0" applyFill="0" applyBorder="0" applyAlignment="0" applyProtection="0"/>
    <xf numFmtId="0" fontId="3" fillId="8" borderId="5" applyNumberFormat="0" applyFont="0" applyAlignment="0" applyProtection="0"/>
    <xf numFmtId="0" fontId="14" fillId="0" borderId="0" applyNumberFormat="0" applyFill="0" applyBorder="0" applyAlignment="0" applyProtection="0"/>
    <xf numFmtId="0" fontId="15" fillId="0" borderId="6" applyNumberFormat="0" applyFill="0" applyAlignment="0" applyProtection="0"/>
    <xf numFmtId="0" fontId="18" fillId="0" borderId="0" applyNumberFormat="0" applyFill="0" applyBorder="0" applyAlignment="0">
      <alignment vertical="top"/>
    </xf>
    <xf numFmtId="0" fontId="17" fillId="9" borderId="9" applyNumberFormat="0" applyAlignment="0">
      <alignment vertical="top"/>
      <protection locked="0"/>
    </xf>
    <xf numFmtId="0" fontId="17" fillId="10" borderId="0" applyNumberFormat="0" applyBorder="0" applyAlignment="0">
      <alignment vertical="top"/>
      <protection locked="0"/>
    </xf>
    <xf numFmtId="0" fontId="17" fillId="11" borderId="9" applyNumberFormat="0" applyAlignment="0">
      <alignment vertical="top"/>
      <protection locked="0"/>
    </xf>
    <xf numFmtId="0" fontId="20" fillId="12" borderId="0" applyNumberFormat="0" applyBorder="0" applyAlignment="0">
      <alignment vertical="top"/>
    </xf>
    <xf numFmtId="0" fontId="22" fillId="0" borderId="0" applyNumberFormat="0" applyFill="0" applyBorder="0" applyAlignment="0"/>
    <xf numFmtId="0" fontId="23" fillId="0" borderId="0" applyNumberFormat="0" applyFill="0" applyBorder="0"/>
    <xf numFmtId="0" fontId="31" fillId="13" borderId="9" applyNumberFormat="0" applyAlignment="0">
      <alignment vertical="top"/>
    </xf>
    <xf numFmtId="0" fontId="17" fillId="0" borderId="9" applyNumberFormat="0" applyAlignment="0">
      <alignment vertical="top"/>
      <protection locked="0"/>
    </xf>
    <xf numFmtId="0" fontId="39" fillId="9" borderId="9" applyNumberFormat="0" applyAlignment="0">
      <alignment vertical="top"/>
      <protection locked="0"/>
    </xf>
    <xf numFmtId="0" fontId="25" fillId="0" borderId="0" applyNumberFormat="0" applyFill="0" applyBorder="0">
      <alignment horizontal="right"/>
    </xf>
    <xf numFmtId="0" fontId="27" fillId="0" borderId="0" applyNumberFormat="0" applyFill="0" applyBorder="0" applyAlignment="0">
      <alignment vertical="top"/>
    </xf>
    <xf numFmtId="0" fontId="26" fillId="0" borderId="0" applyNumberFormat="0" applyFill="0" applyBorder="0" applyAlignment="0">
      <alignment vertical="top"/>
    </xf>
    <xf numFmtId="0" fontId="28" fillId="0" borderId="11" applyNumberFormat="0" applyFill="0">
      <alignment vertical="center" wrapText="1"/>
    </xf>
    <xf numFmtId="0" fontId="29" fillId="16" borderId="7" applyNumberFormat="0"/>
    <xf numFmtId="0" fontId="17" fillId="0" borderId="9" applyNumberFormat="0" applyFill="0"/>
    <xf numFmtId="0" fontId="31" fillId="17" borderId="0" applyNumberFormat="0">
      <alignment vertical="center" wrapText="1"/>
    </xf>
    <xf numFmtId="0" fontId="17" fillId="0" borderId="12" applyNumberFormat="0"/>
    <xf numFmtId="0" fontId="31" fillId="16" borderId="8" applyNumberFormat="0">
      <alignment vertical="center" wrapText="1"/>
    </xf>
    <xf numFmtId="0" fontId="17" fillId="0" borderId="14" applyNumberFormat="0" applyFill="0"/>
    <xf numFmtId="0" fontId="32" fillId="16" borderId="8" applyNumberFormat="0"/>
    <xf numFmtId="0" fontId="30" fillId="16" borderId="8" applyNumberFormat="0"/>
    <xf numFmtId="0" fontId="33" fillId="13" borderId="0" applyNumberFormat="0" applyBorder="0" applyAlignment="0"/>
    <xf numFmtId="0" fontId="33" fillId="18" borderId="0" applyNumberFormat="0" applyBorder="0" applyAlignment="0"/>
    <xf numFmtId="0" fontId="33" fillId="19" borderId="0" applyNumberFormat="0" applyBorder="0" applyAlignment="0"/>
    <xf numFmtId="0" fontId="33" fillId="20" borderId="0" applyNumberFormat="0" applyBorder="0" applyAlignment="0"/>
    <xf numFmtId="0" fontId="33" fillId="21" borderId="0" applyNumberFormat="0" applyBorder="0" applyAlignment="0"/>
    <xf numFmtId="0" fontId="17" fillId="25" borderId="9" applyNumberFormat="0" applyAlignment="0">
      <alignment vertical="top"/>
    </xf>
    <xf numFmtId="0" fontId="24" fillId="0" borderId="15" applyNumberFormat="0" applyFill="0" applyAlignment="0">
      <alignment vertical="top"/>
    </xf>
    <xf numFmtId="0" fontId="20" fillId="23" borderId="0" applyNumberFormat="0" applyBorder="0" applyAlignment="0"/>
    <xf numFmtId="0" fontId="21" fillId="22" borderId="0" applyNumberFormat="0" applyBorder="0" applyAlignment="0" applyProtection="0"/>
    <xf numFmtId="0" fontId="35" fillId="9" borderId="0" applyNumberFormat="0" applyBorder="0" applyAlignment="0" applyProtection="0"/>
    <xf numFmtId="0" fontId="17" fillId="15" borderId="9" applyNumberFormat="0" applyAlignment="0"/>
    <xf numFmtId="0" fontId="36" fillId="0" borderId="17" applyNumberFormat="0" applyFill="0" applyAlignment="0"/>
    <xf numFmtId="0" fontId="18" fillId="0" borderId="0" applyNumberFormat="0" applyFill="0" applyBorder="0" applyAlignment="0"/>
    <xf numFmtId="0" fontId="17" fillId="24" borderId="9" applyNumberFormat="0" applyAlignment="0" applyProtection="0"/>
    <xf numFmtId="0" fontId="17" fillId="10" borderId="0" applyNumberFormat="0" applyAlignment="0"/>
    <xf numFmtId="0" fontId="18" fillId="0" borderId="0" applyNumberFormat="0" applyFill="0" applyAlignment="0"/>
    <xf numFmtId="0" fontId="17" fillId="14" borderId="16" applyNumberFormat="0" applyAlignment="0"/>
    <xf numFmtId="0" fontId="20" fillId="12" borderId="0" applyNumberFormat="0" applyBorder="0" applyAlignment="0"/>
    <xf numFmtId="0" fontId="16" fillId="0" borderId="0" applyNumberFormat="0" applyFill="0"/>
    <xf numFmtId="0" fontId="34" fillId="0" borderId="18" applyNumberFormat="0" applyFill="0" applyAlignment="0" applyProtection="0"/>
    <xf numFmtId="37" fontId="50" fillId="0" borderId="0" applyFill="0" applyBorder="0" applyAlignment="0" applyProtection="0"/>
    <xf numFmtId="165" fontId="17" fillId="0" borderId="0" applyFill="0" applyBorder="0" applyAlignment="0" applyProtection="0"/>
    <xf numFmtId="42" fontId="50" fillId="0" borderId="0" applyFill="0" applyBorder="0" applyAlignment="0" applyProtection="0"/>
    <xf numFmtId="164" fontId="17" fillId="0" borderId="0" applyFill="0" applyBorder="0" applyAlignment="0" applyProtection="0"/>
    <xf numFmtId="9" fontId="50" fillId="0" borderId="0" applyFill="0" applyBorder="0" applyAlignment="0" applyProtection="0"/>
    <xf numFmtId="0" fontId="33" fillId="17" borderId="0" applyNumberFormat="0" applyBorder="0" applyAlignment="0"/>
    <xf numFmtId="0" fontId="38" fillId="0" borderId="0" applyNumberFormat="0" applyFill="0" applyBorder="0" applyAlignment="0"/>
    <xf numFmtId="0" fontId="16" fillId="33" borderId="7" applyNumberFormat="0" applyAlignment="0"/>
    <xf numFmtId="0" fontId="19" fillId="33" borderId="8" applyNumberFormat="0" applyAlignment="0"/>
    <xf numFmtId="0" fontId="37" fillId="33" borderId="13" applyNumberFormat="0" applyAlignment="0"/>
    <xf numFmtId="0" fontId="17" fillId="14" borderId="10" applyNumberFormat="0" applyAlignment="0"/>
    <xf numFmtId="0" fontId="17" fillId="31" borderId="10" applyNumberFormat="0" applyAlignment="0"/>
    <xf numFmtId="0" fontId="17" fillId="32" borderId="10" applyNumberFormat="0" applyAlignment="0"/>
    <xf numFmtId="0" fontId="17" fillId="15" borderId="10" applyNumberFormat="0" applyAlignment="0"/>
    <xf numFmtId="0" fontId="17" fillId="30" borderId="10" applyNumberFormat="0" applyAlignment="0"/>
    <xf numFmtId="0" fontId="40" fillId="0" borderId="0"/>
    <xf numFmtId="0" fontId="42" fillId="35" borderId="0" applyNumberFormat="0" applyBorder="0" applyProtection="0">
      <alignment horizontal="left" vertical="center"/>
    </xf>
    <xf numFmtId="0" fontId="46" fillId="0" borderId="0" applyNumberFormat="0" applyFill="0" applyBorder="0" applyAlignment="0" applyProtection="0">
      <alignment vertical="top"/>
      <protection locked="0"/>
    </xf>
    <xf numFmtId="0" fontId="2" fillId="0" borderId="0"/>
    <xf numFmtId="0" fontId="2" fillId="26" borderId="0" applyNumberFormat="0" applyBorder="0" applyAlignment="0" applyProtection="0"/>
    <xf numFmtId="0" fontId="49" fillId="28" borderId="0" applyNumberFormat="0" applyBorder="0" applyAlignment="0" applyProtection="0"/>
    <xf numFmtId="0" fontId="55" fillId="38" borderId="42" applyNumberFormat="0" applyProtection="0">
      <alignment horizontal="center" vertical="center"/>
    </xf>
    <xf numFmtId="0" fontId="58" fillId="0" borderId="0" applyNumberFormat="0" applyFill="0" applyBorder="0" applyAlignment="0" applyProtection="0"/>
    <xf numFmtId="0" fontId="40" fillId="0" borderId="0"/>
    <xf numFmtId="9" fontId="2" fillId="0" borderId="0" applyFont="0" applyFill="0" applyBorder="0" applyAlignment="0" applyProtection="0"/>
    <xf numFmtId="0" fontId="1" fillId="0" borderId="0"/>
    <xf numFmtId="0" fontId="1" fillId="26" borderId="0" applyNumberFormat="0" applyBorder="0" applyAlignment="0" applyProtection="0"/>
    <xf numFmtId="0" fontId="49" fillId="27" borderId="0" applyNumberFormat="0" applyBorder="0" applyAlignment="0" applyProtection="0"/>
    <xf numFmtId="0" fontId="65" fillId="44" borderId="42">
      <alignment horizontal="center" vertical="center"/>
    </xf>
    <xf numFmtId="0" fontId="55" fillId="47" borderId="42" applyNumberFormat="0" applyAlignment="0" applyProtection="0"/>
    <xf numFmtId="0" fontId="44" fillId="0" borderId="42">
      <alignment horizontal="center"/>
    </xf>
    <xf numFmtId="0" fontId="63" fillId="45" borderId="0" applyNumberFormat="0" applyAlignment="0" applyProtection="0"/>
    <xf numFmtId="0" fontId="66" fillId="0" borderId="0" applyNumberFormat="0" applyFill="0" applyBorder="0" applyAlignment="0" applyProtection="0"/>
    <xf numFmtId="0" fontId="44" fillId="0" borderId="42">
      <alignment horizontal="center" vertical="center"/>
    </xf>
    <xf numFmtId="0" fontId="67" fillId="0" borderId="0" applyNumberFormat="0" applyFill="0" applyBorder="0" applyAlignment="0" applyProtection="0">
      <alignment vertical="top"/>
      <protection locked="0"/>
    </xf>
    <xf numFmtId="0" fontId="68" fillId="38" borderId="42" applyNumberFormat="0" applyProtection="0">
      <alignment horizontal="center" vertical="center"/>
    </xf>
    <xf numFmtId="0" fontId="61" fillId="0" borderId="0"/>
    <xf numFmtId="0" fontId="40" fillId="0" borderId="0"/>
    <xf numFmtId="0" fontId="61" fillId="0" borderId="0"/>
    <xf numFmtId="0" fontId="69" fillId="29" borderId="42" applyNumberFormat="0" applyProtection="0">
      <alignment horizontal="center" vertical="center"/>
    </xf>
    <xf numFmtId="0" fontId="59" fillId="34" borderId="0"/>
    <xf numFmtId="0" fontId="48" fillId="0" borderId="0"/>
    <xf numFmtId="0" fontId="48" fillId="0" borderId="59">
      <alignment horizontal="center" vertical="center" wrapText="1"/>
    </xf>
    <xf numFmtId="9" fontId="1" fillId="0" borderId="0" applyFont="0" applyFill="0" applyBorder="0" applyAlignment="0" applyProtection="0"/>
  </cellStyleXfs>
  <cellXfs count="611">
    <xf numFmtId="0" fontId="0" fillId="0" borderId="0" xfId="0"/>
    <xf numFmtId="0" fontId="51" fillId="0" borderId="0" xfId="78" applyFont="1"/>
    <xf numFmtId="0" fontId="44" fillId="34" borderId="0" xfId="78" applyFont="1" applyFill="1"/>
    <xf numFmtId="0" fontId="64" fillId="46" borderId="38" xfId="81" applyFont="1" applyFill="1" applyBorder="1" applyAlignment="1" applyProtection="1">
      <alignment horizontal="left" vertical="center"/>
      <protection locked="0"/>
    </xf>
    <xf numFmtId="0" fontId="64" fillId="43" borderId="38" xfId="81" applyFont="1" applyFill="1" applyBorder="1" applyAlignment="1" applyProtection="1">
      <alignment horizontal="left" vertical="center"/>
      <protection locked="0"/>
    </xf>
    <xf numFmtId="0" fontId="41" fillId="43" borderId="38" xfId="81" applyFont="1" applyFill="1" applyBorder="1" applyAlignment="1" applyProtection="1">
      <alignment horizontal="left" vertical="center"/>
      <protection locked="0"/>
    </xf>
    <xf numFmtId="0" fontId="41" fillId="43" borderId="40" xfId="81" applyFont="1" applyFill="1" applyBorder="1" applyAlignment="1" applyProtection="1">
      <alignment horizontal="left" vertical="center"/>
      <protection locked="0"/>
    </xf>
    <xf numFmtId="0" fontId="52" fillId="34" borderId="0" xfId="75" applyFont="1" applyFill="1" applyAlignment="1">
      <alignment vertical="center"/>
    </xf>
    <xf numFmtId="0" fontId="53" fillId="34" borderId="0" xfId="75" applyFont="1" applyFill="1" applyAlignment="1">
      <alignment vertical="center"/>
    </xf>
    <xf numFmtId="0" fontId="52" fillId="0" borderId="63" xfId="75" applyFont="1" applyBorder="1" applyAlignment="1">
      <alignment vertical="center"/>
    </xf>
    <xf numFmtId="0" fontId="53" fillId="0" borderId="63" xfId="75" applyFont="1" applyBorder="1" applyAlignment="1">
      <alignment vertical="center"/>
    </xf>
    <xf numFmtId="0" fontId="52" fillId="0" borderId="64" xfId="75" applyFont="1" applyBorder="1" applyAlignment="1">
      <alignment vertical="center"/>
    </xf>
    <xf numFmtId="0" fontId="53" fillId="0" borderId="64" xfId="75" applyFont="1" applyBorder="1" applyAlignment="1">
      <alignment vertical="center"/>
    </xf>
    <xf numFmtId="0" fontId="52" fillId="0" borderId="65" xfId="75" applyFont="1" applyBorder="1" applyAlignment="1">
      <alignment vertical="center"/>
    </xf>
    <xf numFmtId="0" fontId="53" fillId="0" borderId="65" xfId="75" applyFont="1" applyBorder="1" applyAlignment="1">
      <alignment vertical="center"/>
    </xf>
    <xf numFmtId="0" fontId="52" fillId="0" borderId="66" xfId="75" applyFont="1" applyBorder="1" applyAlignment="1">
      <alignment vertical="center"/>
    </xf>
    <xf numFmtId="0" fontId="52" fillId="0" borderId="67" xfId="75" applyFont="1" applyBorder="1" applyAlignment="1">
      <alignment vertical="center"/>
    </xf>
    <xf numFmtId="0" fontId="52" fillId="0" borderId="68" xfId="75" applyFont="1" applyBorder="1" applyAlignment="1">
      <alignment vertical="center"/>
    </xf>
    <xf numFmtId="0" fontId="53" fillId="0" borderId="68" xfId="75" applyFont="1" applyBorder="1" applyAlignment="1">
      <alignment vertical="center"/>
    </xf>
    <xf numFmtId="0" fontId="41" fillId="0" borderId="66" xfId="75" applyFont="1" applyBorder="1" applyAlignment="1">
      <alignment vertical="center"/>
    </xf>
    <xf numFmtId="0" fontId="41" fillId="0" borderId="67" xfId="75" applyFont="1" applyBorder="1" applyAlignment="1">
      <alignment vertical="center"/>
    </xf>
    <xf numFmtId="0" fontId="41" fillId="0" borderId="76" xfId="75" applyFont="1" applyBorder="1" applyAlignment="1">
      <alignment vertical="center"/>
    </xf>
    <xf numFmtId="0" fontId="43" fillId="36" borderId="58" xfId="78" applyFont="1" applyFill="1" applyBorder="1" applyAlignment="1">
      <alignment horizontal="center" vertical="center"/>
    </xf>
    <xf numFmtId="0" fontId="65" fillId="49" borderId="29" xfId="75" applyFont="1" applyFill="1" applyBorder="1" applyAlignment="1">
      <alignment horizontal="center" vertical="center"/>
    </xf>
    <xf numFmtId="0" fontId="44" fillId="0" borderId="76" xfId="78" applyFont="1" applyBorder="1" applyAlignment="1">
      <alignment vertical="center"/>
    </xf>
    <xf numFmtId="0" fontId="52" fillId="0" borderId="76" xfId="75" applyFont="1" applyBorder="1" applyAlignment="1">
      <alignment vertical="center"/>
    </xf>
    <xf numFmtId="0" fontId="52" fillId="0" borderId="63" xfId="75" applyFont="1" applyBorder="1"/>
    <xf numFmtId="0" fontId="52" fillId="0" borderId="63" xfId="75" applyFont="1" applyBorder="1" applyAlignment="1">
      <alignment horizontal="center"/>
    </xf>
    <xf numFmtId="0" fontId="52" fillId="0" borderId="64" xfId="75" applyFont="1" applyBorder="1"/>
    <xf numFmtId="0" fontId="52" fillId="0" borderId="65" xfId="75" applyFont="1" applyBorder="1"/>
    <xf numFmtId="0" fontId="52" fillId="0" borderId="66" xfId="75" applyFont="1" applyBorder="1"/>
    <xf numFmtId="0" fontId="52" fillId="34" borderId="0" xfId="75" applyFont="1" applyFill="1"/>
    <xf numFmtId="0" fontId="52" fillId="0" borderId="67" xfId="75" applyFont="1" applyBorder="1"/>
    <xf numFmtId="0" fontId="52" fillId="0" borderId="62" xfId="75" applyFont="1" applyBorder="1"/>
    <xf numFmtId="0" fontId="0" fillId="0" borderId="68" xfId="0" applyBorder="1"/>
    <xf numFmtId="0" fontId="52" fillId="0" borderId="68" xfId="75" applyFont="1" applyBorder="1"/>
    <xf numFmtId="0" fontId="52" fillId="0" borderId="68" xfId="75" applyFont="1" applyBorder="1" applyAlignment="1">
      <alignment horizontal="center"/>
    </xf>
    <xf numFmtId="0" fontId="52" fillId="0" borderId="76" xfId="75" applyFont="1" applyBorder="1"/>
    <xf numFmtId="0" fontId="55" fillId="0" borderId="85" xfId="75" applyFont="1" applyBorder="1" applyAlignment="1">
      <alignment horizontal="left"/>
    </xf>
    <xf numFmtId="0" fontId="55" fillId="0" borderId="84" xfId="75" applyFont="1" applyBorder="1" applyAlignment="1">
      <alignment horizontal="left"/>
    </xf>
    <xf numFmtId="14" fontId="55" fillId="0" borderId="84" xfId="75" applyNumberFormat="1" applyFont="1" applyBorder="1" applyAlignment="1">
      <alignment horizontal="left"/>
    </xf>
    <xf numFmtId="0" fontId="55" fillId="0" borderId="28" xfId="75" applyFont="1" applyBorder="1" applyAlignment="1">
      <alignment horizontal="left" vertical="center"/>
    </xf>
    <xf numFmtId="0" fontId="55" fillId="0" borderId="86" xfId="75" applyFont="1" applyBorder="1" applyAlignment="1">
      <alignment horizontal="left" vertical="center" wrapText="1"/>
    </xf>
    <xf numFmtId="14" fontId="55" fillId="0" borderId="88" xfId="75" applyNumberFormat="1" applyFont="1" applyBorder="1" applyAlignment="1">
      <alignment horizontal="left"/>
    </xf>
    <xf numFmtId="0" fontId="55" fillId="0" borderId="27" xfId="75" applyFont="1" applyBorder="1" applyAlignment="1">
      <alignment horizontal="left"/>
    </xf>
    <xf numFmtId="0" fontId="55" fillId="0" borderId="21" xfId="75" applyFont="1" applyBorder="1" applyAlignment="1">
      <alignment horizontal="left"/>
    </xf>
    <xf numFmtId="0" fontId="55" fillId="0" borderId="87" xfId="75" applyFont="1" applyBorder="1" applyAlignment="1">
      <alignment horizontal="left"/>
    </xf>
    <xf numFmtId="0" fontId="43" fillId="35" borderId="19" xfId="76" quotePrefix="1" applyFont="1" applyBorder="1" applyProtection="1">
      <alignment horizontal="left" vertical="center"/>
    </xf>
    <xf numFmtId="0" fontId="43" fillId="35" borderId="44" xfId="76" applyFont="1" applyBorder="1" applyProtection="1">
      <alignment horizontal="left" vertical="center"/>
    </xf>
    <xf numFmtId="0" fontId="43" fillId="35" borderId="20" xfId="76" applyFont="1" applyBorder="1" applyProtection="1">
      <alignment horizontal="left" vertical="center"/>
    </xf>
    <xf numFmtId="0" fontId="43" fillId="36" borderId="19" xfId="76" quotePrefix="1" applyFont="1" applyFill="1" applyBorder="1" applyProtection="1">
      <alignment horizontal="left" vertical="center"/>
    </xf>
    <xf numFmtId="0" fontId="43" fillId="36" borderId="44" xfId="76" quotePrefix="1" applyFont="1" applyFill="1" applyBorder="1" applyProtection="1">
      <alignment horizontal="left" vertical="center"/>
    </xf>
    <xf numFmtId="0" fontId="43" fillId="36" borderId="20" xfId="76" quotePrefix="1" applyFont="1" applyFill="1" applyBorder="1" applyProtection="1">
      <alignment horizontal="left" vertical="center"/>
    </xf>
    <xf numFmtId="0" fontId="43" fillId="35" borderId="44" xfId="76" quotePrefix="1" applyFont="1" applyBorder="1" applyProtection="1">
      <alignment horizontal="left" vertical="center"/>
    </xf>
    <xf numFmtId="0" fontId="43" fillId="35" borderId="20" xfId="76" quotePrefix="1" applyFont="1" applyBorder="1" applyProtection="1">
      <alignment horizontal="left" vertical="center"/>
    </xf>
    <xf numFmtId="2" fontId="70" fillId="50" borderId="42" xfId="81" applyNumberFormat="1" applyFont="1" applyFill="1" applyProtection="1">
      <alignment horizontal="center" vertical="center"/>
    </xf>
    <xf numFmtId="0" fontId="70" fillId="50" borderId="42" xfId="78" applyFont="1" applyFill="1" applyBorder="1" applyAlignment="1">
      <alignment horizontal="center" vertical="center"/>
    </xf>
    <xf numFmtId="1" fontId="70" fillId="50" borderId="38" xfId="81" applyNumberFormat="1" applyFont="1" applyFill="1" applyBorder="1" applyProtection="1">
      <alignment horizontal="center" vertical="center"/>
    </xf>
    <xf numFmtId="14" fontId="41" fillId="43" borderId="38" xfId="81" applyNumberFormat="1" applyFont="1" applyFill="1" applyBorder="1" applyAlignment="1" applyProtection="1">
      <alignment horizontal="left" vertical="center"/>
      <protection locked="0"/>
    </xf>
    <xf numFmtId="14" fontId="41" fillId="43" borderId="40" xfId="81" applyNumberFormat="1" applyFont="1" applyFill="1" applyBorder="1" applyAlignment="1" applyProtection="1">
      <alignment horizontal="left" vertical="center"/>
      <protection locked="0"/>
    </xf>
    <xf numFmtId="0" fontId="64" fillId="46" borderId="61" xfId="81" applyFont="1" applyFill="1" applyBorder="1" applyAlignment="1" applyProtection="1">
      <alignment horizontal="left" vertical="center"/>
      <protection locked="0"/>
    </xf>
    <xf numFmtId="0" fontId="41" fillId="0" borderId="63" xfId="78" applyFont="1" applyBorder="1"/>
    <xf numFmtId="0" fontId="41" fillId="0" borderId="63" xfId="0" applyFont="1" applyBorder="1"/>
    <xf numFmtId="0" fontId="41" fillId="0" borderId="63" xfId="78" applyFont="1" applyBorder="1" applyAlignment="1">
      <alignment vertical="center"/>
    </xf>
    <xf numFmtId="0" fontId="41" fillId="0" borderId="63" xfId="75" applyFont="1" applyBorder="1" applyAlignment="1">
      <alignment vertical="center"/>
    </xf>
    <xf numFmtId="0" fontId="41" fillId="0" borderId="64" xfId="78" applyFont="1" applyBorder="1"/>
    <xf numFmtId="0" fontId="41" fillId="0" borderId="65" xfId="78" applyFont="1" applyBorder="1"/>
    <xf numFmtId="0" fontId="41" fillId="0" borderId="67" xfId="0" applyFont="1" applyBorder="1"/>
    <xf numFmtId="0" fontId="41" fillId="0" borderId="66" xfId="78" applyFont="1" applyBorder="1"/>
    <xf numFmtId="0" fontId="41" fillId="0" borderId="66" xfId="0" applyFont="1" applyBorder="1"/>
    <xf numFmtId="0" fontId="41" fillId="0" borderId="67" xfId="78" applyFont="1" applyBorder="1"/>
    <xf numFmtId="0" fontId="64" fillId="43" borderId="61" xfId="81" applyNumberFormat="1" applyFont="1" applyFill="1" applyBorder="1" applyProtection="1">
      <alignment horizontal="center" vertical="center"/>
      <protection locked="0"/>
    </xf>
    <xf numFmtId="0" fontId="64" fillId="43" borderId="40" xfId="81" applyNumberFormat="1" applyFont="1" applyFill="1" applyBorder="1" applyProtection="1">
      <alignment horizontal="center" vertical="center"/>
      <protection locked="0"/>
    </xf>
    <xf numFmtId="0" fontId="44" fillId="0" borderId="76" xfId="75" applyFont="1" applyBorder="1" applyAlignment="1">
      <alignment vertical="center"/>
    </xf>
    <xf numFmtId="14" fontId="41" fillId="43" borderId="61" xfId="81" applyNumberFormat="1" applyFont="1" applyFill="1" applyBorder="1" applyAlignment="1" applyProtection="1">
      <alignment horizontal="left" vertical="center"/>
      <protection locked="0"/>
    </xf>
    <xf numFmtId="0" fontId="73" fillId="0" borderId="63" xfId="29" applyFont="1" applyBorder="1" applyAlignment="1"/>
    <xf numFmtId="0" fontId="41" fillId="0" borderId="76" xfId="78" applyFont="1" applyBorder="1"/>
    <xf numFmtId="0" fontId="41" fillId="43" borderId="38" xfId="78" applyFont="1" applyFill="1" applyBorder="1" applyAlignment="1" applyProtection="1">
      <alignment horizontal="center" vertical="center" wrapText="1"/>
      <protection locked="0"/>
    </xf>
    <xf numFmtId="0" fontId="70" fillId="50" borderId="38" xfId="78" applyFont="1" applyFill="1" applyBorder="1" applyAlignment="1">
      <alignment horizontal="center" vertical="center" wrapText="1"/>
    </xf>
    <xf numFmtId="0" fontId="41" fillId="43" borderId="38" xfId="78" applyFont="1" applyFill="1" applyBorder="1" applyAlignment="1" applyProtection="1">
      <alignment horizontal="center" vertical="center"/>
      <protection locked="0"/>
    </xf>
    <xf numFmtId="2" fontId="70" fillId="50" borderId="40" xfId="81" applyNumberFormat="1" applyFont="1" applyFill="1" applyBorder="1" applyProtection="1">
      <alignment horizontal="center" vertical="center"/>
    </xf>
    <xf numFmtId="0" fontId="41" fillId="43" borderId="61" xfId="78" applyFont="1" applyFill="1" applyBorder="1" applyAlignment="1" applyProtection="1">
      <alignment horizontal="center" vertical="center" wrapText="1"/>
      <protection locked="0"/>
    </xf>
    <xf numFmtId="0" fontId="41" fillId="34" borderId="0" xfId="78" applyFont="1" applyFill="1"/>
    <xf numFmtId="0" fontId="41" fillId="0" borderId="68" xfId="78" applyFont="1" applyBorder="1"/>
    <xf numFmtId="0" fontId="43" fillId="0" borderId="26" xfId="78" applyFont="1" applyBorder="1" applyAlignment="1">
      <alignment horizontal="center" vertical="center"/>
    </xf>
    <xf numFmtId="0" fontId="43" fillId="0" borderId="61" xfId="78" applyFont="1" applyBorder="1" applyAlignment="1">
      <alignment horizontal="center" vertical="center"/>
    </xf>
    <xf numFmtId="0" fontId="70" fillId="50" borderId="43" xfId="78" applyFont="1" applyFill="1" applyBorder="1" applyAlignment="1">
      <alignment horizontal="center" vertical="center"/>
    </xf>
    <xf numFmtId="2" fontId="70" fillId="50" borderId="43" xfId="81" applyNumberFormat="1" applyFont="1" applyFill="1" applyBorder="1" applyProtection="1">
      <alignment horizontal="center" vertical="center"/>
    </xf>
    <xf numFmtId="1" fontId="70" fillId="50" borderId="40" xfId="81" applyNumberFormat="1" applyFont="1" applyFill="1" applyBorder="1" applyProtection="1">
      <alignment horizontal="center" vertical="center"/>
    </xf>
    <xf numFmtId="0" fontId="74" fillId="0" borderId="0" xfId="75" applyFont="1" applyAlignment="1">
      <alignment vertical="center"/>
    </xf>
    <xf numFmtId="14" fontId="65" fillId="50" borderId="42" xfId="81" applyNumberFormat="1" applyFont="1" applyFill="1" applyProtection="1">
      <alignment horizontal="center" vertical="center"/>
    </xf>
    <xf numFmtId="0" fontId="65" fillId="50" borderId="38" xfId="81" applyNumberFormat="1" applyFont="1" applyFill="1" applyBorder="1" applyAlignment="1" applyProtection="1">
      <alignment horizontal="left" vertical="center"/>
    </xf>
    <xf numFmtId="14" fontId="65" fillId="50" borderId="43" xfId="81" applyNumberFormat="1" applyFont="1" applyFill="1" applyBorder="1" applyProtection="1">
      <alignment horizontal="center" vertical="center"/>
    </xf>
    <xf numFmtId="0" fontId="65" fillId="50" borderId="40" xfId="81" applyNumberFormat="1" applyFont="1" applyFill="1" applyBorder="1" applyAlignment="1" applyProtection="1">
      <alignment horizontal="left" vertical="center"/>
    </xf>
    <xf numFmtId="0" fontId="41" fillId="0" borderId="62" xfId="78" applyFont="1" applyBorder="1"/>
    <xf numFmtId="0" fontId="43" fillId="0" borderId="42" xfId="83" applyFont="1" applyBorder="1" applyAlignment="1">
      <alignment horizontal="center"/>
    </xf>
    <xf numFmtId="0" fontId="43" fillId="0" borderId="38" xfId="83" applyFont="1" applyBorder="1" applyAlignment="1">
      <alignment horizontal="center"/>
    </xf>
    <xf numFmtId="14" fontId="55" fillId="43" borderId="42" xfId="81" applyNumberFormat="1" applyFill="1" applyProtection="1">
      <alignment horizontal="center" vertical="center"/>
      <protection locked="0"/>
    </xf>
    <xf numFmtId="0" fontId="55" fillId="43" borderId="38" xfId="81" applyFill="1" applyBorder="1" applyAlignment="1" applyProtection="1">
      <alignment horizontal="left" vertical="center"/>
      <protection locked="0"/>
    </xf>
    <xf numFmtId="14" fontId="55" fillId="43" borderId="43" xfId="81" applyNumberFormat="1" applyFill="1" applyBorder="1" applyProtection="1">
      <alignment horizontal="center" vertical="center"/>
      <protection locked="0"/>
    </xf>
    <xf numFmtId="0" fontId="55" fillId="43" borderId="40" xfId="81" applyFill="1" applyBorder="1" applyAlignment="1" applyProtection="1">
      <alignment horizontal="left" vertical="center"/>
      <protection locked="0"/>
    </xf>
    <xf numFmtId="0" fontId="2" fillId="0" borderId="63" xfId="78" applyBorder="1"/>
    <xf numFmtId="0" fontId="40" fillId="0" borderId="63" xfId="75" applyBorder="1"/>
    <xf numFmtId="0" fontId="54" fillId="0" borderId="63" xfId="77" applyFont="1" applyBorder="1" applyAlignment="1" applyProtection="1"/>
    <xf numFmtId="0" fontId="40" fillId="0" borderId="64" xfId="75" applyBorder="1"/>
    <xf numFmtId="0" fontId="40" fillId="0" borderId="65" xfId="75" applyBorder="1"/>
    <xf numFmtId="0" fontId="40" fillId="0" borderId="66" xfId="75" applyBorder="1"/>
    <xf numFmtId="0" fontId="40" fillId="34" borderId="0" xfId="75" applyFill="1"/>
    <xf numFmtId="0" fontId="40" fillId="0" borderId="67" xfId="75" applyBorder="1"/>
    <xf numFmtId="0" fontId="40" fillId="0" borderId="62" xfId="75" applyBorder="1"/>
    <xf numFmtId="0" fontId="40" fillId="0" borderId="68" xfId="75" applyBorder="1"/>
    <xf numFmtId="0" fontId="40" fillId="0" borderId="76" xfId="75" applyBorder="1"/>
    <xf numFmtId="0" fontId="2" fillId="0" borderId="64" xfId="78" applyBorder="1"/>
    <xf numFmtId="0" fontId="2" fillId="0" borderId="67" xfId="78" applyBorder="1"/>
    <xf numFmtId="0" fontId="44" fillId="0" borderId="63" xfId="78" applyFont="1" applyBorder="1" applyAlignment="1">
      <alignment vertical="center"/>
    </xf>
    <xf numFmtId="0" fontId="43" fillId="0" borderId="63" xfId="76" applyFont="1" applyFill="1" applyBorder="1" applyAlignment="1" applyProtection="1">
      <alignment vertical="center"/>
    </xf>
    <xf numFmtId="0" fontId="54" fillId="0" borderId="63" xfId="77" applyFont="1" applyBorder="1" applyAlignment="1" applyProtection="1">
      <alignment vertical="center"/>
    </xf>
    <xf numFmtId="0" fontId="45" fillId="0" borderId="63" xfId="75" applyFont="1" applyBorder="1" applyAlignment="1">
      <alignment vertical="center"/>
    </xf>
    <xf numFmtId="0" fontId="59" fillId="0" borderId="63" xfId="78" applyFont="1" applyBorder="1" applyAlignment="1">
      <alignment horizontal="left" vertical="center"/>
    </xf>
    <xf numFmtId="0" fontId="44" fillId="37" borderId="63" xfId="78" applyFont="1" applyFill="1" applyBorder="1" applyAlignment="1">
      <alignment vertical="center"/>
    </xf>
    <xf numFmtId="0" fontId="44" fillId="0" borderId="64" xfId="78" applyFont="1" applyBorder="1" applyAlignment="1">
      <alignment vertical="center"/>
    </xf>
    <xf numFmtId="0" fontId="45" fillId="0" borderId="65" xfId="75" applyFont="1" applyBorder="1" applyAlignment="1">
      <alignment vertical="center"/>
    </xf>
    <xf numFmtId="0" fontId="45" fillId="0" borderId="66" xfId="75" applyFont="1" applyBorder="1" applyAlignment="1">
      <alignment vertical="center"/>
    </xf>
    <xf numFmtId="0" fontId="43" fillId="0" borderId="65" xfId="76" applyFont="1" applyFill="1" applyBorder="1" applyAlignment="1" applyProtection="1">
      <alignment vertical="center"/>
    </xf>
    <xf numFmtId="0" fontId="44" fillId="0" borderId="67" xfId="78" applyFont="1" applyBorder="1" applyAlignment="1">
      <alignment vertical="center"/>
    </xf>
    <xf numFmtId="0" fontId="44" fillId="0" borderId="65" xfId="78" applyFont="1" applyBorder="1" applyAlignment="1">
      <alignment vertical="center"/>
    </xf>
    <xf numFmtId="0" fontId="45" fillId="0" borderId="67" xfId="75" applyFont="1" applyBorder="1" applyAlignment="1">
      <alignment vertical="center"/>
    </xf>
    <xf numFmtId="0" fontId="44" fillId="0" borderId="66" xfId="78" applyFont="1" applyBorder="1" applyAlignment="1">
      <alignment vertical="center"/>
    </xf>
    <xf numFmtId="0" fontId="44" fillId="0" borderId="68" xfId="78" applyFont="1" applyBorder="1" applyAlignment="1">
      <alignment vertical="center"/>
    </xf>
    <xf numFmtId="0" fontId="44" fillId="37" borderId="76" xfId="78" applyFont="1" applyFill="1" applyBorder="1" applyAlignment="1">
      <alignment horizontal="left" vertical="top" wrapText="1"/>
    </xf>
    <xf numFmtId="0" fontId="44" fillId="37" borderId="76" xfId="78" applyFont="1" applyFill="1" applyBorder="1" applyAlignment="1">
      <alignment vertical="center"/>
    </xf>
    <xf numFmtId="0" fontId="44" fillId="37" borderId="64" xfId="78" applyFont="1" applyFill="1" applyBorder="1" applyAlignment="1">
      <alignment vertical="center"/>
    </xf>
    <xf numFmtId="0" fontId="44" fillId="37" borderId="65" xfId="78" applyFont="1" applyFill="1" applyBorder="1" applyAlignment="1">
      <alignment vertical="center"/>
    </xf>
    <xf numFmtId="0" fontId="44" fillId="34" borderId="0" xfId="78" applyFont="1" applyFill="1" applyAlignment="1">
      <alignment vertical="center"/>
    </xf>
    <xf numFmtId="0" fontId="44" fillId="37" borderId="68" xfId="78" applyFont="1" applyFill="1" applyBorder="1" applyAlignment="1">
      <alignment vertical="center"/>
    </xf>
    <xf numFmtId="0" fontId="44" fillId="0" borderId="62" xfId="78" applyFont="1" applyBorder="1" applyAlignment="1">
      <alignment vertical="center"/>
    </xf>
    <xf numFmtId="0" fontId="73" fillId="0" borderId="63" xfId="29" applyFont="1" applyFill="1" applyBorder="1" applyAlignment="1">
      <alignment vertical="center"/>
    </xf>
    <xf numFmtId="0" fontId="41" fillId="0" borderId="64" xfId="0" applyFont="1" applyBorder="1"/>
    <xf numFmtId="0" fontId="41" fillId="0" borderId="65" xfId="0" applyFont="1" applyBorder="1"/>
    <xf numFmtId="0" fontId="41" fillId="0" borderId="68" xfId="0" applyFont="1" applyBorder="1"/>
    <xf numFmtId="0" fontId="41" fillId="34" borderId="0" xfId="0" applyFont="1" applyFill="1"/>
    <xf numFmtId="0" fontId="41" fillId="0" borderId="62" xfId="0" applyFont="1" applyBorder="1"/>
    <xf numFmtId="0" fontId="44" fillId="0" borderId="63" xfId="78" applyFont="1" applyBorder="1"/>
    <xf numFmtId="0" fontId="47" fillId="0" borderId="63" xfId="77" applyFont="1" applyBorder="1" applyAlignment="1" applyProtection="1"/>
    <xf numFmtId="0" fontId="44" fillId="0" borderId="64" xfId="78" applyFont="1" applyBorder="1"/>
    <xf numFmtId="0" fontId="44" fillId="0" borderId="65" xfId="78" applyFont="1" applyBorder="1"/>
    <xf numFmtId="0" fontId="44" fillId="0" borderId="67" xfId="78" applyFont="1" applyBorder="1"/>
    <xf numFmtId="0" fontId="44" fillId="0" borderId="66" xfId="78" applyFont="1" applyBorder="1"/>
    <xf numFmtId="0" fontId="43" fillId="37" borderId="68" xfId="76" applyFont="1" applyFill="1" applyBorder="1" applyAlignment="1" applyProtection="1">
      <alignment horizontal="left" vertical="top"/>
    </xf>
    <xf numFmtId="0" fontId="44" fillId="0" borderId="68" xfId="78" applyFont="1" applyBorder="1"/>
    <xf numFmtId="0" fontId="44" fillId="0" borderId="76" xfId="78" applyFont="1" applyBorder="1"/>
    <xf numFmtId="0" fontId="44" fillId="0" borderId="62" xfId="78" applyFont="1" applyBorder="1"/>
    <xf numFmtId="14" fontId="44" fillId="0" borderId="63" xfId="75" applyNumberFormat="1" applyFont="1" applyBorder="1" applyAlignment="1">
      <alignment vertical="center"/>
    </xf>
    <xf numFmtId="0" fontId="43" fillId="0" borderId="32" xfId="78" applyFont="1" applyBorder="1" applyAlignment="1">
      <alignment horizontal="center" vertical="center"/>
    </xf>
    <xf numFmtId="0" fontId="43" fillId="0" borderId="54" xfId="78" applyFont="1" applyBorder="1" applyAlignment="1">
      <alignment horizontal="center" vertical="center"/>
    </xf>
    <xf numFmtId="0" fontId="43" fillId="0" borderId="38" xfId="78" applyFont="1" applyBorder="1" applyAlignment="1">
      <alignment horizontal="center" vertical="center"/>
    </xf>
    <xf numFmtId="0" fontId="41" fillId="0" borderId="63" xfId="0" applyFont="1" applyBorder="1" applyAlignment="1">
      <alignment horizontal="center" vertical="center"/>
    </xf>
    <xf numFmtId="10" fontId="41" fillId="0" borderId="63" xfId="64" applyNumberFormat="1" applyFont="1" applyBorder="1" applyProtection="1"/>
    <xf numFmtId="0" fontId="41" fillId="0" borderId="63" xfId="0" applyFont="1" applyBorder="1" applyAlignment="1">
      <alignment wrapText="1"/>
    </xf>
    <xf numFmtId="0" fontId="41" fillId="43" borderId="61" xfId="81" applyFont="1" applyFill="1" applyBorder="1" applyAlignment="1" applyProtection="1">
      <alignment horizontal="left" vertical="center"/>
      <protection locked="0"/>
    </xf>
    <xf numFmtId="0" fontId="41" fillId="0" borderId="64" xfId="0" applyFont="1" applyBorder="1" applyAlignment="1">
      <alignment horizontal="center" vertical="center"/>
    </xf>
    <xf numFmtId="0" fontId="41" fillId="0" borderId="65" xfId="0" applyFont="1" applyBorder="1" applyAlignment="1">
      <alignment horizontal="center" vertical="center"/>
    </xf>
    <xf numFmtId="0" fontId="41" fillId="0" borderId="76" xfId="0" applyFont="1" applyBorder="1"/>
    <xf numFmtId="3" fontId="41" fillId="0" borderId="66" xfId="0" applyNumberFormat="1" applyFont="1" applyBorder="1"/>
    <xf numFmtId="0" fontId="41" fillId="46" borderId="42" xfId="81" applyFont="1" applyFill="1" applyAlignment="1" applyProtection="1">
      <alignment horizontal="left" vertical="center"/>
      <protection locked="0"/>
    </xf>
    <xf numFmtId="0" fontId="41" fillId="43" borderId="39" xfId="81" applyFont="1" applyFill="1" applyBorder="1" applyAlignment="1" applyProtection="1">
      <alignment horizontal="left" vertical="center"/>
      <protection locked="0"/>
    </xf>
    <xf numFmtId="0" fontId="41" fillId="46" borderId="43" xfId="81" applyFont="1" applyFill="1" applyBorder="1" applyAlignment="1" applyProtection="1">
      <alignment horizontal="left" vertical="center"/>
      <protection locked="0"/>
    </xf>
    <xf numFmtId="0" fontId="41" fillId="46" borderId="40" xfId="81" applyFont="1" applyFill="1" applyBorder="1" applyAlignment="1" applyProtection="1">
      <alignment horizontal="left" vertical="center"/>
      <protection locked="0"/>
    </xf>
    <xf numFmtId="0" fontId="43" fillId="37" borderId="26" xfId="0" applyFont="1" applyFill="1" applyBorder="1" applyAlignment="1">
      <alignment horizontal="center"/>
    </xf>
    <xf numFmtId="0" fontId="43" fillId="37" borderId="60" xfId="0" applyFont="1" applyFill="1" applyBorder="1" applyAlignment="1">
      <alignment horizontal="center"/>
    </xf>
    <xf numFmtId="0" fontId="43" fillId="37" borderId="61" xfId="0" applyFont="1" applyFill="1" applyBorder="1" applyAlignment="1">
      <alignment horizontal="center"/>
    </xf>
    <xf numFmtId="0" fontId="41" fillId="46" borderId="38" xfId="81" applyFont="1" applyFill="1" applyBorder="1" applyAlignment="1" applyProtection="1">
      <alignment horizontal="left" vertical="center"/>
      <protection locked="0"/>
    </xf>
    <xf numFmtId="0" fontId="43" fillId="37" borderId="26" xfId="0" applyFont="1" applyFill="1" applyBorder="1" applyAlignment="1">
      <alignment horizontal="center" vertical="center"/>
    </xf>
    <xf numFmtId="0" fontId="43" fillId="37" borderId="60" xfId="0" applyFont="1" applyFill="1" applyBorder="1" applyAlignment="1">
      <alignment horizontal="center" vertical="center"/>
    </xf>
    <xf numFmtId="0" fontId="43" fillId="37" borderId="61" xfId="0" applyFont="1" applyFill="1" applyBorder="1" applyAlignment="1">
      <alignment horizontal="center" vertical="center"/>
    </xf>
    <xf numFmtId="0" fontId="41" fillId="0" borderId="66" xfId="0" applyFont="1" applyBorder="1" applyAlignment="1">
      <alignment horizontal="center" vertical="center"/>
    </xf>
    <xf numFmtId="0" fontId="41" fillId="46" borderId="37" xfId="81" applyFont="1" applyFill="1" applyBorder="1" applyAlignment="1" applyProtection="1">
      <alignment horizontal="left" vertical="center"/>
      <protection locked="0"/>
    </xf>
    <xf numFmtId="0" fontId="41" fillId="46" borderId="39" xfId="81" applyFont="1" applyFill="1" applyBorder="1" applyAlignment="1" applyProtection="1">
      <alignment horizontal="left" vertical="center"/>
      <protection locked="0"/>
    </xf>
    <xf numFmtId="0" fontId="41" fillId="46" borderId="26" xfId="81" applyFont="1" applyFill="1" applyBorder="1" applyAlignment="1" applyProtection="1">
      <alignment horizontal="left" vertical="center"/>
      <protection locked="0"/>
    </xf>
    <xf numFmtId="0" fontId="41" fillId="46" borderId="61" xfId="81" applyFont="1" applyFill="1" applyBorder="1" applyAlignment="1" applyProtection="1">
      <alignment horizontal="left" vertical="center"/>
      <protection locked="0"/>
    </xf>
    <xf numFmtId="0" fontId="41" fillId="0" borderId="60" xfId="0" applyFont="1" applyBorder="1" applyAlignment="1">
      <alignment horizontal="center" vertical="center"/>
    </xf>
    <xf numFmtId="0" fontId="41" fillId="0" borderId="37" xfId="0" applyFont="1" applyBorder="1" applyAlignment="1">
      <alignment horizontal="center" vertical="center"/>
    </xf>
    <xf numFmtId="0" fontId="41" fillId="0" borderId="43" xfId="0" applyFont="1" applyBorder="1" applyAlignment="1">
      <alignment horizontal="center" vertical="center"/>
    </xf>
    <xf numFmtId="0" fontId="41" fillId="0" borderId="38" xfId="0" applyFont="1" applyBorder="1" applyAlignment="1">
      <alignment horizontal="center" vertical="center"/>
    </xf>
    <xf numFmtId="0" fontId="41" fillId="0" borderId="76" xfId="0" applyFont="1" applyBorder="1" applyAlignment="1">
      <alignment horizontal="center" vertical="center"/>
    </xf>
    <xf numFmtId="0" fontId="41" fillId="46" borderId="60" xfId="81" applyFont="1" applyFill="1" applyBorder="1" applyAlignment="1" applyProtection="1">
      <alignment horizontal="left" vertical="center"/>
      <protection locked="0"/>
    </xf>
    <xf numFmtId="0" fontId="41" fillId="43" borderId="43" xfId="81" applyFont="1" applyFill="1" applyBorder="1" applyAlignment="1" applyProtection="1">
      <alignment horizontal="left" vertical="center"/>
      <protection locked="0"/>
    </xf>
    <xf numFmtId="0" fontId="43" fillId="0" borderId="26" xfId="0" applyFont="1" applyBorder="1" applyAlignment="1">
      <alignment horizontal="center" vertical="center"/>
    </xf>
    <xf numFmtId="0" fontId="43" fillId="0" borderId="60" xfId="0" applyFont="1" applyBorder="1" applyAlignment="1">
      <alignment horizontal="center" vertical="center"/>
    </xf>
    <xf numFmtId="0" fontId="43" fillId="0" borderId="61" xfId="0" applyFont="1" applyBorder="1" applyAlignment="1">
      <alignment horizontal="center" vertical="center"/>
    </xf>
    <xf numFmtId="0" fontId="65" fillId="50" borderId="43" xfId="0" applyFont="1" applyFill="1" applyBorder="1" applyAlignment="1">
      <alignment horizontal="center" vertical="center"/>
    </xf>
    <xf numFmtId="0" fontId="41" fillId="43" borderId="39" xfId="0" applyFont="1" applyFill="1" applyBorder="1" applyAlignment="1" applyProtection="1">
      <alignment horizontal="center"/>
      <protection locked="0"/>
    </xf>
    <xf numFmtId="0" fontId="41" fillId="43" borderId="43" xfId="0" applyFont="1" applyFill="1" applyBorder="1" applyAlignment="1" applyProtection="1">
      <alignment horizontal="center"/>
      <protection locked="0"/>
    </xf>
    <xf numFmtId="3" fontId="41" fillId="43" borderId="43" xfId="0" applyNumberFormat="1" applyFont="1" applyFill="1" applyBorder="1" applyAlignment="1" applyProtection="1">
      <alignment horizontal="center"/>
      <protection locked="0"/>
    </xf>
    <xf numFmtId="10" fontId="41" fillId="43" borderId="40" xfId="64" applyNumberFormat="1" applyFont="1" applyFill="1" applyBorder="1" applyAlignment="1" applyProtection="1">
      <alignment horizontal="center"/>
      <protection locked="0"/>
    </xf>
    <xf numFmtId="0" fontId="41" fillId="43" borderId="42" xfId="0" applyFont="1" applyFill="1" applyBorder="1" applyAlignment="1" applyProtection="1">
      <alignment horizontal="center" vertical="center"/>
      <protection locked="0"/>
    </xf>
    <xf numFmtId="0" fontId="41" fillId="43" borderId="38" xfId="0" applyFont="1" applyFill="1" applyBorder="1" applyAlignment="1" applyProtection="1">
      <alignment horizontal="center" vertical="center"/>
      <protection locked="0"/>
    </xf>
    <xf numFmtId="0" fontId="41" fillId="43" borderId="43" xfId="0" applyFont="1" applyFill="1" applyBorder="1" applyAlignment="1" applyProtection="1">
      <alignment horizontal="center" vertical="center"/>
      <protection locked="0"/>
    </xf>
    <xf numFmtId="0" fontId="41" fillId="43" borderId="40" xfId="0" applyFont="1" applyFill="1" applyBorder="1" applyAlignment="1" applyProtection="1">
      <alignment horizontal="center" vertical="center"/>
      <protection locked="0"/>
    </xf>
    <xf numFmtId="0" fontId="41" fillId="43" borderId="37" xfId="0" applyFont="1" applyFill="1" applyBorder="1" applyAlignment="1" applyProtection="1">
      <alignment horizontal="center" vertical="center"/>
      <protection locked="0"/>
    </xf>
    <xf numFmtId="0" fontId="41" fillId="37" borderId="37" xfId="0" applyFont="1" applyFill="1" applyBorder="1" applyAlignment="1">
      <alignment horizontal="center" vertical="center"/>
    </xf>
    <xf numFmtId="0" fontId="41" fillId="37" borderId="38" xfId="0" applyFont="1" applyFill="1" applyBorder="1" applyAlignment="1">
      <alignment horizontal="center" vertical="center"/>
    </xf>
    <xf numFmtId="0" fontId="41" fillId="43" borderId="39" xfId="0" applyFont="1" applyFill="1" applyBorder="1" applyAlignment="1" applyProtection="1">
      <alignment horizontal="center" vertical="center"/>
      <protection locked="0"/>
    </xf>
    <xf numFmtId="0" fontId="41" fillId="37" borderId="43" xfId="0" applyFont="1" applyFill="1" applyBorder="1" applyAlignment="1">
      <alignment horizontal="center" vertical="center"/>
    </xf>
    <xf numFmtId="0" fontId="41" fillId="43" borderId="26" xfId="0" applyFont="1" applyFill="1" applyBorder="1" applyAlignment="1" applyProtection="1">
      <alignment horizontal="center" vertical="center"/>
      <protection locked="0"/>
    </xf>
    <xf numFmtId="0" fontId="41" fillId="37" borderId="60" xfId="0" applyFont="1" applyFill="1" applyBorder="1" applyAlignment="1">
      <alignment horizontal="center" vertical="center"/>
    </xf>
    <xf numFmtId="0" fontId="41" fillId="43" borderId="61" xfId="0" applyFont="1" applyFill="1" applyBorder="1" applyAlignment="1" applyProtection="1">
      <alignment horizontal="center" vertical="center"/>
      <protection locked="0"/>
    </xf>
    <xf numFmtId="0" fontId="41" fillId="43" borderId="60" xfId="0" applyFont="1" applyFill="1" applyBorder="1" applyAlignment="1" applyProtection="1">
      <alignment horizontal="center" vertical="center"/>
      <protection locked="0"/>
    </xf>
    <xf numFmtId="10" fontId="41" fillId="43" borderId="40" xfId="0" applyNumberFormat="1" applyFont="1" applyFill="1" applyBorder="1" applyAlignment="1" applyProtection="1">
      <alignment horizontal="center" vertical="center"/>
      <protection locked="0"/>
    </xf>
    <xf numFmtId="10" fontId="41" fillId="43" borderId="40" xfId="64" applyNumberFormat="1" applyFont="1" applyFill="1" applyBorder="1" applyAlignment="1" applyProtection="1">
      <alignment horizontal="center" vertical="center"/>
      <protection locked="0"/>
    </xf>
    <xf numFmtId="0" fontId="44" fillId="0" borderId="63" xfId="78" quotePrefix="1" applyFont="1" applyBorder="1" applyAlignment="1">
      <alignment vertical="center"/>
    </xf>
    <xf numFmtId="0" fontId="56" fillId="0" borderId="67" xfId="78" applyFont="1" applyBorder="1" applyAlignment="1">
      <alignment vertical="center"/>
    </xf>
    <xf numFmtId="0" fontId="41" fillId="0" borderId="64" xfId="75" applyFont="1" applyBorder="1" applyAlignment="1">
      <alignment vertical="center"/>
    </xf>
    <xf numFmtId="0" fontId="41" fillId="0" borderId="65" xfId="75" applyFont="1" applyBorder="1" applyAlignment="1">
      <alignment vertical="center"/>
    </xf>
    <xf numFmtId="0" fontId="43" fillId="0" borderId="42" xfId="78" applyFont="1" applyBorder="1" applyAlignment="1">
      <alignment horizontal="center"/>
    </xf>
    <xf numFmtId="0" fontId="43" fillId="0" borderId="37" xfId="75" applyFont="1" applyBorder="1" applyAlignment="1">
      <alignment horizontal="center" vertical="center"/>
    </xf>
    <xf numFmtId="0" fontId="43" fillId="0" borderId="38" xfId="78" applyFont="1" applyBorder="1" applyAlignment="1">
      <alignment horizontal="center"/>
    </xf>
    <xf numFmtId="0" fontId="43" fillId="0" borderId="26" xfId="75" applyFont="1" applyBorder="1" applyAlignment="1">
      <alignment horizontal="center" vertical="center"/>
    </xf>
    <xf numFmtId="0" fontId="43" fillId="0" borderId="60" xfId="75" applyFont="1" applyBorder="1" applyAlignment="1">
      <alignment horizontal="center" vertical="center"/>
    </xf>
    <xf numFmtId="0" fontId="43" fillId="0" borderId="61" xfId="75" applyFont="1" applyBorder="1" applyAlignment="1">
      <alignment horizontal="center" vertical="center"/>
    </xf>
    <xf numFmtId="0" fontId="41" fillId="34" borderId="0" xfId="75" applyFont="1" applyFill="1" applyAlignment="1">
      <alignment vertical="center"/>
    </xf>
    <xf numFmtId="0" fontId="41" fillId="0" borderId="68" xfId="75" applyFont="1" applyBorder="1" applyAlignment="1">
      <alignment vertical="center"/>
    </xf>
    <xf numFmtId="0" fontId="41" fillId="0" borderId="62" xfId="75" applyFont="1" applyBorder="1" applyAlignment="1">
      <alignment vertical="center"/>
    </xf>
    <xf numFmtId="0" fontId="44" fillId="0" borderId="64" xfId="78" quotePrefix="1" applyFont="1" applyBorder="1" applyAlignment="1">
      <alignment vertical="center"/>
    </xf>
    <xf numFmtId="0" fontId="44" fillId="0" borderId="65" xfId="78" quotePrefix="1" applyFont="1" applyBorder="1" applyAlignment="1">
      <alignment vertical="center"/>
    </xf>
    <xf numFmtId="0" fontId="44" fillId="34" borderId="0" xfId="78" quotePrefix="1" applyFont="1" applyFill="1" applyAlignment="1">
      <alignment vertical="center"/>
    </xf>
    <xf numFmtId="0" fontId="41" fillId="0" borderId="97" xfId="0" applyFont="1" applyBorder="1"/>
    <xf numFmtId="0" fontId="41" fillId="0" borderId="73" xfId="0" applyFont="1" applyBorder="1"/>
    <xf numFmtId="0" fontId="41" fillId="0" borderId="80" xfId="0" applyFont="1" applyBorder="1"/>
    <xf numFmtId="0" fontId="41" fillId="0" borderId="72" xfId="0" applyFont="1" applyBorder="1"/>
    <xf numFmtId="0" fontId="41" fillId="0" borderId="78" xfId="0" applyFont="1" applyBorder="1"/>
    <xf numFmtId="0" fontId="41" fillId="0" borderId="98" xfId="0" applyFont="1" applyBorder="1"/>
    <xf numFmtId="0" fontId="41" fillId="0" borderId="99" xfId="0" applyFont="1" applyBorder="1"/>
    <xf numFmtId="0" fontId="41" fillId="0" borderId="75" xfId="0" applyFont="1" applyBorder="1"/>
    <xf numFmtId="0" fontId="41" fillId="0" borderId="74" xfId="0" applyFont="1" applyBorder="1"/>
    <xf numFmtId="0" fontId="41" fillId="0" borderId="95" xfId="0" applyFont="1" applyBorder="1" applyAlignment="1">
      <alignment horizontal="center" vertical="center"/>
    </xf>
    <xf numFmtId="0" fontId="41" fillId="0" borderId="95" xfId="0" applyFont="1" applyBorder="1"/>
    <xf numFmtId="0" fontId="41" fillId="0" borderId="100" xfId="0" applyFont="1" applyBorder="1"/>
    <xf numFmtId="0" fontId="41" fillId="34" borderId="0" xfId="0" applyFont="1" applyFill="1" applyAlignment="1">
      <alignment horizontal="center" vertical="center"/>
    </xf>
    <xf numFmtId="10" fontId="76" fillId="50" borderId="38" xfId="64" applyNumberFormat="1" applyFont="1" applyFill="1" applyBorder="1" applyAlignment="1" applyProtection="1">
      <alignment horizontal="center" vertical="center"/>
    </xf>
    <xf numFmtId="10" fontId="70" fillId="50" borderId="38" xfId="64" applyNumberFormat="1" applyFont="1" applyFill="1" applyBorder="1" applyAlignment="1" applyProtection="1">
      <alignment horizontal="center" vertical="center"/>
    </xf>
    <xf numFmtId="1" fontId="70" fillId="50" borderId="38" xfId="81" applyNumberFormat="1" applyFont="1" applyFill="1" applyBorder="1">
      <alignment horizontal="center" vertical="center"/>
    </xf>
    <xf numFmtId="0" fontId="43" fillId="0" borderId="101" xfId="75" applyFont="1" applyBorder="1" applyAlignment="1">
      <alignment horizontal="center" vertical="center"/>
    </xf>
    <xf numFmtId="0" fontId="43" fillId="0" borderId="102" xfId="75" applyFont="1" applyBorder="1" applyAlignment="1">
      <alignment horizontal="center" vertical="center"/>
    </xf>
    <xf numFmtId="0" fontId="41" fillId="0" borderId="103" xfId="78" applyFont="1" applyBorder="1"/>
    <xf numFmtId="0" fontId="41" fillId="0" borderId="101" xfId="75" applyFont="1" applyBorder="1" applyAlignment="1">
      <alignment horizontal="center" vertical="center"/>
    </xf>
    <xf numFmtId="1" fontId="70" fillId="50" borderId="102" xfId="81" applyNumberFormat="1" applyFont="1" applyFill="1" applyBorder="1" applyProtection="1">
      <alignment horizontal="center" vertical="center"/>
    </xf>
    <xf numFmtId="0" fontId="41" fillId="0" borderId="39" xfId="75" applyFont="1" applyBorder="1" applyAlignment="1">
      <alignment horizontal="center" vertical="center"/>
    </xf>
    <xf numFmtId="0" fontId="64" fillId="46" borderId="102" xfId="81" applyFont="1" applyFill="1" applyBorder="1" applyAlignment="1" applyProtection="1">
      <alignment horizontal="left" vertical="center"/>
      <protection locked="0"/>
    </xf>
    <xf numFmtId="0" fontId="64" fillId="43" borderId="38" xfId="81" applyNumberFormat="1" applyFont="1" applyFill="1" applyBorder="1" applyProtection="1">
      <alignment horizontal="center" vertical="center"/>
      <protection locked="0"/>
    </xf>
    <xf numFmtId="0" fontId="43" fillId="36" borderId="19" xfId="0" applyFont="1" applyFill="1" applyBorder="1" applyAlignment="1">
      <alignment horizontal="left" vertical="center"/>
    </xf>
    <xf numFmtId="0" fontId="43" fillId="36" borderId="44" xfId="0" applyFont="1" applyFill="1" applyBorder="1" applyAlignment="1">
      <alignment horizontal="left" vertical="center"/>
    </xf>
    <xf numFmtId="0" fontId="43" fillId="36" borderId="20" xfId="0" applyFont="1" applyFill="1" applyBorder="1" applyAlignment="1">
      <alignment horizontal="left" vertical="center"/>
    </xf>
    <xf numFmtId="0" fontId="41" fillId="0" borderId="105" xfId="0" applyFont="1" applyBorder="1"/>
    <xf numFmtId="0" fontId="41" fillId="0" borderId="106" xfId="0" applyFont="1" applyBorder="1"/>
    <xf numFmtId="0" fontId="41" fillId="43" borderId="42" xfId="81" applyFont="1" applyFill="1" applyAlignment="1" applyProtection="1">
      <alignment horizontal="left" vertical="center"/>
      <protection locked="0"/>
    </xf>
    <xf numFmtId="0" fontId="43" fillId="37" borderId="104" xfId="0" applyFont="1" applyFill="1" applyBorder="1" applyAlignment="1">
      <alignment horizontal="center" vertical="center"/>
    </xf>
    <xf numFmtId="0" fontId="43" fillId="37" borderId="107" xfId="0" applyFont="1" applyFill="1" applyBorder="1" applyAlignment="1">
      <alignment horizontal="center" vertical="center"/>
    </xf>
    <xf numFmtId="0" fontId="64" fillId="0" borderId="76" xfId="81" applyNumberFormat="1" applyFont="1" applyFill="1" applyBorder="1" applyProtection="1">
      <alignment horizontal="center" vertical="center"/>
    </xf>
    <xf numFmtId="14" fontId="55" fillId="0" borderId="86" xfId="75" applyNumberFormat="1" applyFont="1" applyBorder="1" applyAlignment="1">
      <alignment horizontal="left" vertical="center" wrapText="1"/>
    </xf>
    <xf numFmtId="0" fontId="41" fillId="0" borderId="0" xfId="78" applyFont="1"/>
    <xf numFmtId="0" fontId="43" fillId="0" borderId="0" xfId="78" applyFont="1"/>
    <xf numFmtId="0" fontId="78" fillId="0" borderId="53" xfId="78" applyFont="1" applyBorder="1"/>
    <xf numFmtId="0" fontId="78" fillId="0" borderId="54" xfId="78" applyFont="1" applyBorder="1"/>
    <xf numFmtId="2" fontId="41" fillId="0" borderId="0" xfId="78" applyNumberFormat="1" applyFont="1"/>
    <xf numFmtId="0" fontId="78" fillId="0" borderId="60" xfId="78" applyFont="1" applyBorder="1"/>
    <xf numFmtId="0" fontId="78" fillId="0" borderId="0" xfId="78" applyFont="1"/>
    <xf numFmtId="0" fontId="41" fillId="0" borderId="53" xfId="78" applyFont="1" applyBorder="1"/>
    <xf numFmtId="0" fontId="41" fillId="0" borderId="45" xfId="78" applyFont="1" applyBorder="1"/>
    <xf numFmtId="0" fontId="78" fillId="0" borderId="45" xfId="78" applyFont="1" applyBorder="1"/>
    <xf numFmtId="0" fontId="41" fillId="37" borderId="0" xfId="78" applyFont="1" applyFill="1"/>
    <xf numFmtId="0" fontId="55" fillId="0" borderId="110" xfId="75" applyFont="1" applyBorder="1" applyAlignment="1">
      <alignment horizontal="left"/>
    </xf>
    <xf numFmtId="0" fontId="55" fillId="0" borderId="113" xfId="75" applyFont="1" applyBorder="1" applyAlignment="1">
      <alignment horizontal="left"/>
    </xf>
    <xf numFmtId="0" fontId="55" fillId="0" borderId="113" xfId="75" applyFont="1" applyBorder="1" applyAlignment="1">
      <alignment horizontal="left" vertical="center"/>
    </xf>
    <xf numFmtId="0" fontId="55" fillId="0" borderId="115" xfId="75" applyFont="1" applyBorder="1" applyAlignment="1">
      <alignment horizontal="left"/>
    </xf>
    <xf numFmtId="0" fontId="51" fillId="34" borderId="0" xfId="78" applyFont="1" applyFill="1"/>
    <xf numFmtId="0" fontId="43" fillId="0" borderId="101" xfId="78" applyFont="1" applyBorder="1" applyAlignment="1">
      <alignment horizontal="center" vertical="center"/>
    </xf>
    <xf numFmtId="0" fontId="43" fillId="0" borderId="104" xfId="78" applyFont="1" applyBorder="1" applyAlignment="1">
      <alignment horizontal="center" vertical="center"/>
    </xf>
    <xf numFmtId="0" fontId="43" fillId="0" borderId="102" xfId="78" applyFont="1" applyBorder="1" applyAlignment="1">
      <alignment horizontal="center" vertical="center"/>
    </xf>
    <xf numFmtId="0" fontId="50" fillId="54" borderId="119" xfId="78" applyFont="1" applyFill="1" applyBorder="1" applyAlignment="1">
      <alignment horizontal="left" vertical="center" wrapText="1"/>
    </xf>
    <xf numFmtId="49" fontId="50" fillId="54" borderId="120" xfId="78" applyNumberFormat="1" applyFont="1" applyFill="1" applyBorder="1" applyAlignment="1">
      <alignment horizontal="center" vertical="center" wrapText="1"/>
    </xf>
    <xf numFmtId="0" fontId="50" fillId="37" borderId="121" xfId="78" applyFont="1" applyFill="1" applyBorder="1" applyAlignment="1">
      <alignment horizontal="left" vertical="center" wrapText="1"/>
    </xf>
    <xf numFmtId="49" fontId="50" fillId="37" borderId="122" xfId="78" applyNumberFormat="1" applyFont="1" applyFill="1" applyBorder="1" applyAlignment="1">
      <alignment horizontal="center" vertical="center" wrapText="1"/>
    </xf>
    <xf numFmtId="0" fontId="50" fillId="54" borderId="123" xfId="78" applyFont="1" applyFill="1" applyBorder="1" applyAlignment="1">
      <alignment horizontal="left" vertical="center" wrapText="1"/>
    </xf>
    <xf numFmtId="49" fontId="50" fillId="54" borderId="109" xfId="78" applyNumberFormat="1" applyFont="1" applyFill="1" applyBorder="1" applyAlignment="1">
      <alignment horizontal="center" vertical="center" wrapText="1"/>
    </xf>
    <xf numFmtId="0" fontId="50" fillId="37" borderId="0" xfId="78" applyFont="1" applyFill="1"/>
    <xf numFmtId="0" fontId="43" fillId="0" borderId="36" xfId="78" applyFont="1" applyBorder="1" applyAlignment="1">
      <alignment horizontal="center" vertical="center"/>
    </xf>
    <xf numFmtId="0" fontId="50" fillId="54" borderId="119" xfId="78" applyFont="1" applyFill="1" applyBorder="1" applyAlignment="1">
      <alignment horizontal="center"/>
    </xf>
    <xf numFmtId="0" fontId="50" fillId="54" borderId="118" xfId="78" applyFont="1" applyFill="1" applyBorder="1" applyAlignment="1">
      <alignment horizontal="center"/>
    </xf>
    <xf numFmtId="0" fontId="50" fillId="54" borderId="120" xfId="78" applyFont="1" applyFill="1" applyBorder="1" applyAlignment="1">
      <alignment horizontal="center"/>
    </xf>
    <xf numFmtId="0" fontId="50" fillId="37" borderId="121" xfId="78" applyFont="1" applyFill="1" applyBorder="1" applyAlignment="1">
      <alignment horizontal="center"/>
    </xf>
    <xf numFmtId="0" fontId="50" fillId="37" borderId="117" xfId="78" applyFont="1" applyFill="1" applyBorder="1" applyAlignment="1">
      <alignment horizontal="center"/>
    </xf>
    <xf numFmtId="0" fontId="50" fillId="37" borderId="122" xfId="78" applyFont="1" applyFill="1" applyBorder="1" applyAlignment="1">
      <alignment horizontal="center"/>
    </xf>
    <xf numFmtId="0" fontId="50" fillId="54" borderId="123" xfId="78" applyFont="1" applyFill="1" applyBorder="1" applyAlignment="1">
      <alignment horizontal="center"/>
    </xf>
    <xf numFmtId="0" fontId="50" fillId="54" borderId="124" xfId="78" applyFont="1" applyFill="1" applyBorder="1" applyAlignment="1">
      <alignment horizontal="center"/>
    </xf>
    <xf numFmtId="0" fontId="50" fillId="54" borderId="109" xfId="78" applyFont="1" applyFill="1" applyBorder="1" applyAlignment="1">
      <alignment horizontal="center"/>
    </xf>
    <xf numFmtId="0" fontId="43" fillId="0" borderId="54" xfId="78" applyFont="1" applyBorder="1" applyAlignment="1">
      <alignment horizontal="center" vertical="center" wrapText="1"/>
    </xf>
    <xf numFmtId="0" fontId="43" fillId="0" borderId="36" xfId="78" applyFont="1" applyBorder="1" applyAlignment="1">
      <alignment horizontal="center" vertical="center" wrapText="1"/>
    </xf>
    <xf numFmtId="0" fontId="50" fillId="54" borderId="119" xfId="78" applyFont="1" applyFill="1" applyBorder="1" applyAlignment="1">
      <alignment horizontal="left"/>
    </xf>
    <xf numFmtId="0" fontId="50" fillId="37" borderId="121" xfId="78" applyFont="1" applyFill="1" applyBorder="1" applyAlignment="1">
      <alignment horizontal="left"/>
    </xf>
    <xf numFmtId="0" fontId="50" fillId="54" borderId="123" xfId="78" applyFont="1" applyFill="1" applyBorder="1" applyAlignment="1">
      <alignment horizontal="left"/>
    </xf>
    <xf numFmtId="0" fontId="50" fillId="0" borderId="0" xfId="78" applyFont="1"/>
    <xf numFmtId="2" fontId="50" fillId="54" borderId="118" xfId="78" applyNumberFormat="1" applyFont="1" applyFill="1" applyBorder="1" applyAlignment="1">
      <alignment horizontal="center" vertical="center" wrapText="1"/>
    </xf>
    <xf numFmtId="2" fontId="50" fillId="37" borderId="117" xfId="78" applyNumberFormat="1" applyFont="1" applyFill="1" applyBorder="1" applyAlignment="1">
      <alignment horizontal="center" vertical="center" wrapText="1"/>
    </xf>
    <xf numFmtId="2" fontId="50" fillId="54" borderId="124" xfId="78" applyNumberFormat="1" applyFont="1" applyFill="1" applyBorder="1" applyAlignment="1">
      <alignment horizontal="center" vertical="center" wrapText="1"/>
    </xf>
    <xf numFmtId="0" fontId="56" fillId="0" borderId="0" xfId="78" applyFont="1" applyAlignment="1">
      <alignment vertical="center"/>
    </xf>
    <xf numFmtId="0" fontId="44" fillId="0" borderId="0" xfId="78" applyFont="1" applyAlignment="1">
      <alignment vertical="center"/>
    </xf>
    <xf numFmtId="0" fontId="44" fillId="0" borderId="68" xfId="78" quotePrefix="1" applyFont="1" applyBorder="1" applyAlignment="1">
      <alignment vertical="center"/>
    </xf>
    <xf numFmtId="0" fontId="41" fillId="0" borderId="0" xfId="75" applyFont="1" applyAlignment="1">
      <alignment vertical="center"/>
    </xf>
    <xf numFmtId="0" fontId="48" fillId="0" borderId="22" xfId="0" applyFont="1" applyBorder="1" applyAlignment="1">
      <alignment horizontal="center" vertical="center"/>
    </xf>
    <xf numFmtId="0" fontId="48" fillId="0" borderId="35" xfId="0" applyFont="1" applyBorder="1" applyAlignment="1">
      <alignment horizontal="center" vertical="center"/>
    </xf>
    <xf numFmtId="0" fontId="41" fillId="37" borderId="47" xfId="75" applyFont="1" applyFill="1" applyBorder="1" applyAlignment="1">
      <alignment horizontal="center" vertical="center" wrapText="1"/>
    </xf>
    <xf numFmtId="14" fontId="41" fillId="37" borderId="129" xfId="75" applyNumberFormat="1" applyFont="1" applyFill="1" applyBorder="1" applyAlignment="1">
      <alignment horizontal="center" vertical="center" wrapText="1"/>
    </xf>
    <xf numFmtId="0" fontId="41" fillId="37" borderId="28" xfId="75" applyFont="1" applyFill="1" applyBorder="1" applyAlignment="1">
      <alignment horizontal="center" vertical="center" wrapText="1"/>
    </xf>
    <xf numFmtId="14" fontId="41" fillId="37" borderId="130" xfId="75" applyNumberFormat="1" applyFont="1" applyFill="1" applyBorder="1" applyAlignment="1">
      <alignment horizontal="center" vertical="center" wrapText="1"/>
    </xf>
    <xf numFmtId="166" fontId="41" fillId="37" borderId="28" xfId="75" applyNumberFormat="1" applyFont="1" applyFill="1" applyBorder="1" applyAlignment="1">
      <alignment horizontal="center" vertical="center" wrapText="1"/>
    </xf>
    <xf numFmtId="166" fontId="41" fillId="37" borderId="87" xfId="75" applyNumberFormat="1" applyFont="1" applyFill="1" applyBorder="1" applyAlignment="1">
      <alignment horizontal="center" vertical="center" wrapText="1"/>
    </xf>
    <xf numFmtId="14" fontId="41" fillId="37" borderId="131" xfId="75" applyNumberFormat="1" applyFont="1" applyFill="1" applyBorder="1" applyAlignment="1">
      <alignment horizontal="center" vertical="center" wrapText="1"/>
    </xf>
    <xf numFmtId="0" fontId="43" fillId="37" borderId="102" xfId="0" applyFont="1" applyFill="1" applyBorder="1" applyAlignment="1">
      <alignment horizontal="center" vertical="center"/>
    </xf>
    <xf numFmtId="0" fontId="43" fillId="37" borderId="101" xfId="0" applyFont="1" applyFill="1" applyBorder="1" applyAlignment="1">
      <alignment horizontal="center" vertical="center"/>
    </xf>
    <xf numFmtId="0" fontId="41" fillId="0" borderId="37" xfId="78" applyFont="1" applyBorder="1" applyAlignment="1">
      <alignment horizontal="center" vertical="center"/>
    </xf>
    <xf numFmtId="0" fontId="41" fillId="0" borderId="39" xfId="78" applyFont="1" applyBorder="1" applyAlignment="1">
      <alignment horizontal="center" vertical="center"/>
    </xf>
    <xf numFmtId="0" fontId="41" fillId="0" borderId="132" xfId="75" applyFont="1" applyBorder="1" applyAlignment="1">
      <alignment vertical="center"/>
    </xf>
    <xf numFmtId="0" fontId="41" fillId="0" borderId="133" xfId="75" applyFont="1" applyBorder="1" applyAlignment="1">
      <alignment vertical="center"/>
    </xf>
    <xf numFmtId="0" fontId="41" fillId="0" borderId="134" xfId="75" applyFont="1" applyBorder="1" applyAlignment="1">
      <alignment vertical="center"/>
    </xf>
    <xf numFmtId="0" fontId="41" fillId="0" borderId="108" xfId="75" applyFont="1" applyBorder="1" applyAlignment="1">
      <alignment vertical="center"/>
    </xf>
    <xf numFmtId="0" fontId="41" fillId="0" borderId="87" xfId="75" applyFont="1" applyBorder="1" applyAlignment="1">
      <alignment vertical="center"/>
    </xf>
    <xf numFmtId="0" fontId="41" fillId="0" borderId="135" xfId="75" applyFont="1" applyBorder="1" applyAlignment="1">
      <alignment vertical="center"/>
    </xf>
    <xf numFmtId="0" fontId="41" fillId="0" borderId="110" xfId="75" applyFont="1" applyBorder="1" applyAlignment="1">
      <alignment vertical="center"/>
    </xf>
    <xf numFmtId="0" fontId="73" fillId="0" borderId="112" xfId="29" applyFont="1" applyFill="1" applyBorder="1" applyAlignment="1"/>
    <xf numFmtId="0" fontId="41" fillId="0" borderId="113" xfId="75" applyFont="1" applyBorder="1" applyAlignment="1">
      <alignment vertical="center"/>
    </xf>
    <xf numFmtId="0" fontId="73" fillId="0" borderId="84" xfId="29" applyFont="1" applyFill="1" applyBorder="1" applyAlignment="1"/>
    <xf numFmtId="0" fontId="41" fillId="0" borderId="115" xfId="75" applyFont="1" applyBorder="1" applyAlignment="1">
      <alignment vertical="center"/>
    </xf>
    <xf numFmtId="0" fontId="73" fillId="0" borderId="88" xfId="29" applyFont="1" applyFill="1" applyBorder="1" applyAlignment="1"/>
    <xf numFmtId="0" fontId="41" fillId="0" borderId="137" xfId="0" applyFont="1" applyBorder="1" applyAlignment="1">
      <alignment horizontal="center" vertical="center"/>
    </xf>
    <xf numFmtId="0" fontId="65" fillId="50" borderId="138" xfId="0" applyFont="1" applyFill="1" applyBorder="1" applyAlignment="1">
      <alignment horizontal="center" vertical="center"/>
    </xf>
    <xf numFmtId="0" fontId="41" fillId="43" borderId="136" xfId="0" applyFont="1" applyFill="1" applyBorder="1" applyAlignment="1">
      <alignment horizontal="center" vertical="center"/>
    </xf>
    <xf numFmtId="0" fontId="43" fillId="51" borderId="136" xfId="0" applyFont="1" applyFill="1" applyBorder="1" applyAlignment="1">
      <alignment horizontal="center" vertical="center"/>
    </xf>
    <xf numFmtId="0" fontId="41" fillId="0" borderId="125" xfId="78" applyFont="1" applyBorder="1" applyAlignment="1">
      <alignment vertical="center"/>
    </xf>
    <xf numFmtId="0" fontId="41" fillId="0" borderId="21" xfId="78" applyFont="1" applyBorder="1" applyAlignment="1">
      <alignment vertical="center"/>
    </xf>
    <xf numFmtId="0" fontId="41" fillId="0" borderId="21" xfId="78" applyFont="1" applyBorder="1"/>
    <xf numFmtId="0" fontId="41" fillId="0" borderId="21" xfId="78" applyFont="1" applyBorder="1" applyAlignment="1">
      <alignment vertical="center" wrapText="1"/>
    </xf>
    <xf numFmtId="0" fontId="72" fillId="0" borderId="21" xfId="78" applyFont="1" applyBorder="1" applyAlignment="1">
      <alignment vertical="center"/>
    </xf>
    <xf numFmtId="0" fontId="41" fillId="0" borderId="87" xfId="78" applyFont="1" applyBorder="1"/>
    <xf numFmtId="0" fontId="41" fillId="0" borderId="87" xfId="75" applyFont="1" applyBorder="1" applyAlignment="1">
      <alignment horizontal="left" vertical="center"/>
    </xf>
    <xf numFmtId="0" fontId="41" fillId="0" borderId="132" xfId="78" applyFont="1" applyBorder="1" applyAlignment="1">
      <alignment vertical="center" wrapText="1"/>
    </xf>
    <xf numFmtId="0" fontId="41" fillId="0" borderId="134" xfId="78" applyFont="1" applyBorder="1" applyAlignment="1">
      <alignment vertical="center" wrapText="1"/>
    </xf>
    <xf numFmtId="0" fontId="41" fillId="0" borderId="139" xfId="78" applyFont="1" applyBorder="1" applyAlignment="1">
      <alignment vertical="center" wrapText="1"/>
    </xf>
    <xf numFmtId="0" fontId="41" fillId="0" borderId="132" xfId="0" applyFont="1" applyBorder="1" applyAlignment="1">
      <alignment horizontal="center" vertical="center"/>
    </xf>
    <xf numFmtId="0" fontId="41" fillId="0" borderId="134" xfId="0" applyFont="1" applyBorder="1" applyAlignment="1">
      <alignment horizontal="center" vertical="center"/>
    </xf>
    <xf numFmtId="0" fontId="41" fillId="0" borderId="139" xfId="0" applyFont="1" applyBorder="1" applyAlignment="1">
      <alignment horizontal="center" vertical="center"/>
    </xf>
    <xf numFmtId="0" fontId="41" fillId="0" borderId="134" xfId="78" applyFont="1" applyBorder="1" applyAlignment="1">
      <alignment horizontal="center" vertical="center"/>
    </xf>
    <xf numFmtId="0" fontId="41" fillId="0" borderId="139" xfId="78" applyFont="1" applyBorder="1" applyAlignment="1">
      <alignment horizontal="center" vertical="center"/>
    </xf>
    <xf numFmtId="0" fontId="41" fillId="0" borderId="144" xfId="78" applyFont="1" applyBorder="1" applyAlignment="1">
      <alignment horizontal="center" vertical="center"/>
    </xf>
    <xf numFmtId="0" fontId="41" fillId="0" borderId="145" xfId="75" applyFont="1" applyBorder="1" applyAlignment="1">
      <alignment horizontal="center" vertical="center"/>
    </xf>
    <xf numFmtId="0" fontId="41" fillId="0" borderId="139" xfId="75" applyFont="1" applyBorder="1" applyAlignment="1">
      <alignment horizontal="center" vertical="center"/>
    </xf>
    <xf numFmtId="0" fontId="41" fillId="0" borderId="145" xfId="75" applyFont="1" applyBorder="1" applyAlignment="1">
      <alignment vertical="center"/>
    </xf>
    <xf numFmtId="0" fontId="41" fillId="0" borderId="139" xfId="75" applyFont="1" applyBorder="1" applyAlignment="1">
      <alignment vertical="center"/>
    </xf>
    <xf numFmtId="0" fontId="70" fillId="50" borderId="42" xfId="78" quotePrefix="1" applyFont="1" applyFill="1" applyBorder="1" applyAlignment="1">
      <alignment horizontal="center" vertical="center"/>
    </xf>
    <xf numFmtId="0" fontId="70" fillId="0" borderId="90" xfId="64" applyNumberFormat="1" applyFont="1" applyFill="1" applyBorder="1" applyAlignment="1" applyProtection="1">
      <alignment horizontal="center" vertical="center"/>
    </xf>
    <xf numFmtId="14" fontId="41" fillId="46" borderId="42" xfId="81" applyNumberFormat="1" applyFont="1" applyFill="1" applyAlignment="1" applyProtection="1">
      <alignment horizontal="left" vertical="center"/>
      <protection locked="0"/>
    </xf>
    <xf numFmtId="14" fontId="41" fillId="46" borderId="38" xfId="81" applyNumberFormat="1" applyFont="1" applyFill="1" applyBorder="1" applyAlignment="1" applyProtection="1">
      <alignment horizontal="left" vertical="center"/>
      <protection locked="0"/>
    </xf>
    <xf numFmtId="14" fontId="41" fillId="46" borderId="43" xfId="81" applyNumberFormat="1" applyFont="1" applyFill="1" applyBorder="1" applyAlignment="1" applyProtection="1">
      <alignment horizontal="left" vertical="center"/>
      <protection locked="0"/>
    </xf>
    <xf numFmtId="14" fontId="41" fillId="46" borderId="40" xfId="81" applyNumberFormat="1" applyFont="1" applyFill="1" applyBorder="1" applyAlignment="1" applyProtection="1">
      <alignment horizontal="left" vertical="center"/>
      <protection locked="0"/>
    </xf>
    <xf numFmtId="0" fontId="43" fillId="37" borderId="146" xfId="0" applyFont="1" applyFill="1" applyBorder="1" applyAlignment="1">
      <alignment horizontal="center" vertical="center"/>
    </xf>
    <xf numFmtId="0" fontId="43" fillId="37" borderId="93" xfId="0" applyFont="1" applyFill="1" applyBorder="1" applyAlignment="1">
      <alignment horizontal="center" vertical="center"/>
    </xf>
    <xf numFmtId="10" fontId="41" fillId="43" borderId="40" xfId="81" applyNumberFormat="1" applyFont="1" applyFill="1" applyBorder="1" applyAlignment="1" applyProtection="1">
      <alignment horizontal="left" vertical="center"/>
      <protection locked="0"/>
    </xf>
    <xf numFmtId="10" fontId="41" fillId="46" borderId="43" xfId="81" applyNumberFormat="1" applyFont="1" applyFill="1" applyBorder="1" applyAlignment="1" applyProtection="1">
      <alignment horizontal="left" vertical="center"/>
      <protection locked="0"/>
    </xf>
    <xf numFmtId="10" fontId="41" fillId="46" borderId="40" xfId="81" applyNumberFormat="1" applyFont="1" applyFill="1" applyBorder="1" applyAlignment="1" applyProtection="1">
      <alignment horizontal="left" vertical="center"/>
      <protection locked="0"/>
    </xf>
    <xf numFmtId="0" fontId="43" fillId="0" borderId="52" xfId="0" applyFont="1" applyBorder="1" applyAlignment="1">
      <alignment horizontal="center" vertical="center"/>
    </xf>
    <xf numFmtId="0" fontId="43" fillId="0" borderId="104" xfId="0" applyFont="1" applyBorder="1" applyAlignment="1">
      <alignment horizontal="center" vertical="center"/>
    </xf>
    <xf numFmtId="0" fontId="43" fillId="0" borderId="37" xfId="78" applyFont="1" applyBorder="1" applyAlignment="1">
      <alignment horizontal="center" vertical="center"/>
    </xf>
    <xf numFmtId="0" fontId="41" fillId="0" borderId="144" xfId="78" applyFont="1" applyBorder="1" applyAlignment="1">
      <alignment horizontal="left" vertical="center"/>
    </xf>
    <xf numFmtId="0" fontId="41" fillId="0" borderId="134" xfId="78" applyFont="1" applyBorder="1" applyAlignment="1">
      <alignment horizontal="left" vertical="center" wrapText="1"/>
    </xf>
    <xf numFmtId="0" fontId="41" fillId="0" borderId="134" xfId="78" applyFont="1" applyBorder="1" applyAlignment="1">
      <alignment horizontal="left" vertical="center"/>
    </xf>
    <xf numFmtId="0" fontId="41" fillId="0" borderId="139" xfId="78" applyFont="1" applyBorder="1" applyAlignment="1">
      <alignment horizontal="left" vertical="center"/>
    </xf>
    <xf numFmtId="0" fontId="41" fillId="46" borderId="38" xfId="81" applyFont="1" applyFill="1" applyBorder="1" applyAlignment="1" applyProtection="1">
      <alignment horizontal="left" vertical="center" wrapText="1"/>
      <protection locked="0"/>
    </xf>
    <xf numFmtId="0" fontId="41" fillId="46" borderId="40" xfId="81" applyFont="1" applyFill="1" applyBorder="1" applyAlignment="1" applyProtection="1">
      <alignment horizontal="left" vertical="center" wrapText="1"/>
      <protection locked="0"/>
    </xf>
    <xf numFmtId="0" fontId="41" fillId="43" borderId="42" xfId="78" applyFont="1" applyFill="1" applyBorder="1" applyAlignment="1" applyProtection="1">
      <alignment horizontal="center" vertical="center"/>
      <protection locked="0"/>
    </xf>
    <xf numFmtId="0" fontId="41" fillId="43" borderId="43" xfId="78" applyFont="1" applyFill="1" applyBorder="1" applyAlignment="1" applyProtection="1">
      <alignment horizontal="center" vertical="center"/>
      <protection locked="0"/>
    </xf>
    <xf numFmtId="0" fontId="43" fillId="36" borderId="79" xfId="78" applyFont="1" applyFill="1" applyBorder="1" applyAlignment="1">
      <alignment horizontal="center" vertical="center"/>
    </xf>
    <xf numFmtId="0" fontId="43" fillId="36" borderId="80" xfId="78" applyFont="1" applyFill="1" applyBorder="1" applyAlignment="1">
      <alignment horizontal="center" vertical="center"/>
    </xf>
    <xf numFmtId="0" fontId="43" fillId="36" borderId="69" xfId="78" applyFont="1" applyFill="1" applyBorder="1" applyAlignment="1">
      <alignment horizontal="center" vertical="center"/>
    </xf>
    <xf numFmtId="0" fontId="42" fillId="35" borderId="19" xfId="76" applyBorder="1" applyProtection="1">
      <alignment horizontal="left" vertical="center"/>
    </xf>
    <xf numFmtId="0" fontId="42" fillId="35" borderId="20" xfId="76" applyBorder="1" applyProtection="1">
      <alignment horizontal="left" vertical="center"/>
    </xf>
    <xf numFmtId="0" fontId="43" fillId="35" borderId="70" xfId="76" applyFont="1" applyBorder="1">
      <alignment horizontal="left" vertical="center"/>
    </xf>
    <xf numFmtId="0" fontId="43" fillId="35" borderId="71" xfId="76" applyFont="1" applyBorder="1">
      <alignment horizontal="left" vertical="center"/>
    </xf>
    <xf numFmtId="0" fontId="43" fillId="35" borderId="24" xfId="76" applyFont="1" applyBorder="1">
      <alignment horizontal="left" vertical="center"/>
    </xf>
    <xf numFmtId="0" fontId="43" fillId="35" borderId="25" xfId="76" applyFont="1" applyBorder="1">
      <alignment horizontal="left" vertical="center"/>
    </xf>
    <xf numFmtId="0" fontId="43" fillId="36" borderId="19" xfId="78" applyFont="1" applyFill="1" applyBorder="1" applyAlignment="1">
      <alignment horizontal="center"/>
    </xf>
    <xf numFmtId="0" fontId="43" fillId="36" borderId="20" xfId="78" applyFont="1" applyFill="1" applyBorder="1" applyAlignment="1">
      <alignment horizontal="center"/>
    </xf>
    <xf numFmtId="0" fontId="71" fillId="0" borderId="33" xfId="29" applyFont="1" applyBorder="1" applyAlignment="1">
      <alignment horizontal="left" vertical="center"/>
    </xf>
    <xf numFmtId="0" fontId="71" fillId="0" borderId="34" xfId="29" applyFont="1" applyBorder="1" applyAlignment="1">
      <alignment horizontal="left" vertical="center"/>
    </xf>
    <xf numFmtId="0" fontId="43" fillId="35" borderId="19" xfId="76" applyFont="1" applyBorder="1" applyAlignment="1">
      <alignment horizontal="center" vertical="center"/>
    </xf>
    <xf numFmtId="0" fontId="43" fillId="35" borderId="20" xfId="76" applyFont="1" applyBorder="1" applyAlignment="1">
      <alignment horizontal="center" vertical="center"/>
    </xf>
    <xf numFmtId="0" fontId="41" fillId="52" borderId="22" xfId="76" applyFont="1" applyFill="1" applyBorder="1" applyAlignment="1">
      <alignment horizontal="left" vertical="center" wrapText="1"/>
    </xf>
    <xf numFmtId="0" fontId="41" fillId="52" borderId="23" xfId="76" applyFont="1" applyFill="1" applyBorder="1" applyAlignment="1">
      <alignment horizontal="left" vertical="center" wrapText="1"/>
    </xf>
    <xf numFmtId="0" fontId="41" fillId="52" borderId="31" xfId="76" applyFont="1" applyFill="1" applyBorder="1" applyAlignment="1">
      <alignment horizontal="left" vertical="center" wrapText="1"/>
    </xf>
    <xf numFmtId="0" fontId="41" fillId="52" borderId="32" xfId="76" applyFont="1" applyFill="1" applyBorder="1" applyAlignment="1">
      <alignment horizontal="left" vertical="center" wrapText="1"/>
    </xf>
    <xf numFmtId="0" fontId="41" fillId="52" borderId="33" xfId="76" applyFont="1" applyFill="1" applyBorder="1" applyAlignment="1">
      <alignment horizontal="left" vertical="center" wrapText="1"/>
    </xf>
    <xf numFmtId="0" fontId="41" fillId="52" borderId="34" xfId="76" applyFont="1" applyFill="1" applyBorder="1" applyAlignment="1">
      <alignment horizontal="left" vertical="center" wrapText="1"/>
    </xf>
    <xf numFmtId="0" fontId="41" fillId="52" borderId="22" xfId="76" applyFont="1" applyFill="1" applyBorder="1" applyAlignment="1" applyProtection="1">
      <alignment horizontal="left" vertical="center" wrapText="1"/>
    </xf>
    <xf numFmtId="0" fontId="41" fillId="52" borderId="23" xfId="76" applyFont="1" applyFill="1" applyBorder="1" applyAlignment="1" applyProtection="1">
      <alignment horizontal="left" vertical="center" wrapText="1"/>
    </xf>
    <xf numFmtId="0" fontId="41" fillId="52" borderId="33" xfId="76" applyFont="1" applyFill="1" applyBorder="1" applyAlignment="1" applyProtection="1">
      <alignment horizontal="left" vertical="center" wrapText="1"/>
    </xf>
    <xf numFmtId="0" fontId="41" fillId="52" borderId="34" xfId="76" applyFont="1" applyFill="1" applyBorder="1" applyAlignment="1" applyProtection="1">
      <alignment horizontal="left" vertical="center" wrapText="1"/>
    </xf>
    <xf numFmtId="0" fontId="43" fillId="37" borderId="83" xfId="76" applyFont="1" applyFill="1" applyBorder="1" applyAlignment="1">
      <alignment horizontal="center" vertical="center"/>
    </xf>
    <xf numFmtId="0" fontId="43" fillId="37" borderId="69" xfId="76" applyFont="1" applyFill="1" applyBorder="1" applyAlignment="1">
      <alignment horizontal="center" vertical="center"/>
    </xf>
    <xf numFmtId="0" fontId="43" fillId="37" borderId="81" xfId="76" applyFont="1" applyFill="1" applyBorder="1" applyAlignment="1">
      <alignment horizontal="center" vertical="center"/>
    </xf>
    <xf numFmtId="0" fontId="43" fillId="37" borderId="82" xfId="76" applyFont="1" applyFill="1" applyBorder="1" applyAlignment="1">
      <alignment horizontal="center" vertical="center"/>
    </xf>
    <xf numFmtId="0" fontId="43" fillId="41" borderId="19" xfId="78" applyFont="1" applyFill="1" applyBorder="1" applyAlignment="1">
      <alignment horizontal="left"/>
    </xf>
    <xf numFmtId="0" fontId="43" fillId="41" borderId="20" xfId="78" applyFont="1" applyFill="1" applyBorder="1" applyAlignment="1">
      <alignment horizontal="left"/>
    </xf>
    <xf numFmtId="0" fontId="43" fillId="42" borderId="19" xfId="78" applyFont="1" applyFill="1" applyBorder="1" applyAlignment="1">
      <alignment horizontal="left"/>
    </xf>
    <xf numFmtId="0" fontId="43" fillId="42" borderId="44" xfId="78" applyFont="1" applyFill="1" applyBorder="1" applyAlignment="1">
      <alignment horizontal="left"/>
    </xf>
    <xf numFmtId="0" fontId="43" fillId="42" borderId="20" xfId="78" applyFont="1" applyFill="1" applyBorder="1" applyAlignment="1">
      <alignment horizontal="left"/>
    </xf>
    <xf numFmtId="0" fontId="43" fillId="42" borderId="70" xfId="78" applyFont="1" applyFill="1" applyBorder="1" applyAlignment="1">
      <alignment horizontal="left"/>
    </xf>
    <xf numFmtId="0" fontId="43" fillId="42" borderId="71" xfId="78" applyFont="1" applyFill="1" applyBorder="1" applyAlignment="1">
      <alignment horizontal="left"/>
    </xf>
    <xf numFmtId="0" fontId="43" fillId="35" borderId="24" xfId="76" applyFont="1" applyBorder="1" applyProtection="1">
      <alignment horizontal="left" vertical="center"/>
    </xf>
    <xf numFmtId="0" fontId="43" fillId="35" borderId="25" xfId="76" applyFont="1" applyBorder="1" applyProtection="1">
      <alignment horizontal="left" vertical="center"/>
    </xf>
    <xf numFmtId="0" fontId="43" fillId="35" borderId="19" xfId="76" applyFont="1" applyBorder="1" applyProtection="1">
      <alignment horizontal="left" vertical="center"/>
    </xf>
    <xf numFmtId="0" fontId="43" fillId="35" borderId="20" xfId="76" applyFont="1" applyBorder="1" applyProtection="1">
      <alignment horizontal="left" vertical="center"/>
    </xf>
    <xf numFmtId="0" fontId="43" fillId="35" borderId="44" xfId="76" applyFont="1" applyBorder="1" applyProtection="1">
      <alignment horizontal="left" vertical="center"/>
    </xf>
    <xf numFmtId="0" fontId="43" fillId="39" borderId="22" xfId="76" applyFont="1" applyFill="1" applyBorder="1" applyAlignment="1" applyProtection="1">
      <alignment horizontal="left" vertical="center" wrapText="1"/>
    </xf>
    <xf numFmtId="0" fontId="43" fillId="39" borderId="41" xfId="76" applyFont="1" applyFill="1" applyBorder="1" applyAlignment="1" applyProtection="1">
      <alignment horizontal="left" vertical="center" wrapText="1"/>
    </xf>
    <xf numFmtId="0" fontId="43" fillId="39" borderId="23" xfId="76" applyFont="1" applyFill="1" applyBorder="1" applyAlignment="1" applyProtection="1">
      <alignment horizontal="left" vertical="center" wrapText="1"/>
    </xf>
    <xf numFmtId="0" fontId="43" fillId="39" borderId="31" xfId="76" applyFont="1" applyFill="1" applyBorder="1" applyAlignment="1" applyProtection="1">
      <alignment horizontal="left" vertical="center" wrapText="1"/>
    </xf>
    <xf numFmtId="0" fontId="43" fillId="39" borderId="0" xfId="76" applyFont="1" applyFill="1" applyBorder="1" applyAlignment="1" applyProtection="1">
      <alignment horizontal="left" vertical="center" wrapText="1"/>
    </xf>
    <xf numFmtId="0" fontId="43" fillId="39" borderId="32" xfId="76" applyFont="1" applyFill="1" applyBorder="1" applyAlignment="1" applyProtection="1">
      <alignment horizontal="left" vertical="center" wrapText="1"/>
    </xf>
    <xf numFmtId="0" fontId="43" fillId="39" borderId="50" xfId="76" applyFont="1" applyFill="1" applyBorder="1" applyAlignment="1" applyProtection="1">
      <alignment horizontal="left" vertical="center" wrapText="1"/>
    </xf>
    <xf numFmtId="0" fontId="43" fillId="39" borderId="51" xfId="76" applyFont="1" applyFill="1" applyBorder="1" applyAlignment="1" applyProtection="1">
      <alignment horizontal="left" vertical="center" wrapText="1"/>
    </xf>
    <xf numFmtId="0" fontId="43" fillId="39" borderId="52" xfId="76" applyFont="1" applyFill="1" applyBorder="1" applyAlignment="1" applyProtection="1">
      <alignment horizontal="left" vertical="center" wrapText="1"/>
    </xf>
    <xf numFmtId="0" fontId="43" fillId="0" borderId="57" xfId="83" applyFont="1" applyBorder="1" applyAlignment="1">
      <alignment horizontal="center"/>
    </xf>
    <xf numFmtId="0" fontId="43" fillId="0" borderId="56" xfId="83" applyFont="1" applyBorder="1" applyAlignment="1">
      <alignment horizontal="center"/>
    </xf>
    <xf numFmtId="0" fontId="41" fillId="0" borderId="140" xfId="83" applyFont="1" applyBorder="1" applyAlignment="1">
      <alignment horizontal="left"/>
    </xf>
    <xf numFmtId="0" fontId="41" fillId="0" borderId="141" xfId="83" applyFont="1" applyBorder="1" applyAlignment="1">
      <alignment horizontal="left"/>
    </xf>
    <xf numFmtId="0" fontId="41" fillId="0" borderId="21" xfId="83" applyFont="1" applyBorder="1" applyAlignment="1">
      <alignment horizontal="left"/>
    </xf>
    <xf numFmtId="0" fontId="41" fillId="0" borderId="142" xfId="83" applyFont="1" applyBorder="1" applyAlignment="1">
      <alignment horizontal="left"/>
    </xf>
    <xf numFmtId="0" fontId="41" fillId="0" borderId="87" xfId="83" applyFont="1" applyBorder="1" applyAlignment="1">
      <alignment horizontal="left"/>
    </xf>
    <xf numFmtId="0" fontId="41" fillId="0" borderId="143" xfId="83" applyFont="1" applyBorder="1" applyAlignment="1">
      <alignment horizontal="left"/>
    </xf>
    <xf numFmtId="0" fontId="43" fillId="35" borderId="46" xfId="76" applyFont="1" applyBorder="1" applyProtection="1">
      <alignment horizontal="left" vertical="center"/>
    </xf>
    <xf numFmtId="0" fontId="57" fillId="0" borderId="26" xfId="78" applyFont="1" applyBorder="1" applyAlignment="1">
      <alignment horizontal="left" vertical="center" wrapText="1"/>
    </xf>
    <xf numFmtId="0" fontId="57" fillId="0" borderId="60" xfId="78" applyFont="1" applyBorder="1" applyAlignment="1">
      <alignment horizontal="left" vertical="center" wrapText="1"/>
    </xf>
    <xf numFmtId="0" fontId="57" fillId="0" borderId="61" xfId="78" applyFont="1" applyBorder="1" applyAlignment="1">
      <alignment horizontal="left" vertical="center" wrapText="1"/>
    </xf>
    <xf numFmtId="0" fontId="64" fillId="46" borderId="37" xfId="81" applyFont="1" applyFill="1" applyBorder="1" applyAlignment="1" applyProtection="1">
      <alignment horizontal="left" vertical="center" wrapText="1"/>
      <protection locked="0"/>
    </xf>
    <xf numFmtId="0" fontId="64" fillId="46" borderId="42" xfId="81" applyFont="1" applyFill="1" applyAlignment="1" applyProtection="1">
      <alignment horizontal="left" vertical="center" wrapText="1"/>
      <protection locked="0"/>
    </xf>
    <xf numFmtId="0" fontId="64" fillId="46" borderId="38" xfId="81" applyFont="1" applyFill="1" applyBorder="1" applyAlignment="1" applyProtection="1">
      <alignment horizontal="left" vertical="center" wrapText="1"/>
      <protection locked="0"/>
    </xf>
    <xf numFmtId="0" fontId="64" fillId="46" borderId="39" xfId="81" applyFont="1" applyFill="1" applyBorder="1" applyAlignment="1" applyProtection="1">
      <alignment horizontal="left" vertical="center" wrapText="1"/>
      <protection locked="0"/>
    </xf>
    <xf numFmtId="0" fontId="64" fillId="46" borderId="43" xfId="81" applyFont="1" applyFill="1" applyBorder="1" applyAlignment="1" applyProtection="1">
      <alignment horizontal="left" vertical="center" wrapText="1"/>
      <protection locked="0"/>
    </xf>
    <xf numFmtId="0" fontId="64" fillId="46" borderId="40" xfId="81" applyFont="1" applyFill="1" applyBorder="1" applyAlignment="1" applyProtection="1">
      <alignment horizontal="left" vertical="center" wrapText="1"/>
      <protection locked="0"/>
    </xf>
    <xf numFmtId="0" fontId="41" fillId="40" borderId="26" xfId="78" applyFont="1" applyFill="1" applyBorder="1" applyAlignment="1">
      <alignment horizontal="left" vertical="center" wrapText="1"/>
    </xf>
    <xf numFmtId="0" fontId="41" fillId="40" borderId="60" xfId="78" applyFont="1" applyFill="1" applyBorder="1" applyAlignment="1">
      <alignment horizontal="left" vertical="center" wrapText="1"/>
    </xf>
    <xf numFmtId="0" fontId="41" fillId="40" borderId="61" xfId="78" applyFont="1" applyFill="1" applyBorder="1" applyAlignment="1">
      <alignment horizontal="left" vertical="center" wrapText="1"/>
    </xf>
    <xf numFmtId="0" fontId="41" fillId="40" borderId="37" xfId="78" applyFont="1" applyFill="1" applyBorder="1" applyAlignment="1">
      <alignment horizontal="left" vertical="center" wrapText="1"/>
    </xf>
    <xf numFmtId="0" fontId="41" fillId="40" borderId="42" xfId="78" applyFont="1" applyFill="1" applyBorder="1" applyAlignment="1">
      <alignment horizontal="left" vertical="center" wrapText="1"/>
    </xf>
    <xf numFmtId="0" fontId="41" fillId="40" borderId="38" xfId="78" applyFont="1" applyFill="1" applyBorder="1" applyAlignment="1">
      <alignment horizontal="left" vertical="center" wrapText="1"/>
    </xf>
    <xf numFmtId="0" fontId="44" fillId="43" borderId="22" xfId="78" applyFont="1" applyFill="1" applyBorder="1" applyAlignment="1" applyProtection="1">
      <alignment horizontal="center" vertical="top" wrapText="1"/>
      <protection locked="0"/>
    </xf>
    <xf numFmtId="0" fontId="44" fillId="43" borderId="41" xfId="78" applyFont="1" applyFill="1" applyBorder="1" applyAlignment="1" applyProtection="1">
      <alignment horizontal="center" vertical="top" wrapText="1"/>
      <protection locked="0"/>
    </xf>
    <xf numFmtId="0" fontId="44" fillId="43" borderId="23" xfId="78" applyFont="1" applyFill="1" applyBorder="1" applyAlignment="1" applyProtection="1">
      <alignment horizontal="center" vertical="top" wrapText="1"/>
      <protection locked="0"/>
    </xf>
    <xf numFmtId="0" fontId="44" fillId="43" borderId="31" xfId="78" applyFont="1" applyFill="1" applyBorder="1" applyAlignment="1" applyProtection="1">
      <alignment horizontal="center" vertical="top" wrapText="1"/>
      <protection locked="0"/>
    </xf>
    <xf numFmtId="0" fontId="44" fillId="43" borderId="0" xfId="78" applyFont="1" applyFill="1" applyAlignment="1" applyProtection="1">
      <alignment horizontal="center" vertical="top" wrapText="1"/>
      <protection locked="0"/>
    </xf>
    <xf numFmtId="0" fontId="44" fillId="43" borderId="32" xfId="78" applyFont="1" applyFill="1" applyBorder="1" applyAlignment="1" applyProtection="1">
      <alignment horizontal="center" vertical="top" wrapText="1"/>
      <protection locked="0"/>
    </xf>
    <xf numFmtId="0" fontId="44" fillId="43" borderId="33" xfId="78" applyFont="1" applyFill="1" applyBorder="1" applyAlignment="1" applyProtection="1">
      <alignment horizontal="center" vertical="top" wrapText="1"/>
      <protection locked="0"/>
    </xf>
    <xf numFmtId="0" fontId="44" fillId="43" borderId="30" xfId="78" applyFont="1" applyFill="1" applyBorder="1" applyAlignment="1" applyProtection="1">
      <alignment horizontal="center" vertical="top" wrapText="1"/>
      <protection locked="0"/>
    </xf>
    <xf numFmtId="0" fontId="44" fillId="43" borderId="34" xfId="78" applyFont="1" applyFill="1" applyBorder="1" applyAlignment="1" applyProtection="1">
      <alignment horizontal="center" vertical="top" wrapText="1"/>
      <protection locked="0"/>
    </xf>
    <xf numFmtId="0" fontId="43" fillId="36" borderId="70" xfId="0" applyFont="1" applyFill="1" applyBorder="1" applyAlignment="1">
      <alignment horizontal="left" vertical="center"/>
    </xf>
    <xf numFmtId="0" fontId="43" fillId="36" borderId="91" xfId="0" applyFont="1" applyFill="1" applyBorder="1" applyAlignment="1">
      <alignment horizontal="left" vertical="center"/>
    </xf>
    <xf numFmtId="0" fontId="43" fillId="36" borderId="71" xfId="0" applyFont="1" applyFill="1" applyBorder="1" applyAlignment="1">
      <alignment horizontal="left" vertical="center"/>
    </xf>
    <xf numFmtId="0" fontId="43" fillId="36" borderId="19" xfId="0" applyFont="1" applyFill="1" applyBorder="1" applyAlignment="1">
      <alignment horizontal="center" vertical="center"/>
    </xf>
    <xf numFmtId="0" fontId="43" fillId="36" borderId="44" xfId="0" applyFont="1" applyFill="1" applyBorder="1" applyAlignment="1">
      <alignment horizontal="center" vertical="center"/>
    </xf>
    <xf numFmtId="0" fontId="43" fillId="36" borderId="20" xfId="0" applyFont="1" applyFill="1" applyBorder="1" applyAlignment="1">
      <alignment horizontal="center" vertical="center"/>
    </xf>
    <xf numFmtId="0" fontId="43" fillId="36" borderId="58" xfId="0" applyFont="1" applyFill="1" applyBorder="1" applyAlignment="1">
      <alignment horizontal="center"/>
    </xf>
    <xf numFmtId="0" fontId="43" fillId="36" borderId="92" xfId="0" applyFont="1" applyFill="1" applyBorder="1" applyAlignment="1">
      <alignment horizontal="center"/>
    </xf>
    <xf numFmtId="0" fontId="43" fillId="36" borderId="93" xfId="0" applyFont="1" applyFill="1" applyBorder="1" applyAlignment="1">
      <alignment horizontal="center"/>
    </xf>
    <xf numFmtId="0" fontId="43" fillId="36" borderId="19" xfId="0" applyFont="1" applyFill="1" applyBorder="1" applyAlignment="1">
      <alignment horizontal="center"/>
    </xf>
    <xf numFmtId="0" fontId="43" fillId="36" borderId="44" xfId="0" applyFont="1" applyFill="1" applyBorder="1" applyAlignment="1">
      <alignment horizontal="center"/>
    </xf>
    <xf numFmtId="0" fontId="43" fillId="36" borderId="20" xfId="0" applyFont="1" applyFill="1" applyBorder="1" applyAlignment="1">
      <alignment horizontal="center"/>
    </xf>
    <xf numFmtId="0" fontId="65" fillId="50" borderId="94" xfId="0" applyFont="1" applyFill="1" applyBorder="1" applyAlignment="1">
      <alignment horizontal="center"/>
    </xf>
    <xf numFmtId="0" fontId="65" fillId="50" borderId="95" xfId="0" applyFont="1" applyFill="1" applyBorder="1" applyAlignment="1">
      <alignment horizontal="center"/>
    </xf>
    <xf numFmtId="0" fontId="65" fillId="50" borderId="96" xfId="0" applyFont="1" applyFill="1" applyBorder="1" applyAlignment="1">
      <alignment horizontal="center"/>
    </xf>
    <xf numFmtId="0" fontId="43" fillId="36" borderId="70" xfId="0" applyFont="1" applyFill="1" applyBorder="1" applyAlignment="1">
      <alignment horizontal="left"/>
    </xf>
    <xf numFmtId="0" fontId="43" fillId="36" borderId="91" xfId="0" applyFont="1" applyFill="1" applyBorder="1" applyAlignment="1">
      <alignment horizontal="left"/>
    </xf>
    <xf numFmtId="0" fontId="43" fillId="36" borderId="71" xfId="0" applyFont="1" applyFill="1" applyBorder="1" applyAlignment="1">
      <alignment horizontal="left"/>
    </xf>
    <xf numFmtId="0" fontId="65" fillId="50" borderId="19" xfId="0" applyFont="1" applyFill="1" applyBorder="1" applyAlignment="1">
      <alignment horizontal="center"/>
    </xf>
    <xf numFmtId="0" fontId="65" fillId="50" borderId="44" xfId="0" applyFont="1" applyFill="1" applyBorder="1" applyAlignment="1">
      <alignment horizontal="center"/>
    </xf>
    <xf numFmtId="0" fontId="65" fillId="50" borderId="20" xfId="0" applyFont="1" applyFill="1" applyBorder="1" applyAlignment="1">
      <alignment horizontal="center"/>
    </xf>
    <xf numFmtId="0" fontId="55" fillId="0" borderId="21" xfId="75" applyFont="1" applyBorder="1" applyAlignment="1">
      <alignment horizontal="left"/>
    </xf>
    <xf numFmtId="0" fontId="55" fillId="0" borderId="127" xfId="75" applyFont="1" applyBorder="1" applyAlignment="1">
      <alignment horizontal="left"/>
    </xf>
    <xf numFmtId="0" fontId="43" fillId="53" borderId="19" xfId="0" applyFont="1" applyFill="1" applyBorder="1" applyAlignment="1">
      <alignment horizontal="left"/>
    </xf>
    <xf numFmtId="0" fontId="43" fillId="53" borderId="44" xfId="0" applyFont="1" applyFill="1" applyBorder="1" applyAlignment="1">
      <alignment horizontal="left"/>
    </xf>
    <xf numFmtId="0" fontId="43" fillId="53" borderId="20" xfId="0" applyFont="1" applyFill="1" applyBorder="1" applyAlignment="1">
      <alignment horizontal="left"/>
    </xf>
    <xf numFmtId="0" fontId="43" fillId="36" borderId="19" xfId="0" applyFont="1" applyFill="1" applyBorder="1" applyAlignment="1">
      <alignment horizontal="left" vertical="center"/>
    </xf>
    <xf numFmtId="0" fontId="43" fillId="36" borderId="44" xfId="0" applyFont="1" applyFill="1" applyBorder="1" applyAlignment="1">
      <alignment horizontal="left" vertical="center"/>
    </xf>
    <xf numFmtId="0" fontId="43" fillId="36" borderId="20" xfId="0" applyFont="1" applyFill="1" applyBorder="1" applyAlignment="1">
      <alignment horizontal="left" vertical="center"/>
    </xf>
    <xf numFmtId="0" fontId="43" fillId="36" borderId="24" xfId="0" applyFont="1" applyFill="1" applyBorder="1" applyAlignment="1">
      <alignment horizontal="left" vertical="center"/>
    </xf>
    <xf numFmtId="0" fontId="43" fillId="36" borderId="46" xfId="0" applyFont="1" applyFill="1" applyBorder="1" applyAlignment="1">
      <alignment horizontal="left" vertical="center"/>
    </xf>
    <xf numFmtId="0" fontId="43" fillId="36" borderId="25" xfId="0" applyFont="1" applyFill="1" applyBorder="1" applyAlignment="1">
      <alignment horizontal="left" vertical="center"/>
    </xf>
    <xf numFmtId="0" fontId="42" fillId="35" borderId="44" xfId="76" applyBorder="1" applyProtection="1">
      <alignment horizontal="left" vertical="center"/>
    </xf>
    <xf numFmtId="0" fontId="55" fillId="0" borderId="125" xfId="75" applyFont="1" applyBorder="1" applyAlignment="1">
      <alignment horizontal="left"/>
    </xf>
    <xf numFmtId="0" fontId="55" fillId="0" borderId="126" xfId="75" applyFont="1" applyBorder="1" applyAlignment="1">
      <alignment horizontal="left"/>
    </xf>
    <xf numFmtId="0" fontId="43" fillId="53" borderId="70" xfId="0" applyFont="1" applyFill="1" applyBorder="1" applyAlignment="1">
      <alignment horizontal="left" vertical="center"/>
    </xf>
    <xf numFmtId="0" fontId="43" fillId="53" borderId="91" xfId="0" applyFont="1" applyFill="1" applyBorder="1" applyAlignment="1">
      <alignment horizontal="left" vertical="center"/>
    </xf>
    <xf numFmtId="0" fontId="43" fillId="53" borderId="71" xfId="0" applyFont="1" applyFill="1" applyBorder="1" applyAlignment="1">
      <alignment horizontal="left" vertical="center"/>
    </xf>
    <xf numFmtId="0" fontId="43" fillId="53" borderId="19" xfId="0" applyFont="1" applyFill="1" applyBorder="1" applyAlignment="1">
      <alignment horizontal="left" vertical="center"/>
    </xf>
    <xf numFmtId="0" fontId="43" fillId="53" borderId="44" xfId="0" applyFont="1" applyFill="1" applyBorder="1" applyAlignment="1">
      <alignment horizontal="left" vertical="center"/>
    </xf>
    <xf numFmtId="0" fontId="43" fillId="53" borderId="20" xfId="0" applyFont="1" applyFill="1" applyBorder="1" applyAlignment="1">
      <alignment horizontal="left" vertical="center"/>
    </xf>
    <xf numFmtId="0" fontId="43" fillId="36" borderId="19" xfId="0" applyFont="1" applyFill="1" applyBorder="1" applyAlignment="1">
      <alignment vertical="center"/>
    </xf>
    <xf numFmtId="0" fontId="43" fillId="36" borderId="44" xfId="0" applyFont="1" applyFill="1" applyBorder="1" applyAlignment="1">
      <alignment vertical="center"/>
    </xf>
    <xf numFmtId="0" fontId="43" fillId="36" borderId="20" xfId="0" applyFont="1" applyFill="1" applyBorder="1" applyAlignment="1">
      <alignment vertical="center"/>
    </xf>
    <xf numFmtId="0" fontId="43" fillId="53" borderId="22" xfId="0" applyFont="1" applyFill="1" applyBorder="1" applyAlignment="1">
      <alignment horizontal="center"/>
    </xf>
    <xf numFmtId="0" fontId="43" fillId="53" borderId="41" xfId="0" applyFont="1" applyFill="1" applyBorder="1" applyAlignment="1">
      <alignment horizontal="center"/>
    </xf>
    <xf numFmtId="0" fontId="43" fillId="53" borderId="23" xfId="0" applyFont="1" applyFill="1" applyBorder="1" applyAlignment="1">
      <alignment horizontal="center"/>
    </xf>
    <xf numFmtId="0" fontId="55" fillId="0" borderId="87" xfId="75" applyFont="1" applyBorder="1" applyAlignment="1">
      <alignment horizontal="left"/>
    </xf>
    <xf numFmtId="0" fontId="55" fillId="0" borderId="128" xfId="75" applyFont="1" applyBorder="1" applyAlignment="1">
      <alignment horizontal="left"/>
    </xf>
    <xf numFmtId="0" fontId="41" fillId="0" borderId="87" xfId="78" applyFont="1" applyBorder="1" applyAlignment="1">
      <alignment horizontal="center" vertical="center"/>
    </xf>
    <xf numFmtId="0" fontId="41" fillId="0" borderId="143" xfId="78" applyFont="1" applyBorder="1" applyAlignment="1">
      <alignment horizontal="center" vertical="center"/>
    </xf>
    <xf numFmtId="0" fontId="41" fillId="0" borderId="21" xfId="78" applyFont="1" applyBorder="1" applyAlignment="1">
      <alignment horizontal="center" vertical="center"/>
    </xf>
    <xf numFmtId="0" fontId="41" fillId="0" borderId="142" xfId="78" applyFont="1" applyBorder="1" applyAlignment="1">
      <alignment horizontal="center" vertical="center"/>
    </xf>
    <xf numFmtId="0" fontId="41" fillId="0" borderId="140" xfId="78" applyFont="1" applyBorder="1" applyAlignment="1">
      <alignment horizontal="center" vertical="center"/>
    </xf>
    <xf numFmtId="0" fontId="41" fillId="0" borderId="141" xfId="78" applyFont="1" applyBorder="1" applyAlignment="1">
      <alignment horizontal="center" vertical="center"/>
    </xf>
    <xf numFmtId="0" fontId="43" fillId="0" borderId="58" xfId="78" applyFont="1" applyBorder="1" applyAlignment="1">
      <alignment horizontal="center" vertical="center"/>
    </xf>
    <xf numFmtId="0" fontId="43" fillId="0" borderId="107" xfId="78" applyFont="1" applyBorder="1" applyAlignment="1">
      <alignment horizontal="center" vertical="center"/>
    </xf>
    <xf numFmtId="0" fontId="43" fillId="48" borderId="19" xfId="78" applyFont="1" applyFill="1" applyBorder="1" applyAlignment="1">
      <alignment horizontal="left"/>
    </xf>
    <xf numFmtId="0" fontId="43" fillId="48" borderId="44" xfId="78" applyFont="1" applyFill="1" applyBorder="1" applyAlignment="1">
      <alignment horizontal="left"/>
    </xf>
    <xf numFmtId="0" fontId="43" fillId="48" borderId="20" xfId="78" applyFont="1" applyFill="1" applyBorder="1" applyAlignment="1">
      <alignment horizontal="left"/>
    </xf>
    <xf numFmtId="0" fontId="43" fillId="42" borderId="91" xfId="78" applyFont="1" applyFill="1" applyBorder="1" applyAlignment="1">
      <alignment horizontal="left"/>
    </xf>
    <xf numFmtId="0" fontId="41" fillId="0" borderId="100" xfId="78" applyFont="1" applyBorder="1" applyAlignment="1">
      <alignment horizontal="left" vertical="center" wrapText="1"/>
    </xf>
    <xf numFmtId="0" fontId="41" fillId="0" borderId="77" xfId="78" applyFont="1" applyBorder="1" applyAlignment="1">
      <alignment horizontal="left" vertical="center" wrapText="1"/>
    </xf>
    <xf numFmtId="0" fontId="41" fillId="0" borderId="100" xfId="78" applyFont="1" applyBorder="1" applyAlignment="1">
      <alignment horizontal="left" wrapText="1"/>
    </xf>
    <xf numFmtId="0" fontId="41" fillId="0" borderId="77" xfId="78" applyFont="1" applyBorder="1" applyAlignment="1">
      <alignment horizontal="left" wrapText="1"/>
    </xf>
    <xf numFmtId="0" fontId="72" fillId="0" borderId="58" xfId="78" applyFont="1" applyBorder="1" applyAlignment="1">
      <alignment horizontal="left" vertical="center" wrapText="1"/>
    </xf>
    <xf numFmtId="0" fontId="72" fillId="0" borderId="93" xfId="78" applyFont="1" applyBorder="1" applyAlignment="1">
      <alignment horizontal="left" vertical="center" wrapText="1"/>
    </xf>
    <xf numFmtId="0" fontId="43" fillId="35" borderId="24" xfId="76" applyFont="1" applyBorder="1" applyAlignment="1" applyProtection="1">
      <alignment horizontal="left" vertical="top"/>
    </xf>
    <xf numFmtId="0" fontId="43" fillId="35" borderId="46" xfId="76" applyFont="1" applyBorder="1" applyAlignment="1" applyProtection="1">
      <alignment horizontal="left" vertical="top"/>
    </xf>
    <xf numFmtId="0" fontId="43" fillId="35" borderId="25" xfId="76" applyFont="1" applyBorder="1" applyAlignment="1" applyProtection="1">
      <alignment horizontal="left" vertical="top"/>
    </xf>
    <xf numFmtId="0" fontId="44" fillId="43" borderId="37" xfId="78" applyFont="1" applyFill="1" applyBorder="1" applyAlignment="1" applyProtection="1">
      <alignment horizontal="left" vertical="top" wrapText="1"/>
      <protection locked="0"/>
    </xf>
    <xf numFmtId="0" fontId="44" fillId="43" borderId="42" xfId="78" applyFont="1" applyFill="1" applyBorder="1" applyAlignment="1" applyProtection="1">
      <alignment horizontal="left" vertical="top" wrapText="1"/>
      <protection locked="0"/>
    </xf>
    <xf numFmtId="0" fontId="44" fillId="43" borderId="38" xfId="78" applyFont="1" applyFill="1" applyBorder="1" applyAlignment="1" applyProtection="1">
      <alignment horizontal="left" vertical="top" wrapText="1"/>
      <protection locked="0"/>
    </xf>
    <xf numFmtId="0" fontId="44" fillId="37" borderId="39" xfId="78" applyFont="1" applyFill="1" applyBorder="1" applyAlignment="1">
      <alignment horizontal="center" vertical="top" wrapText="1"/>
    </xf>
    <xf numFmtId="0" fontId="44" fillId="37" borderId="43" xfId="78" applyFont="1" applyFill="1" applyBorder="1" applyAlignment="1">
      <alignment horizontal="center" vertical="top" wrapText="1"/>
    </xf>
    <xf numFmtId="0" fontId="44" fillId="37" borderId="40" xfId="78" applyFont="1" applyFill="1" applyBorder="1" applyAlignment="1">
      <alignment horizontal="center" vertical="top" wrapText="1"/>
    </xf>
    <xf numFmtId="0" fontId="44" fillId="0" borderId="58" xfId="78" applyFont="1" applyBorder="1" applyAlignment="1">
      <alignment horizontal="center"/>
    </xf>
    <xf numFmtId="0" fontId="44" fillId="0" borderId="92" xfId="78" applyFont="1" applyBorder="1" applyAlignment="1">
      <alignment horizontal="center"/>
    </xf>
    <xf numFmtId="0" fontId="44" fillId="0" borderId="93" xfId="78" applyFont="1" applyBorder="1" applyAlignment="1">
      <alignment horizontal="center"/>
    </xf>
    <xf numFmtId="0" fontId="44" fillId="0" borderId="57" xfId="78" applyFont="1" applyBorder="1" applyAlignment="1">
      <alignment horizontal="center" wrapText="1"/>
    </xf>
    <xf numFmtId="0" fontId="44" fillId="0" borderId="55" xfId="78" applyFont="1" applyBorder="1" applyAlignment="1">
      <alignment horizontal="center" wrapText="1"/>
    </xf>
    <xf numFmtId="0" fontId="44" fillId="0" borderId="89" xfId="78" applyFont="1" applyBorder="1" applyAlignment="1">
      <alignment horizontal="center" wrapText="1"/>
    </xf>
    <xf numFmtId="0" fontId="44" fillId="43" borderId="47" xfId="78" applyFont="1" applyFill="1" applyBorder="1" applyAlignment="1" applyProtection="1">
      <alignment horizontal="left" vertical="top" wrapText="1"/>
      <protection locked="0"/>
    </xf>
    <xf numFmtId="0" fontId="44" fillId="43" borderId="48" xfId="78" applyFont="1" applyFill="1" applyBorder="1" applyAlignment="1" applyProtection="1">
      <alignment horizontal="left" vertical="top" wrapText="1"/>
      <protection locked="0"/>
    </xf>
    <xf numFmtId="0" fontId="44" fillId="43" borderId="49" xfId="78" applyFont="1" applyFill="1" applyBorder="1" applyAlignment="1" applyProtection="1">
      <alignment horizontal="left" vertical="top" wrapText="1"/>
      <protection locked="0"/>
    </xf>
    <xf numFmtId="0" fontId="44" fillId="43" borderId="31" xfId="78" applyFont="1" applyFill="1" applyBorder="1" applyAlignment="1" applyProtection="1">
      <alignment horizontal="left" vertical="top" wrapText="1"/>
      <protection locked="0"/>
    </xf>
    <xf numFmtId="0" fontId="44" fillId="43" borderId="0" xfId="78" applyFont="1" applyFill="1" applyAlignment="1" applyProtection="1">
      <alignment horizontal="left" vertical="top" wrapText="1"/>
      <protection locked="0"/>
    </xf>
    <xf numFmtId="0" fontId="44" fillId="43" borderId="32" xfId="78" applyFont="1" applyFill="1" applyBorder="1" applyAlignment="1" applyProtection="1">
      <alignment horizontal="left" vertical="top" wrapText="1"/>
      <protection locked="0"/>
    </xf>
    <xf numFmtId="0" fontId="44" fillId="43" borderId="50" xfId="78" applyFont="1" applyFill="1" applyBorder="1" applyAlignment="1" applyProtection="1">
      <alignment horizontal="left" vertical="top" wrapText="1"/>
      <protection locked="0"/>
    </xf>
    <xf numFmtId="0" fontId="44" fillId="43" borderId="51" xfId="78" applyFont="1" applyFill="1" applyBorder="1" applyAlignment="1" applyProtection="1">
      <alignment horizontal="left" vertical="top" wrapText="1"/>
      <protection locked="0"/>
    </xf>
    <xf numFmtId="0" fontId="44" fillId="43" borderId="52" xfId="78" applyFont="1" applyFill="1" applyBorder="1" applyAlignment="1" applyProtection="1">
      <alignment horizontal="left" vertical="top" wrapText="1"/>
      <protection locked="0"/>
    </xf>
    <xf numFmtId="0" fontId="62" fillId="46" borderId="37" xfId="85" applyFont="1" applyFill="1" applyBorder="1" applyAlignment="1" applyProtection="1">
      <alignment horizontal="left" vertical="top"/>
      <protection locked="0"/>
    </xf>
    <xf numFmtId="0" fontId="62" fillId="46" borderId="42" xfId="85" applyFont="1" applyFill="1" applyBorder="1" applyAlignment="1" applyProtection="1">
      <alignment horizontal="left" vertical="top"/>
      <protection locked="0"/>
    </xf>
    <xf numFmtId="0" fontId="62" fillId="46" borderId="38" xfId="85" applyFont="1" applyFill="1" applyBorder="1" applyAlignment="1" applyProtection="1">
      <alignment horizontal="left" vertical="top"/>
      <protection locked="0"/>
    </xf>
    <xf numFmtId="0" fontId="62" fillId="46" borderId="26" xfId="85" applyFont="1" applyFill="1" applyBorder="1" applyAlignment="1" applyProtection="1">
      <alignment horizontal="left" vertical="top"/>
      <protection locked="0"/>
    </xf>
    <xf numFmtId="0" fontId="62" fillId="46" borderId="60" xfId="85" applyFont="1" applyFill="1" applyBorder="1" applyAlignment="1" applyProtection="1">
      <alignment horizontal="left" vertical="top"/>
      <protection locked="0"/>
    </xf>
    <xf numFmtId="0" fontId="62" fillId="46" borderId="61" xfId="85" applyFont="1" applyFill="1" applyBorder="1" applyAlignment="1" applyProtection="1">
      <alignment horizontal="left" vertical="top"/>
      <protection locked="0"/>
    </xf>
    <xf numFmtId="0" fontId="62" fillId="46" borderId="39" xfId="85" applyFont="1" applyFill="1" applyBorder="1" applyAlignment="1" applyProtection="1">
      <alignment horizontal="left" vertical="top"/>
      <protection locked="0"/>
    </xf>
    <xf numFmtId="0" fontId="62" fillId="46" borderId="43" xfId="85" applyFont="1" applyFill="1" applyBorder="1" applyAlignment="1" applyProtection="1">
      <alignment horizontal="left" vertical="top"/>
      <protection locked="0"/>
    </xf>
    <xf numFmtId="0" fontId="62" fillId="46" borderId="40" xfId="85" applyFont="1" applyFill="1" applyBorder="1" applyAlignment="1" applyProtection="1">
      <alignment horizontal="left" vertical="top"/>
      <protection locked="0"/>
    </xf>
    <xf numFmtId="0" fontId="62" fillId="43" borderId="37" xfId="85" applyFont="1" applyFill="1" applyBorder="1" applyAlignment="1" applyProtection="1">
      <alignment horizontal="left" vertical="top"/>
      <protection locked="0"/>
    </xf>
    <xf numFmtId="0" fontId="62" fillId="43" borderId="42" xfId="85" applyFont="1" applyFill="1" applyBorder="1" applyAlignment="1" applyProtection="1">
      <alignment horizontal="left" vertical="top"/>
      <protection locked="0"/>
    </xf>
    <xf numFmtId="0" fontId="62" fillId="43" borderId="38" xfId="85" applyFont="1" applyFill="1" applyBorder="1" applyAlignment="1" applyProtection="1">
      <alignment horizontal="left" vertical="top"/>
      <protection locked="0"/>
    </xf>
    <xf numFmtId="0" fontId="43" fillId="36" borderId="19" xfId="0" applyFont="1" applyFill="1" applyBorder="1" applyAlignment="1">
      <alignment horizontal="left"/>
    </xf>
    <xf numFmtId="0" fontId="43" fillId="36" borderId="44" xfId="0" applyFont="1" applyFill="1" applyBorder="1" applyAlignment="1">
      <alignment horizontal="left"/>
    </xf>
    <xf numFmtId="0" fontId="43" fillId="36" borderId="20" xfId="0" applyFont="1" applyFill="1" applyBorder="1" applyAlignment="1">
      <alignment horizontal="left"/>
    </xf>
    <xf numFmtId="0" fontId="41" fillId="0" borderId="37" xfId="83" applyFont="1" applyBorder="1" applyAlignment="1">
      <alignment horizontal="left"/>
    </xf>
    <xf numFmtId="0" fontId="41" fillId="0" borderId="42" xfId="83" applyFont="1" applyBorder="1" applyAlignment="1">
      <alignment horizontal="left"/>
    </xf>
    <xf numFmtId="0" fontId="41" fillId="0" borderId="39" xfId="83" applyFont="1" applyBorder="1" applyAlignment="1">
      <alignment horizontal="left"/>
    </xf>
    <xf numFmtId="0" fontId="41" fillId="0" borderId="43" xfId="83" applyFont="1" applyBorder="1" applyAlignment="1">
      <alignment horizontal="left"/>
    </xf>
    <xf numFmtId="0" fontId="41" fillId="39" borderId="26" xfId="76" applyFont="1" applyFill="1" applyBorder="1" applyAlignment="1" applyProtection="1">
      <alignment horizontal="left" vertical="center" wrapText="1"/>
    </xf>
    <xf numFmtId="0" fontId="41" fillId="39" borderId="60" xfId="76" applyFont="1" applyFill="1" applyBorder="1" applyAlignment="1" applyProtection="1">
      <alignment horizontal="left" vertical="center" wrapText="1"/>
    </xf>
    <xf numFmtId="0" fontId="41" fillId="39" borderId="61" xfId="76" applyFont="1" applyFill="1" applyBorder="1" applyAlignment="1" applyProtection="1">
      <alignment horizontal="left" vertical="center" wrapText="1"/>
    </xf>
    <xf numFmtId="0" fontId="41" fillId="39" borderId="37" xfId="76" applyFont="1" applyFill="1" applyBorder="1" applyAlignment="1" applyProtection="1">
      <alignment horizontal="left" vertical="center" wrapText="1"/>
    </xf>
    <xf numFmtId="0" fontId="41" fillId="39" borderId="42" xfId="76" applyFont="1" applyFill="1" applyBorder="1" applyAlignment="1" applyProtection="1">
      <alignment horizontal="left" vertical="center" wrapText="1"/>
    </xf>
    <xf numFmtId="0" fontId="41" fillId="39" borderId="38" xfId="76" applyFont="1" applyFill="1" applyBorder="1" applyAlignment="1" applyProtection="1">
      <alignment horizontal="left" vertical="center" wrapText="1"/>
    </xf>
    <xf numFmtId="0" fontId="43" fillId="0" borderId="37" xfId="83" applyFont="1" applyBorder="1" applyAlignment="1">
      <alignment horizontal="center"/>
    </xf>
    <xf numFmtId="0" fontId="43" fillId="0" borderId="42" xfId="83" applyFont="1" applyBorder="1" applyAlignment="1">
      <alignment horizontal="center"/>
    </xf>
    <xf numFmtId="0" fontId="43" fillId="42" borderId="70" xfId="78" applyFont="1" applyFill="1" applyBorder="1" applyAlignment="1">
      <alignment horizontal="left" wrapText="1"/>
    </xf>
    <xf numFmtId="0" fontId="43" fillId="42" borderId="91" xfId="78" applyFont="1" applyFill="1" applyBorder="1" applyAlignment="1">
      <alignment horizontal="left" wrapText="1"/>
    </xf>
    <xf numFmtId="0" fontId="43" fillId="42" borderId="71" xfId="78" applyFont="1" applyFill="1" applyBorder="1" applyAlignment="1">
      <alignment horizontal="left" wrapText="1"/>
    </xf>
    <xf numFmtId="0" fontId="42" fillId="35" borderId="19" xfId="76" applyBorder="1">
      <alignment horizontal="left" vertical="center"/>
    </xf>
    <xf numFmtId="0" fontId="42" fillId="35" borderId="44" xfId="76" applyBorder="1">
      <alignment horizontal="left" vertical="center"/>
    </xf>
    <xf numFmtId="0" fontId="42" fillId="35" borderId="20" xfId="76" applyBorder="1">
      <alignment horizontal="left" vertical="center"/>
    </xf>
    <xf numFmtId="0" fontId="55" fillId="0" borderId="111" xfId="75" applyFont="1" applyBorder="1" applyAlignment="1">
      <alignment horizontal="left"/>
    </xf>
    <xf numFmtId="0" fontId="55" fillId="0" borderId="112" xfId="75" applyFont="1" applyBorder="1" applyAlignment="1">
      <alignment horizontal="left"/>
    </xf>
    <xf numFmtId="0" fontId="55" fillId="0" borderId="114" xfId="75" applyFont="1" applyBorder="1" applyAlignment="1">
      <alignment horizontal="left"/>
    </xf>
    <xf numFmtId="0" fontId="55" fillId="0" borderId="84" xfId="75" applyFont="1" applyBorder="1" applyAlignment="1">
      <alignment horizontal="left"/>
    </xf>
    <xf numFmtId="14" fontId="55" fillId="0" borderId="114" xfId="75" applyNumberFormat="1" applyFont="1" applyBorder="1" applyAlignment="1">
      <alignment horizontal="left"/>
    </xf>
    <xf numFmtId="14" fontId="55" fillId="0" borderId="84" xfId="75" applyNumberFormat="1" applyFont="1" applyBorder="1" applyAlignment="1">
      <alignment horizontal="left"/>
    </xf>
    <xf numFmtId="14" fontId="55" fillId="0" borderId="116" xfId="75" applyNumberFormat="1" applyFont="1" applyBorder="1" applyAlignment="1">
      <alignment horizontal="left"/>
    </xf>
    <xf numFmtId="14" fontId="55" fillId="0" borderId="88" xfId="75" applyNumberFormat="1" applyFont="1" applyBorder="1" applyAlignment="1">
      <alignment horizontal="left"/>
    </xf>
    <xf numFmtId="0" fontId="43" fillId="35" borderId="22" xfId="76" applyFont="1" applyBorder="1">
      <alignment horizontal="left" vertical="center"/>
    </xf>
    <xf numFmtId="0" fontId="43" fillId="35" borderId="23" xfId="76" applyFont="1" applyBorder="1">
      <alignment horizontal="left" vertical="center"/>
    </xf>
    <xf numFmtId="0" fontId="43" fillId="0" borderId="60" xfId="78" applyFont="1" applyBorder="1" applyAlignment="1">
      <alignment horizontal="center" vertical="center"/>
    </xf>
    <xf numFmtId="0" fontId="41" fillId="0" borderId="31" xfId="78" applyFont="1" applyBorder="1"/>
    <xf numFmtId="10" fontId="70" fillId="50" borderId="42" xfId="64" applyNumberFormat="1" applyFont="1" applyFill="1" applyBorder="1" applyAlignment="1" applyProtection="1">
      <alignment horizontal="center" vertical="center"/>
    </xf>
    <xf numFmtId="0" fontId="41" fillId="0" borderId="147" xfId="78" applyFont="1" applyBorder="1" applyAlignment="1">
      <alignment horizontal="center"/>
    </xf>
    <xf numFmtId="0" fontId="41" fillId="0" borderId="36" xfId="78" applyFont="1" applyBorder="1" applyAlignment="1">
      <alignment horizontal="center"/>
    </xf>
    <xf numFmtId="37" fontId="70" fillId="50" borderId="42" xfId="60" applyFont="1" applyFill="1" applyBorder="1" applyAlignment="1" applyProtection="1">
      <alignment horizontal="center" vertical="center"/>
    </xf>
    <xf numFmtId="166" fontId="70" fillId="50" borderId="42" xfId="81" applyNumberFormat="1" applyFont="1" applyFill="1" applyProtection="1">
      <alignment horizontal="center" vertical="center"/>
    </xf>
    <xf numFmtId="0" fontId="41" fillId="0" borderId="148" xfId="78" applyFont="1" applyBorder="1" applyAlignment="1">
      <alignment horizontal="center"/>
    </xf>
    <xf numFmtId="0" fontId="41" fillId="0" borderId="36" xfId="78" applyFont="1" applyBorder="1" applyAlignment="1">
      <alignment horizontal="center"/>
    </xf>
    <xf numFmtId="0" fontId="41" fillId="0" borderId="31" xfId="78" applyFont="1" applyBorder="1" applyAlignment="1">
      <alignment vertical="center" wrapText="1"/>
    </xf>
    <xf numFmtId="0" fontId="41" fillId="0" borderId="31" xfId="75" applyFont="1" applyBorder="1" applyAlignment="1">
      <alignment vertical="center" wrapText="1"/>
    </xf>
    <xf numFmtId="0" fontId="41" fillId="0" borderId="33" xfId="78" applyFont="1" applyBorder="1" applyAlignment="1">
      <alignment vertical="center" wrapText="1"/>
    </xf>
    <xf numFmtId="0" fontId="41" fillId="0" borderId="149" xfId="78" applyFont="1" applyBorder="1" applyAlignment="1">
      <alignment horizontal="center"/>
    </xf>
    <xf numFmtId="0" fontId="41" fillId="37" borderId="42" xfId="78" applyFont="1" applyFill="1" applyBorder="1" applyAlignment="1">
      <alignment horizontal="center"/>
    </xf>
  </cellXfs>
  <cellStyles count="104">
    <cellStyle name="40% - Accent1 2" xfId="79" xr:uid="{1A641059-DAD8-49FC-8A11-6588F019AB42}"/>
    <cellStyle name="40% - Accent1 3" xfId="86" xr:uid="{00000000-0005-0000-0000-000073000000}"/>
    <cellStyle name="60% - Accent1 2" xfId="87" xr:uid="{00000000-0005-0000-0000-000074000000}"/>
    <cellStyle name="60% - Accent2 2" xfId="80" xr:uid="{62EBBCCE-05F5-41B3-929F-DA34B5ADC75E}"/>
    <cellStyle name="Auto Populated Cells" xfId="88" xr:uid="{00000000-0005-0000-0000-000003000000}"/>
    <cellStyle name="Bad" xfId="7" builtinId="27" hidden="1"/>
    <cellStyle name="Bad" xfId="47" builtinId="27" customBuiltin="1"/>
    <cellStyle name="Calculation" xfId="11" builtinId="22" hidden="1"/>
    <cellStyle name="Calculation" xfId="50" builtinId="22" customBuiltin="1"/>
    <cellStyle name="Calculation 2" xfId="89" xr:uid="{00000000-0005-0000-0000-000004000000}"/>
    <cellStyle name="Check Cell" xfId="13" builtinId="23" hidden="1"/>
    <cellStyle name="Check Cell" xfId="51" builtinId="23" customBuiltin="1"/>
    <cellStyle name="Comma" xfId="60" builtinId="3" customBuiltin="1"/>
    <cellStyle name="Comma [0]" xfId="61" builtinId="6" customBuiltin="1"/>
    <cellStyle name="Conditional Cell" xfId="90" xr:uid="{00000000-0005-0000-0000-000005000000}"/>
    <cellStyle name="Currency" xfId="62" builtinId="4" customBuiltin="1"/>
    <cellStyle name="Currency [0]" xfId="63" builtinId="7" customBuiltin="1"/>
    <cellStyle name="Explanatory Text" xfId="16" builtinId="53" hidden="1"/>
    <cellStyle name="Explanatory Text" xfId="52" builtinId="53" customBuiltin="1"/>
    <cellStyle name="Explanatory Text 2" xfId="91" xr:uid="{00000000-0005-0000-0000-000006000000}"/>
    <cellStyle name="Explanatory Text 3" xfId="92" xr:uid="{00000000-0005-0000-0000-000007000000}"/>
    <cellStyle name="Fixed Values" xfId="93" xr:uid="{00000000-0005-0000-0000-000008000000}"/>
    <cellStyle name="Followed Hyperlink" xfId="30" builtinId="9" customBuiltin="1"/>
    <cellStyle name="Good" xfId="6" builtinId="26" hidden="1"/>
    <cellStyle name="Good" xfId="48" builtinId="26" customBuiltin="1"/>
    <cellStyle name="Heading 1" xfId="2" builtinId="16" customBuiltin="1"/>
    <cellStyle name="Heading 2" xfId="3" builtinId="17" customBuiltin="1"/>
    <cellStyle name="Heading 3" xfId="4" builtinId="18" customBuiltin="1"/>
    <cellStyle name="Heading 4" xfId="5" builtinId="19" customBuiltin="1"/>
    <cellStyle name="Heading 4 2" xfId="76" xr:uid="{203471AC-0629-4497-B58E-B503744952A3}"/>
    <cellStyle name="Hyperlink" xfId="29" builtinId="8" customBuiltin="1"/>
    <cellStyle name="Hyperlink 2" xfId="77" xr:uid="{74E62D65-954A-4066-B440-C82A64CE301A}"/>
    <cellStyle name="Hyperlink 3" xfId="82" xr:uid="{ED5E1B51-77FB-4CC1-9CAC-937E0F8A5303}"/>
    <cellStyle name="Hyperlink 4" xfId="94" xr:uid="{00000000-0005-0000-0000-00007B000000}"/>
    <cellStyle name="Input" xfId="9" builtinId="20" hidden="1"/>
    <cellStyle name="Input" xfId="53" builtinId="20" customBuiltin="1"/>
    <cellStyle name="Input 2" xfId="95" xr:uid="{00000000-0005-0000-0000-00000C000000}"/>
    <cellStyle name="Input 3" xfId="81" xr:uid="{7FA74775-DCE8-4665-80FD-C51FD8E18EAE}"/>
    <cellStyle name="Linked Cell" xfId="12" builtinId="24" hidden="1"/>
    <cellStyle name="Linked Cell" xfId="54" builtinId="24" customBuiltin="1"/>
    <cellStyle name="N_Accent07" xfId="65" xr:uid="{00000000-0005-0000-0000-000030000000}"/>
    <cellStyle name="N_Accent08" xfId="40" xr:uid="{00000000-0005-0000-0000-000031000000}"/>
    <cellStyle name="N_Accent09" xfId="41" xr:uid="{00000000-0005-0000-0000-000032000000}"/>
    <cellStyle name="N_Accent10" xfId="42" xr:uid="{00000000-0005-0000-0000-000033000000}"/>
    <cellStyle name="N_Accent11" xfId="43" xr:uid="{00000000-0005-0000-0000-000034000000}"/>
    <cellStyle name="N_Accent12" xfId="44" xr:uid="{00000000-0005-0000-0000-000035000000}"/>
    <cellStyle name="N_Calc1" xfId="70" xr:uid="{00000000-0005-0000-0000-000036000000}"/>
    <cellStyle name="N_Calc2" xfId="71" xr:uid="{00000000-0005-0000-0000-000037000000}"/>
    <cellStyle name="N_Calc3" xfId="72" xr:uid="{00000000-0005-0000-0000-000038000000}"/>
    <cellStyle name="N_Calc4" xfId="73" xr:uid="{00000000-0005-0000-0000-000039000000}"/>
    <cellStyle name="N_Calc5" xfId="74" xr:uid="{00000000-0005-0000-0000-00003A000000}"/>
    <cellStyle name="N_CalcSum" xfId="25" xr:uid="{00000000-0005-0000-0000-00003B000000}"/>
    <cellStyle name="N_Check" xfId="23" xr:uid="{00000000-0005-0000-0000-00003C000000}"/>
    <cellStyle name="N_Comment" xfId="18" xr:uid="{00000000-0005-0000-0000-00003D000000}"/>
    <cellStyle name="N_Dark_H1" xfId="32" xr:uid="{00000000-0005-0000-0000-00003E000000}"/>
    <cellStyle name="N_Dark_H2" xfId="39" xr:uid="{00000000-0005-0000-0000-00003F000000}"/>
    <cellStyle name="N_Dark_H3" xfId="38" xr:uid="{00000000-0005-0000-0000-000040000000}"/>
    <cellStyle name="N_Footer" xfId="46" xr:uid="{00000000-0005-0000-0000-000041000000}"/>
    <cellStyle name="N_Input" xfId="19" xr:uid="{00000000-0005-0000-0000-000042000000}"/>
    <cellStyle name="N_InputCalc" xfId="27" xr:uid="{00000000-0005-0000-0000-000043000000}"/>
    <cellStyle name="N_InputFixed" xfId="45" xr:uid="{00000000-0005-0000-0000-000044000000}"/>
    <cellStyle name="N_InputList" xfId="21" xr:uid="{00000000-0005-0000-0000-000045000000}"/>
    <cellStyle name="N_InputWhite" xfId="26" xr:uid="{00000000-0005-0000-0000-000046000000}"/>
    <cellStyle name="N_Light_H1" xfId="67" xr:uid="{00000000-0005-0000-0000-000047000000}"/>
    <cellStyle name="N_Light_H2" xfId="68" xr:uid="{00000000-0005-0000-0000-000048000000}"/>
    <cellStyle name="N_Light_H3" xfId="69" xr:uid="{00000000-0005-0000-0000-000049000000}"/>
    <cellStyle name="N_RangeName" xfId="28" xr:uid="{00000000-0005-0000-0000-00004A000000}"/>
    <cellStyle name="N_Source" xfId="24" xr:uid="{00000000-0005-0000-0000-00004B000000}"/>
    <cellStyle name="N_Table0_Cell" xfId="33" xr:uid="{00000000-0005-0000-0000-00004C000000}"/>
    <cellStyle name="N_Table0_Header" xfId="31" xr:uid="{00000000-0005-0000-0000-00004D000000}"/>
    <cellStyle name="N_Table1_Cell" xfId="37" xr:uid="{00000000-0005-0000-0000-00004E000000}"/>
    <cellStyle name="N_Table1_Header" xfId="36" xr:uid="{00000000-0005-0000-0000-00004F000000}"/>
    <cellStyle name="N_Table2_Cell" xfId="35" xr:uid="{00000000-0005-0000-0000-000050000000}"/>
    <cellStyle name="N_Table2_Header" xfId="34" xr:uid="{00000000-0005-0000-0000-000051000000}"/>
    <cellStyle name="N_VBALink" xfId="20" xr:uid="{00000000-0005-0000-0000-000052000000}"/>
    <cellStyle name="N_Warning" xfId="22" xr:uid="{00000000-0005-0000-0000-000053000000}"/>
    <cellStyle name="Neutral" xfId="8" builtinId="28" hidden="1"/>
    <cellStyle name="Neutral" xfId="49" builtinId="28" customBuiltin="1"/>
    <cellStyle name="Normal" xfId="0" builtinId="0" customBuiltin="1"/>
    <cellStyle name="Normal 2" xfId="78" xr:uid="{2B4853AE-8525-4D4F-89F8-BC5C5A773A3F}"/>
    <cellStyle name="Normal 2 2" xfId="83" xr:uid="{35866D0E-E2D6-4D88-9AF5-7D08E883F888}"/>
    <cellStyle name="Normal 2 3" xfId="96" xr:uid="{00000000-0005-0000-0000-00000F000000}"/>
    <cellStyle name="Normal 3" xfId="97" xr:uid="{00000000-0005-0000-0000-000011000000}"/>
    <cellStyle name="Normal 3 2" xfId="98" xr:uid="{00000000-0005-0000-0000-000012000000}"/>
    <cellStyle name="Normal 4" xfId="75" xr:uid="{A7A8A2ED-ED39-4B4C-9DB8-F51F792FA9E6}"/>
    <cellStyle name="Normal 5" xfId="85" xr:uid="{00000000-0005-0000-0000-00007D000000}"/>
    <cellStyle name="Note" xfId="15" builtinId="10" hidden="1"/>
    <cellStyle name="Note" xfId="55" builtinId="10" customBuiltin="1"/>
    <cellStyle name="NRes_RepTitle" xfId="66" xr:uid="{00000000-0005-0000-0000-000059000000}"/>
    <cellStyle name="Output" xfId="10" builtinId="21" hidden="1"/>
    <cellStyle name="Output" xfId="56" builtinId="21" customBuiltin="1"/>
    <cellStyle name="Output 2" xfId="99" xr:uid="{00000000-0005-0000-0000-000014000000}"/>
    <cellStyle name="Percent" xfId="64" builtinId="5" customBuiltin="1"/>
    <cellStyle name="Percent 2" xfId="84" xr:uid="{75C0EB3B-38E5-4A6F-B75B-7E9F4C6BB078}"/>
    <cellStyle name="Percent 3" xfId="103" xr:uid="{00000000-0005-0000-0000-000082000000}"/>
    <cellStyle name="Revision Needed" xfId="100" xr:uid="{00000000-0005-0000-0000-000016000000}"/>
    <cellStyle name="Tab Header" xfId="101" xr:uid="{00000000-0005-0000-0000-000017000000}"/>
    <cellStyle name="Table Header" xfId="102" xr:uid="{00000000-0005-0000-0000-000018000000}"/>
    <cellStyle name="Title" xfId="1" builtinId="15" hidden="1"/>
    <cellStyle name="Title" xfId="58" builtinId="15" customBuiltin="1"/>
    <cellStyle name="Total" xfId="17" builtinId="25" hidden="1"/>
    <cellStyle name="Total" xfId="59" builtinId="25" customBuiltin="1"/>
    <cellStyle name="Warning Text" xfId="14" builtinId="11" hidden="1"/>
    <cellStyle name="Warning Text" xfId="57" builtinId="11" customBuiltin="1"/>
  </cellStyles>
  <dxfs count="27">
    <dxf>
      <font>
        <color rgb="FFFF0000"/>
      </font>
    </dxf>
    <dxf>
      <font>
        <color rgb="FFFF0000"/>
      </font>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ill>
        <patternFill patternType="darkUp"/>
      </fill>
    </dxf>
    <dxf>
      <font>
        <b/>
        <i val="0"/>
        <color rgb="FFFFFFFF"/>
      </font>
      <fill>
        <patternFill>
          <bgColor rgb="FF95D600"/>
        </patternFill>
      </fill>
    </dxf>
    <dxf>
      <border>
        <top style="thin">
          <color rgb="FF95D600"/>
        </top>
        <bottom style="thin">
          <color rgb="FF95D600"/>
        </bottom>
        <horizontal style="thin">
          <color rgb="FF95D600"/>
        </horizontal>
      </border>
    </dxf>
    <dxf>
      <fill>
        <patternFill patternType="solid">
          <bgColor rgb="FFEFF9DB"/>
        </patternFill>
      </fill>
    </dxf>
    <dxf>
      <font>
        <b/>
        <i val="0"/>
        <color rgb="FFFFFFFF"/>
      </font>
      <fill>
        <patternFill>
          <bgColor rgb="FF95D600"/>
        </patternFill>
      </fill>
    </dxf>
    <dxf>
      <border>
        <top style="thin">
          <color rgb="FF95D600"/>
        </top>
        <bottom style="thin">
          <color rgb="FF95D600"/>
        </bottom>
        <horizontal style="thin">
          <color rgb="FF95D600"/>
        </horizontal>
      </border>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fill>
        <patternFill>
          <bgColor rgb="FFF2F2F2"/>
        </patternFill>
      </fill>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s>
  <tableStyles count="4" defaultTableStyle="Navigant_01" defaultPivotStyle="PivotStyleLight16">
    <tableStyle name="Navigant_01" pivot="0" count="3" xr9:uid="{00000000-0011-0000-FFFF-FFFF00000000}">
      <tableStyleElement type="wholeTable" dxfId="26"/>
      <tableStyleElement type="headerRow" dxfId="25"/>
      <tableStyleElement type="secondRowStripe" dxfId="24"/>
    </tableStyle>
    <tableStyle name="Navigant_02" pivot="0" count="2" xr9:uid="{00000000-0011-0000-FFFF-FFFF01000000}">
      <tableStyleElement type="wholeTable" dxfId="23"/>
      <tableStyleElement type="headerRow" dxfId="22"/>
    </tableStyle>
    <tableStyle name="Navigant_03" pivot="0" count="3" xr9:uid="{00000000-0011-0000-FFFF-FFFF02000000}">
      <tableStyleElement type="wholeTable" dxfId="21"/>
      <tableStyleElement type="headerRow" dxfId="20"/>
      <tableStyleElement type="secondRowStripe" dxfId="19"/>
    </tableStyle>
    <tableStyle name="Navigant_04" pivot="0" count="2" xr9:uid="{00000000-0011-0000-FFFF-FFFF03000000}">
      <tableStyleElement type="wholeTable" dxfId="18"/>
      <tableStyleElement type="headerRow" dxfId="17"/>
    </tableStyle>
  </tableStyles>
  <colors>
    <mruColors>
      <color rgb="FFFFFFFF"/>
      <color rgb="FF0000FF"/>
      <color rgb="FF0066CC"/>
      <color rgb="FF6699FF"/>
      <color rgb="FF800000"/>
      <color rgb="FF99CCFF"/>
      <color rgb="FFB9BBBD"/>
      <color rgb="FFFFD474"/>
      <color rgb="FF555759"/>
      <color rgb="FFEFF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133635</xdr:colOff>
      <xdr:row>34</xdr:row>
      <xdr:rowOff>22827</xdr:rowOff>
    </xdr:from>
    <xdr:to>
      <xdr:col>4</xdr:col>
      <xdr:colOff>1311820</xdr:colOff>
      <xdr:row>37</xdr:row>
      <xdr:rowOff>78213</xdr:rowOff>
    </xdr:to>
    <xdr:grpSp>
      <xdr:nvGrpSpPr>
        <xdr:cNvPr id="2" name="Group 1">
          <a:extLst>
            <a:ext uri="{FF2B5EF4-FFF2-40B4-BE49-F238E27FC236}">
              <a16:creationId xmlns:a16="http://schemas.microsoft.com/office/drawing/2014/main" id="{86B68422-1984-4E30-9480-F7F943E72D54}"/>
            </a:ext>
          </a:extLst>
        </xdr:cNvPr>
        <xdr:cNvGrpSpPr/>
      </xdr:nvGrpSpPr>
      <xdr:grpSpPr>
        <a:xfrm>
          <a:off x="9142856" y="7246111"/>
          <a:ext cx="3912337" cy="678321"/>
          <a:chOff x="8678740" y="3535973"/>
          <a:chExt cx="4561743" cy="726831"/>
        </a:xfrm>
      </xdr:grpSpPr>
      <xdr:pic>
        <xdr:nvPicPr>
          <xdr:cNvPr id="3" name="Picture 2">
            <a:extLst>
              <a:ext uri="{FF2B5EF4-FFF2-40B4-BE49-F238E27FC236}">
                <a16:creationId xmlns:a16="http://schemas.microsoft.com/office/drawing/2014/main" id="{6AD9C8EC-0B85-43B9-9CA3-24921157D5D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678740" y="3535973"/>
            <a:ext cx="4561743" cy="726831"/>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sp macro="" textlink="">
        <xdr:nvSpPr>
          <xdr:cNvPr id="4" name="Oval 3">
            <a:extLst>
              <a:ext uri="{FF2B5EF4-FFF2-40B4-BE49-F238E27FC236}">
                <a16:creationId xmlns:a16="http://schemas.microsoft.com/office/drawing/2014/main" id="{2B5DE612-A865-42A0-816E-A20B3EEA2B2D}"/>
              </a:ext>
            </a:extLst>
          </xdr:cNvPr>
          <xdr:cNvSpPr/>
        </xdr:nvSpPr>
        <xdr:spPr>
          <a:xfrm>
            <a:off x="12026265" y="3757100"/>
            <a:ext cx="27432" cy="27432"/>
          </a:xfrm>
          <a:prstGeom prst="ellipse">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3</xdr:col>
      <xdr:colOff>149776</xdr:colOff>
      <xdr:row>37</xdr:row>
      <xdr:rowOff>165819</xdr:rowOff>
    </xdr:from>
    <xdr:to>
      <xdr:col>4</xdr:col>
      <xdr:colOff>1355463</xdr:colOff>
      <xdr:row>38</xdr:row>
      <xdr:rowOff>401703</xdr:rowOff>
    </xdr:to>
    <xdr:pic>
      <xdr:nvPicPr>
        <xdr:cNvPr id="5" name="Picture 4">
          <a:extLst>
            <a:ext uri="{FF2B5EF4-FFF2-40B4-BE49-F238E27FC236}">
              <a16:creationId xmlns:a16="http://schemas.microsoft.com/office/drawing/2014/main" id="{5B808392-BD22-4829-8587-E3BDF88BF42A}"/>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62807" y="8393038"/>
          <a:ext cx="3926504" cy="724516"/>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170798</xdr:colOff>
      <xdr:row>39</xdr:row>
      <xdr:rowOff>93768</xdr:rowOff>
    </xdr:from>
    <xdr:to>
      <xdr:col>4</xdr:col>
      <xdr:colOff>525645</xdr:colOff>
      <xdr:row>40</xdr:row>
      <xdr:rowOff>321769</xdr:rowOff>
    </xdr:to>
    <xdr:pic>
      <xdr:nvPicPr>
        <xdr:cNvPr id="6" name="Picture 5">
          <a:extLst>
            <a:ext uri="{FF2B5EF4-FFF2-40B4-BE49-F238E27FC236}">
              <a16:creationId xmlns:a16="http://schemas.microsoft.com/office/drawing/2014/main" id="{97CC87D3-2087-4CC2-BA9D-A045791C2B7A}"/>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83829" y="9225862"/>
          <a:ext cx="3077569" cy="670913"/>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163170</xdr:colOff>
      <xdr:row>40</xdr:row>
      <xdr:rowOff>404813</xdr:rowOff>
    </xdr:from>
    <xdr:to>
      <xdr:col>5</xdr:col>
      <xdr:colOff>845024</xdr:colOff>
      <xdr:row>44</xdr:row>
      <xdr:rowOff>97155</xdr:rowOff>
    </xdr:to>
    <xdr:pic>
      <xdr:nvPicPr>
        <xdr:cNvPr id="7" name="Picture 6">
          <a:extLst>
            <a:ext uri="{FF2B5EF4-FFF2-40B4-BE49-F238E27FC236}">
              <a16:creationId xmlns:a16="http://schemas.microsoft.com/office/drawing/2014/main" id="{224B98D7-C0DC-B07B-9060-5A19EC7D00B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9176201" y="9989344"/>
          <a:ext cx="6121582" cy="787717"/>
        </a:xfrm>
        <a:prstGeom prst="rect">
          <a:avLst/>
        </a:prstGeom>
        <a:ln>
          <a:solidFill>
            <a:schemeClr val="accent1"/>
          </a:solidFill>
        </a:ln>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6</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Navigant">
      <a:dk1>
        <a:srgbClr val="555759"/>
      </a:dk1>
      <a:lt1>
        <a:sysClr val="window" lastClr="FFFFFF"/>
      </a:lt1>
      <a:dk2>
        <a:srgbClr val="555759"/>
      </a:dk2>
      <a:lt2>
        <a:srgbClr val="FFFFFF"/>
      </a:lt2>
      <a:accent1>
        <a:srgbClr val="555759"/>
      </a:accent1>
      <a:accent2>
        <a:srgbClr val="95D600"/>
      </a:accent2>
      <a:accent3>
        <a:srgbClr val="0093C9"/>
      </a:accent3>
      <a:accent4>
        <a:srgbClr val="FFB718"/>
      </a:accent4>
      <a:accent5>
        <a:srgbClr val="E53C2E"/>
      </a:accent5>
      <a:accent6>
        <a:srgbClr val="8B189B"/>
      </a:accent6>
      <a:hlink>
        <a:srgbClr val="85D206"/>
      </a:hlink>
      <a:folHlink>
        <a:srgbClr val="648C1A"/>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cfr.gov/current/title-10/chapter-II/subchapter-D/part-430" TargetMode="External"/><Relationship Id="rId1" Type="http://schemas.openxmlformats.org/officeDocument/2006/relationships/hyperlink" Target="https://www.ecfr.gov/cgi-bin/retrieveECFR?gp=&amp;SID=ac85c436d908090d2493af8365f126fc&amp;mc=true&amp;n=sp10.3.430.b&amp;r=SUBPART&amp;ty=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5EC76-2998-475E-BC39-328B4B9A60FD}">
  <sheetPr codeName="Sheet2"/>
  <dimension ref="A1:F57"/>
  <sheetViews>
    <sheetView showGridLines="0" tabSelected="1" zoomScale="80" zoomScaleNormal="80" workbookViewId="0"/>
  </sheetViews>
  <sheetFormatPr defaultColWidth="9.109375" defaultRowHeight="15.6" x14ac:dyDescent="0.3"/>
  <cols>
    <col min="1" max="1" width="2.6640625" style="9" customWidth="1"/>
    <col min="2" max="2" width="37.6640625" style="9" customWidth="1"/>
    <col min="3" max="3" width="126.44140625" style="9" customWidth="1"/>
    <col min="4" max="4" width="5.88671875" style="9" customWidth="1"/>
    <col min="5" max="5" width="4.109375" style="9" customWidth="1"/>
    <col min="6" max="16384" width="9.109375" style="9"/>
  </cols>
  <sheetData>
    <row r="1" spans="1:6" ht="16.2" thickBot="1" x14ac:dyDescent="0.35">
      <c r="B1" s="16"/>
      <c r="C1" s="16"/>
      <c r="D1" s="11"/>
      <c r="E1" s="7"/>
      <c r="F1" s="13"/>
    </row>
    <row r="2" spans="1:6" ht="16.2" thickBot="1" x14ac:dyDescent="0.35">
      <c r="A2" s="11"/>
      <c r="B2" s="383" t="s">
        <v>0</v>
      </c>
      <c r="C2" s="384"/>
      <c r="D2" s="17"/>
      <c r="E2" s="7"/>
      <c r="F2" s="13"/>
    </row>
    <row r="3" spans="1:6" s="10" customFormat="1" x14ac:dyDescent="0.35">
      <c r="A3" s="12"/>
      <c r="B3" s="44" t="str">
        <f>'Version Control'!B3</f>
        <v>Test Report Template Name:</v>
      </c>
      <c r="C3" s="38" t="str">
        <f>'Version Control'!C3</f>
        <v>Furnace Fans</v>
      </c>
      <c r="D3" s="18"/>
      <c r="E3" s="8"/>
      <c r="F3" s="14"/>
    </row>
    <row r="4" spans="1:6" s="10" customFormat="1" x14ac:dyDescent="0.35">
      <c r="A4" s="12"/>
      <c r="B4" s="45" t="str">
        <f>'Version Control'!B4</f>
        <v>Version Number:</v>
      </c>
      <c r="C4" s="39" t="str">
        <f>'Version Control'!C4</f>
        <v>v3.3</v>
      </c>
      <c r="D4" s="18"/>
      <c r="E4" s="8"/>
      <c r="F4" s="14"/>
    </row>
    <row r="5" spans="1:6" s="10" customFormat="1" x14ac:dyDescent="0.35">
      <c r="A5" s="12"/>
      <c r="B5" s="45" t="str">
        <f>'Version Control'!B5</f>
        <v xml:space="preserve">Latest Template Revision: </v>
      </c>
      <c r="C5" s="40">
        <f>'Version Control'!C5</f>
        <v>46171</v>
      </c>
      <c r="D5" s="18"/>
      <c r="E5" s="8"/>
      <c r="F5" s="14"/>
    </row>
    <row r="6" spans="1:6" s="10" customFormat="1" x14ac:dyDescent="0.35">
      <c r="A6" s="12"/>
      <c r="B6" s="45" t="str">
        <f>'Version Control'!B6</f>
        <v>Tab Name:</v>
      </c>
      <c r="C6" s="39" t="str">
        <f ca="1">MID(CELL("filename",A1), FIND("]", CELL("filename", A1))+ 1, 255)</f>
        <v>Instructions</v>
      </c>
      <c r="D6" s="18"/>
      <c r="E6" s="8"/>
      <c r="F6" s="14"/>
    </row>
    <row r="7" spans="1:6" s="10" customFormat="1" x14ac:dyDescent="0.3">
      <c r="A7" s="12"/>
      <c r="B7" s="41" t="str">
        <f>'Version Control'!B7</f>
        <v>File Name:</v>
      </c>
      <c r="C7" s="42" t="str">
        <f ca="1">'Version Control'!C7</f>
        <v>Furnace Fans - v3.3.xlsx</v>
      </c>
      <c r="D7" s="18"/>
      <c r="E7" s="8"/>
      <c r="F7" s="14"/>
    </row>
    <row r="8" spans="1:6" s="10" customFormat="1" x14ac:dyDescent="0.3">
      <c r="A8" s="12"/>
      <c r="B8" s="41" t="str">
        <f>'Version Control'!B8</f>
        <v>Test Start Date:</v>
      </c>
      <c r="C8" s="259" t="str">
        <f>'Version Control'!C8</f>
        <v>[MM/DD/YYYY]</v>
      </c>
      <c r="D8" s="18"/>
      <c r="E8" s="8"/>
      <c r="F8" s="14"/>
    </row>
    <row r="9" spans="1:6" ht="16.2" thickBot="1" x14ac:dyDescent="0.4">
      <c r="A9" s="11"/>
      <c r="B9" s="46" t="str">
        <f>'Version Control'!B9</f>
        <v xml:space="preserve">Test Completion Date: </v>
      </c>
      <c r="C9" s="43" t="str">
        <f>'Version Control'!C9</f>
        <v>[MM/DD/YYYY]</v>
      </c>
      <c r="D9" s="17"/>
      <c r="E9" s="7"/>
      <c r="F9" s="13"/>
    </row>
    <row r="10" spans="1:6" x14ac:dyDescent="0.3">
      <c r="B10" s="19"/>
      <c r="C10" s="19"/>
      <c r="D10" s="11"/>
      <c r="E10" s="7"/>
      <c r="F10" s="13"/>
    </row>
    <row r="11" spans="1:6" ht="16.2" thickBot="1" x14ac:dyDescent="0.35">
      <c r="B11" s="20"/>
      <c r="C11" s="20"/>
      <c r="D11" s="11"/>
      <c r="E11" s="7"/>
      <c r="F11" s="13"/>
    </row>
    <row r="12" spans="1:6" ht="16.2" thickBot="1" x14ac:dyDescent="0.35">
      <c r="A12" s="11"/>
      <c r="B12" s="385" t="s">
        <v>1</v>
      </c>
      <c r="C12" s="386"/>
      <c r="D12" s="17"/>
      <c r="E12" s="7"/>
      <c r="F12" s="13"/>
    </row>
    <row r="13" spans="1:6" ht="20.25" customHeight="1" thickBot="1" x14ac:dyDescent="0.35">
      <c r="A13" s="11"/>
      <c r="B13" s="391" t="s">
        <v>2</v>
      </c>
      <c r="C13" s="392"/>
      <c r="D13" s="17"/>
      <c r="E13" s="7"/>
      <c r="F13" s="13"/>
    </row>
    <row r="14" spans="1:6" ht="16.2" thickBot="1" x14ac:dyDescent="0.35">
      <c r="B14" s="20"/>
      <c r="C14" s="20"/>
      <c r="D14" s="11"/>
      <c r="E14" s="7"/>
      <c r="F14" s="13"/>
    </row>
    <row r="15" spans="1:6" ht="16.2" thickBot="1" x14ac:dyDescent="0.35">
      <c r="A15" s="11"/>
      <c r="B15" s="387" t="s">
        <v>3</v>
      </c>
      <c r="C15" s="388"/>
      <c r="D15" s="17"/>
      <c r="E15" s="7"/>
      <c r="F15" s="13"/>
    </row>
    <row r="16" spans="1:6" x14ac:dyDescent="0.3">
      <c r="A16" s="11"/>
      <c r="B16" s="242" t="s">
        <v>4</v>
      </c>
      <c r="C16" s="243" t="s">
        <v>5</v>
      </c>
      <c r="D16" s="17"/>
      <c r="E16" s="7"/>
      <c r="F16" s="13"/>
    </row>
    <row r="17" spans="1:6" x14ac:dyDescent="0.3">
      <c r="A17" s="11"/>
      <c r="B17" s="322" t="s">
        <v>6</v>
      </c>
      <c r="C17" s="323" t="s">
        <v>7</v>
      </c>
      <c r="D17" s="17"/>
      <c r="E17" s="7"/>
      <c r="F17" s="13"/>
    </row>
    <row r="18" spans="1:6" x14ac:dyDescent="0.3">
      <c r="A18" s="11"/>
      <c r="B18" s="324" t="s">
        <v>192</v>
      </c>
      <c r="C18" s="325" t="s">
        <v>181</v>
      </c>
      <c r="D18" s="17"/>
      <c r="E18" s="7"/>
      <c r="F18" s="13"/>
    </row>
    <row r="19" spans="1:6" x14ac:dyDescent="0.3">
      <c r="A19" s="11"/>
      <c r="B19" s="324" t="s">
        <v>193</v>
      </c>
      <c r="C19" s="325" t="s">
        <v>180</v>
      </c>
      <c r="D19" s="17"/>
      <c r="E19" s="7"/>
      <c r="F19" s="13"/>
    </row>
    <row r="20" spans="1:6" x14ac:dyDescent="0.3">
      <c r="A20" s="11"/>
      <c r="B20" s="324" t="s">
        <v>8</v>
      </c>
      <c r="C20" s="325" t="s">
        <v>9</v>
      </c>
      <c r="D20" s="17"/>
      <c r="E20" s="7"/>
      <c r="F20" s="13"/>
    </row>
    <row r="21" spans="1:6" x14ac:dyDescent="0.3">
      <c r="A21" s="11"/>
      <c r="B21" s="324" t="s">
        <v>11</v>
      </c>
      <c r="C21" s="325" t="s">
        <v>12</v>
      </c>
      <c r="D21" s="17"/>
      <c r="E21" s="7"/>
      <c r="F21" s="13"/>
    </row>
    <row r="22" spans="1:6" x14ac:dyDescent="0.3">
      <c r="A22" s="11"/>
      <c r="B22" s="324" t="s">
        <v>194</v>
      </c>
      <c r="C22" s="325" t="s">
        <v>182</v>
      </c>
      <c r="D22" s="17"/>
      <c r="E22" s="7"/>
      <c r="F22" s="13"/>
    </row>
    <row r="23" spans="1:6" x14ac:dyDescent="0.3">
      <c r="A23" s="11"/>
      <c r="B23" s="324" t="s">
        <v>195</v>
      </c>
      <c r="C23" s="325" t="s">
        <v>10</v>
      </c>
      <c r="D23" s="17"/>
      <c r="E23" s="7"/>
      <c r="F23" s="13"/>
    </row>
    <row r="24" spans="1:6" x14ac:dyDescent="0.3">
      <c r="A24" s="11"/>
      <c r="B24" s="324" t="s">
        <v>13</v>
      </c>
      <c r="C24" s="325" t="s">
        <v>14</v>
      </c>
      <c r="D24" s="17"/>
      <c r="E24" s="7"/>
      <c r="F24" s="13"/>
    </row>
    <row r="25" spans="1:6" x14ac:dyDescent="0.3">
      <c r="A25" s="11"/>
      <c r="B25" s="324" t="s">
        <v>196</v>
      </c>
      <c r="C25" s="325" t="s">
        <v>197</v>
      </c>
      <c r="D25" s="17"/>
      <c r="E25" s="7"/>
      <c r="F25" s="13"/>
    </row>
    <row r="26" spans="1:6" x14ac:dyDescent="0.3">
      <c r="A26" s="11"/>
      <c r="B26" s="324" t="s">
        <v>15</v>
      </c>
      <c r="C26" s="325" t="s">
        <v>16</v>
      </c>
      <c r="D26" s="17"/>
      <c r="E26" s="7"/>
      <c r="F26" s="13"/>
    </row>
    <row r="27" spans="1:6" x14ac:dyDescent="0.3">
      <c r="A27" s="11"/>
      <c r="B27" s="324" t="s">
        <v>198</v>
      </c>
      <c r="C27" s="325" t="s">
        <v>19</v>
      </c>
      <c r="D27" s="17"/>
      <c r="E27" s="7"/>
      <c r="F27" s="13"/>
    </row>
    <row r="28" spans="1:6" x14ac:dyDescent="0.3">
      <c r="A28" s="11"/>
      <c r="B28" s="324" t="s">
        <v>17</v>
      </c>
      <c r="C28" s="325" t="s">
        <v>18</v>
      </c>
      <c r="D28" s="17"/>
      <c r="E28" s="7"/>
      <c r="F28" s="13"/>
    </row>
    <row r="29" spans="1:6" ht="16.2" thickBot="1" x14ac:dyDescent="0.35">
      <c r="A29" s="11"/>
      <c r="B29" s="326" t="s">
        <v>244</v>
      </c>
      <c r="C29" s="327" t="s">
        <v>245</v>
      </c>
      <c r="D29" s="17"/>
      <c r="E29" s="7"/>
      <c r="F29" s="13"/>
    </row>
    <row r="30" spans="1:6" ht="16.2" thickBot="1" x14ac:dyDescent="0.35">
      <c r="A30" s="11"/>
      <c r="B30" s="21"/>
      <c r="C30" s="21"/>
      <c r="D30" s="17"/>
      <c r="E30" s="7"/>
      <c r="F30" s="13"/>
    </row>
    <row r="31" spans="1:6" ht="16.2" thickBot="1" x14ac:dyDescent="0.4">
      <c r="A31" s="11"/>
      <c r="B31" s="389" t="s">
        <v>20</v>
      </c>
      <c r="C31" s="390"/>
      <c r="D31" s="17"/>
      <c r="E31" s="7"/>
      <c r="F31" s="13"/>
    </row>
    <row r="32" spans="1:6" x14ac:dyDescent="0.3">
      <c r="B32" s="22" t="s">
        <v>21</v>
      </c>
      <c r="C32" s="23" t="s">
        <v>22</v>
      </c>
      <c r="D32" s="11"/>
      <c r="E32" s="7"/>
      <c r="F32" s="13"/>
    </row>
    <row r="33" spans="1:6" x14ac:dyDescent="0.3">
      <c r="A33" s="11"/>
      <c r="B33" s="380" t="s">
        <v>23</v>
      </c>
      <c r="C33" s="334" t="s">
        <v>24</v>
      </c>
      <c r="D33" s="17"/>
      <c r="E33" s="7"/>
      <c r="F33" s="13"/>
    </row>
    <row r="34" spans="1:6" x14ac:dyDescent="0.3">
      <c r="A34" s="11"/>
      <c r="B34" s="381"/>
      <c r="C34" s="336" t="s">
        <v>206</v>
      </c>
      <c r="D34" s="17"/>
      <c r="E34" s="7"/>
      <c r="F34" s="13"/>
    </row>
    <row r="35" spans="1:6" ht="16.5" customHeight="1" x14ac:dyDescent="0.3">
      <c r="A35" s="11"/>
      <c r="B35" s="381"/>
      <c r="C35" s="337" t="s">
        <v>204</v>
      </c>
      <c r="D35" s="17"/>
      <c r="E35" s="7"/>
      <c r="F35" s="13"/>
    </row>
    <row r="36" spans="1:6" ht="16.2" thickBot="1" x14ac:dyDescent="0.35">
      <c r="A36" s="11"/>
      <c r="B36" s="382"/>
      <c r="C36" s="335" t="s">
        <v>205</v>
      </c>
      <c r="D36" s="17"/>
      <c r="E36" s="7"/>
      <c r="F36" s="13"/>
    </row>
    <row r="37" spans="1:6" ht="16.2" thickBot="1" x14ac:dyDescent="0.35">
      <c r="A37" s="11"/>
      <c r="B37" s="21"/>
      <c r="C37" s="24"/>
      <c r="D37" s="17"/>
      <c r="E37" s="7"/>
      <c r="F37" s="13"/>
    </row>
    <row r="38" spans="1:6" ht="16.2" thickBot="1" x14ac:dyDescent="0.35">
      <c r="A38" s="11"/>
      <c r="B38" s="393" t="s">
        <v>25</v>
      </c>
      <c r="C38" s="394"/>
      <c r="D38" s="17"/>
      <c r="E38" s="7"/>
      <c r="F38" s="13"/>
    </row>
    <row r="39" spans="1:6" x14ac:dyDescent="0.3">
      <c r="B39" s="395" t="s">
        <v>26</v>
      </c>
      <c r="C39" s="396"/>
      <c r="D39" s="11"/>
      <c r="E39" s="7"/>
      <c r="F39" s="13"/>
    </row>
    <row r="40" spans="1:6" x14ac:dyDescent="0.3">
      <c r="A40" s="11"/>
      <c r="B40" s="397"/>
      <c r="C40" s="398"/>
      <c r="D40" s="17"/>
      <c r="E40" s="7"/>
      <c r="F40" s="13"/>
    </row>
    <row r="41" spans="1:6" ht="15.9" customHeight="1" thickBot="1" x14ac:dyDescent="0.35">
      <c r="A41" s="11"/>
      <c r="B41" s="399"/>
      <c r="C41" s="400"/>
      <c r="D41" s="17"/>
      <c r="E41" s="7"/>
      <c r="F41" s="13"/>
    </row>
    <row r="42" spans="1:6" ht="15.75" customHeight="1" x14ac:dyDescent="0.3">
      <c r="A42" s="11"/>
      <c r="B42" s="401" t="s">
        <v>199</v>
      </c>
      <c r="C42" s="402"/>
      <c r="D42" s="17"/>
      <c r="E42" s="7"/>
      <c r="F42" s="13"/>
    </row>
    <row r="43" spans="1:6" ht="16.2" thickBot="1" x14ac:dyDescent="0.35">
      <c r="A43" s="11"/>
      <c r="B43" s="403"/>
      <c r="C43" s="404"/>
      <c r="D43" s="17"/>
      <c r="E43" s="7"/>
      <c r="F43" s="13"/>
    </row>
    <row r="44" spans="1:6" ht="15.9" customHeight="1" x14ac:dyDescent="0.3">
      <c r="A44" s="11"/>
      <c r="B44" s="405" t="s">
        <v>27</v>
      </c>
      <c r="C44" s="407" t="s">
        <v>28</v>
      </c>
      <c r="D44" s="17"/>
      <c r="E44" s="7"/>
      <c r="F44" s="13"/>
    </row>
    <row r="45" spans="1:6" ht="16.2" thickBot="1" x14ac:dyDescent="0.35">
      <c r="A45" s="11"/>
      <c r="B45" s="406"/>
      <c r="C45" s="408"/>
      <c r="D45" s="17"/>
      <c r="E45" s="7"/>
      <c r="F45" s="13"/>
    </row>
    <row r="46" spans="1:6" ht="17.399999999999999" x14ac:dyDescent="0.4">
      <c r="A46" s="11"/>
      <c r="B46" s="328" t="s">
        <v>29</v>
      </c>
      <c r="C46" s="329" t="s">
        <v>236</v>
      </c>
      <c r="D46" s="17"/>
      <c r="E46" s="7"/>
      <c r="F46" s="13"/>
    </row>
    <row r="47" spans="1:6" ht="17.399999999999999" x14ac:dyDescent="0.4">
      <c r="A47" s="11"/>
      <c r="B47" s="330" t="s">
        <v>30</v>
      </c>
      <c r="C47" s="331" t="s">
        <v>193</v>
      </c>
      <c r="D47" s="17"/>
      <c r="E47" s="7"/>
      <c r="F47" s="13"/>
    </row>
    <row r="48" spans="1:6" ht="18" customHeight="1" x14ac:dyDescent="0.4">
      <c r="A48" s="11"/>
      <c r="B48" s="330" t="s">
        <v>31</v>
      </c>
      <c r="C48" s="331" t="s">
        <v>8</v>
      </c>
      <c r="D48" s="17"/>
      <c r="E48" s="7"/>
      <c r="F48" s="13"/>
    </row>
    <row r="49" spans="1:6" s="10" customFormat="1" ht="15" customHeight="1" x14ac:dyDescent="0.4">
      <c r="A49" s="12"/>
      <c r="B49" s="330" t="s">
        <v>32</v>
      </c>
      <c r="C49" s="331" t="s">
        <v>11</v>
      </c>
      <c r="D49" s="18"/>
      <c r="E49" s="8"/>
      <c r="F49" s="14"/>
    </row>
    <row r="50" spans="1:6" ht="17.399999999999999" x14ac:dyDescent="0.4">
      <c r="A50" s="11"/>
      <c r="B50" s="330" t="s">
        <v>33</v>
      </c>
      <c r="C50" s="331" t="s">
        <v>194</v>
      </c>
      <c r="D50" s="17"/>
      <c r="E50" s="7"/>
      <c r="F50" s="13"/>
    </row>
    <row r="51" spans="1:6" ht="17.399999999999999" x14ac:dyDescent="0.4">
      <c r="A51" s="11"/>
      <c r="B51" s="330" t="s">
        <v>34</v>
      </c>
      <c r="C51" s="331" t="s">
        <v>195</v>
      </c>
      <c r="D51" s="17"/>
      <c r="E51" s="7"/>
      <c r="F51" s="13"/>
    </row>
    <row r="52" spans="1:6" ht="17.399999999999999" x14ac:dyDescent="0.4">
      <c r="A52" s="11"/>
      <c r="B52" s="330" t="s">
        <v>237</v>
      </c>
      <c r="C52" s="331" t="s">
        <v>13</v>
      </c>
      <c r="D52" s="17"/>
      <c r="E52" s="7"/>
      <c r="F52" s="13"/>
    </row>
    <row r="53" spans="1:6" ht="17.399999999999999" x14ac:dyDescent="0.4">
      <c r="A53" s="11"/>
      <c r="B53" s="330" t="s">
        <v>35</v>
      </c>
      <c r="C53" s="331" t="s">
        <v>196</v>
      </c>
      <c r="D53" s="17"/>
      <c r="E53" s="7"/>
      <c r="F53" s="13"/>
    </row>
    <row r="54" spans="1:6" ht="18" thickBot="1" x14ac:dyDescent="0.45">
      <c r="A54" s="11"/>
      <c r="B54" s="332" t="s">
        <v>36</v>
      </c>
      <c r="C54" s="333" t="s">
        <v>15</v>
      </c>
      <c r="D54" s="17"/>
      <c r="E54" s="7"/>
      <c r="F54" s="13"/>
    </row>
    <row r="55" spans="1:6" x14ac:dyDescent="0.3">
      <c r="A55" s="11"/>
      <c r="B55" s="16"/>
      <c r="C55" s="25"/>
      <c r="D55" s="17"/>
      <c r="E55" s="7"/>
      <c r="F55" s="13"/>
    </row>
    <row r="56" spans="1:6" x14ac:dyDescent="0.3">
      <c r="A56" s="7"/>
      <c r="B56" s="7"/>
      <c r="C56" s="7"/>
      <c r="D56" s="7"/>
      <c r="E56" s="7"/>
      <c r="F56" s="13"/>
    </row>
    <row r="57" spans="1:6" x14ac:dyDescent="0.3">
      <c r="A57" s="15"/>
      <c r="B57" s="15"/>
      <c r="C57" s="15"/>
      <c r="D57" s="15"/>
      <c r="E57" s="15"/>
    </row>
  </sheetData>
  <sheetProtection algorithmName="SHA-512" hashValue="wZZo/zCwagXQE01sbpKnOcD/4GYYp53CRw/HmHl9zo+JKIxBurBAu57ADPizT8Iccyb2uTJXx72LPAcrNCNyRg==" saltValue="X3xepop2nhGrlUpC7ETG0A==" spinCount="100000" sheet="1" objects="1" scenarios="1" selectLockedCells="1"/>
  <mergeCells count="11">
    <mergeCell ref="B38:C38"/>
    <mergeCell ref="B39:C41"/>
    <mergeCell ref="B42:C43"/>
    <mergeCell ref="B44:B45"/>
    <mergeCell ref="C44:C45"/>
    <mergeCell ref="B33:B36"/>
    <mergeCell ref="B2:C2"/>
    <mergeCell ref="B12:C12"/>
    <mergeCell ref="B15:C15"/>
    <mergeCell ref="B31:C31"/>
    <mergeCell ref="B13:C13"/>
  </mergeCells>
  <hyperlinks>
    <hyperlink ref="B13" r:id="rId1" location="ap10.3.430_127.aa" xr:uid="{E11F7ECD-B824-4587-AAFB-ECEEBF89F41E}"/>
    <hyperlink ref="C46" location="'General Info and Test Results'!A1" display="General Info &amp; Test Results" xr:uid="{4E84B673-B36C-42A9-B6D9-A86862353C64}"/>
    <hyperlink ref="C47" location="Setup!A1" display="Setup" xr:uid="{4C5FF406-FAC5-4BCA-A38C-EB5F07CE3CBA}"/>
    <hyperlink ref="C48" location="Instrumentation!A1" display="Instrumentation" xr:uid="{E2844932-C6A9-4D67-B035-F0B97AB4F72D}"/>
    <hyperlink ref="C50" location="'FER Input Data'!A1" display="FER Input Data" xr:uid="{F02960ED-237E-4136-8039-C6547A5A5318}"/>
    <hyperlink ref="C51" location="Calculations!A1" display="Calculations" xr:uid="{017849A5-703E-4D76-AE78-CF93F46DBBB4}"/>
    <hyperlink ref="C52" location="Comments!A1" display="Comments" xr:uid="{2596AE1F-F07F-4E7F-AFCF-D74ED189EFBD}"/>
    <hyperlink ref="C49" location="Photos!A1" display="Photos" xr:uid="{D5C34CDD-D468-44D3-B24B-94667D3E58A6}"/>
    <hyperlink ref="C53" location="'Test Report Attachments'!A1" display="Test Report Attachments" xr:uid="{EAC142A7-E592-40C0-8431-59F5027B1C35}"/>
    <hyperlink ref="C54" location="'Report Sign-Off Block'!A1" display="Report Sign-Off Block" xr:uid="{DE19E10A-E6E9-44BA-9FF2-4E08F48AB2EB}"/>
    <hyperlink ref="B13:C13" r:id="rId2" display="10 CFR 430 Subpart B Appendix AA: Uniform Test Method for Measuring the Energy Consumption of Furnace Fans" xr:uid="{6B740ADB-2B5D-42EC-AF5C-BB2BE8BD4AAF}"/>
  </hyperlinks>
  <pageMargins left="0.7" right="0.7" top="0.75" bottom="0.75" header="0.3" footer="0.3"/>
  <pageSetup orientation="portrait" horizontalDpi="200" verticalDpi="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EEEA1-66E6-4FF7-BB61-721AD1BFF2A4}">
  <sheetPr codeName="Sheet9">
    <tabColor rgb="FF0070C0"/>
  </sheetPr>
  <dimension ref="A1:H22"/>
  <sheetViews>
    <sheetView showGridLines="0" zoomScale="80" zoomScaleNormal="80" workbookViewId="0">
      <selection activeCell="E16" sqref="E16"/>
    </sheetView>
  </sheetViews>
  <sheetFormatPr defaultColWidth="9.109375" defaultRowHeight="15.6" x14ac:dyDescent="0.35"/>
  <cols>
    <col min="1" max="1" width="3.5546875" style="102" customWidth="1"/>
    <col min="2" max="2" width="30.6640625" style="102" customWidth="1"/>
    <col min="3" max="3" width="52.33203125" style="102" customWidth="1"/>
    <col min="4" max="4" width="26.33203125" style="102" customWidth="1"/>
    <col min="5" max="5" width="58.109375" style="102" customWidth="1"/>
    <col min="6" max="6" width="5" style="102" customWidth="1"/>
    <col min="7" max="7" width="4.33203125" style="102" customWidth="1"/>
    <col min="8" max="16384" width="9.109375" style="102"/>
  </cols>
  <sheetData>
    <row r="1" spans="1:8" ht="16.2" thickBot="1" x14ac:dyDescent="0.4">
      <c r="A1" s="101"/>
      <c r="B1" s="113"/>
      <c r="C1" s="113"/>
      <c r="F1" s="104"/>
      <c r="G1" s="107"/>
      <c r="H1" s="105"/>
    </row>
    <row r="2" spans="1:8" ht="18" thickBot="1" x14ac:dyDescent="0.45">
      <c r="A2" s="112"/>
      <c r="B2" s="383" t="s">
        <v>0</v>
      </c>
      <c r="C2" s="384"/>
      <c r="D2" s="105"/>
      <c r="E2" s="103"/>
      <c r="F2" s="104"/>
      <c r="G2" s="107"/>
      <c r="H2" s="105"/>
    </row>
    <row r="3" spans="1:8" x14ac:dyDescent="0.35">
      <c r="A3" s="112"/>
      <c r="B3" s="44" t="str">
        <f>'Version Control'!B3</f>
        <v>Test Report Template Name:</v>
      </c>
      <c r="C3" s="38" t="str">
        <f>'Version Control'!C3</f>
        <v>Furnace Fans</v>
      </c>
      <c r="D3" s="105"/>
      <c r="F3" s="104"/>
      <c r="G3" s="107"/>
      <c r="H3" s="105"/>
    </row>
    <row r="4" spans="1:8" ht="17.399999999999999" x14ac:dyDescent="0.4">
      <c r="A4" s="112"/>
      <c r="B4" s="45" t="str">
        <f>'Version Control'!B4</f>
        <v>Version Number:</v>
      </c>
      <c r="C4" s="39" t="str">
        <f>'Version Control'!C4</f>
        <v>v3.3</v>
      </c>
      <c r="D4" s="105"/>
      <c r="E4" s="75" t="s">
        <v>230</v>
      </c>
      <c r="F4" s="104"/>
      <c r="G4" s="107"/>
      <c r="H4" s="105"/>
    </row>
    <row r="5" spans="1:8" x14ac:dyDescent="0.35">
      <c r="A5" s="112"/>
      <c r="B5" s="45" t="str">
        <f>'Version Control'!B5</f>
        <v xml:space="preserve">Latest Template Revision: </v>
      </c>
      <c r="C5" s="40">
        <f>'Version Control'!C5</f>
        <v>46171</v>
      </c>
      <c r="D5" s="105"/>
      <c r="F5" s="104"/>
      <c r="G5" s="107"/>
      <c r="H5" s="105"/>
    </row>
    <row r="6" spans="1:8" x14ac:dyDescent="0.35">
      <c r="A6" s="112"/>
      <c r="B6" s="45" t="str">
        <f>'Version Control'!B6</f>
        <v>Tab Name:</v>
      </c>
      <c r="C6" s="39" t="str">
        <f ca="1">MID(CELL("filename",A1), FIND("]", CELL("filename", A1))+ 1, 255)</f>
        <v>Report Sign-Off Block</v>
      </c>
      <c r="D6" s="105"/>
      <c r="F6" s="104"/>
      <c r="G6" s="107"/>
      <c r="H6" s="105"/>
    </row>
    <row r="7" spans="1:8" x14ac:dyDescent="0.35">
      <c r="A7" s="112"/>
      <c r="B7" s="41" t="str">
        <f>'Version Control'!B7</f>
        <v>File Name:</v>
      </c>
      <c r="C7" s="42" t="str">
        <f ca="1">'Version Control'!C7</f>
        <v>Furnace Fans - v3.3.xlsx</v>
      </c>
      <c r="D7" s="105"/>
      <c r="F7" s="104"/>
      <c r="G7" s="107"/>
      <c r="H7" s="105"/>
    </row>
    <row r="8" spans="1:8" x14ac:dyDescent="0.35">
      <c r="A8" s="112"/>
      <c r="B8" s="41" t="str">
        <f>'Version Control'!B8</f>
        <v>Test Start Date:</v>
      </c>
      <c r="C8" s="259" t="str">
        <f>'Version Control'!C8</f>
        <v>[MM/DD/YYYY]</v>
      </c>
      <c r="D8" s="105"/>
      <c r="F8" s="104"/>
      <c r="G8" s="107"/>
      <c r="H8" s="105"/>
    </row>
    <row r="9" spans="1:8" ht="16.2" thickBot="1" x14ac:dyDescent="0.4">
      <c r="A9" s="112"/>
      <c r="B9" s="46" t="str">
        <f>'Version Control'!B9</f>
        <v xml:space="preserve">Test Completion Date: </v>
      </c>
      <c r="C9" s="43" t="str">
        <f>'Version Control'!C9</f>
        <v>[MM/DD/YYYY]</v>
      </c>
      <c r="D9" s="105"/>
      <c r="F9" s="104"/>
      <c r="G9" s="107"/>
      <c r="H9" s="105"/>
    </row>
    <row r="10" spans="1:8" x14ac:dyDescent="0.35">
      <c r="B10" s="106"/>
      <c r="C10" s="106"/>
      <c r="F10" s="104"/>
      <c r="G10" s="107"/>
      <c r="H10" s="105"/>
    </row>
    <row r="11" spans="1:8" ht="16.2" thickBot="1" x14ac:dyDescent="0.4">
      <c r="B11" s="108"/>
      <c r="C11" s="108"/>
      <c r="D11" s="108"/>
      <c r="E11" s="108"/>
      <c r="F11" s="104"/>
      <c r="G11" s="107"/>
      <c r="H11" s="105"/>
    </row>
    <row r="12" spans="1:8" ht="16.2" thickBot="1" x14ac:dyDescent="0.4">
      <c r="A12" s="104"/>
      <c r="B12" s="416" t="s">
        <v>79</v>
      </c>
      <c r="C12" s="438"/>
      <c r="D12" s="438"/>
      <c r="E12" s="417"/>
      <c r="F12" s="110"/>
      <c r="G12" s="107"/>
      <c r="H12" s="105"/>
    </row>
    <row r="13" spans="1:8" ht="25.5" customHeight="1" x14ac:dyDescent="0.35">
      <c r="A13" s="104"/>
      <c r="B13" s="573" t="s">
        <v>80</v>
      </c>
      <c r="C13" s="574"/>
      <c r="D13" s="574"/>
      <c r="E13" s="575"/>
      <c r="F13" s="110"/>
      <c r="G13" s="107"/>
      <c r="H13" s="105"/>
    </row>
    <row r="14" spans="1:8" ht="30" customHeight="1" x14ac:dyDescent="0.35">
      <c r="A14" s="104"/>
      <c r="B14" s="576"/>
      <c r="C14" s="577"/>
      <c r="D14" s="577"/>
      <c r="E14" s="578"/>
      <c r="F14" s="110"/>
      <c r="G14" s="107"/>
      <c r="H14" s="105"/>
    </row>
    <row r="15" spans="1:8" x14ac:dyDescent="0.35">
      <c r="A15" s="104"/>
      <c r="B15" s="579" t="s">
        <v>81</v>
      </c>
      <c r="C15" s="580"/>
      <c r="D15" s="95" t="s">
        <v>82</v>
      </c>
      <c r="E15" s="96" t="s">
        <v>83</v>
      </c>
      <c r="F15" s="110"/>
      <c r="G15" s="107"/>
      <c r="H15" s="105"/>
    </row>
    <row r="16" spans="1:8" x14ac:dyDescent="0.35">
      <c r="A16" s="104"/>
      <c r="B16" s="569" t="s">
        <v>84</v>
      </c>
      <c r="C16" s="570"/>
      <c r="D16" s="90" t="str">
        <f>'General Info and Test Results'!C18</f>
        <v>[MM/DD/YYYY]</v>
      </c>
      <c r="E16" s="98" t="s">
        <v>235</v>
      </c>
      <c r="F16" s="110"/>
      <c r="G16" s="107"/>
      <c r="H16" s="105"/>
    </row>
    <row r="17" spans="1:8" x14ac:dyDescent="0.35">
      <c r="A17" s="104"/>
      <c r="B17" s="569" t="s">
        <v>85</v>
      </c>
      <c r="C17" s="570"/>
      <c r="D17" s="97" t="s">
        <v>216</v>
      </c>
      <c r="E17" s="98" t="s">
        <v>235</v>
      </c>
      <c r="F17" s="110"/>
      <c r="G17" s="107"/>
      <c r="H17" s="105"/>
    </row>
    <row r="18" spans="1:8" x14ac:dyDescent="0.35">
      <c r="A18" s="104"/>
      <c r="B18" s="569" t="s">
        <v>86</v>
      </c>
      <c r="C18" s="570"/>
      <c r="D18" s="97" t="s">
        <v>216</v>
      </c>
      <c r="E18" s="98" t="s">
        <v>235</v>
      </c>
      <c r="F18" s="110"/>
      <c r="G18" s="107"/>
      <c r="H18" s="105"/>
    </row>
    <row r="19" spans="1:8" ht="16.2" thickBot="1" x14ac:dyDescent="0.4">
      <c r="A19" s="104"/>
      <c r="B19" s="571" t="s">
        <v>86</v>
      </c>
      <c r="C19" s="572"/>
      <c r="D19" s="99" t="s">
        <v>216</v>
      </c>
      <c r="E19" s="100" t="s">
        <v>235</v>
      </c>
      <c r="F19" s="110"/>
      <c r="G19" s="107"/>
      <c r="H19" s="105"/>
    </row>
    <row r="20" spans="1:8" x14ac:dyDescent="0.35">
      <c r="A20" s="108"/>
      <c r="B20" s="111"/>
      <c r="C20" s="111"/>
      <c r="D20" s="111"/>
      <c r="E20" s="111"/>
      <c r="F20" s="109"/>
      <c r="G20" s="107"/>
      <c r="H20" s="105"/>
    </row>
    <row r="21" spans="1:8" x14ac:dyDescent="0.35">
      <c r="A21" s="107"/>
      <c r="B21" s="107"/>
      <c r="C21" s="107"/>
      <c r="D21" s="107"/>
      <c r="E21" s="107"/>
      <c r="F21" s="107"/>
      <c r="G21" s="107"/>
      <c r="H21" s="105"/>
    </row>
    <row r="22" spans="1:8" x14ac:dyDescent="0.35">
      <c r="A22" s="106"/>
      <c r="B22" s="106"/>
      <c r="C22" s="106"/>
      <c r="D22" s="106"/>
      <c r="E22" s="106"/>
      <c r="F22" s="106"/>
      <c r="G22" s="106"/>
    </row>
  </sheetData>
  <sheetProtection algorithmName="SHA-512" hashValue="f6syXDvMt5TRk06V02470amvPfKaJJthLeJHm8O0IDEgbYmViQoXPIg1E3AKD7ovoVIlkDg6r1ZQ6fQL7xAhsg==" saltValue="ev5sdxpp7sJJf9AfXFMwzA==" spinCount="100000" sheet="1" objects="1" scenarios="1" selectLockedCells="1"/>
  <mergeCells count="8">
    <mergeCell ref="B18:C18"/>
    <mergeCell ref="B19:C19"/>
    <mergeCell ref="B2:C2"/>
    <mergeCell ref="B12:E12"/>
    <mergeCell ref="B13:E14"/>
    <mergeCell ref="B15:C15"/>
    <mergeCell ref="B16:C16"/>
    <mergeCell ref="B17:C17"/>
  </mergeCells>
  <hyperlinks>
    <hyperlink ref="E4" location="Instructions!A1" display="Back to Instructions tab" xr:uid="{F6FEED23-1881-485F-9433-223C85CF8EEB}"/>
  </hyperlinks>
  <pageMargins left="0.7" right="0.7" top="0.75" bottom="0.75" header="0.3" footer="0.3"/>
  <pageSetup orientation="portrait" horizontalDpi="200"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A79D-9638-44FE-B70B-B4CA2C641D3D}">
  <sheetPr codeName="Sheet11"/>
  <dimension ref="A1:G34"/>
  <sheetViews>
    <sheetView showGridLines="0" zoomScale="80" zoomScaleNormal="80" workbookViewId="0"/>
  </sheetViews>
  <sheetFormatPr defaultColWidth="9.109375" defaultRowHeight="14.4" x14ac:dyDescent="0.3"/>
  <cols>
    <col min="1" max="1" width="6.21875" style="1" customWidth="1"/>
    <col min="2" max="2" width="77.6640625" style="1" customWidth="1"/>
    <col min="3" max="3" width="26.109375" style="1" customWidth="1"/>
    <col min="4" max="4" width="26.88671875" style="1" customWidth="1"/>
    <col min="5" max="5" width="33.33203125" style="1" customWidth="1"/>
    <col min="6" max="6" width="7.44140625" style="1" customWidth="1"/>
    <col min="7" max="7" width="3.5546875" style="1" customWidth="1"/>
    <col min="8" max="16384" width="9.109375" style="1"/>
  </cols>
  <sheetData>
    <row r="1" spans="2:7" ht="15" thickBot="1" x14ac:dyDescent="0.35">
      <c r="G1" s="275"/>
    </row>
    <row r="2" spans="2:7" ht="16.2" thickBot="1" x14ac:dyDescent="0.35">
      <c r="B2" s="584" t="s">
        <v>0</v>
      </c>
      <c r="C2" s="585"/>
      <c r="D2" s="586"/>
      <c r="G2" s="275"/>
    </row>
    <row r="3" spans="2:7" ht="15.6" x14ac:dyDescent="0.35">
      <c r="B3" s="271" t="str">
        <f>'Version Control'!B3</f>
        <v>Test Report Template Name:</v>
      </c>
      <c r="C3" s="587" t="str">
        <f>'Version Control'!C3</f>
        <v>Furnace Fans</v>
      </c>
      <c r="D3" s="588"/>
      <c r="G3" s="275"/>
    </row>
    <row r="4" spans="2:7" ht="15.6" x14ac:dyDescent="0.35">
      <c r="B4" s="272" t="str">
        <f>'Version Control'!B4</f>
        <v>Version Number:</v>
      </c>
      <c r="C4" s="589" t="str">
        <f>'Version Control'!C4</f>
        <v>v3.3</v>
      </c>
      <c r="D4" s="590"/>
      <c r="G4" s="275"/>
    </row>
    <row r="5" spans="2:7" ht="15.6" x14ac:dyDescent="0.35">
      <c r="B5" s="272" t="str">
        <f>'Version Control'!B5</f>
        <v xml:space="preserve">Latest Template Revision: </v>
      </c>
      <c r="C5" s="591">
        <f>'Version Control'!C5</f>
        <v>46171</v>
      </c>
      <c r="D5" s="592"/>
      <c r="G5" s="275"/>
    </row>
    <row r="6" spans="2:7" ht="15.6" x14ac:dyDescent="0.35">
      <c r="B6" s="272" t="str">
        <f>'Version Control'!B6</f>
        <v>Tab Name:</v>
      </c>
      <c r="C6" s="589" t="str">
        <f ca="1">MID(CELL("filename",A1), FIND("]", CELL("filename", A1))+ 1, 255)</f>
        <v>Tables</v>
      </c>
      <c r="D6" s="590"/>
      <c r="G6" s="275"/>
    </row>
    <row r="7" spans="2:7" ht="15.6" x14ac:dyDescent="0.35">
      <c r="B7" s="273" t="str">
        <f>'Version Control'!B7</f>
        <v>File Name:</v>
      </c>
      <c r="C7" s="589" t="str">
        <f ca="1">'Version Control'!C7</f>
        <v>Furnace Fans - v3.3.xlsx</v>
      </c>
      <c r="D7" s="590"/>
      <c r="G7" s="275"/>
    </row>
    <row r="8" spans="2:7" ht="15.6" x14ac:dyDescent="0.35">
      <c r="B8" s="273" t="str">
        <f>'Version Control'!B8</f>
        <v>Test Start Date:</v>
      </c>
      <c r="C8" s="591" t="str">
        <f>'Version Control'!C8</f>
        <v>[MM/DD/YYYY]</v>
      </c>
      <c r="D8" s="592"/>
      <c r="G8" s="275"/>
    </row>
    <row r="9" spans="2:7" ht="16.2" thickBot="1" x14ac:dyDescent="0.4">
      <c r="B9" s="274" t="str">
        <f>'Version Control'!B9</f>
        <v xml:space="preserve">Test Completion Date: </v>
      </c>
      <c r="C9" s="593" t="str">
        <f>'Version Control'!C9</f>
        <v>[MM/DD/YYYY]</v>
      </c>
      <c r="D9" s="594"/>
      <c r="G9" s="275"/>
    </row>
    <row r="10" spans="2:7" x14ac:dyDescent="0.3">
      <c r="G10" s="275"/>
    </row>
    <row r="11" spans="2:7" x14ac:dyDescent="0.3">
      <c r="G11" s="275"/>
    </row>
    <row r="12" spans="2:7" ht="15" thickBot="1" x14ac:dyDescent="0.35">
      <c r="G12" s="275"/>
    </row>
    <row r="13" spans="2:7" ht="16.2" thickBot="1" x14ac:dyDescent="0.4">
      <c r="B13" s="411" t="s">
        <v>102</v>
      </c>
      <c r="C13" s="412"/>
      <c r="D13" s="412"/>
      <c r="E13" s="413"/>
      <c r="G13" s="275"/>
    </row>
    <row r="14" spans="2:7" ht="16.2" thickBot="1" x14ac:dyDescent="0.35">
      <c r="B14" s="276" t="s">
        <v>70</v>
      </c>
      <c r="C14" s="277" t="s">
        <v>103</v>
      </c>
      <c r="D14" s="277" t="s">
        <v>104</v>
      </c>
      <c r="E14" s="278" t="s">
        <v>118</v>
      </c>
      <c r="G14" s="275"/>
    </row>
    <row r="15" spans="2:7" ht="28.8" x14ac:dyDescent="0.3">
      <c r="B15" s="279" t="s">
        <v>100</v>
      </c>
      <c r="C15" s="302">
        <v>0.5</v>
      </c>
      <c r="D15" s="302">
        <v>0.55000000000000004</v>
      </c>
      <c r="E15" s="280" t="s">
        <v>119</v>
      </c>
      <c r="G15" s="275"/>
    </row>
    <row r="16" spans="2:7" x14ac:dyDescent="0.3">
      <c r="B16" s="281" t="s">
        <v>71</v>
      </c>
      <c r="C16" s="303">
        <v>0.65</v>
      </c>
      <c r="D16" s="303">
        <v>0.7</v>
      </c>
      <c r="E16" s="282" t="s">
        <v>120</v>
      </c>
      <c r="G16" s="275"/>
    </row>
    <row r="17" spans="2:7" ht="15" thickBot="1" x14ac:dyDescent="0.35">
      <c r="B17" s="283" t="s">
        <v>101</v>
      </c>
      <c r="C17" s="304">
        <v>0.3</v>
      </c>
      <c r="D17" s="304">
        <v>0.35</v>
      </c>
      <c r="E17" s="284" t="s">
        <v>121</v>
      </c>
      <c r="G17" s="275"/>
    </row>
    <row r="18" spans="2:7" x14ac:dyDescent="0.3">
      <c r="B18" s="285"/>
      <c r="C18" s="285"/>
      <c r="D18" s="285"/>
      <c r="E18" s="285"/>
      <c r="G18" s="275"/>
    </row>
    <row r="19" spans="2:7" ht="15" thickBot="1" x14ac:dyDescent="0.35">
      <c r="B19" s="285"/>
      <c r="C19" s="285"/>
      <c r="D19" s="285"/>
      <c r="E19" s="285"/>
      <c r="G19" s="275"/>
    </row>
    <row r="20" spans="2:7" ht="16.2" thickBot="1" x14ac:dyDescent="0.4">
      <c r="B20" s="414" t="s">
        <v>105</v>
      </c>
      <c r="C20" s="523"/>
      <c r="D20" s="415"/>
      <c r="E20" s="285"/>
      <c r="G20" s="275"/>
    </row>
    <row r="21" spans="2:7" ht="16.2" thickBot="1" x14ac:dyDescent="0.35">
      <c r="B21" s="84" t="s">
        <v>106</v>
      </c>
      <c r="C21" s="154" t="s">
        <v>107</v>
      </c>
      <c r="D21" s="286" t="s">
        <v>108</v>
      </c>
      <c r="E21" s="285"/>
      <c r="G21" s="275"/>
    </row>
    <row r="22" spans="2:7" x14ac:dyDescent="0.3">
      <c r="B22" s="287" t="s">
        <v>109</v>
      </c>
      <c r="C22" s="288" t="s">
        <v>110</v>
      </c>
      <c r="D22" s="289">
        <v>830</v>
      </c>
      <c r="E22" s="285"/>
      <c r="G22" s="275"/>
    </row>
    <row r="23" spans="2:7" x14ac:dyDescent="0.3">
      <c r="B23" s="290" t="s">
        <v>129</v>
      </c>
      <c r="C23" s="291" t="s">
        <v>277</v>
      </c>
      <c r="D23" s="292">
        <v>640</v>
      </c>
      <c r="E23" s="285"/>
      <c r="G23" s="275"/>
    </row>
    <row r="24" spans="2:7" ht="15" thickBot="1" x14ac:dyDescent="0.35">
      <c r="B24" s="293" t="s">
        <v>59</v>
      </c>
      <c r="C24" s="294" t="s">
        <v>111</v>
      </c>
      <c r="D24" s="295">
        <v>400</v>
      </c>
      <c r="E24" s="285"/>
      <c r="G24" s="275"/>
    </row>
    <row r="25" spans="2:7" x14ac:dyDescent="0.3">
      <c r="B25" s="285"/>
      <c r="C25" s="285"/>
      <c r="D25" s="285"/>
      <c r="E25" s="285"/>
      <c r="G25" s="275"/>
    </row>
    <row r="26" spans="2:7" ht="15" thickBot="1" x14ac:dyDescent="0.35">
      <c r="B26" s="285"/>
      <c r="C26" s="285"/>
      <c r="D26" s="285"/>
      <c r="E26" s="285"/>
      <c r="G26" s="275"/>
    </row>
    <row r="27" spans="2:7" ht="33.6" customHeight="1" thickBot="1" x14ac:dyDescent="0.4">
      <c r="B27" s="581" t="s">
        <v>282</v>
      </c>
      <c r="C27" s="582"/>
      <c r="D27" s="583"/>
      <c r="E27" s="285"/>
      <c r="G27" s="275"/>
    </row>
    <row r="28" spans="2:7" ht="31.8" thickBot="1" x14ac:dyDescent="0.35">
      <c r="B28" s="84" t="s">
        <v>162</v>
      </c>
      <c r="C28" s="296" t="s">
        <v>163</v>
      </c>
      <c r="D28" s="297" t="s">
        <v>169</v>
      </c>
      <c r="E28" s="285"/>
      <c r="G28" s="275"/>
    </row>
    <row r="29" spans="2:7" x14ac:dyDescent="0.3">
      <c r="B29" s="298" t="s">
        <v>174</v>
      </c>
      <c r="C29" s="288" t="s">
        <v>164</v>
      </c>
      <c r="D29" s="289">
        <v>3</v>
      </c>
      <c r="E29" s="285"/>
      <c r="G29" s="275"/>
    </row>
    <row r="30" spans="2:7" x14ac:dyDescent="0.3">
      <c r="B30" s="299" t="s">
        <v>175</v>
      </c>
      <c r="C30" s="291" t="s">
        <v>164</v>
      </c>
      <c r="D30" s="292">
        <v>5</v>
      </c>
      <c r="E30" s="285"/>
      <c r="G30" s="275"/>
    </row>
    <row r="31" spans="2:7" x14ac:dyDescent="0.3">
      <c r="B31" s="299" t="s">
        <v>166</v>
      </c>
      <c r="C31" s="291" t="s">
        <v>165</v>
      </c>
      <c r="D31" s="292">
        <v>1</v>
      </c>
      <c r="E31" s="285"/>
      <c r="G31" s="275"/>
    </row>
    <row r="32" spans="2:7" ht="15" thickBot="1" x14ac:dyDescent="0.35">
      <c r="B32" s="300" t="s">
        <v>167</v>
      </c>
      <c r="C32" s="294" t="s">
        <v>168</v>
      </c>
      <c r="D32" s="295">
        <v>5</v>
      </c>
      <c r="E32" s="285"/>
      <c r="G32" s="275"/>
    </row>
    <row r="33" spans="1:7" x14ac:dyDescent="0.3">
      <c r="B33" s="301"/>
      <c r="C33" s="301"/>
      <c r="D33" s="301"/>
      <c r="E33" s="301"/>
      <c r="G33" s="275"/>
    </row>
    <row r="34" spans="1:7" x14ac:dyDescent="0.3">
      <c r="A34" s="275"/>
      <c r="B34" s="275"/>
      <c r="C34" s="275"/>
      <c r="D34" s="275"/>
      <c r="E34" s="275"/>
      <c r="F34" s="275"/>
      <c r="G34" s="275"/>
    </row>
  </sheetData>
  <sheetProtection algorithmName="SHA-512" hashValue="E855ifJPZRX1YQS66F82JWjUtwEZ980PQlOUGPoIB0M9qGdkCKw5iMn4x715Wl8bulruIt29pwCQNkbvV2S8Qw==" saltValue="bSW+50yHBCQo0gTa8lbaIw==" spinCount="100000" sheet="1" objects="1" scenarios="1" selectLockedCells="1"/>
  <mergeCells count="11">
    <mergeCell ref="B20:D20"/>
    <mergeCell ref="B27:D27"/>
    <mergeCell ref="B2:D2"/>
    <mergeCell ref="C3:D3"/>
    <mergeCell ref="C4:D4"/>
    <mergeCell ref="C5:D5"/>
    <mergeCell ref="C6:D6"/>
    <mergeCell ref="C7:D7"/>
    <mergeCell ref="C8:D8"/>
    <mergeCell ref="C9:D9"/>
    <mergeCell ref="B13:E13"/>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7308E-002C-4A48-957D-061309551769}">
  <sheetPr codeName="Sheet10"/>
  <dimension ref="A1:I3508"/>
  <sheetViews>
    <sheetView showGridLines="0" zoomScale="80" zoomScaleNormal="80" workbookViewId="0"/>
  </sheetViews>
  <sheetFormatPr defaultColWidth="9.109375" defaultRowHeight="15.6" x14ac:dyDescent="0.35"/>
  <cols>
    <col min="1" max="1" width="3.44140625" style="260" customWidth="1"/>
    <col min="2" max="2" width="80.21875" style="260" customWidth="1"/>
    <col min="3" max="3" width="6.77734375" style="260" customWidth="1"/>
    <col min="4" max="4" width="49.109375" style="260" customWidth="1"/>
    <col min="5" max="5" width="6.33203125" style="260" customWidth="1"/>
    <col min="6" max="6" width="3.33203125" style="270" customWidth="1"/>
    <col min="7" max="7" width="19.5546875" style="260" customWidth="1"/>
    <col min="8" max="8" width="9.109375" style="260"/>
    <col min="9" max="9" width="15" style="260" customWidth="1"/>
    <col min="10" max="10" width="7.33203125" style="260" customWidth="1"/>
    <col min="11" max="11" width="14.33203125" style="260" customWidth="1"/>
    <col min="12" max="16384" width="9.109375" style="260"/>
  </cols>
  <sheetData>
    <row r="1" spans="2:9" ht="16.2" thickBot="1" x14ac:dyDescent="0.4">
      <c r="F1" s="82"/>
    </row>
    <row r="2" spans="2:9" ht="16.2" thickBot="1" x14ac:dyDescent="0.4">
      <c r="B2" s="584" t="s">
        <v>0</v>
      </c>
      <c r="C2" s="585"/>
      <c r="D2" s="586"/>
      <c r="F2" s="82"/>
    </row>
    <row r="3" spans="2:9" x14ac:dyDescent="0.35">
      <c r="B3" s="271" t="str">
        <f>'Version Control'!B3</f>
        <v>Test Report Template Name:</v>
      </c>
      <c r="C3" s="587" t="str">
        <f>'Version Control'!C3</f>
        <v>Furnace Fans</v>
      </c>
      <c r="D3" s="588"/>
      <c r="F3" s="82"/>
    </row>
    <row r="4" spans="2:9" x14ac:dyDescent="0.35">
      <c r="B4" s="272" t="str">
        <f>'Version Control'!B4</f>
        <v>Version Number:</v>
      </c>
      <c r="C4" s="589" t="str">
        <f>'Version Control'!C4</f>
        <v>v3.3</v>
      </c>
      <c r="D4" s="590"/>
      <c r="F4" s="82"/>
    </row>
    <row r="5" spans="2:9" x14ac:dyDescent="0.35">
      <c r="B5" s="272" t="str">
        <f>'Version Control'!B5</f>
        <v xml:space="preserve">Latest Template Revision: </v>
      </c>
      <c r="C5" s="591">
        <f>'Version Control'!C5</f>
        <v>46171</v>
      </c>
      <c r="D5" s="592"/>
      <c r="F5" s="82"/>
    </row>
    <row r="6" spans="2:9" x14ac:dyDescent="0.35">
      <c r="B6" s="272" t="str">
        <f>'Version Control'!B6</f>
        <v>Tab Name:</v>
      </c>
      <c r="C6" s="589" t="str">
        <f ca="1">MID(CELL("filename",A1), FIND("]", CELL("filename", A1))+ 1, 255)</f>
        <v>Drop-Downs</v>
      </c>
      <c r="D6" s="590"/>
      <c r="F6" s="82"/>
    </row>
    <row r="7" spans="2:9" x14ac:dyDescent="0.35">
      <c r="B7" s="273" t="str">
        <f>'Version Control'!B7</f>
        <v>File Name:</v>
      </c>
      <c r="C7" s="589" t="str">
        <f ca="1">'Version Control'!C7</f>
        <v>Furnace Fans - v3.3.xlsx</v>
      </c>
      <c r="D7" s="590"/>
      <c r="F7" s="82"/>
    </row>
    <row r="8" spans="2:9" x14ac:dyDescent="0.35">
      <c r="B8" s="273" t="str">
        <f>'Version Control'!B8</f>
        <v>Test Start Date:</v>
      </c>
      <c r="C8" s="591" t="str">
        <f>'Version Control'!C8</f>
        <v>[MM/DD/YYYY]</v>
      </c>
      <c r="D8" s="592"/>
      <c r="F8" s="82"/>
    </row>
    <row r="9" spans="2:9" ht="16.2" thickBot="1" x14ac:dyDescent="0.4">
      <c r="B9" s="274" t="str">
        <f>'Version Control'!B9</f>
        <v xml:space="preserve">Test Completion Date: </v>
      </c>
      <c r="C9" s="593" t="str">
        <f>'Version Control'!C9</f>
        <v>[MM/DD/YYYY]</v>
      </c>
      <c r="D9" s="594"/>
      <c r="F9" s="82"/>
    </row>
    <row r="10" spans="2:9" x14ac:dyDescent="0.35">
      <c r="F10" s="82"/>
    </row>
    <row r="11" spans="2:9" x14ac:dyDescent="0.35">
      <c r="F11" s="82"/>
    </row>
    <row r="12" spans="2:9" x14ac:dyDescent="0.35">
      <c r="B12" s="261" t="s">
        <v>87</v>
      </c>
      <c r="C12" s="261"/>
      <c r="D12" s="261" t="s">
        <v>95</v>
      </c>
      <c r="F12" s="82"/>
    </row>
    <row r="13" spans="2:9" x14ac:dyDescent="0.35">
      <c r="B13" s="262" t="s">
        <v>64</v>
      </c>
      <c r="C13" s="266"/>
      <c r="D13" s="267" t="s">
        <v>66</v>
      </c>
      <c r="F13" s="82"/>
    </row>
    <row r="14" spans="2:9" x14ac:dyDescent="0.35">
      <c r="B14" s="263" t="s">
        <v>88</v>
      </c>
      <c r="C14" s="266"/>
      <c r="D14" s="268" t="s">
        <v>96</v>
      </c>
      <c r="F14" s="82"/>
    </row>
    <row r="15" spans="2:9" x14ac:dyDescent="0.35">
      <c r="B15" s="263" t="s">
        <v>89</v>
      </c>
      <c r="C15" s="266"/>
      <c r="D15" s="266"/>
      <c r="F15" s="82"/>
      <c r="G15" s="264"/>
      <c r="I15" s="264"/>
    </row>
    <row r="16" spans="2:9" x14ac:dyDescent="0.35">
      <c r="B16" s="263" t="s">
        <v>90</v>
      </c>
      <c r="C16" s="266"/>
      <c r="D16" s="261" t="s">
        <v>97</v>
      </c>
      <c r="F16" s="82"/>
      <c r="G16" s="264"/>
    </row>
    <row r="17" spans="2:9" x14ac:dyDescent="0.35">
      <c r="B17" s="263" t="s">
        <v>91</v>
      </c>
      <c r="C17" s="266"/>
      <c r="D17" s="262" t="s">
        <v>98</v>
      </c>
      <c r="F17" s="82"/>
      <c r="G17" s="264"/>
    </row>
    <row r="18" spans="2:9" x14ac:dyDescent="0.35">
      <c r="B18" s="263" t="s">
        <v>92</v>
      </c>
      <c r="C18" s="266"/>
      <c r="D18" s="265" t="s">
        <v>62</v>
      </c>
      <c r="F18" s="82"/>
      <c r="G18" s="264"/>
    </row>
    <row r="19" spans="2:9" x14ac:dyDescent="0.35">
      <c r="B19" s="263" t="s">
        <v>93</v>
      </c>
      <c r="C19" s="266"/>
      <c r="F19" s="82"/>
      <c r="G19" s="264"/>
    </row>
    <row r="20" spans="2:9" x14ac:dyDescent="0.35">
      <c r="B20" s="263" t="s">
        <v>94</v>
      </c>
      <c r="C20" s="266"/>
      <c r="D20" s="266"/>
      <c r="F20" s="82"/>
      <c r="G20" s="264"/>
      <c r="I20"/>
    </row>
    <row r="21" spans="2:9" x14ac:dyDescent="0.35">
      <c r="B21" s="265" t="s">
        <v>247</v>
      </c>
      <c r="C21" s="266"/>
      <c r="D21" s="266"/>
      <c r="F21" s="82"/>
      <c r="G21" s="264"/>
      <c r="I21"/>
    </row>
    <row r="22" spans="2:9" x14ac:dyDescent="0.35">
      <c r="B22" s="266"/>
      <c r="C22" s="266"/>
      <c r="D22" s="266"/>
      <c r="F22" s="82"/>
      <c r="G22" s="264"/>
      <c r="I22"/>
    </row>
    <row r="23" spans="2:9" x14ac:dyDescent="0.35">
      <c r="B23" s="261" t="s">
        <v>99</v>
      </c>
      <c r="C23" s="261"/>
      <c r="D23" s="261"/>
      <c r="F23" s="82"/>
      <c r="I23"/>
    </row>
    <row r="24" spans="2:9" x14ac:dyDescent="0.35">
      <c r="B24" s="262" t="s">
        <v>100</v>
      </c>
      <c r="F24" s="82"/>
      <c r="I24"/>
    </row>
    <row r="25" spans="2:9" x14ac:dyDescent="0.35">
      <c r="B25" s="263" t="s">
        <v>71</v>
      </c>
      <c r="F25" s="82"/>
    </row>
    <row r="26" spans="2:9" x14ac:dyDescent="0.35">
      <c r="B26" s="269" t="s">
        <v>101</v>
      </c>
      <c r="F26" s="82"/>
    </row>
    <row r="27" spans="2:9" x14ac:dyDescent="0.35">
      <c r="C27" s="261"/>
      <c r="D27" s="261"/>
      <c r="F27" s="82"/>
    </row>
    <row r="28" spans="2:9" x14ac:dyDescent="0.35">
      <c r="B28" s="261" t="s">
        <v>170</v>
      </c>
      <c r="C28" s="261"/>
      <c r="D28" s="261"/>
      <c r="F28" s="82"/>
    </row>
    <row r="29" spans="2:9" x14ac:dyDescent="0.35">
      <c r="B29" s="262" t="s">
        <v>174</v>
      </c>
      <c r="C29" s="266"/>
      <c r="D29" s="266"/>
      <c r="F29" s="82"/>
    </row>
    <row r="30" spans="2:9" x14ac:dyDescent="0.35">
      <c r="B30" s="263" t="s">
        <v>175</v>
      </c>
      <c r="C30" s="266"/>
      <c r="D30" s="266"/>
      <c r="F30" s="82"/>
    </row>
    <row r="31" spans="2:9" x14ac:dyDescent="0.35">
      <c r="B31" s="263" t="s">
        <v>166</v>
      </c>
      <c r="C31" s="266"/>
      <c r="D31" s="266"/>
      <c r="F31" s="82"/>
    </row>
    <row r="32" spans="2:9" x14ac:dyDescent="0.35">
      <c r="B32" s="269" t="s">
        <v>167</v>
      </c>
      <c r="C32" s="266"/>
      <c r="D32" s="266"/>
      <c r="F32" s="82"/>
    </row>
    <row r="33" spans="1:8" customFormat="1" x14ac:dyDescent="0.35">
      <c r="A33" s="260"/>
      <c r="B33" s="260"/>
      <c r="C33" s="260"/>
      <c r="D33" s="260"/>
      <c r="E33" s="260"/>
      <c r="F33" s="82"/>
    </row>
    <row r="34" spans="1:8" customFormat="1" x14ac:dyDescent="0.35">
      <c r="A34" s="82"/>
      <c r="B34" s="82"/>
      <c r="C34" s="82"/>
      <c r="D34" s="82"/>
      <c r="E34" s="82"/>
      <c r="F34" s="82"/>
    </row>
    <row r="35" spans="1:8" customFormat="1" x14ac:dyDescent="0.35">
      <c r="A35" s="260"/>
      <c r="B35" s="260"/>
      <c r="C35" s="260"/>
      <c r="D35" s="260"/>
    </row>
    <row r="36" spans="1:8" customFormat="1" x14ac:dyDescent="0.35">
      <c r="A36" s="260"/>
      <c r="B36" s="260"/>
      <c r="C36" s="260"/>
      <c r="D36" s="260"/>
    </row>
    <row r="37" spans="1:8" x14ac:dyDescent="0.35">
      <c r="E37"/>
      <c r="F37"/>
      <c r="G37"/>
      <c r="H37"/>
    </row>
    <row r="38" spans="1:8" x14ac:dyDescent="0.35">
      <c r="E38"/>
      <c r="F38"/>
      <c r="G38"/>
      <c r="H38"/>
    </row>
    <row r="39" spans="1:8" x14ac:dyDescent="0.35">
      <c r="E39"/>
      <c r="F39"/>
      <c r="G39"/>
      <c r="H39"/>
    </row>
    <row r="40" spans="1:8" x14ac:dyDescent="0.35">
      <c r="A40" s="264"/>
      <c r="E40"/>
      <c r="F40"/>
      <c r="G40"/>
      <c r="H40"/>
    </row>
    <row r="41" spans="1:8" x14ac:dyDescent="0.35">
      <c r="A41" s="264"/>
      <c r="F41" s="260"/>
    </row>
    <row r="42" spans="1:8" x14ac:dyDescent="0.35">
      <c r="A42" s="264"/>
      <c r="F42" s="260"/>
    </row>
    <row r="43" spans="1:8" x14ac:dyDescent="0.35">
      <c r="A43" s="264"/>
      <c r="F43" s="260"/>
    </row>
    <row r="44" spans="1:8" x14ac:dyDescent="0.35">
      <c r="A44" s="264"/>
      <c r="F44" s="260"/>
    </row>
    <row r="45" spans="1:8" x14ac:dyDescent="0.35">
      <c r="A45" s="264"/>
      <c r="F45" s="260"/>
    </row>
    <row r="46" spans="1:8" x14ac:dyDescent="0.35">
      <c r="A46" s="264"/>
      <c r="F46" s="260"/>
    </row>
    <row r="47" spans="1:8" x14ac:dyDescent="0.35">
      <c r="A47" s="264"/>
      <c r="F47" s="260"/>
    </row>
    <row r="48" spans="1:8" x14ac:dyDescent="0.35">
      <c r="A48" s="264"/>
      <c r="F48" s="260"/>
    </row>
    <row r="49" spans="1:6" x14ac:dyDescent="0.35">
      <c r="A49" s="264"/>
      <c r="F49" s="260"/>
    </row>
    <row r="50" spans="1:6" x14ac:dyDescent="0.35">
      <c r="A50" s="264"/>
      <c r="F50" s="260"/>
    </row>
    <row r="51" spans="1:6" x14ac:dyDescent="0.35">
      <c r="A51" s="264"/>
      <c r="F51" s="260"/>
    </row>
    <row r="52" spans="1:6" x14ac:dyDescent="0.35">
      <c r="A52" s="264"/>
      <c r="F52" s="260"/>
    </row>
    <row r="53" spans="1:6" x14ac:dyDescent="0.35">
      <c r="A53" s="264"/>
      <c r="F53" s="260"/>
    </row>
    <row r="54" spans="1:6" x14ac:dyDescent="0.35">
      <c r="A54" s="264"/>
      <c r="F54" s="260"/>
    </row>
    <row r="55" spans="1:6" x14ac:dyDescent="0.35">
      <c r="A55" s="264"/>
      <c r="F55" s="260"/>
    </row>
    <row r="56" spans="1:6" x14ac:dyDescent="0.35">
      <c r="A56" s="264"/>
      <c r="F56" s="260"/>
    </row>
    <row r="57" spans="1:6" x14ac:dyDescent="0.35">
      <c r="A57" s="264"/>
      <c r="F57" s="260"/>
    </row>
    <row r="58" spans="1:6" x14ac:dyDescent="0.35">
      <c r="A58" s="264"/>
      <c r="F58" s="260"/>
    </row>
    <row r="59" spans="1:6" x14ac:dyDescent="0.35">
      <c r="A59" s="264"/>
      <c r="F59" s="260"/>
    </row>
    <row r="60" spans="1:6" x14ac:dyDescent="0.35">
      <c r="A60" s="264"/>
      <c r="F60" s="260"/>
    </row>
    <row r="61" spans="1:6" x14ac:dyDescent="0.35">
      <c r="A61" s="264"/>
      <c r="F61" s="260"/>
    </row>
    <row r="62" spans="1:6" x14ac:dyDescent="0.35">
      <c r="A62" s="264"/>
      <c r="F62" s="260"/>
    </row>
    <row r="63" spans="1:6" x14ac:dyDescent="0.35">
      <c r="A63" s="264"/>
      <c r="F63" s="260"/>
    </row>
    <row r="64" spans="1:6" x14ac:dyDescent="0.35">
      <c r="A64" s="264"/>
      <c r="F64" s="260"/>
    </row>
    <row r="65" spans="1:8" x14ac:dyDescent="0.35">
      <c r="A65" s="264"/>
      <c r="F65" s="260"/>
    </row>
    <row r="66" spans="1:8" x14ac:dyDescent="0.35">
      <c r="A66" s="264"/>
      <c r="F66" s="260"/>
    </row>
    <row r="67" spans="1:8" x14ac:dyDescent="0.35">
      <c r="A67" s="270"/>
      <c r="E67" s="270"/>
      <c r="G67" s="270"/>
      <c r="H67" s="270"/>
    </row>
    <row r="68" spans="1:8" x14ac:dyDescent="0.35">
      <c r="B68" s="270"/>
      <c r="C68" s="270"/>
      <c r="D68" s="270"/>
      <c r="F68" s="260"/>
    </row>
    <row r="69" spans="1:8" x14ac:dyDescent="0.35">
      <c r="F69" s="260"/>
    </row>
    <row r="70" spans="1:8" x14ac:dyDescent="0.35">
      <c r="F70" s="260"/>
    </row>
    <row r="71" spans="1:8" x14ac:dyDescent="0.35">
      <c r="F71" s="260"/>
    </row>
    <row r="72" spans="1:8" x14ac:dyDescent="0.35">
      <c r="F72" s="260"/>
    </row>
    <row r="73" spans="1:8" x14ac:dyDescent="0.35">
      <c r="F73" s="260"/>
    </row>
    <row r="74" spans="1:8" x14ac:dyDescent="0.35">
      <c r="F74" s="260"/>
    </row>
    <row r="75" spans="1:8" x14ac:dyDescent="0.35">
      <c r="F75" s="260"/>
    </row>
    <row r="76" spans="1:8" x14ac:dyDescent="0.35">
      <c r="F76" s="260"/>
    </row>
    <row r="77" spans="1:8" x14ac:dyDescent="0.35">
      <c r="F77" s="260"/>
    </row>
    <row r="78" spans="1:8" x14ac:dyDescent="0.35">
      <c r="F78" s="260"/>
    </row>
    <row r="79" spans="1:8" x14ac:dyDescent="0.35">
      <c r="F79" s="260"/>
    </row>
    <row r="80" spans="1:8" x14ac:dyDescent="0.35">
      <c r="F80" s="260"/>
    </row>
    <row r="81" spans="6:6" x14ac:dyDescent="0.35">
      <c r="F81" s="260"/>
    </row>
    <row r="82" spans="6:6" x14ac:dyDescent="0.35">
      <c r="F82" s="260"/>
    </row>
    <row r="83" spans="6:6" x14ac:dyDescent="0.35">
      <c r="F83" s="260"/>
    </row>
    <row r="84" spans="6:6" x14ac:dyDescent="0.35">
      <c r="F84" s="260"/>
    </row>
    <row r="85" spans="6:6" x14ac:dyDescent="0.35">
      <c r="F85" s="260"/>
    </row>
    <row r="86" spans="6:6" x14ac:dyDescent="0.35">
      <c r="F86" s="260"/>
    </row>
    <row r="87" spans="6:6" x14ac:dyDescent="0.35">
      <c r="F87" s="260"/>
    </row>
    <row r="88" spans="6:6" x14ac:dyDescent="0.35">
      <c r="F88" s="260"/>
    </row>
    <row r="89" spans="6:6" x14ac:dyDescent="0.35">
      <c r="F89" s="260"/>
    </row>
    <row r="90" spans="6:6" x14ac:dyDescent="0.35">
      <c r="F90" s="260"/>
    </row>
    <row r="91" spans="6:6" x14ac:dyDescent="0.35">
      <c r="F91" s="260"/>
    </row>
    <row r="92" spans="6:6" x14ac:dyDescent="0.35">
      <c r="F92" s="260"/>
    </row>
    <row r="93" spans="6:6" x14ac:dyDescent="0.35">
      <c r="F93" s="260"/>
    </row>
    <row r="94" spans="6:6" x14ac:dyDescent="0.35">
      <c r="F94" s="260"/>
    </row>
    <row r="95" spans="6:6" x14ac:dyDescent="0.35">
      <c r="F95" s="260"/>
    </row>
    <row r="96" spans="6:6" x14ac:dyDescent="0.35">
      <c r="F96" s="260"/>
    </row>
    <row r="97" spans="6:6" x14ac:dyDescent="0.35">
      <c r="F97" s="260"/>
    </row>
    <row r="98" spans="6:6" x14ac:dyDescent="0.35">
      <c r="F98" s="260"/>
    </row>
    <row r="99" spans="6:6" x14ac:dyDescent="0.35">
      <c r="F99" s="260"/>
    </row>
    <row r="100" spans="6:6" x14ac:dyDescent="0.35">
      <c r="F100" s="260"/>
    </row>
    <row r="101" spans="6:6" x14ac:dyDescent="0.35">
      <c r="F101" s="260"/>
    </row>
    <row r="102" spans="6:6" x14ac:dyDescent="0.35">
      <c r="F102" s="260"/>
    </row>
    <row r="103" spans="6:6" x14ac:dyDescent="0.35">
      <c r="F103" s="260"/>
    </row>
    <row r="104" spans="6:6" x14ac:dyDescent="0.35">
      <c r="F104" s="260"/>
    </row>
    <row r="105" spans="6:6" x14ac:dyDescent="0.35">
      <c r="F105" s="260"/>
    </row>
    <row r="106" spans="6:6" x14ac:dyDescent="0.35">
      <c r="F106" s="260"/>
    </row>
    <row r="107" spans="6:6" x14ac:dyDescent="0.35">
      <c r="F107" s="260"/>
    </row>
    <row r="108" spans="6:6" x14ac:dyDescent="0.35">
      <c r="F108" s="260"/>
    </row>
    <row r="109" spans="6:6" x14ac:dyDescent="0.35">
      <c r="F109" s="260"/>
    </row>
    <row r="110" spans="6:6" x14ac:dyDescent="0.35">
      <c r="F110" s="260"/>
    </row>
    <row r="111" spans="6:6" x14ac:dyDescent="0.35">
      <c r="F111" s="260"/>
    </row>
    <row r="112" spans="6:6" x14ac:dyDescent="0.35">
      <c r="F112" s="260"/>
    </row>
    <row r="113" spans="6:6" x14ac:dyDescent="0.35">
      <c r="F113" s="260"/>
    </row>
    <row r="114" spans="6:6" x14ac:dyDescent="0.35">
      <c r="F114" s="260"/>
    </row>
    <row r="115" spans="6:6" x14ac:dyDescent="0.35">
      <c r="F115" s="260"/>
    </row>
    <row r="116" spans="6:6" x14ac:dyDescent="0.35">
      <c r="F116" s="260"/>
    </row>
    <row r="117" spans="6:6" x14ac:dyDescent="0.35">
      <c r="F117" s="260"/>
    </row>
    <row r="118" spans="6:6" x14ac:dyDescent="0.35">
      <c r="F118" s="260"/>
    </row>
    <row r="119" spans="6:6" x14ac:dyDescent="0.35">
      <c r="F119" s="260"/>
    </row>
    <row r="120" spans="6:6" x14ac:dyDescent="0.35">
      <c r="F120" s="260"/>
    </row>
    <row r="121" spans="6:6" x14ac:dyDescent="0.35">
      <c r="F121" s="260"/>
    </row>
    <row r="122" spans="6:6" x14ac:dyDescent="0.35">
      <c r="F122" s="260"/>
    </row>
    <row r="123" spans="6:6" x14ac:dyDescent="0.35">
      <c r="F123" s="260"/>
    </row>
    <row r="124" spans="6:6" x14ac:dyDescent="0.35">
      <c r="F124" s="260"/>
    </row>
    <row r="125" spans="6:6" x14ac:dyDescent="0.35">
      <c r="F125" s="260"/>
    </row>
    <row r="126" spans="6:6" x14ac:dyDescent="0.35">
      <c r="F126" s="260"/>
    </row>
    <row r="127" spans="6:6" x14ac:dyDescent="0.35">
      <c r="F127" s="260"/>
    </row>
    <row r="128" spans="6:6" x14ac:dyDescent="0.35">
      <c r="F128" s="260"/>
    </row>
    <row r="129" spans="6:6" x14ac:dyDescent="0.35">
      <c r="F129" s="260"/>
    </row>
    <row r="130" spans="6:6" x14ac:dyDescent="0.35">
      <c r="F130" s="260"/>
    </row>
    <row r="131" spans="6:6" x14ac:dyDescent="0.35">
      <c r="F131" s="260"/>
    </row>
    <row r="132" spans="6:6" x14ac:dyDescent="0.35">
      <c r="F132" s="260"/>
    </row>
    <row r="133" spans="6:6" x14ac:dyDescent="0.35">
      <c r="F133" s="260"/>
    </row>
    <row r="134" spans="6:6" x14ac:dyDescent="0.35">
      <c r="F134" s="260"/>
    </row>
    <row r="135" spans="6:6" x14ac:dyDescent="0.35">
      <c r="F135" s="260"/>
    </row>
    <row r="136" spans="6:6" x14ac:dyDescent="0.35">
      <c r="F136" s="260"/>
    </row>
    <row r="137" spans="6:6" x14ac:dyDescent="0.35">
      <c r="F137" s="260"/>
    </row>
    <row r="138" spans="6:6" x14ac:dyDescent="0.35">
      <c r="F138" s="260"/>
    </row>
    <row r="139" spans="6:6" x14ac:dyDescent="0.35">
      <c r="F139" s="260"/>
    </row>
    <row r="140" spans="6:6" x14ac:dyDescent="0.35">
      <c r="F140" s="260"/>
    </row>
    <row r="141" spans="6:6" x14ac:dyDescent="0.35">
      <c r="F141" s="260"/>
    </row>
    <row r="142" spans="6:6" x14ac:dyDescent="0.35">
      <c r="F142" s="260"/>
    </row>
    <row r="143" spans="6:6" x14ac:dyDescent="0.35">
      <c r="F143" s="260"/>
    </row>
    <row r="144" spans="6:6" x14ac:dyDescent="0.35">
      <c r="F144" s="260"/>
    </row>
    <row r="145" spans="6:6" x14ac:dyDescent="0.35">
      <c r="F145" s="260"/>
    </row>
    <row r="146" spans="6:6" x14ac:dyDescent="0.35">
      <c r="F146" s="260"/>
    </row>
    <row r="147" spans="6:6" x14ac:dyDescent="0.35">
      <c r="F147" s="260"/>
    </row>
    <row r="148" spans="6:6" x14ac:dyDescent="0.35">
      <c r="F148" s="260"/>
    </row>
    <row r="149" spans="6:6" x14ac:dyDescent="0.35">
      <c r="F149" s="260"/>
    </row>
    <row r="150" spans="6:6" x14ac:dyDescent="0.35">
      <c r="F150" s="260"/>
    </row>
    <row r="151" spans="6:6" x14ac:dyDescent="0.35">
      <c r="F151" s="260"/>
    </row>
    <row r="152" spans="6:6" x14ac:dyDescent="0.35">
      <c r="F152" s="260"/>
    </row>
    <row r="153" spans="6:6" x14ac:dyDescent="0.35">
      <c r="F153" s="260"/>
    </row>
    <row r="154" spans="6:6" x14ac:dyDescent="0.35">
      <c r="F154" s="260"/>
    </row>
    <row r="155" spans="6:6" x14ac:dyDescent="0.35">
      <c r="F155" s="260"/>
    </row>
    <row r="156" spans="6:6" x14ac:dyDescent="0.35">
      <c r="F156" s="260"/>
    </row>
    <row r="157" spans="6:6" x14ac:dyDescent="0.35">
      <c r="F157" s="260"/>
    </row>
    <row r="158" spans="6:6" x14ac:dyDescent="0.35">
      <c r="F158" s="260"/>
    </row>
    <row r="159" spans="6:6" x14ac:dyDescent="0.35">
      <c r="F159" s="260"/>
    </row>
    <row r="160" spans="6:6" x14ac:dyDescent="0.35">
      <c r="F160" s="260"/>
    </row>
    <row r="161" spans="6:6" x14ac:dyDescent="0.35">
      <c r="F161" s="260"/>
    </row>
    <row r="162" spans="6:6" x14ac:dyDescent="0.35">
      <c r="F162" s="260"/>
    </row>
    <row r="163" spans="6:6" x14ac:dyDescent="0.35">
      <c r="F163" s="260"/>
    </row>
    <row r="164" spans="6:6" x14ac:dyDescent="0.35">
      <c r="F164" s="260"/>
    </row>
    <row r="165" spans="6:6" x14ac:dyDescent="0.35">
      <c r="F165" s="260"/>
    </row>
    <row r="166" spans="6:6" x14ac:dyDescent="0.35">
      <c r="F166" s="260"/>
    </row>
    <row r="167" spans="6:6" x14ac:dyDescent="0.35">
      <c r="F167" s="260"/>
    </row>
    <row r="168" spans="6:6" x14ac:dyDescent="0.35">
      <c r="F168" s="260"/>
    </row>
    <row r="169" spans="6:6" x14ac:dyDescent="0.35">
      <c r="F169" s="260"/>
    </row>
    <row r="170" spans="6:6" x14ac:dyDescent="0.35">
      <c r="F170" s="260"/>
    </row>
    <row r="171" spans="6:6" x14ac:dyDescent="0.35">
      <c r="F171" s="260"/>
    </row>
    <row r="172" spans="6:6" x14ac:dyDescent="0.35">
      <c r="F172" s="260"/>
    </row>
    <row r="173" spans="6:6" x14ac:dyDescent="0.35">
      <c r="F173" s="260"/>
    </row>
    <row r="174" spans="6:6" x14ac:dyDescent="0.35">
      <c r="F174" s="260"/>
    </row>
    <row r="175" spans="6:6" x14ac:dyDescent="0.35">
      <c r="F175" s="260"/>
    </row>
    <row r="176" spans="6:6" x14ac:dyDescent="0.35">
      <c r="F176" s="260"/>
    </row>
    <row r="177" spans="6:6" x14ac:dyDescent="0.35">
      <c r="F177" s="260"/>
    </row>
    <row r="178" spans="6:6" x14ac:dyDescent="0.35">
      <c r="F178" s="260"/>
    </row>
    <row r="179" spans="6:6" x14ac:dyDescent="0.35">
      <c r="F179" s="260"/>
    </row>
    <row r="180" spans="6:6" x14ac:dyDescent="0.35">
      <c r="F180" s="260"/>
    </row>
    <row r="181" spans="6:6" x14ac:dyDescent="0.35">
      <c r="F181" s="260"/>
    </row>
    <row r="182" spans="6:6" x14ac:dyDescent="0.35">
      <c r="F182" s="260"/>
    </row>
    <row r="183" spans="6:6" x14ac:dyDescent="0.35">
      <c r="F183" s="260"/>
    </row>
    <row r="184" spans="6:6" x14ac:dyDescent="0.35">
      <c r="F184" s="260"/>
    </row>
    <row r="185" spans="6:6" x14ac:dyDescent="0.35">
      <c r="F185" s="260"/>
    </row>
    <row r="186" spans="6:6" x14ac:dyDescent="0.35">
      <c r="F186" s="260"/>
    </row>
    <row r="187" spans="6:6" x14ac:dyDescent="0.35">
      <c r="F187" s="260"/>
    </row>
    <row r="188" spans="6:6" x14ac:dyDescent="0.35">
      <c r="F188" s="260"/>
    </row>
    <row r="189" spans="6:6" x14ac:dyDescent="0.35">
      <c r="F189" s="260"/>
    </row>
    <row r="190" spans="6:6" x14ac:dyDescent="0.35">
      <c r="F190" s="260"/>
    </row>
    <row r="191" spans="6:6" x14ac:dyDescent="0.35">
      <c r="F191" s="260"/>
    </row>
    <row r="192" spans="6:6" x14ac:dyDescent="0.35">
      <c r="F192" s="260"/>
    </row>
    <row r="193" spans="6:6" x14ac:dyDescent="0.35">
      <c r="F193" s="260"/>
    </row>
    <row r="194" spans="6:6" x14ac:dyDescent="0.35">
      <c r="F194" s="260"/>
    </row>
    <row r="195" spans="6:6" x14ac:dyDescent="0.35">
      <c r="F195" s="260"/>
    </row>
    <row r="196" spans="6:6" x14ac:dyDescent="0.35">
      <c r="F196" s="260"/>
    </row>
    <row r="197" spans="6:6" x14ac:dyDescent="0.35">
      <c r="F197" s="260"/>
    </row>
    <row r="198" spans="6:6" x14ac:dyDescent="0.35">
      <c r="F198" s="260"/>
    </row>
    <row r="199" spans="6:6" x14ac:dyDescent="0.35">
      <c r="F199" s="260"/>
    </row>
    <row r="200" spans="6:6" x14ac:dyDescent="0.35">
      <c r="F200" s="260"/>
    </row>
    <row r="201" spans="6:6" x14ac:dyDescent="0.35">
      <c r="F201" s="260"/>
    </row>
    <row r="202" spans="6:6" x14ac:dyDescent="0.35">
      <c r="F202" s="260"/>
    </row>
    <row r="203" spans="6:6" x14ac:dyDescent="0.35">
      <c r="F203" s="260"/>
    </row>
    <row r="204" spans="6:6" x14ac:dyDescent="0.35">
      <c r="F204" s="260"/>
    </row>
    <row r="205" spans="6:6" x14ac:dyDescent="0.35">
      <c r="F205" s="260"/>
    </row>
    <row r="206" spans="6:6" x14ac:dyDescent="0.35">
      <c r="F206" s="260"/>
    </row>
    <row r="207" spans="6:6" x14ac:dyDescent="0.35">
      <c r="F207" s="260"/>
    </row>
    <row r="208" spans="6:6" x14ac:dyDescent="0.35">
      <c r="F208" s="260"/>
    </row>
    <row r="209" spans="6:6" x14ac:dyDescent="0.35">
      <c r="F209" s="260"/>
    </row>
    <row r="210" spans="6:6" x14ac:dyDescent="0.35">
      <c r="F210" s="260"/>
    </row>
    <row r="211" spans="6:6" x14ac:dyDescent="0.35">
      <c r="F211" s="260"/>
    </row>
    <row r="212" spans="6:6" x14ac:dyDescent="0.35">
      <c r="F212" s="260"/>
    </row>
    <row r="213" spans="6:6" x14ac:dyDescent="0.35">
      <c r="F213" s="260"/>
    </row>
    <row r="214" spans="6:6" x14ac:dyDescent="0.35">
      <c r="F214" s="260"/>
    </row>
    <row r="215" spans="6:6" x14ac:dyDescent="0.35">
      <c r="F215" s="260"/>
    </row>
    <row r="216" spans="6:6" x14ac:dyDescent="0.35">
      <c r="F216" s="260"/>
    </row>
    <row r="217" spans="6:6" x14ac:dyDescent="0.35">
      <c r="F217" s="260"/>
    </row>
    <row r="218" spans="6:6" x14ac:dyDescent="0.35">
      <c r="F218" s="260"/>
    </row>
    <row r="219" spans="6:6" x14ac:dyDescent="0.35">
      <c r="F219" s="260"/>
    </row>
    <row r="220" spans="6:6" x14ac:dyDescent="0.35">
      <c r="F220" s="260"/>
    </row>
    <row r="221" spans="6:6" x14ac:dyDescent="0.35">
      <c r="F221" s="260"/>
    </row>
    <row r="222" spans="6:6" x14ac:dyDescent="0.35">
      <c r="F222" s="260"/>
    </row>
    <row r="223" spans="6:6" x14ac:dyDescent="0.35">
      <c r="F223" s="260"/>
    </row>
    <row r="224" spans="6:6" x14ac:dyDescent="0.35">
      <c r="F224" s="260"/>
    </row>
    <row r="225" spans="6:6" x14ac:dyDescent="0.35">
      <c r="F225" s="260"/>
    </row>
    <row r="226" spans="6:6" x14ac:dyDescent="0.35">
      <c r="F226" s="260"/>
    </row>
    <row r="227" spans="6:6" x14ac:dyDescent="0.35">
      <c r="F227" s="260"/>
    </row>
    <row r="228" spans="6:6" x14ac:dyDescent="0.35">
      <c r="F228" s="260"/>
    </row>
    <row r="229" spans="6:6" x14ac:dyDescent="0.35">
      <c r="F229" s="260"/>
    </row>
    <row r="230" spans="6:6" x14ac:dyDescent="0.35">
      <c r="F230" s="260"/>
    </row>
    <row r="231" spans="6:6" x14ac:dyDescent="0.35">
      <c r="F231" s="260"/>
    </row>
    <row r="232" spans="6:6" x14ac:dyDescent="0.35">
      <c r="F232" s="260"/>
    </row>
    <row r="233" spans="6:6" x14ac:dyDescent="0.35">
      <c r="F233" s="260"/>
    </row>
    <row r="234" spans="6:6" x14ac:dyDescent="0.35">
      <c r="F234" s="260"/>
    </row>
    <row r="235" spans="6:6" x14ac:dyDescent="0.35">
      <c r="F235" s="260"/>
    </row>
    <row r="236" spans="6:6" x14ac:dyDescent="0.35">
      <c r="F236" s="260"/>
    </row>
    <row r="237" spans="6:6" x14ac:dyDescent="0.35">
      <c r="F237" s="260"/>
    </row>
    <row r="238" spans="6:6" x14ac:dyDescent="0.35">
      <c r="F238" s="260"/>
    </row>
    <row r="239" spans="6:6" x14ac:dyDescent="0.35">
      <c r="F239" s="260"/>
    </row>
    <row r="240" spans="6:6" x14ac:dyDescent="0.35">
      <c r="F240" s="260"/>
    </row>
    <row r="241" spans="6:6" x14ac:dyDescent="0.35">
      <c r="F241" s="260"/>
    </row>
    <row r="242" spans="6:6" x14ac:dyDescent="0.35">
      <c r="F242" s="260"/>
    </row>
    <row r="243" spans="6:6" x14ac:dyDescent="0.35">
      <c r="F243" s="260"/>
    </row>
    <row r="244" spans="6:6" x14ac:dyDescent="0.35">
      <c r="F244" s="260"/>
    </row>
    <row r="245" spans="6:6" x14ac:dyDescent="0.35">
      <c r="F245" s="260"/>
    </row>
    <row r="246" spans="6:6" x14ac:dyDescent="0.35">
      <c r="F246" s="260"/>
    </row>
    <row r="247" spans="6:6" x14ac:dyDescent="0.35">
      <c r="F247" s="260"/>
    </row>
    <row r="248" spans="6:6" x14ac:dyDescent="0.35">
      <c r="F248" s="260"/>
    </row>
    <row r="249" spans="6:6" x14ac:dyDescent="0.35">
      <c r="F249" s="260"/>
    </row>
    <row r="250" spans="6:6" x14ac:dyDescent="0.35">
      <c r="F250" s="260"/>
    </row>
    <row r="251" spans="6:6" x14ac:dyDescent="0.35">
      <c r="F251" s="260"/>
    </row>
    <row r="252" spans="6:6" x14ac:dyDescent="0.35">
      <c r="F252" s="260"/>
    </row>
    <row r="253" spans="6:6" x14ac:dyDescent="0.35">
      <c r="F253" s="260"/>
    </row>
    <row r="254" spans="6:6" x14ac:dyDescent="0.35">
      <c r="F254" s="260"/>
    </row>
    <row r="255" spans="6:6" x14ac:dyDescent="0.35">
      <c r="F255" s="260"/>
    </row>
    <row r="256" spans="6:6" x14ac:dyDescent="0.35">
      <c r="F256" s="260"/>
    </row>
    <row r="257" spans="6:6" x14ac:dyDescent="0.35">
      <c r="F257" s="260"/>
    </row>
    <row r="258" spans="6:6" x14ac:dyDescent="0.35">
      <c r="F258" s="260"/>
    </row>
    <row r="259" spans="6:6" x14ac:dyDescent="0.35">
      <c r="F259" s="260"/>
    </row>
    <row r="260" spans="6:6" x14ac:dyDescent="0.35">
      <c r="F260" s="260"/>
    </row>
    <row r="261" spans="6:6" x14ac:dyDescent="0.35">
      <c r="F261" s="260"/>
    </row>
    <row r="262" spans="6:6" x14ac:dyDescent="0.35">
      <c r="F262" s="260"/>
    </row>
    <row r="263" spans="6:6" x14ac:dyDescent="0.35">
      <c r="F263" s="260"/>
    </row>
    <row r="264" spans="6:6" x14ac:dyDescent="0.35">
      <c r="F264" s="260"/>
    </row>
    <row r="265" spans="6:6" x14ac:dyDescent="0.35">
      <c r="F265" s="260"/>
    </row>
    <row r="266" spans="6:6" x14ac:dyDescent="0.35">
      <c r="F266" s="260"/>
    </row>
    <row r="267" spans="6:6" x14ac:dyDescent="0.35">
      <c r="F267" s="260"/>
    </row>
    <row r="268" spans="6:6" x14ac:dyDescent="0.35">
      <c r="F268" s="260"/>
    </row>
    <row r="269" spans="6:6" x14ac:dyDescent="0.35">
      <c r="F269" s="260"/>
    </row>
    <row r="270" spans="6:6" x14ac:dyDescent="0.35">
      <c r="F270" s="260"/>
    </row>
    <row r="271" spans="6:6" x14ac:dyDescent="0.35">
      <c r="F271" s="260"/>
    </row>
    <row r="272" spans="6:6" x14ac:dyDescent="0.35">
      <c r="F272" s="260"/>
    </row>
    <row r="273" spans="6:6" x14ac:dyDescent="0.35">
      <c r="F273" s="260"/>
    </row>
    <row r="274" spans="6:6" x14ac:dyDescent="0.35">
      <c r="F274" s="260"/>
    </row>
    <row r="275" spans="6:6" x14ac:dyDescent="0.35">
      <c r="F275" s="260"/>
    </row>
    <row r="276" spans="6:6" x14ac:dyDescent="0.35">
      <c r="F276" s="260"/>
    </row>
    <row r="277" spans="6:6" x14ac:dyDescent="0.35">
      <c r="F277" s="260"/>
    </row>
    <row r="278" spans="6:6" x14ac:dyDescent="0.35">
      <c r="F278" s="260"/>
    </row>
    <row r="279" spans="6:6" x14ac:dyDescent="0.35">
      <c r="F279" s="260"/>
    </row>
    <row r="280" spans="6:6" x14ac:dyDescent="0.35">
      <c r="F280" s="260"/>
    </row>
    <row r="281" spans="6:6" x14ac:dyDescent="0.35">
      <c r="F281" s="260"/>
    </row>
    <row r="282" spans="6:6" x14ac:dyDescent="0.35">
      <c r="F282" s="260"/>
    </row>
    <row r="283" spans="6:6" x14ac:dyDescent="0.35">
      <c r="F283" s="260"/>
    </row>
    <row r="284" spans="6:6" x14ac:dyDescent="0.35">
      <c r="F284" s="260"/>
    </row>
    <row r="285" spans="6:6" x14ac:dyDescent="0.35">
      <c r="F285" s="260"/>
    </row>
    <row r="286" spans="6:6" x14ac:dyDescent="0.35">
      <c r="F286" s="260"/>
    </row>
    <row r="287" spans="6:6" x14ac:dyDescent="0.35">
      <c r="F287" s="260"/>
    </row>
    <row r="288" spans="6:6" x14ac:dyDescent="0.35">
      <c r="F288" s="260"/>
    </row>
    <row r="289" spans="6:6" x14ac:dyDescent="0.35">
      <c r="F289" s="260"/>
    </row>
    <row r="290" spans="6:6" x14ac:dyDescent="0.35">
      <c r="F290" s="260"/>
    </row>
    <row r="291" spans="6:6" x14ac:dyDescent="0.35">
      <c r="F291" s="260"/>
    </row>
    <row r="292" spans="6:6" x14ac:dyDescent="0.35">
      <c r="F292" s="260"/>
    </row>
    <row r="293" spans="6:6" x14ac:dyDescent="0.35">
      <c r="F293" s="260"/>
    </row>
    <row r="294" spans="6:6" x14ac:dyDescent="0.35">
      <c r="F294" s="260"/>
    </row>
    <row r="295" spans="6:6" x14ac:dyDescent="0.35">
      <c r="F295" s="260"/>
    </row>
    <row r="296" spans="6:6" x14ac:dyDescent="0.35">
      <c r="F296" s="260"/>
    </row>
    <row r="297" spans="6:6" x14ac:dyDescent="0.35">
      <c r="F297" s="260"/>
    </row>
    <row r="298" spans="6:6" x14ac:dyDescent="0.35">
      <c r="F298" s="260"/>
    </row>
    <row r="299" spans="6:6" x14ac:dyDescent="0.35">
      <c r="F299" s="260"/>
    </row>
    <row r="300" spans="6:6" x14ac:dyDescent="0.35">
      <c r="F300" s="260"/>
    </row>
    <row r="301" spans="6:6" x14ac:dyDescent="0.35">
      <c r="F301" s="260"/>
    </row>
    <row r="302" spans="6:6" x14ac:dyDescent="0.35">
      <c r="F302" s="260"/>
    </row>
    <row r="303" spans="6:6" x14ac:dyDescent="0.35">
      <c r="F303" s="260"/>
    </row>
    <row r="304" spans="6:6" x14ac:dyDescent="0.35">
      <c r="F304" s="260"/>
    </row>
    <row r="305" spans="6:6" x14ac:dyDescent="0.35">
      <c r="F305" s="260"/>
    </row>
    <row r="306" spans="6:6" x14ac:dyDescent="0.35">
      <c r="F306" s="260"/>
    </row>
    <row r="307" spans="6:6" x14ac:dyDescent="0.35">
      <c r="F307" s="260"/>
    </row>
    <row r="308" spans="6:6" x14ac:dyDescent="0.35">
      <c r="F308" s="260"/>
    </row>
    <row r="309" spans="6:6" x14ac:dyDescent="0.35">
      <c r="F309" s="260"/>
    </row>
    <row r="310" spans="6:6" x14ac:dyDescent="0.35">
      <c r="F310" s="260"/>
    </row>
    <row r="311" spans="6:6" x14ac:dyDescent="0.35">
      <c r="F311" s="260"/>
    </row>
    <row r="312" spans="6:6" x14ac:dyDescent="0.35">
      <c r="F312" s="260"/>
    </row>
    <row r="313" spans="6:6" x14ac:dyDescent="0.35">
      <c r="F313" s="260"/>
    </row>
    <row r="314" spans="6:6" x14ac:dyDescent="0.35">
      <c r="F314" s="260"/>
    </row>
    <row r="315" spans="6:6" x14ac:dyDescent="0.35">
      <c r="F315" s="260"/>
    </row>
    <row r="316" spans="6:6" x14ac:dyDescent="0.35">
      <c r="F316" s="260"/>
    </row>
    <row r="317" spans="6:6" x14ac:dyDescent="0.35">
      <c r="F317" s="260"/>
    </row>
    <row r="318" spans="6:6" x14ac:dyDescent="0.35">
      <c r="F318" s="260"/>
    </row>
    <row r="319" spans="6:6" x14ac:dyDescent="0.35">
      <c r="F319" s="260"/>
    </row>
    <row r="320" spans="6:6" x14ac:dyDescent="0.35">
      <c r="F320" s="260"/>
    </row>
    <row r="321" spans="6:6" x14ac:dyDescent="0.35">
      <c r="F321" s="260"/>
    </row>
    <row r="322" spans="6:6" x14ac:dyDescent="0.35">
      <c r="F322" s="260"/>
    </row>
    <row r="323" spans="6:6" x14ac:dyDescent="0.35">
      <c r="F323" s="260"/>
    </row>
    <row r="324" spans="6:6" x14ac:dyDescent="0.35">
      <c r="F324" s="260"/>
    </row>
    <row r="325" spans="6:6" x14ac:dyDescent="0.35">
      <c r="F325" s="260"/>
    </row>
    <row r="326" spans="6:6" x14ac:dyDescent="0.35">
      <c r="F326" s="260"/>
    </row>
    <row r="327" spans="6:6" x14ac:dyDescent="0.35">
      <c r="F327" s="260"/>
    </row>
    <row r="328" spans="6:6" x14ac:dyDescent="0.35">
      <c r="F328" s="260"/>
    </row>
    <row r="329" spans="6:6" x14ac:dyDescent="0.35">
      <c r="F329" s="260"/>
    </row>
    <row r="330" spans="6:6" x14ac:dyDescent="0.35">
      <c r="F330" s="260"/>
    </row>
    <row r="331" spans="6:6" x14ac:dyDescent="0.35">
      <c r="F331" s="260"/>
    </row>
    <row r="332" spans="6:6" x14ac:dyDescent="0.35">
      <c r="F332" s="260"/>
    </row>
    <row r="333" spans="6:6" x14ac:dyDescent="0.35">
      <c r="F333" s="260"/>
    </row>
    <row r="334" spans="6:6" x14ac:dyDescent="0.35">
      <c r="F334" s="260"/>
    </row>
    <row r="335" spans="6:6" x14ac:dyDescent="0.35">
      <c r="F335" s="260"/>
    </row>
    <row r="336" spans="6:6" x14ac:dyDescent="0.35">
      <c r="F336" s="260"/>
    </row>
    <row r="337" spans="6:6" x14ac:dyDescent="0.35">
      <c r="F337" s="260"/>
    </row>
    <row r="338" spans="6:6" x14ac:dyDescent="0.35">
      <c r="F338" s="260"/>
    </row>
    <row r="339" spans="6:6" x14ac:dyDescent="0.35">
      <c r="F339" s="260"/>
    </row>
    <row r="340" spans="6:6" x14ac:dyDescent="0.35">
      <c r="F340" s="260"/>
    </row>
    <row r="341" spans="6:6" x14ac:dyDescent="0.35">
      <c r="F341" s="260"/>
    </row>
    <row r="342" spans="6:6" x14ac:dyDescent="0.35">
      <c r="F342" s="260"/>
    </row>
    <row r="343" spans="6:6" x14ac:dyDescent="0.35">
      <c r="F343" s="260"/>
    </row>
    <row r="344" spans="6:6" x14ac:dyDescent="0.35">
      <c r="F344" s="260"/>
    </row>
    <row r="345" spans="6:6" x14ac:dyDescent="0.35">
      <c r="F345" s="260"/>
    </row>
    <row r="346" spans="6:6" x14ac:dyDescent="0.35">
      <c r="F346" s="260"/>
    </row>
    <row r="347" spans="6:6" x14ac:dyDescent="0.35">
      <c r="F347" s="260"/>
    </row>
    <row r="348" spans="6:6" x14ac:dyDescent="0.35">
      <c r="F348" s="260"/>
    </row>
    <row r="349" spans="6:6" x14ac:dyDescent="0.35">
      <c r="F349" s="260"/>
    </row>
    <row r="350" spans="6:6" x14ac:dyDescent="0.35">
      <c r="F350" s="260"/>
    </row>
    <row r="351" spans="6:6" x14ac:dyDescent="0.35">
      <c r="F351" s="260"/>
    </row>
    <row r="352" spans="6:6" x14ac:dyDescent="0.35">
      <c r="F352" s="260"/>
    </row>
    <row r="353" spans="6:6" x14ac:dyDescent="0.35">
      <c r="F353" s="260"/>
    </row>
    <row r="354" spans="6:6" x14ac:dyDescent="0.35">
      <c r="F354" s="260"/>
    </row>
    <row r="355" spans="6:6" x14ac:dyDescent="0.35">
      <c r="F355" s="260"/>
    </row>
    <row r="356" spans="6:6" x14ac:dyDescent="0.35">
      <c r="F356" s="260"/>
    </row>
    <row r="357" spans="6:6" x14ac:dyDescent="0.35">
      <c r="F357" s="260"/>
    </row>
    <row r="358" spans="6:6" x14ac:dyDescent="0.35">
      <c r="F358" s="260"/>
    </row>
    <row r="359" spans="6:6" x14ac:dyDescent="0.35">
      <c r="F359" s="260"/>
    </row>
    <row r="360" spans="6:6" x14ac:dyDescent="0.35">
      <c r="F360" s="260"/>
    </row>
    <row r="361" spans="6:6" x14ac:dyDescent="0.35">
      <c r="F361" s="260"/>
    </row>
    <row r="362" spans="6:6" x14ac:dyDescent="0.35">
      <c r="F362" s="260"/>
    </row>
    <row r="363" spans="6:6" x14ac:dyDescent="0.35">
      <c r="F363" s="260"/>
    </row>
    <row r="364" spans="6:6" x14ac:dyDescent="0.35">
      <c r="F364" s="260"/>
    </row>
    <row r="365" spans="6:6" x14ac:dyDescent="0.35">
      <c r="F365" s="260"/>
    </row>
    <row r="366" spans="6:6" x14ac:dyDescent="0.35">
      <c r="F366" s="260"/>
    </row>
    <row r="367" spans="6:6" x14ac:dyDescent="0.35">
      <c r="F367" s="260"/>
    </row>
    <row r="368" spans="6:6" x14ac:dyDescent="0.35">
      <c r="F368" s="260"/>
    </row>
    <row r="369" spans="6:6" x14ac:dyDescent="0.35">
      <c r="F369" s="260"/>
    </row>
    <row r="370" spans="6:6" x14ac:dyDescent="0.35">
      <c r="F370" s="260"/>
    </row>
    <row r="371" spans="6:6" x14ac:dyDescent="0.35">
      <c r="F371" s="260"/>
    </row>
    <row r="372" spans="6:6" x14ac:dyDescent="0.35">
      <c r="F372" s="260"/>
    </row>
    <row r="373" spans="6:6" x14ac:dyDescent="0.35">
      <c r="F373" s="260"/>
    </row>
    <row r="374" spans="6:6" x14ac:dyDescent="0.35">
      <c r="F374" s="260"/>
    </row>
    <row r="375" spans="6:6" x14ac:dyDescent="0.35">
      <c r="F375" s="260"/>
    </row>
    <row r="376" spans="6:6" x14ac:dyDescent="0.35">
      <c r="F376" s="260"/>
    </row>
    <row r="377" spans="6:6" x14ac:dyDescent="0.35">
      <c r="F377" s="260"/>
    </row>
    <row r="378" spans="6:6" x14ac:dyDescent="0.35">
      <c r="F378" s="260"/>
    </row>
    <row r="379" spans="6:6" x14ac:dyDescent="0.35">
      <c r="F379" s="260"/>
    </row>
    <row r="380" spans="6:6" x14ac:dyDescent="0.35">
      <c r="F380" s="260"/>
    </row>
    <row r="381" spans="6:6" x14ac:dyDescent="0.35">
      <c r="F381" s="260"/>
    </row>
    <row r="382" spans="6:6" x14ac:dyDescent="0.35">
      <c r="F382" s="260"/>
    </row>
    <row r="383" spans="6:6" x14ac:dyDescent="0.35">
      <c r="F383" s="260"/>
    </row>
    <row r="384" spans="6:6" x14ac:dyDescent="0.35">
      <c r="F384" s="260"/>
    </row>
    <row r="385" spans="6:6" x14ac:dyDescent="0.35">
      <c r="F385" s="260"/>
    </row>
    <row r="386" spans="6:6" x14ac:dyDescent="0.35">
      <c r="F386" s="260"/>
    </row>
    <row r="387" spans="6:6" x14ac:dyDescent="0.35">
      <c r="F387" s="260"/>
    </row>
    <row r="388" spans="6:6" x14ac:dyDescent="0.35">
      <c r="F388" s="260"/>
    </row>
    <row r="389" spans="6:6" x14ac:dyDescent="0.35">
      <c r="F389" s="260"/>
    </row>
    <row r="390" spans="6:6" x14ac:dyDescent="0.35">
      <c r="F390" s="260"/>
    </row>
    <row r="391" spans="6:6" x14ac:dyDescent="0.35">
      <c r="F391" s="260"/>
    </row>
    <row r="392" spans="6:6" x14ac:dyDescent="0.35">
      <c r="F392" s="260"/>
    </row>
    <row r="393" spans="6:6" x14ac:dyDescent="0.35">
      <c r="F393" s="260"/>
    </row>
    <row r="394" spans="6:6" x14ac:dyDescent="0.35">
      <c r="F394" s="260"/>
    </row>
    <row r="395" spans="6:6" x14ac:dyDescent="0.35">
      <c r="F395" s="260"/>
    </row>
    <row r="396" spans="6:6" x14ac:dyDescent="0.35">
      <c r="F396" s="260"/>
    </row>
    <row r="397" spans="6:6" x14ac:dyDescent="0.35">
      <c r="F397" s="260"/>
    </row>
    <row r="398" spans="6:6" x14ac:dyDescent="0.35">
      <c r="F398" s="260"/>
    </row>
    <row r="399" spans="6:6" x14ac:dyDescent="0.35">
      <c r="F399" s="260"/>
    </row>
    <row r="400" spans="6:6" x14ac:dyDescent="0.35">
      <c r="F400" s="260"/>
    </row>
    <row r="401" spans="6:6" x14ac:dyDescent="0.35">
      <c r="F401" s="260"/>
    </row>
    <row r="402" spans="6:6" x14ac:dyDescent="0.35">
      <c r="F402" s="260"/>
    </row>
    <row r="403" spans="6:6" x14ac:dyDescent="0.35">
      <c r="F403" s="260"/>
    </row>
    <row r="404" spans="6:6" x14ac:dyDescent="0.35">
      <c r="F404" s="260"/>
    </row>
    <row r="405" spans="6:6" x14ac:dyDescent="0.35">
      <c r="F405" s="260"/>
    </row>
    <row r="406" spans="6:6" x14ac:dyDescent="0.35">
      <c r="F406" s="260"/>
    </row>
    <row r="407" spans="6:6" x14ac:dyDescent="0.35">
      <c r="F407" s="260"/>
    </row>
    <row r="408" spans="6:6" x14ac:dyDescent="0.35">
      <c r="F408" s="260"/>
    </row>
    <row r="409" spans="6:6" x14ac:dyDescent="0.35">
      <c r="F409" s="260"/>
    </row>
    <row r="410" spans="6:6" x14ac:dyDescent="0.35">
      <c r="F410" s="260"/>
    </row>
    <row r="411" spans="6:6" x14ac:dyDescent="0.35">
      <c r="F411" s="260"/>
    </row>
    <row r="412" spans="6:6" x14ac:dyDescent="0.35">
      <c r="F412" s="260"/>
    </row>
    <row r="413" spans="6:6" x14ac:dyDescent="0.35">
      <c r="F413" s="260"/>
    </row>
    <row r="414" spans="6:6" x14ac:dyDescent="0.35">
      <c r="F414" s="260"/>
    </row>
    <row r="415" spans="6:6" x14ac:dyDescent="0.35">
      <c r="F415" s="260"/>
    </row>
    <row r="416" spans="6:6" x14ac:dyDescent="0.35">
      <c r="F416" s="260"/>
    </row>
    <row r="417" spans="6:6" x14ac:dyDescent="0.35">
      <c r="F417" s="260"/>
    </row>
    <row r="418" spans="6:6" x14ac:dyDescent="0.35">
      <c r="F418" s="260"/>
    </row>
    <row r="419" spans="6:6" x14ac:dyDescent="0.35">
      <c r="F419" s="260"/>
    </row>
    <row r="420" spans="6:6" x14ac:dyDescent="0.35">
      <c r="F420" s="260"/>
    </row>
    <row r="421" spans="6:6" x14ac:dyDescent="0.35">
      <c r="F421" s="260"/>
    </row>
    <row r="422" spans="6:6" x14ac:dyDescent="0.35">
      <c r="F422" s="260"/>
    </row>
    <row r="423" spans="6:6" x14ac:dyDescent="0.35">
      <c r="F423" s="260"/>
    </row>
    <row r="424" spans="6:6" x14ac:dyDescent="0.35">
      <c r="F424" s="260"/>
    </row>
    <row r="425" spans="6:6" x14ac:dyDescent="0.35">
      <c r="F425" s="260"/>
    </row>
    <row r="426" spans="6:6" x14ac:dyDescent="0.35">
      <c r="F426" s="260"/>
    </row>
    <row r="427" spans="6:6" x14ac:dyDescent="0.35">
      <c r="F427" s="260"/>
    </row>
    <row r="428" spans="6:6" x14ac:dyDescent="0.35">
      <c r="F428" s="260"/>
    </row>
    <row r="429" spans="6:6" x14ac:dyDescent="0.35">
      <c r="F429" s="260"/>
    </row>
    <row r="430" spans="6:6" x14ac:dyDescent="0.35">
      <c r="F430" s="260"/>
    </row>
    <row r="431" spans="6:6" x14ac:dyDescent="0.35">
      <c r="F431" s="260"/>
    </row>
    <row r="432" spans="6:6" x14ac:dyDescent="0.35">
      <c r="F432" s="260"/>
    </row>
    <row r="433" spans="6:6" x14ac:dyDescent="0.35">
      <c r="F433" s="260"/>
    </row>
    <row r="434" spans="6:6" x14ac:dyDescent="0.35">
      <c r="F434" s="260"/>
    </row>
    <row r="435" spans="6:6" x14ac:dyDescent="0.35">
      <c r="F435" s="260"/>
    </row>
    <row r="436" spans="6:6" x14ac:dyDescent="0.35">
      <c r="F436" s="260"/>
    </row>
    <row r="437" spans="6:6" x14ac:dyDescent="0.35">
      <c r="F437" s="260"/>
    </row>
    <row r="438" spans="6:6" x14ac:dyDescent="0.35">
      <c r="F438" s="260"/>
    </row>
    <row r="439" spans="6:6" x14ac:dyDescent="0.35">
      <c r="F439" s="260"/>
    </row>
    <row r="440" spans="6:6" x14ac:dyDescent="0.35">
      <c r="F440" s="260"/>
    </row>
    <row r="441" spans="6:6" x14ac:dyDescent="0.35">
      <c r="F441" s="260"/>
    </row>
    <row r="442" spans="6:6" x14ac:dyDescent="0.35">
      <c r="F442" s="260"/>
    </row>
    <row r="443" spans="6:6" x14ac:dyDescent="0.35">
      <c r="F443" s="260"/>
    </row>
    <row r="444" spans="6:6" x14ac:dyDescent="0.35">
      <c r="F444" s="260"/>
    </row>
    <row r="445" spans="6:6" x14ac:dyDescent="0.35">
      <c r="F445" s="260"/>
    </row>
    <row r="446" spans="6:6" x14ac:dyDescent="0.35">
      <c r="F446" s="260"/>
    </row>
    <row r="447" spans="6:6" x14ac:dyDescent="0.35">
      <c r="F447" s="260"/>
    </row>
    <row r="448" spans="6:6" x14ac:dyDescent="0.35">
      <c r="F448" s="260"/>
    </row>
    <row r="449" spans="6:6" x14ac:dyDescent="0.35">
      <c r="F449" s="260"/>
    </row>
    <row r="450" spans="6:6" x14ac:dyDescent="0.35">
      <c r="F450" s="260"/>
    </row>
    <row r="451" spans="6:6" x14ac:dyDescent="0.35">
      <c r="F451" s="260"/>
    </row>
    <row r="452" spans="6:6" x14ac:dyDescent="0.35">
      <c r="F452" s="260"/>
    </row>
    <row r="453" spans="6:6" x14ac:dyDescent="0.35">
      <c r="F453" s="260"/>
    </row>
    <row r="454" spans="6:6" x14ac:dyDescent="0.35">
      <c r="F454" s="260"/>
    </row>
    <row r="455" spans="6:6" x14ac:dyDescent="0.35">
      <c r="F455" s="260"/>
    </row>
    <row r="456" spans="6:6" x14ac:dyDescent="0.35">
      <c r="F456" s="260"/>
    </row>
    <row r="457" spans="6:6" x14ac:dyDescent="0.35">
      <c r="F457" s="260"/>
    </row>
    <row r="458" spans="6:6" x14ac:dyDescent="0.35">
      <c r="F458" s="260"/>
    </row>
    <row r="459" spans="6:6" x14ac:dyDescent="0.35">
      <c r="F459" s="260"/>
    </row>
    <row r="460" spans="6:6" x14ac:dyDescent="0.35">
      <c r="F460" s="260"/>
    </row>
    <row r="461" spans="6:6" x14ac:dyDescent="0.35">
      <c r="F461" s="260"/>
    </row>
    <row r="462" spans="6:6" x14ac:dyDescent="0.35">
      <c r="F462" s="260"/>
    </row>
    <row r="463" spans="6:6" x14ac:dyDescent="0.35">
      <c r="F463" s="260"/>
    </row>
    <row r="464" spans="6:6" x14ac:dyDescent="0.35">
      <c r="F464" s="260"/>
    </row>
    <row r="465" spans="6:6" x14ac:dyDescent="0.35">
      <c r="F465" s="260"/>
    </row>
    <row r="466" spans="6:6" x14ac:dyDescent="0.35">
      <c r="F466" s="260"/>
    </row>
    <row r="467" spans="6:6" x14ac:dyDescent="0.35">
      <c r="F467" s="260"/>
    </row>
    <row r="468" spans="6:6" x14ac:dyDescent="0.35">
      <c r="F468" s="260"/>
    </row>
    <row r="469" spans="6:6" x14ac:dyDescent="0.35">
      <c r="F469" s="260"/>
    </row>
    <row r="470" spans="6:6" x14ac:dyDescent="0.35">
      <c r="F470" s="260"/>
    </row>
    <row r="471" spans="6:6" x14ac:dyDescent="0.35">
      <c r="F471" s="260"/>
    </row>
    <row r="472" spans="6:6" x14ac:dyDescent="0.35">
      <c r="F472" s="260"/>
    </row>
    <row r="473" spans="6:6" x14ac:dyDescent="0.35">
      <c r="F473" s="260"/>
    </row>
    <row r="474" spans="6:6" x14ac:dyDescent="0.35">
      <c r="F474" s="260"/>
    </row>
    <row r="475" spans="6:6" x14ac:dyDescent="0.35">
      <c r="F475" s="260"/>
    </row>
    <row r="476" spans="6:6" x14ac:dyDescent="0.35">
      <c r="F476" s="260"/>
    </row>
    <row r="477" spans="6:6" x14ac:dyDescent="0.35">
      <c r="F477" s="260"/>
    </row>
    <row r="478" spans="6:6" x14ac:dyDescent="0.35">
      <c r="F478" s="260"/>
    </row>
    <row r="479" spans="6:6" x14ac:dyDescent="0.35">
      <c r="F479" s="260"/>
    </row>
    <row r="480" spans="6:6" x14ac:dyDescent="0.35">
      <c r="F480" s="260"/>
    </row>
    <row r="481" spans="6:6" x14ac:dyDescent="0.35">
      <c r="F481" s="260"/>
    </row>
    <row r="482" spans="6:6" x14ac:dyDescent="0.35">
      <c r="F482" s="260"/>
    </row>
    <row r="483" spans="6:6" x14ac:dyDescent="0.35">
      <c r="F483" s="260"/>
    </row>
    <row r="484" spans="6:6" x14ac:dyDescent="0.35">
      <c r="F484" s="260"/>
    </row>
    <row r="485" spans="6:6" x14ac:dyDescent="0.35">
      <c r="F485" s="260"/>
    </row>
    <row r="486" spans="6:6" x14ac:dyDescent="0.35">
      <c r="F486" s="260"/>
    </row>
    <row r="487" spans="6:6" x14ac:dyDescent="0.35">
      <c r="F487" s="260"/>
    </row>
    <row r="488" spans="6:6" x14ac:dyDescent="0.35">
      <c r="F488" s="260"/>
    </row>
    <row r="489" spans="6:6" x14ac:dyDescent="0.35">
      <c r="F489" s="260"/>
    </row>
    <row r="490" spans="6:6" x14ac:dyDescent="0.35">
      <c r="F490" s="260"/>
    </row>
    <row r="491" spans="6:6" x14ac:dyDescent="0.35">
      <c r="F491" s="260"/>
    </row>
    <row r="492" spans="6:6" x14ac:dyDescent="0.35">
      <c r="F492" s="260"/>
    </row>
    <row r="493" spans="6:6" x14ac:dyDescent="0.35">
      <c r="F493" s="260"/>
    </row>
    <row r="494" spans="6:6" x14ac:dyDescent="0.35">
      <c r="F494" s="260"/>
    </row>
    <row r="495" spans="6:6" x14ac:dyDescent="0.35">
      <c r="F495" s="260"/>
    </row>
    <row r="496" spans="6:6" x14ac:dyDescent="0.35">
      <c r="F496" s="260"/>
    </row>
    <row r="497" spans="6:6" x14ac:dyDescent="0.35">
      <c r="F497" s="260"/>
    </row>
    <row r="498" spans="6:6" x14ac:dyDescent="0.35">
      <c r="F498" s="260"/>
    </row>
    <row r="499" spans="6:6" x14ac:dyDescent="0.35">
      <c r="F499" s="260"/>
    </row>
    <row r="500" spans="6:6" x14ac:dyDescent="0.35">
      <c r="F500" s="260"/>
    </row>
    <row r="501" spans="6:6" x14ac:dyDescent="0.35">
      <c r="F501" s="260"/>
    </row>
    <row r="502" spans="6:6" x14ac:dyDescent="0.35">
      <c r="F502" s="260"/>
    </row>
    <row r="503" spans="6:6" x14ac:dyDescent="0.35">
      <c r="F503" s="260"/>
    </row>
    <row r="504" spans="6:6" x14ac:dyDescent="0.35">
      <c r="F504" s="260"/>
    </row>
    <row r="505" spans="6:6" x14ac:dyDescent="0.35">
      <c r="F505" s="260"/>
    </row>
    <row r="506" spans="6:6" x14ac:dyDescent="0.35">
      <c r="F506" s="260"/>
    </row>
    <row r="507" spans="6:6" x14ac:dyDescent="0.35">
      <c r="F507" s="260"/>
    </row>
    <row r="508" spans="6:6" x14ac:dyDescent="0.35">
      <c r="F508" s="260"/>
    </row>
    <row r="509" spans="6:6" x14ac:dyDescent="0.35">
      <c r="F509" s="260"/>
    </row>
    <row r="510" spans="6:6" x14ac:dyDescent="0.35">
      <c r="F510" s="260"/>
    </row>
    <row r="511" spans="6:6" x14ac:dyDescent="0.35">
      <c r="F511" s="260"/>
    </row>
    <row r="512" spans="6:6" x14ac:dyDescent="0.35">
      <c r="F512" s="260"/>
    </row>
    <row r="513" spans="6:6" x14ac:dyDescent="0.35">
      <c r="F513" s="260"/>
    </row>
    <row r="514" spans="6:6" x14ac:dyDescent="0.35">
      <c r="F514" s="260"/>
    </row>
    <row r="515" spans="6:6" x14ac:dyDescent="0.35">
      <c r="F515" s="260"/>
    </row>
    <row r="516" spans="6:6" x14ac:dyDescent="0.35">
      <c r="F516" s="260"/>
    </row>
    <row r="517" spans="6:6" x14ac:dyDescent="0.35">
      <c r="F517" s="260"/>
    </row>
    <row r="518" spans="6:6" x14ac:dyDescent="0.35">
      <c r="F518" s="260"/>
    </row>
    <row r="519" spans="6:6" x14ac:dyDescent="0.35">
      <c r="F519" s="260"/>
    </row>
    <row r="520" spans="6:6" x14ac:dyDescent="0.35">
      <c r="F520" s="260"/>
    </row>
    <row r="521" spans="6:6" x14ac:dyDescent="0.35">
      <c r="F521" s="260"/>
    </row>
    <row r="522" spans="6:6" x14ac:dyDescent="0.35">
      <c r="F522" s="260"/>
    </row>
    <row r="523" spans="6:6" x14ac:dyDescent="0.35">
      <c r="F523" s="260"/>
    </row>
    <row r="524" spans="6:6" x14ac:dyDescent="0.35">
      <c r="F524" s="260"/>
    </row>
    <row r="525" spans="6:6" x14ac:dyDescent="0.35">
      <c r="F525" s="260"/>
    </row>
    <row r="526" spans="6:6" x14ac:dyDescent="0.35">
      <c r="F526" s="260"/>
    </row>
    <row r="527" spans="6:6" x14ac:dyDescent="0.35">
      <c r="F527" s="260"/>
    </row>
    <row r="528" spans="6:6" x14ac:dyDescent="0.35">
      <c r="F528" s="260"/>
    </row>
    <row r="529" spans="6:6" x14ac:dyDescent="0.35">
      <c r="F529" s="260"/>
    </row>
    <row r="530" spans="6:6" x14ac:dyDescent="0.35">
      <c r="F530" s="260"/>
    </row>
    <row r="531" spans="6:6" x14ac:dyDescent="0.35">
      <c r="F531" s="260"/>
    </row>
    <row r="532" spans="6:6" x14ac:dyDescent="0.35">
      <c r="F532" s="260"/>
    </row>
    <row r="533" spans="6:6" x14ac:dyDescent="0.35">
      <c r="F533" s="260"/>
    </row>
    <row r="534" spans="6:6" x14ac:dyDescent="0.35">
      <c r="F534" s="260"/>
    </row>
    <row r="535" spans="6:6" x14ac:dyDescent="0.35">
      <c r="F535" s="260"/>
    </row>
    <row r="536" spans="6:6" x14ac:dyDescent="0.35">
      <c r="F536" s="260"/>
    </row>
    <row r="537" spans="6:6" x14ac:dyDescent="0.35">
      <c r="F537" s="260"/>
    </row>
    <row r="538" spans="6:6" x14ac:dyDescent="0.35">
      <c r="F538" s="260"/>
    </row>
    <row r="539" spans="6:6" x14ac:dyDescent="0.35">
      <c r="F539" s="260"/>
    </row>
    <row r="540" spans="6:6" x14ac:dyDescent="0.35">
      <c r="F540" s="260"/>
    </row>
    <row r="541" spans="6:6" x14ac:dyDescent="0.35">
      <c r="F541" s="260"/>
    </row>
    <row r="542" spans="6:6" x14ac:dyDescent="0.35">
      <c r="F542" s="260"/>
    </row>
    <row r="543" spans="6:6" x14ac:dyDescent="0.35">
      <c r="F543" s="260"/>
    </row>
    <row r="544" spans="6:6" x14ac:dyDescent="0.35">
      <c r="F544" s="260"/>
    </row>
    <row r="545" spans="6:6" x14ac:dyDescent="0.35">
      <c r="F545" s="260"/>
    </row>
    <row r="546" spans="6:6" x14ac:dyDescent="0.35">
      <c r="F546" s="260"/>
    </row>
    <row r="547" spans="6:6" x14ac:dyDescent="0.35">
      <c r="F547" s="260"/>
    </row>
    <row r="548" spans="6:6" x14ac:dyDescent="0.35">
      <c r="F548" s="260"/>
    </row>
    <row r="549" spans="6:6" x14ac:dyDescent="0.35">
      <c r="F549" s="260"/>
    </row>
    <row r="550" spans="6:6" x14ac:dyDescent="0.35">
      <c r="F550" s="260"/>
    </row>
    <row r="551" spans="6:6" x14ac:dyDescent="0.35">
      <c r="F551" s="260"/>
    </row>
    <row r="552" spans="6:6" x14ac:dyDescent="0.35">
      <c r="F552" s="260"/>
    </row>
    <row r="553" spans="6:6" x14ac:dyDescent="0.35">
      <c r="F553" s="260"/>
    </row>
    <row r="554" spans="6:6" x14ac:dyDescent="0.35">
      <c r="F554" s="260"/>
    </row>
    <row r="555" spans="6:6" x14ac:dyDescent="0.35">
      <c r="F555" s="260"/>
    </row>
    <row r="556" spans="6:6" x14ac:dyDescent="0.35">
      <c r="F556" s="260"/>
    </row>
    <row r="557" spans="6:6" x14ac:dyDescent="0.35">
      <c r="F557" s="260"/>
    </row>
    <row r="558" spans="6:6" x14ac:dyDescent="0.35">
      <c r="F558" s="260"/>
    </row>
    <row r="559" spans="6:6" x14ac:dyDescent="0.35">
      <c r="F559" s="260"/>
    </row>
    <row r="560" spans="6:6" x14ac:dyDescent="0.35">
      <c r="F560" s="260"/>
    </row>
    <row r="561" spans="6:6" x14ac:dyDescent="0.35">
      <c r="F561" s="260"/>
    </row>
    <row r="562" spans="6:6" x14ac:dyDescent="0.35">
      <c r="F562" s="260"/>
    </row>
    <row r="563" spans="6:6" x14ac:dyDescent="0.35">
      <c r="F563" s="260"/>
    </row>
    <row r="564" spans="6:6" x14ac:dyDescent="0.35">
      <c r="F564" s="260"/>
    </row>
    <row r="565" spans="6:6" x14ac:dyDescent="0.35">
      <c r="F565" s="260"/>
    </row>
    <row r="566" spans="6:6" x14ac:dyDescent="0.35">
      <c r="F566" s="260"/>
    </row>
    <row r="567" spans="6:6" x14ac:dyDescent="0.35">
      <c r="F567" s="260"/>
    </row>
    <row r="568" spans="6:6" x14ac:dyDescent="0.35">
      <c r="F568" s="260"/>
    </row>
    <row r="569" spans="6:6" x14ac:dyDescent="0.35">
      <c r="F569" s="260"/>
    </row>
    <row r="570" spans="6:6" x14ac:dyDescent="0.35">
      <c r="F570" s="260"/>
    </row>
    <row r="571" spans="6:6" x14ac:dyDescent="0.35">
      <c r="F571" s="260"/>
    </row>
    <row r="572" spans="6:6" x14ac:dyDescent="0.35">
      <c r="F572" s="260"/>
    </row>
    <row r="573" spans="6:6" x14ac:dyDescent="0.35">
      <c r="F573" s="260"/>
    </row>
    <row r="574" spans="6:6" x14ac:dyDescent="0.35">
      <c r="F574" s="260"/>
    </row>
    <row r="575" spans="6:6" x14ac:dyDescent="0.35">
      <c r="F575" s="260"/>
    </row>
    <row r="576" spans="6:6" x14ac:dyDescent="0.35">
      <c r="F576" s="260"/>
    </row>
    <row r="577" spans="6:6" x14ac:dyDescent="0.35">
      <c r="F577" s="260"/>
    </row>
    <row r="578" spans="6:6" x14ac:dyDescent="0.35">
      <c r="F578" s="260"/>
    </row>
    <row r="579" spans="6:6" x14ac:dyDescent="0.35">
      <c r="F579" s="260"/>
    </row>
    <row r="580" spans="6:6" x14ac:dyDescent="0.35">
      <c r="F580" s="260"/>
    </row>
    <row r="581" spans="6:6" x14ac:dyDescent="0.35">
      <c r="F581" s="260"/>
    </row>
    <row r="582" spans="6:6" x14ac:dyDescent="0.35">
      <c r="F582" s="260"/>
    </row>
    <row r="583" spans="6:6" x14ac:dyDescent="0.35">
      <c r="F583" s="260"/>
    </row>
    <row r="584" spans="6:6" x14ac:dyDescent="0.35">
      <c r="F584" s="260"/>
    </row>
    <row r="585" spans="6:6" x14ac:dyDescent="0.35">
      <c r="F585" s="260"/>
    </row>
    <row r="586" spans="6:6" x14ac:dyDescent="0.35">
      <c r="F586" s="260"/>
    </row>
    <row r="587" spans="6:6" x14ac:dyDescent="0.35">
      <c r="F587" s="260"/>
    </row>
    <row r="588" spans="6:6" x14ac:dyDescent="0.35">
      <c r="F588" s="260"/>
    </row>
    <row r="589" spans="6:6" x14ac:dyDescent="0.35">
      <c r="F589" s="260"/>
    </row>
    <row r="590" spans="6:6" x14ac:dyDescent="0.35">
      <c r="F590" s="260"/>
    </row>
    <row r="591" spans="6:6" x14ac:dyDescent="0.35">
      <c r="F591" s="260"/>
    </row>
    <row r="592" spans="6:6" x14ac:dyDescent="0.35">
      <c r="F592" s="260"/>
    </row>
    <row r="593" spans="6:6" x14ac:dyDescent="0.35">
      <c r="F593" s="260"/>
    </row>
    <row r="594" spans="6:6" x14ac:dyDescent="0.35">
      <c r="F594" s="260"/>
    </row>
    <row r="595" spans="6:6" x14ac:dyDescent="0.35">
      <c r="F595" s="260"/>
    </row>
    <row r="596" spans="6:6" x14ac:dyDescent="0.35">
      <c r="F596" s="260"/>
    </row>
    <row r="597" spans="6:6" x14ac:dyDescent="0.35">
      <c r="F597" s="260"/>
    </row>
    <row r="598" spans="6:6" x14ac:dyDescent="0.35">
      <c r="F598" s="260"/>
    </row>
    <row r="599" spans="6:6" x14ac:dyDescent="0.35">
      <c r="F599" s="260"/>
    </row>
    <row r="600" spans="6:6" x14ac:dyDescent="0.35">
      <c r="F600" s="260"/>
    </row>
    <row r="601" spans="6:6" x14ac:dyDescent="0.35">
      <c r="F601" s="260"/>
    </row>
    <row r="602" spans="6:6" x14ac:dyDescent="0.35">
      <c r="F602" s="260"/>
    </row>
    <row r="603" spans="6:6" x14ac:dyDescent="0.35">
      <c r="F603" s="260"/>
    </row>
    <row r="604" spans="6:6" x14ac:dyDescent="0.35">
      <c r="F604" s="260"/>
    </row>
    <row r="605" spans="6:6" x14ac:dyDescent="0.35">
      <c r="F605" s="260"/>
    </row>
    <row r="606" spans="6:6" x14ac:dyDescent="0.35">
      <c r="F606" s="260"/>
    </row>
    <row r="607" spans="6:6" x14ac:dyDescent="0.35">
      <c r="F607" s="260"/>
    </row>
    <row r="608" spans="6:6" x14ac:dyDescent="0.35">
      <c r="F608" s="260"/>
    </row>
    <row r="609" spans="6:6" x14ac:dyDescent="0.35">
      <c r="F609" s="260"/>
    </row>
    <row r="610" spans="6:6" x14ac:dyDescent="0.35">
      <c r="F610" s="260"/>
    </row>
    <row r="611" spans="6:6" x14ac:dyDescent="0.35">
      <c r="F611" s="260"/>
    </row>
    <row r="612" spans="6:6" x14ac:dyDescent="0.35">
      <c r="F612" s="260"/>
    </row>
    <row r="613" spans="6:6" x14ac:dyDescent="0.35">
      <c r="F613" s="260"/>
    </row>
    <row r="614" spans="6:6" x14ac:dyDescent="0.35">
      <c r="F614" s="260"/>
    </row>
    <row r="615" spans="6:6" x14ac:dyDescent="0.35">
      <c r="F615" s="260"/>
    </row>
    <row r="616" spans="6:6" x14ac:dyDescent="0.35">
      <c r="F616" s="260"/>
    </row>
    <row r="617" spans="6:6" x14ac:dyDescent="0.35">
      <c r="F617" s="260"/>
    </row>
    <row r="618" spans="6:6" x14ac:dyDescent="0.35">
      <c r="F618" s="260"/>
    </row>
    <row r="619" spans="6:6" x14ac:dyDescent="0.35">
      <c r="F619" s="260"/>
    </row>
    <row r="620" spans="6:6" x14ac:dyDescent="0.35">
      <c r="F620" s="260"/>
    </row>
    <row r="621" spans="6:6" x14ac:dyDescent="0.35">
      <c r="F621" s="260"/>
    </row>
    <row r="622" spans="6:6" x14ac:dyDescent="0.35">
      <c r="F622" s="260"/>
    </row>
    <row r="623" spans="6:6" x14ac:dyDescent="0.35">
      <c r="F623" s="260"/>
    </row>
    <row r="624" spans="6:6" x14ac:dyDescent="0.35">
      <c r="F624" s="260"/>
    </row>
    <row r="625" spans="6:6" x14ac:dyDescent="0.35">
      <c r="F625" s="260"/>
    </row>
    <row r="626" spans="6:6" x14ac:dyDescent="0.35">
      <c r="F626" s="260"/>
    </row>
    <row r="627" spans="6:6" x14ac:dyDescent="0.35">
      <c r="F627" s="260"/>
    </row>
    <row r="628" spans="6:6" x14ac:dyDescent="0.35">
      <c r="F628" s="260"/>
    </row>
    <row r="629" spans="6:6" x14ac:dyDescent="0.35">
      <c r="F629" s="260"/>
    </row>
    <row r="630" spans="6:6" x14ac:dyDescent="0.35">
      <c r="F630" s="260"/>
    </row>
    <row r="631" spans="6:6" x14ac:dyDescent="0.35">
      <c r="F631" s="260"/>
    </row>
    <row r="632" spans="6:6" x14ac:dyDescent="0.35">
      <c r="F632" s="260"/>
    </row>
    <row r="633" spans="6:6" x14ac:dyDescent="0.35">
      <c r="F633" s="260"/>
    </row>
    <row r="634" spans="6:6" x14ac:dyDescent="0.35">
      <c r="F634" s="260"/>
    </row>
    <row r="635" spans="6:6" x14ac:dyDescent="0.35">
      <c r="F635" s="260"/>
    </row>
    <row r="636" spans="6:6" x14ac:dyDescent="0.35">
      <c r="F636" s="260"/>
    </row>
    <row r="637" spans="6:6" x14ac:dyDescent="0.35">
      <c r="F637" s="260"/>
    </row>
    <row r="638" spans="6:6" x14ac:dyDescent="0.35">
      <c r="F638" s="260"/>
    </row>
    <row r="639" spans="6:6" x14ac:dyDescent="0.35">
      <c r="F639" s="260"/>
    </row>
    <row r="640" spans="6:6" x14ac:dyDescent="0.35">
      <c r="F640" s="260"/>
    </row>
    <row r="641" spans="6:6" x14ac:dyDescent="0.35">
      <c r="F641" s="260"/>
    </row>
    <row r="642" spans="6:6" x14ac:dyDescent="0.35">
      <c r="F642" s="260"/>
    </row>
    <row r="643" spans="6:6" x14ac:dyDescent="0.35">
      <c r="F643" s="260"/>
    </row>
    <row r="644" spans="6:6" x14ac:dyDescent="0.35">
      <c r="F644" s="260"/>
    </row>
    <row r="645" spans="6:6" x14ac:dyDescent="0.35">
      <c r="F645" s="260"/>
    </row>
    <row r="646" spans="6:6" x14ac:dyDescent="0.35">
      <c r="F646" s="260"/>
    </row>
    <row r="647" spans="6:6" x14ac:dyDescent="0.35">
      <c r="F647" s="260"/>
    </row>
    <row r="648" spans="6:6" x14ac:dyDescent="0.35">
      <c r="F648" s="260"/>
    </row>
    <row r="649" spans="6:6" x14ac:dyDescent="0.35">
      <c r="F649" s="260"/>
    </row>
    <row r="650" spans="6:6" x14ac:dyDescent="0.35">
      <c r="F650" s="260"/>
    </row>
    <row r="651" spans="6:6" x14ac:dyDescent="0.35">
      <c r="F651" s="260"/>
    </row>
    <row r="652" spans="6:6" x14ac:dyDescent="0.35">
      <c r="F652" s="260"/>
    </row>
    <row r="653" spans="6:6" x14ac:dyDescent="0.35">
      <c r="F653" s="260"/>
    </row>
    <row r="654" spans="6:6" x14ac:dyDescent="0.35">
      <c r="F654" s="260"/>
    </row>
    <row r="655" spans="6:6" x14ac:dyDescent="0.35">
      <c r="F655" s="260"/>
    </row>
    <row r="656" spans="6:6" x14ac:dyDescent="0.35">
      <c r="F656" s="260"/>
    </row>
    <row r="657" spans="6:6" x14ac:dyDescent="0.35">
      <c r="F657" s="260"/>
    </row>
    <row r="658" spans="6:6" x14ac:dyDescent="0.35">
      <c r="F658" s="260"/>
    </row>
    <row r="659" spans="6:6" x14ac:dyDescent="0.35">
      <c r="F659" s="260"/>
    </row>
    <row r="660" spans="6:6" x14ac:dyDescent="0.35">
      <c r="F660" s="260"/>
    </row>
    <row r="661" spans="6:6" x14ac:dyDescent="0.35">
      <c r="F661" s="260"/>
    </row>
    <row r="662" spans="6:6" x14ac:dyDescent="0.35">
      <c r="F662" s="260"/>
    </row>
    <row r="663" spans="6:6" x14ac:dyDescent="0.35">
      <c r="F663" s="260"/>
    </row>
    <row r="664" spans="6:6" x14ac:dyDescent="0.35">
      <c r="F664" s="260"/>
    </row>
    <row r="665" spans="6:6" x14ac:dyDescent="0.35">
      <c r="F665" s="260"/>
    </row>
    <row r="666" spans="6:6" x14ac:dyDescent="0.35">
      <c r="F666" s="260"/>
    </row>
    <row r="667" spans="6:6" x14ac:dyDescent="0.35">
      <c r="F667" s="260"/>
    </row>
    <row r="668" spans="6:6" x14ac:dyDescent="0.35">
      <c r="F668" s="260"/>
    </row>
    <row r="669" spans="6:6" x14ac:dyDescent="0.35">
      <c r="F669" s="260"/>
    </row>
    <row r="670" spans="6:6" x14ac:dyDescent="0.35">
      <c r="F670" s="260"/>
    </row>
    <row r="671" spans="6:6" x14ac:dyDescent="0.35">
      <c r="F671" s="260"/>
    </row>
    <row r="672" spans="6:6" x14ac:dyDescent="0.35">
      <c r="F672" s="260"/>
    </row>
    <row r="673" spans="6:6" x14ac:dyDescent="0.35">
      <c r="F673" s="260"/>
    </row>
    <row r="674" spans="6:6" x14ac:dyDescent="0.35">
      <c r="F674" s="260"/>
    </row>
    <row r="675" spans="6:6" x14ac:dyDescent="0.35">
      <c r="F675" s="260"/>
    </row>
    <row r="676" spans="6:6" x14ac:dyDescent="0.35">
      <c r="F676" s="260"/>
    </row>
    <row r="677" spans="6:6" x14ac:dyDescent="0.35">
      <c r="F677" s="260"/>
    </row>
    <row r="678" spans="6:6" x14ac:dyDescent="0.35">
      <c r="F678" s="260"/>
    </row>
    <row r="679" spans="6:6" x14ac:dyDescent="0.35">
      <c r="F679" s="260"/>
    </row>
    <row r="680" spans="6:6" x14ac:dyDescent="0.35">
      <c r="F680" s="260"/>
    </row>
    <row r="681" spans="6:6" x14ac:dyDescent="0.35">
      <c r="F681" s="260"/>
    </row>
    <row r="682" spans="6:6" x14ac:dyDescent="0.35">
      <c r="F682" s="260"/>
    </row>
    <row r="683" spans="6:6" x14ac:dyDescent="0.35">
      <c r="F683" s="260"/>
    </row>
    <row r="684" spans="6:6" x14ac:dyDescent="0.35">
      <c r="F684" s="260"/>
    </row>
    <row r="685" spans="6:6" x14ac:dyDescent="0.35">
      <c r="F685" s="260"/>
    </row>
    <row r="686" spans="6:6" x14ac:dyDescent="0.35">
      <c r="F686" s="260"/>
    </row>
    <row r="687" spans="6:6" x14ac:dyDescent="0.35">
      <c r="F687" s="260"/>
    </row>
    <row r="688" spans="6:6" x14ac:dyDescent="0.35">
      <c r="F688" s="260"/>
    </row>
    <row r="689" spans="6:6" x14ac:dyDescent="0.35">
      <c r="F689" s="260"/>
    </row>
    <row r="690" spans="6:6" x14ac:dyDescent="0.35">
      <c r="F690" s="260"/>
    </row>
    <row r="691" spans="6:6" x14ac:dyDescent="0.35">
      <c r="F691" s="260"/>
    </row>
    <row r="692" spans="6:6" x14ac:dyDescent="0.35">
      <c r="F692" s="260"/>
    </row>
    <row r="693" spans="6:6" x14ac:dyDescent="0.35">
      <c r="F693" s="260"/>
    </row>
    <row r="694" spans="6:6" x14ac:dyDescent="0.35">
      <c r="F694" s="260"/>
    </row>
    <row r="695" spans="6:6" x14ac:dyDescent="0.35">
      <c r="F695" s="260"/>
    </row>
    <row r="696" spans="6:6" x14ac:dyDescent="0.35">
      <c r="F696" s="260"/>
    </row>
    <row r="697" spans="6:6" x14ac:dyDescent="0.35">
      <c r="F697" s="260"/>
    </row>
    <row r="698" spans="6:6" x14ac:dyDescent="0.35">
      <c r="F698" s="260"/>
    </row>
    <row r="699" spans="6:6" x14ac:dyDescent="0.35">
      <c r="F699" s="260"/>
    </row>
    <row r="700" spans="6:6" x14ac:dyDescent="0.35">
      <c r="F700" s="260"/>
    </row>
    <row r="701" spans="6:6" x14ac:dyDescent="0.35">
      <c r="F701" s="260"/>
    </row>
    <row r="702" spans="6:6" x14ac:dyDescent="0.35">
      <c r="F702" s="260"/>
    </row>
    <row r="703" spans="6:6" x14ac:dyDescent="0.35">
      <c r="F703" s="260"/>
    </row>
    <row r="704" spans="6:6" x14ac:dyDescent="0.35">
      <c r="F704" s="260"/>
    </row>
    <row r="705" spans="6:6" x14ac:dyDescent="0.35">
      <c r="F705" s="260"/>
    </row>
    <row r="706" spans="6:6" x14ac:dyDescent="0.35">
      <c r="F706" s="260"/>
    </row>
    <row r="707" spans="6:6" x14ac:dyDescent="0.35">
      <c r="F707" s="260"/>
    </row>
    <row r="708" spans="6:6" x14ac:dyDescent="0.35">
      <c r="F708" s="260"/>
    </row>
    <row r="709" spans="6:6" x14ac:dyDescent="0.35">
      <c r="F709" s="260"/>
    </row>
    <row r="710" spans="6:6" x14ac:dyDescent="0.35">
      <c r="F710" s="260"/>
    </row>
    <row r="711" spans="6:6" x14ac:dyDescent="0.35">
      <c r="F711" s="260"/>
    </row>
    <row r="712" spans="6:6" x14ac:dyDescent="0.35">
      <c r="F712" s="260"/>
    </row>
    <row r="713" spans="6:6" x14ac:dyDescent="0.35">
      <c r="F713" s="260"/>
    </row>
    <row r="714" spans="6:6" x14ac:dyDescent="0.35">
      <c r="F714" s="260"/>
    </row>
    <row r="715" spans="6:6" x14ac:dyDescent="0.35">
      <c r="F715" s="260"/>
    </row>
    <row r="716" spans="6:6" x14ac:dyDescent="0.35">
      <c r="F716" s="260"/>
    </row>
    <row r="717" spans="6:6" x14ac:dyDescent="0.35">
      <c r="F717" s="260"/>
    </row>
    <row r="718" spans="6:6" x14ac:dyDescent="0.35">
      <c r="F718" s="260"/>
    </row>
    <row r="719" spans="6:6" x14ac:dyDescent="0.35">
      <c r="F719" s="260"/>
    </row>
    <row r="720" spans="6:6" x14ac:dyDescent="0.35">
      <c r="F720" s="260"/>
    </row>
    <row r="721" spans="6:6" x14ac:dyDescent="0.35">
      <c r="F721" s="260"/>
    </row>
    <row r="722" spans="6:6" x14ac:dyDescent="0.35">
      <c r="F722" s="260"/>
    </row>
    <row r="723" spans="6:6" x14ac:dyDescent="0.35">
      <c r="F723" s="260"/>
    </row>
    <row r="724" spans="6:6" x14ac:dyDescent="0.35">
      <c r="F724" s="260"/>
    </row>
    <row r="725" spans="6:6" x14ac:dyDescent="0.35">
      <c r="F725" s="260"/>
    </row>
    <row r="726" spans="6:6" x14ac:dyDescent="0.35">
      <c r="F726" s="260"/>
    </row>
    <row r="727" spans="6:6" x14ac:dyDescent="0.35">
      <c r="F727" s="260"/>
    </row>
    <row r="728" spans="6:6" x14ac:dyDescent="0.35">
      <c r="F728" s="260"/>
    </row>
    <row r="729" spans="6:6" x14ac:dyDescent="0.35">
      <c r="F729" s="260"/>
    </row>
    <row r="730" spans="6:6" x14ac:dyDescent="0.35">
      <c r="F730" s="260"/>
    </row>
    <row r="731" spans="6:6" x14ac:dyDescent="0.35">
      <c r="F731" s="260"/>
    </row>
    <row r="732" spans="6:6" x14ac:dyDescent="0.35">
      <c r="F732" s="260"/>
    </row>
    <row r="733" spans="6:6" x14ac:dyDescent="0.35">
      <c r="F733" s="260"/>
    </row>
    <row r="734" spans="6:6" x14ac:dyDescent="0.35">
      <c r="F734" s="260"/>
    </row>
    <row r="735" spans="6:6" x14ac:dyDescent="0.35">
      <c r="F735" s="260"/>
    </row>
    <row r="736" spans="6:6" x14ac:dyDescent="0.35">
      <c r="F736" s="260"/>
    </row>
    <row r="737" spans="6:6" x14ac:dyDescent="0.35">
      <c r="F737" s="260"/>
    </row>
    <row r="738" spans="6:6" x14ac:dyDescent="0.35">
      <c r="F738" s="260"/>
    </row>
    <row r="739" spans="6:6" x14ac:dyDescent="0.35">
      <c r="F739" s="260"/>
    </row>
    <row r="740" spans="6:6" x14ac:dyDescent="0.35">
      <c r="F740" s="260"/>
    </row>
    <row r="741" spans="6:6" x14ac:dyDescent="0.35">
      <c r="F741" s="260"/>
    </row>
    <row r="742" spans="6:6" x14ac:dyDescent="0.35">
      <c r="F742" s="260"/>
    </row>
    <row r="743" spans="6:6" x14ac:dyDescent="0.35">
      <c r="F743" s="260"/>
    </row>
    <row r="744" spans="6:6" x14ac:dyDescent="0.35">
      <c r="F744" s="260"/>
    </row>
    <row r="745" spans="6:6" x14ac:dyDescent="0.35">
      <c r="F745" s="260"/>
    </row>
    <row r="746" spans="6:6" x14ac:dyDescent="0.35">
      <c r="F746" s="260"/>
    </row>
    <row r="747" spans="6:6" x14ac:dyDescent="0.35">
      <c r="F747" s="260"/>
    </row>
    <row r="748" spans="6:6" x14ac:dyDescent="0.35">
      <c r="F748" s="260"/>
    </row>
    <row r="749" spans="6:6" x14ac:dyDescent="0.35">
      <c r="F749" s="260"/>
    </row>
    <row r="750" spans="6:6" x14ac:dyDescent="0.35">
      <c r="F750" s="260"/>
    </row>
    <row r="751" spans="6:6" x14ac:dyDescent="0.35">
      <c r="F751" s="260"/>
    </row>
    <row r="752" spans="6:6" x14ac:dyDescent="0.35">
      <c r="F752" s="260"/>
    </row>
    <row r="753" spans="6:6" x14ac:dyDescent="0.35">
      <c r="F753" s="260"/>
    </row>
    <row r="754" spans="6:6" x14ac:dyDescent="0.35">
      <c r="F754" s="260"/>
    </row>
    <row r="755" spans="6:6" x14ac:dyDescent="0.35">
      <c r="F755" s="260"/>
    </row>
    <row r="756" spans="6:6" x14ac:dyDescent="0.35">
      <c r="F756" s="260"/>
    </row>
    <row r="757" spans="6:6" x14ac:dyDescent="0.35">
      <c r="F757" s="260"/>
    </row>
    <row r="758" spans="6:6" x14ac:dyDescent="0.35">
      <c r="F758" s="260"/>
    </row>
    <row r="759" spans="6:6" x14ac:dyDescent="0.35">
      <c r="F759" s="260"/>
    </row>
    <row r="760" spans="6:6" x14ac:dyDescent="0.35">
      <c r="F760" s="260"/>
    </row>
    <row r="761" spans="6:6" x14ac:dyDescent="0.35">
      <c r="F761" s="260"/>
    </row>
    <row r="762" spans="6:6" x14ac:dyDescent="0.35">
      <c r="F762" s="260"/>
    </row>
    <row r="763" spans="6:6" x14ac:dyDescent="0.35">
      <c r="F763" s="260"/>
    </row>
    <row r="764" spans="6:6" x14ac:dyDescent="0.35">
      <c r="F764" s="260"/>
    </row>
    <row r="765" spans="6:6" x14ac:dyDescent="0.35">
      <c r="F765" s="260"/>
    </row>
    <row r="766" spans="6:6" x14ac:dyDescent="0.35">
      <c r="F766" s="260"/>
    </row>
    <row r="767" spans="6:6" x14ac:dyDescent="0.35">
      <c r="F767" s="260"/>
    </row>
    <row r="768" spans="6:6" x14ac:dyDescent="0.35">
      <c r="F768" s="260"/>
    </row>
    <row r="769" spans="6:6" x14ac:dyDescent="0.35">
      <c r="F769" s="260"/>
    </row>
    <row r="770" spans="6:6" x14ac:dyDescent="0.35">
      <c r="F770" s="260"/>
    </row>
    <row r="771" spans="6:6" x14ac:dyDescent="0.35">
      <c r="F771" s="260"/>
    </row>
    <row r="772" spans="6:6" x14ac:dyDescent="0.35">
      <c r="F772" s="260"/>
    </row>
    <row r="773" spans="6:6" x14ac:dyDescent="0.35">
      <c r="F773" s="260"/>
    </row>
    <row r="774" spans="6:6" x14ac:dyDescent="0.35">
      <c r="F774" s="260"/>
    </row>
    <row r="775" spans="6:6" x14ac:dyDescent="0.35">
      <c r="F775" s="260"/>
    </row>
    <row r="776" spans="6:6" x14ac:dyDescent="0.35">
      <c r="F776" s="260"/>
    </row>
    <row r="777" spans="6:6" x14ac:dyDescent="0.35">
      <c r="F777" s="260"/>
    </row>
    <row r="778" spans="6:6" x14ac:dyDescent="0.35">
      <c r="F778" s="260"/>
    </row>
    <row r="779" spans="6:6" x14ac:dyDescent="0.35">
      <c r="F779" s="260"/>
    </row>
    <row r="780" spans="6:6" x14ac:dyDescent="0.35">
      <c r="F780" s="260"/>
    </row>
    <row r="781" spans="6:6" x14ac:dyDescent="0.35">
      <c r="F781" s="260"/>
    </row>
    <row r="782" spans="6:6" x14ac:dyDescent="0.35">
      <c r="F782" s="260"/>
    </row>
    <row r="783" spans="6:6" x14ac:dyDescent="0.35">
      <c r="F783" s="260"/>
    </row>
    <row r="784" spans="6:6" x14ac:dyDescent="0.35">
      <c r="F784" s="260"/>
    </row>
    <row r="785" spans="6:6" x14ac:dyDescent="0.35">
      <c r="F785" s="260"/>
    </row>
    <row r="786" spans="6:6" x14ac:dyDescent="0.35">
      <c r="F786" s="260"/>
    </row>
    <row r="787" spans="6:6" x14ac:dyDescent="0.35">
      <c r="F787" s="260"/>
    </row>
    <row r="788" spans="6:6" x14ac:dyDescent="0.35">
      <c r="F788" s="260"/>
    </row>
    <row r="789" spans="6:6" x14ac:dyDescent="0.35">
      <c r="F789" s="260"/>
    </row>
    <row r="790" spans="6:6" x14ac:dyDescent="0.35">
      <c r="F790" s="260"/>
    </row>
    <row r="791" spans="6:6" x14ac:dyDescent="0.35">
      <c r="F791" s="260"/>
    </row>
    <row r="792" spans="6:6" x14ac:dyDescent="0.35">
      <c r="F792" s="260"/>
    </row>
    <row r="793" spans="6:6" x14ac:dyDescent="0.35">
      <c r="F793" s="260"/>
    </row>
    <row r="794" spans="6:6" x14ac:dyDescent="0.35">
      <c r="F794" s="260"/>
    </row>
    <row r="795" spans="6:6" x14ac:dyDescent="0.35">
      <c r="F795" s="260"/>
    </row>
    <row r="796" spans="6:6" x14ac:dyDescent="0.35">
      <c r="F796" s="260"/>
    </row>
    <row r="797" spans="6:6" x14ac:dyDescent="0.35">
      <c r="F797" s="260"/>
    </row>
    <row r="798" spans="6:6" x14ac:dyDescent="0.35">
      <c r="F798" s="260"/>
    </row>
    <row r="799" spans="6:6" x14ac:dyDescent="0.35">
      <c r="F799" s="260"/>
    </row>
    <row r="800" spans="6:6" x14ac:dyDescent="0.35">
      <c r="F800" s="260"/>
    </row>
    <row r="801" spans="6:6" x14ac:dyDescent="0.35">
      <c r="F801" s="260"/>
    </row>
    <row r="802" spans="6:6" x14ac:dyDescent="0.35">
      <c r="F802" s="260"/>
    </row>
    <row r="803" spans="6:6" x14ac:dyDescent="0.35">
      <c r="F803" s="260"/>
    </row>
    <row r="804" spans="6:6" x14ac:dyDescent="0.35">
      <c r="F804" s="260"/>
    </row>
    <row r="805" spans="6:6" x14ac:dyDescent="0.35">
      <c r="F805" s="260"/>
    </row>
    <row r="806" spans="6:6" x14ac:dyDescent="0.35">
      <c r="F806" s="260"/>
    </row>
    <row r="807" spans="6:6" x14ac:dyDescent="0.35">
      <c r="F807" s="260"/>
    </row>
    <row r="808" spans="6:6" x14ac:dyDescent="0.35">
      <c r="F808" s="260"/>
    </row>
    <row r="809" spans="6:6" x14ac:dyDescent="0.35">
      <c r="F809" s="260"/>
    </row>
    <row r="810" spans="6:6" x14ac:dyDescent="0.35">
      <c r="F810" s="260"/>
    </row>
    <row r="811" spans="6:6" x14ac:dyDescent="0.35">
      <c r="F811" s="260"/>
    </row>
    <row r="812" spans="6:6" x14ac:dyDescent="0.35">
      <c r="F812" s="260"/>
    </row>
    <row r="813" spans="6:6" x14ac:dyDescent="0.35">
      <c r="F813" s="260"/>
    </row>
    <row r="814" spans="6:6" x14ac:dyDescent="0.35">
      <c r="F814" s="260"/>
    </row>
    <row r="815" spans="6:6" x14ac:dyDescent="0.35">
      <c r="F815" s="260"/>
    </row>
    <row r="816" spans="6:6" x14ac:dyDescent="0.35">
      <c r="F816" s="260"/>
    </row>
    <row r="817" spans="6:6" x14ac:dyDescent="0.35">
      <c r="F817" s="260"/>
    </row>
    <row r="818" spans="6:6" x14ac:dyDescent="0.35">
      <c r="F818" s="260"/>
    </row>
    <row r="819" spans="6:6" x14ac:dyDescent="0.35">
      <c r="F819" s="260"/>
    </row>
    <row r="820" spans="6:6" x14ac:dyDescent="0.35">
      <c r="F820" s="260"/>
    </row>
    <row r="821" spans="6:6" x14ac:dyDescent="0.35">
      <c r="F821" s="260"/>
    </row>
    <row r="822" spans="6:6" x14ac:dyDescent="0.35">
      <c r="F822" s="260"/>
    </row>
    <row r="823" spans="6:6" x14ac:dyDescent="0.35">
      <c r="F823" s="260"/>
    </row>
    <row r="824" spans="6:6" x14ac:dyDescent="0.35">
      <c r="F824" s="260"/>
    </row>
    <row r="825" spans="6:6" x14ac:dyDescent="0.35">
      <c r="F825" s="260"/>
    </row>
    <row r="826" spans="6:6" x14ac:dyDescent="0.35">
      <c r="F826" s="260"/>
    </row>
    <row r="827" spans="6:6" x14ac:dyDescent="0.35">
      <c r="F827" s="260"/>
    </row>
    <row r="828" spans="6:6" x14ac:dyDescent="0.35">
      <c r="F828" s="260"/>
    </row>
    <row r="829" spans="6:6" x14ac:dyDescent="0.35">
      <c r="F829" s="260"/>
    </row>
    <row r="830" spans="6:6" x14ac:dyDescent="0.35">
      <c r="F830" s="260"/>
    </row>
    <row r="831" spans="6:6" x14ac:dyDescent="0.35">
      <c r="F831" s="260"/>
    </row>
    <row r="832" spans="6:6" x14ac:dyDescent="0.35">
      <c r="F832" s="260"/>
    </row>
    <row r="833" spans="6:6" x14ac:dyDescent="0.35">
      <c r="F833" s="260"/>
    </row>
    <row r="834" spans="6:6" x14ac:dyDescent="0.35">
      <c r="F834" s="260"/>
    </row>
    <row r="835" spans="6:6" x14ac:dyDescent="0.35">
      <c r="F835" s="260"/>
    </row>
    <row r="836" spans="6:6" x14ac:dyDescent="0.35">
      <c r="F836" s="260"/>
    </row>
    <row r="837" spans="6:6" x14ac:dyDescent="0.35">
      <c r="F837" s="260"/>
    </row>
    <row r="838" spans="6:6" x14ac:dyDescent="0.35">
      <c r="F838" s="260"/>
    </row>
    <row r="839" spans="6:6" x14ac:dyDescent="0.35">
      <c r="F839" s="260"/>
    </row>
    <row r="840" spans="6:6" x14ac:dyDescent="0.35">
      <c r="F840" s="260"/>
    </row>
    <row r="841" spans="6:6" x14ac:dyDescent="0.35">
      <c r="F841" s="260"/>
    </row>
    <row r="842" spans="6:6" x14ac:dyDescent="0.35">
      <c r="F842" s="260"/>
    </row>
    <row r="843" spans="6:6" x14ac:dyDescent="0.35">
      <c r="F843" s="260"/>
    </row>
    <row r="844" spans="6:6" x14ac:dyDescent="0.35">
      <c r="F844" s="260"/>
    </row>
    <row r="845" spans="6:6" x14ac:dyDescent="0.35">
      <c r="F845" s="260"/>
    </row>
    <row r="846" spans="6:6" x14ac:dyDescent="0.35">
      <c r="F846" s="260"/>
    </row>
    <row r="847" spans="6:6" x14ac:dyDescent="0.35">
      <c r="F847" s="260"/>
    </row>
    <row r="848" spans="6:6" x14ac:dyDescent="0.35">
      <c r="F848" s="260"/>
    </row>
    <row r="849" spans="6:6" x14ac:dyDescent="0.35">
      <c r="F849" s="260"/>
    </row>
    <row r="850" spans="6:6" x14ac:dyDescent="0.35">
      <c r="F850" s="260"/>
    </row>
    <row r="851" spans="6:6" x14ac:dyDescent="0.35">
      <c r="F851" s="260"/>
    </row>
    <row r="852" spans="6:6" x14ac:dyDescent="0.35">
      <c r="F852" s="260"/>
    </row>
    <row r="853" spans="6:6" x14ac:dyDescent="0.35">
      <c r="F853" s="260"/>
    </row>
    <row r="854" spans="6:6" x14ac:dyDescent="0.35">
      <c r="F854" s="260"/>
    </row>
    <row r="855" spans="6:6" x14ac:dyDescent="0.35">
      <c r="F855" s="260"/>
    </row>
    <row r="856" spans="6:6" x14ac:dyDescent="0.35">
      <c r="F856" s="260"/>
    </row>
    <row r="857" spans="6:6" x14ac:dyDescent="0.35">
      <c r="F857" s="260"/>
    </row>
    <row r="858" spans="6:6" x14ac:dyDescent="0.35">
      <c r="F858" s="260"/>
    </row>
    <row r="859" spans="6:6" x14ac:dyDescent="0.35">
      <c r="F859" s="260"/>
    </row>
    <row r="860" spans="6:6" x14ac:dyDescent="0.35">
      <c r="F860" s="260"/>
    </row>
    <row r="861" spans="6:6" x14ac:dyDescent="0.35">
      <c r="F861" s="260"/>
    </row>
    <row r="862" spans="6:6" x14ac:dyDescent="0.35">
      <c r="F862" s="260"/>
    </row>
    <row r="863" spans="6:6" x14ac:dyDescent="0.35">
      <c r="F863" s="260"/>
    </row>
    <row r="864" spans="6:6" x14ac:dyDescent="0.35">
      <c r="F864" s="260"/>
    </row>
    <row r="865" spans="6:6" x14ac:dyDescent="0.35">
      <c r="F865" s="260"/>
    </row>
    <row r="866" spans="6:6" x14ac:dyDescent="0.35">
      <c r="F866" s="260"/>
    </row>
    <row r="867" spans="6:6" x14ac:dyDescent="0.35">
      <c r="F867" s="260"/>
    </row>
    <row r="868" spans="6:6" x14ac:dyDescent="0.35">
      <c r="F868" s="260"/>
    </row>
    <row r="869" spans="6:6" x14ac:dyDescent="0.35">
      <c r="F869" s="260"/>
    </row>
    <row r="870" spans="6:6" x14ac:dyDescent="0.35">
      <c r="F870" s="260"/>
    </row>
    <row r="871" spans="6:6" x14ac:dyDescent="0.35">
      <c r="F871" s="260"/>
    </row>
    <row r="872" spans="6:6" x14ac:dyDescent="0.35">
      <c r="F872" s="260"/>
    </row>
    <row r="873" spans="6:6" x14ac:dyDescent="0.35">
      <c r="F873" s="260"/>
    </row>
    <row r="874" spans="6:6" x14ac:dyDescent="0.35">
      <c r="F874" s="260"/>
    </row>
    <row r="875" spans="6:6" x14ac:dyDescent="0.35">
      <c r="F875" s="260"/>
    </row>
    <row r="876" spans="6:6" x14ac:dyDescent="0.35">
      <c r="F876" s="260"/>
    </row>
    <row r="877" spans="6:6" x14ac:dyDescent="0.35">
      <c r="F877" s="260"/>
    </row>
    <row r="878" spans="6:6" x14ac:dyDescent="0.35">
      <c r="F878" s="260"/>
    </row>
    <row r="879" spans="6:6" x14ac:dyDescent="0.35">
      <c r="F879" s="260"/>
    </row>
    <row r="880" spans="6:6" x14ac:dyDescent="0.35">
      <c r="F880" s="260"/>
    </row>
    <row r="881" spans="6:6" x14ac:dyDescent="0.35">
      <c r="F881" s="260"/>
    </row>
    <row r="882" spans="6:6" x14ac:dyDescent="0.35">
      <c r="F882" s="260"/>
    </row>
    <row r="883" spans="6:6" x14ac:dyDescent="0.35">
      <c r="F883" s="260"/>
    </row>
    <row r="884" spans="6:6" x14ac:dyDescent="0.35">
      <c r="F884" s="260"/>
    </row>
    <row r="885" spans="6:6" x14ac:dyDescent="0.35">
      <c r="F885" s="260"/>
    </row>
    <row r="886" spans="6:6" x14ac:dyDescent="0.35">
      <c r="F886" s="260"/>
    </row>
    <row r="887" spans="6:6" x14ac:dyDescent="0.35">
      <c r="F887" s="260"/>
    </row>
    <row r="888" spans="6:6" x14ac:dyDescent="0.35">
      <c r="F888" s="260"/>
    </row>
    <row r="889" spans="6:6" x14ac:dyDescent="0.35">
      <c r="F889" s="260"/>
    </row>
    <row r="890" spans="6:6" x14ac:dyDescent="0.35">
      <c r="F890" s="260"/>
    </row>
    <row r="891" spans="6:6" x14ac:dyDescent="0.35">
      <c r="F891" s="260"/>
    </row>
    <row r="892" spans="6:6" x14ac:dyDescent="0.35">
      <c r="F892" s="260"/>
    </row>
    <row r="893" spans="6:6" x14ac:dyDescent="0.35">
      <c r="F893" s="260"/>
    </row>
    <row r="894" spans="6:6" x14ac:dyDescent="0.35">
      <c r="F894" s="260"/>
    </row>
    <row r="895" spans="6:6" x14ac:dyDescent="0.35">
      <c r="F895" s="260"/>
    </row>
    <row r="896" spans="6:6" x14ac:dyDescent="0.35">
      <c r="F896" s="260"/>
    </row>
    <row r="897" spans="6:6" x14ac:dyDescent="0.35">
      <c r="F897" s="260"/>
    </row>
    <row r="898" spans="6:6" x14ac:dyDescent="0.35">
      <c r="F898" s="260"/>
    </row>
    <row r="899" spans="6:6" x14ac:dyDescent="0.35">
      <c r="F899" s="260"/>
    </row>
    <row r="900" spans="6:6" x14ac:dyDescent="0.35">
      <c r="F900" s="260"/>
    </row>
    <row r="901" spans="6:6" x14ac:dyDescent="0.35">
      <c r="F901" s="260"/>
    </row>
    <row r="902" spans="6:6" x14ac:dyDescent="0.35">
      <c r="F902" s="260"/>
    </row>
    <row r="903" spans="6:6" x14ac:dyDescent="0.35">
      <c r="F903" s="260"/>
    </row>
    <row r="904" spans="6:6" x14ac:dyDescent="0.35">
      <c r="F904" s="260"/>
    </row>
    <row r="905" spans="6:6" x14ac:dyDescent="0.35">
      <c r="F905" s="260"/>
    </row>
    <row r="906" spans="6:6" x14ac:dyDescent="0.35">
      <c r="F906" s="260"/>
    </row>
    <row r="907" spans="6:6" x14ac:dyDescent="0.35">
      <c r="F907" s="260"/>
    </row>
    <row r="908" spans="6:6" x14ac:dyDescent="0.35">
      <c r="F908" s="260"/>
    </row>
    <row r="909" spans="6:6" x14ac:dyDescent="0.35">
      <c r="F909" s="260"/>
    </row>
    <row r="910" spans="6:6" x14ac:dyDescent="0.35">
      <c r="F910" s="260"/>
    </row>
    <row r="911" spans="6:6" x14ac:dyDescent="0.35">
      <c r="F911" s="260"/>
    </row>
    <row r="912" spans="6:6" x14ac:dyDescent="0.35">
      <c r="F912" s="260"/>
    </row>
    <row r="913" spans="6:6" x14ac:dyDescent="0.35">
      <c r="F913" s="260"/>
    </row>
    <row r="914" spans="6:6" x14ac:dyDescent="0.35">
      <c r="F914" s="260"/>
    </row>
    <row r="915" spans="6:6" x14ac:dyDescent="0.35">
      <c r="F915" s="260"/>
    </row>
    <row r="916" spans="6:6" x14ac:dyDescent="0.35">
      <c r="F916" s="260"/>
    </row>
    <row r="917" spans="6:6" x14ac:dyDescent="0.35">
      <c r="F917" s="260"/>
    </row>
    <row r="918" spans="6:6" x14ac:dyDescent="0.35">
      <c r="F918" s="260"/>
    </row>
    <row r="919" spans="6:6" x14ac:dyDescent="0.35">
      <c r="F919" s="260"/>
    </row>
    <row r="920" spans="6:6" x14ac:dyDescent="0.35">
      <c r="F920" s="260"/>
    </row>
    <row r="921" spans="6:6" x14ac:dyDescent="0.35">
      <c r="F921" s="260"/>
    </row>
    <row r="922" spans="6:6" x14ac:dyDescent="0.35">
      <c r="F922" s="260"/>
    </row>
    <row r="923" spans="6:6" x14ac:dyDescent="0.35">
      <c r="F923" s="260"/>
    </row>
    <row r="924" spans="6:6" x14ac:dyDescent="0.35">
      <c r="F924" s="260"/>
    </row>
    <row r="925" spans="6:6" x14ac:dyDescent="0.35">
      <c r="F925" s="260"/>
    </row>
    <row r="926" spans="6:6" x14ac:dyDescent="0.35">
      <c r="F926" s="260"/>
    </row>
    <row r="927" spans="6:6" x14ac:dyDescent="0.35">
      <c r="F927" s="260"/>
    </row>
    <row r="928" spans="6:6" x14ac:dyDescent="0.35">
      <c r="F928" s="260"/>
    </row>
    <row r="929" spans="6:6" x14ac:dyDescent="0.35">
      <c r="F929" s="260"/>
    </row>
    <row r="930" spans="6:6" x14ac:dyDescent="0.35">
      <c r="F930" s="260"/>
    </row>
    <row r="931" spans="6:6" x14ac:dyDescent="0.35">
      <c r="F931" s="260"/>
    </row>
    <row r="932" spans="6:6" x14ac:dyDescent="0.35">
      <c r="F932" s="260"/>
    </row>
    <row r="933" spans="6:6" x14ac:dyDescent="0.35">
      <c r="F933" s="260"/>
    </row>
    <row r="934" spans="6:6" x14ac:dyDescent="0.35">
      <c r="F934" s="260"/>
    </row>
    <row r="935" spans="6:6" x14ac:dyDescent="0.35">
      <c r="F935" s="260"/>
    </row>
    <row r="936" spans="6:6" x14ac:dyDescent="0.35">
      <c r="F936" s="260"/>
    </row>
    <row r="937" spans="6:6" x14ac:dyDescent="0.35">
      <c r="F937" s="260"/>
    </row>
    <row r="938" spans="6:6" x14ac:dyDescent="0.35">
      <c r="F938" s="260"/>
    </row>
    <row r="939" spans="6:6" x14ac:dyDescent="0.35">
      <c r="F939" s="260"/>
    </row>
    <row r="940" spans="6:6" x14ac:dyDescent="0.35">
      <c r="F940" s="260"/>
    </row>
    <row r="941" spans="6:6" x14ac:dyDescent="0.35">
      <c r="F941" s="260"/>
    </row>
    <row r="942" spans="6:6" x14ac:dyDescent="0.35">
      <c r="F942" s="260"/>
    </row>
    <row r="943" spans="6:6" x14ac:dyDescent="0.35">
      <c r="F943" s="260"/>
    </row>
    <row r="944" spans="6:6" x14ac:dyDescent="0.35">
      <c r="F944" s="260"/>
    </row>
    <row r="945" spans="6:6" x14ac:dyDescent="0.35">
      <c r="F945" s="260"/>
    </row>
    <row r="946" spans="6:6" x14ac:dyDescent="0.35">
      <c r="F946" s="260"/>
    </row>
    <row r="947" spans="6:6" x14ac:dyDescent="0.35">
      <c r="F947" s="260"/>
    </row>
    <row r="948" spans="6:6" x14ac:dyDescent="0.35">
      <c r="F948" s="260"/>
    </row>
    <row r="949" spans="6:6" x14ac:dyDescent="0.35">
      <c r="F949" s="260"/>
    </row>
    <row r="950" spans="6:6" x14ac:dyDescent="0.35">
      <c r="F950" s="260"/>
    </row>
    <row r="951" spans="6:6" x14ac:dyDescent="0.35">
      <c r="F951" s="260"/>
    </row>
    <row r="952" spans="6:6" x14ac:dyDescent="0.35">
      <c r="F952" s="260"/>
    </row>
    <row r="953" spans="6:6" x14ac:dyDescent="0.35">
      <c r="F953" s="260"/>
    </row>
    <row r="954" spans="6:6" x14ac:dyDescent="0.35">
      <c r="F954" s="260"/>
    </row>
    <row r="955" spans="6:6" x14ac:dyDescent="0.35">
      <c r="F955" s="260"/>
    </row>
    <row r="956" spans="6:6" x14ac:dyDescent="0.35">
      <c r="F956" s="260"/>
    </row>
    <row r="957" spans="6:6" x14ac:dyDescent="0.35">
      <c r="F957" s="260"/>
    </row>
    <row r="958" spans="6:6" x14ac:dyDescent="0.35">
      <c r="F958" s="260"/>
    </row>
    <row r="959" spans="6:6" x14ac:dyDescent="0.35">
      <c r="F959" s="260"/>
    </row>
    <row r="960" spans="6:6" x14ac:dyDescent="0.35">
      <c r="F960" s="260"/>
    </row>
    <row r="961" spans="6:6" x14ac:dyDescent="0.35">
      <c r="F961" s="260"/>
    </row>
    <row r="962" spans="6:6" x14ac:dyDescent="0.35">
      <c r="F962" s="260"/>
    </row>
    <row r="963" spans="6:6" x14ac:dyDescent="0.35">
      <c r="F963" s="260"/>
    </row>
    <row r="964" spans="6:6" x14ac:dyDescent="0.35">
      <c r="F964" s="260"/>
    </row>
    <row r="965" spans="6:6" x14ac:dyDescent="0.35">
      <c r="F965" s="260"/>
    </row>
    <row r="966" spans="6:6" x14ac:dyDescent="0.35">
      <c r="F966" s="260"/>
    </row>
    <row r="967" spans="6:6" x14ac:dyDescent="0.35">
      <c r="F967" s="260"/>
    </row>
    <row r="968" spans="6:6" x14ac:dyDescent="0.35">
      <c r="F968" s="260"/>
    </row>
    <row r="969" spans="6:6" x14ac:dyDescent="0.35">
      <c r="F969" s="260"/>
    </row>
    <row r="970" spans="6:6" x14ac:dyDescent="0.35">
      <c r="F970" s="260"/>
    </row>
    <row r="971" spans="6:6" x14ac:dyDescent="0.35">
      <c r="F971" s="260"/>
    </row>
    <row r="972" spans="6:6" x14ac:dyDescent="0.35">
      <c r="F972" s="260"/>
    </row>
    <row r="973" spans="6:6" x14ac:dyDescent="0.35">
      <c r="F973" s="260"/>
    </row>
    <row r="974" spans="6:6" x14ac:dyDescent="0.35">
      <c r="F974" s="260"/>
    </row>
    <row r="975" spans="6:6" x14ac:dyDescent="0.35">
      <c r="F975" s="260"/>
    </row>
    <row r="976" spans="6:6" x14ac:dyDescent="0.35">
      <c r="F976" s="260"/>
    </row>
    <row r="977" spans="6:6" x14ac:dyDescent="0.35">
      <c r="F977" s="260"/>
    </row>
    <row r="978" spans="6:6" x14ac:dyDescent="0.35">
      <c r="F978" s="260"/>
    </row>
    <row r="979" spans="6:6" x14ac:dyDescent="0.35">
      <c r="F979" s="260"/>
    </row>
    <row r="980" spans="6:6" x14ac:dyDescent="0.35">
      <c r="F980" s="260"/>
    </row>
    <row r="981" spans="6:6" x14ac:dyDescent="0.35">
      <c r="F981" s="260"/>
    </row>
    <row r="982" spans="6:6" x14ac:dyDescent="0.35">
      <c r="F982" s="260"/>
    </row>
    <row r="983" spans="6:6" x14ac:dyDescent="0.35">
      <c r="F983" s="260"/>
    </row>
    <row r="984" spans="6:6" x14ac:dyDescent="0.35">
      <c r="F984" s="260"/>
    </row>
    <row r="985" spans="6:6" x14ac:dyDescent="0.35">
      <c r="F985" s="260"/>
    </row>
    <row r="986" spans="6:6" x14ac:dyDescent="0.35">
      <c r="F986" s="260"/>
    </row>
    <row r="987" spans="6:6" x14ac:dyDescent="0.35">
      <c r="F987" s="260"/>
    </row>
    <row r="988" spans="6:6" x14ac:dyDescent="0.35">
      <c r="F988" s="260"/>
    </row>
    <row r="989" spans="6:6" x14ac:dyDescent="0.35">
      <c r="F989" s="260"/>
    </row>
    <row r="990" spans="6:6" x14ac:dyDescent="0.35">
      <c r="F990" s="260"/>
    </row>
    <row r="991" spans="6:6" x14ac:dyDescent="0.35">
      <c r="F991" s="260"/>
    </row>
    <row r="992" spans="6:6" x14ac:dyDescent="0.35">
      <c r="F992" s="260"/>
    </row>
    <row r="993" spans="6:6" x14ac:dyDescent="0.35">
      <c r="F993" s="260"/>
    </row>
    <row r="994" spans="6:6" x14ac:dyDescent="0.35">
      <c r="F994" s="260"/>
    </row>
    <row r="995" spans="6:6" x14ac:dyDescent="0.35">
      <c r="F995" s="260"/>
    </row>
    <row r="996" spans="6:6" x14ac:dyDescent="0.35">
      <c r="F996" s="260"/>
    </row>
    <row r="997" spans="6:6" x14ac:dyDescent="0.35">
      <c r="F997" s="260"/>
    </row>
    <row r="998" spans="6:6" x14ac:dyDescent="0.35">
      <c r="F998" s="260"/>
    </row>
    <row r="999" spans="6:6" x14ac:dyDescent="0.35">
      <c r="F999" s="260"/>
    </row>
    <row r="1000" spans="6:6" x14ac:dyDescent="0.35">
      <c r="F1000" s="260"/>
    </row>
    <row r="1001" spans="6:6" x14ac:dyDescent="0.35">
      <c r="F1001" s="260"/>
    </row>
    <row r="1002" spans="6:6" x14ac:dyDescent="0.35">
      <c r="F1002" s="260"/>
    </row>
    <row r="1003" spans="6:6" x14ac:dyDescent="0.35">
      <c r="F1003" s="260"/>
    </row>
    <row r="1004" spans="6:6" x14ac:dyDescent="0.35">
      <c r="F1004" s="260"/>
    </row>
    <row r="1005" spans="6:6" x14ac:dyDescent="0.35">
      <c r="F1005" s="260"/>
    </row>
    <row r="1006" spans="6:6" x14ac:dyDescent="0.35">
      <c r="F1006" s="260"/>
    </row>
    <row r="1007" spans="6:6" x14ac:dyDescent="0.35">
      <c r="F1007" s="260"/>
    </row>
    <row r="1008" spans="6:6" x14ac:dyDescent="0.35">
      <c r="F1008" s="260"/>
    </row>
    <row r="1009" spans="6:6" x14ac:dyDescent="0.35">
      <c r="F1009" s="260"/>
    </row>
    <row r="1010" spans="6:6" x14ac:dyDescent="0.35">
      <c r="F1010" s="260"/>
    </row>
    <row r="1011" spans="6:6" x14ac:dyDescent="0.35">
      <c r="F1011" s="260"/>
    </row>
    <row r="1012" spans="6:6" x14ac:dyDescent="0.35">
      <c r="F1012" s="260"/>
    </row>
    <row r="1013" spans="6:6" x14ac:dyDescent="0.35">
      <c r="F1013" s="260"/>
    </row>
    <row r="1014" spans="6:6" x14ac:dyDescent="0.35">
      <c r="F1014" s="260"/>
    </row>
    <row r="1015" spans="6:6" x14ac:dyDescent="0.35">
      <c r="F1015" s="260"/>
    </row>
    <row r="1016" spans="6:6" x14ac:dyDescent="0.35">
      <c r="F1016" s="260"/>
    </row>
    <row r="1017" spans="6:6" x14ac:dyDescent="0.35">
      <c r="F1017" s="260"/>
    </row>
    <row r="1018" spans="6:6" x14ac:dyDescent="0.35">
      <c r="F1018" s="260"/>
    </row>
    <row r="1019" spans="6:6" x14ac:dyDescent="0.35">
      <c r="F1019" s="260"/>
    </row>
    <row r="1020" spans="6:6" x14ac:dyDescent="0.35">
      <c r="F1020" s="260"/>
    </row>
    <row r="1021" spans="6:6" x14ac:dyDescent="0.35">
      <c r="F1021" s="260"/>
    </row>
    <row r="1022" spans="6:6" x14ac:dyDescent="0.35">
      <c r="F1022" s="260"/>
    </row>
    <row r="1023" spans="6:6" x14ac:dyDescent="0.35">
      <c r="F1023" s="260"/>
    </row>
    <row r="1024" spans="6:6" x14ac:dyDescent="0.35">
      <c r="F1024" s="260"/>
    </row>
    <row r="1025" spans="6:6" x14ac:dyDescent="0.35">
      <c r="F1025" s="260"/>
    </row>
    <row r="1026" spans="6:6" x14ac:dyDescent="0.35">
      <c r="F1026" s="260"/>
    </row>
    <row r="1027" spans="6:6" x14ac:dyDescent="0.35">
      <c r="F1027" s="260"/>
    </row>
    <row r="1028" spans="6:6" x14ac:dyDescent="0.35">
      <c r="F1028" s="260"/>
    </row>
    <row r="1029" spans="6:6" x14ac:dyDescent="0.35">
      <c r="F1029" s="260"/>
    </row>
    <row r="1030" spans="6:6" x14ac:dyDescent="0.35">
      <c r="F1030" s="260"/>
    </row>
    <row r="1031" spans="6:6" x14ac:dyDescent="0.35">
      <c r="F1031" s="260"/>
    </row>
    <row r="1032" spans="6:6" x14ac:dyDescent="0.35">
      <c r="F1032" s="260"/>
    </row>
    <row r="1033" spans="6:6" x14ac:dyDescent="0.35">
      <c r="F1033" s="260"/>
    </row>
    <row r="1034" spans="6:6" x14ac:dyDescent="0.35">
      <c r="F1034" s="260"/>
    </row>
    <row r="1035" spans="6:6" x14ac:dyDescent="0.35">
      <c r="F1035" s="260"/>
    </row>
    <row r="1036" spans="6:6" x14ac:dyDescent="0.35">
      <c r="F1036" s="260"/>
    </row>
    <row r="1037" spans="6:6" x14ac:dyDescent="0.35">
      <c r="F1037" s="260"/>
    </row>
    <row r="1038" spans="6:6" x14ac:dyDescent="0.35">
      <c r="F1038" s="260"/>
    </row>
    <row r="1039" spans="6:6" x14ac:dyDescent="0.35">
      <c r="F1039" s="260"/>
    </row>
    <row r="1040" spans="6:6" x14ac:dyDescent="0.35">
      <c r="F1040" s="260"/>
    </row>
    <row r="1041" spans="6:6" x14ac:dyDescent="0.35">
      <c r="F1041" s="260"/>
    </row>
    <row r="1042" spans="6:6" x14ac:dyDescent="0.35">
      <c r="F1042" s="260"/>
    </row>
    <row r="1043" spans="6:6" x14ac:dyDescent="0.35">
      <c r="F1043" s="260"/>
    </row>
    <row r="1044" spans="6:6" x14ac:dyDescent="0.35">
      <c r="F1044" s="260"/>
    </row>
    <row r="1045" spans="6:6" x14ac:dyDescent="0.35">
      <c r="F1045" s="260"/>
    </row>
    <row r="1046" spans="6:6" x14ac:dyDescent="0.35">
      <c r="F1046" s="260"/>
    </row>
    <row r="1047" spans="6:6" x14ac:dyDescent="0.35">
      <c r="F1047" s="260"/>
    </row>
    <row r="1048" spans="6:6" x14ac:dyDescent="0.35">
      <c r="F1048" s="260"/>
    </row>
    <row r="1049" spans="6:6" x14ac:dyDescent="0.35">
      <c r="F1049" s="260"/>
    </row>
    <row r="1050" spans="6:6" x14ac:dyDescent="0.35">
      <c r="F1050" s="260"/>
    </row>
    <row r="1051" spans="6:6" x14ac:dyDescent="0.35">
      <c r="F1051" s="260"/>
    </row>
    <row r="1052" spans="6:6" x14ac:dyDescent="0.35">
      <c r="F1052" s="260"/>
    </row>
    <row r="1053" spans="6:6" x14ac:dyDescent="0.35">
      <c r="F1053" s="260"/>
    </row>
    <row r="1054" spans="6:6" x14ac:dyDescent="0.35">
      <c r="F1054" s="260"/>
    </row>
    <row r="1055" spans="6:6" x14ac:dyDescent="0.35">
      <c r="F1055" s="260"/>
    </row>
    <row r="1056" spans="6:6" x14ac:dyDescent="0.35">
      <c r="F1056" s="260"/>
    </row>
    <row r="1057" spans="6:6" x14ac:dyDescent="0.35">
      <c r="F1057" s="260"/>
    </row>
    <row r="1058" spans="6:6" x14ac:dyDescent="0.35">
      <c r="F1058" s="260"/>
    </row>
    <row r="1059" spans="6:6" x14ac:dyDescent="0.35">
      <c r="F1059" s="260"/>
    </row>
    <row r="1060" spans="6:6" x14ac:dyDescent="0.35">
      <c r="F1060" s="260"/>
    </row>
    <row r="1061" spans="6:6" x14ac:dyDescent="0.35">
      <c r="F1061" s="260"/>
    </row>
    <row r="1062" spans="6:6" x14ac:dyDescent="0.35">
      <c r="F1062" s="260"/>
    </row>
    <row r="1063" spans="6:6" x14ac:dyDescent="0.35">
      <c r="F1063" s="260"/>
    </row>
    <row r="1064" spans="6:6" x14ac:dyDescent="0.35">
      <c r="F1064" s="260"/>
    </row>
    <row r="1065" spans="6:6" x14ac:dyDescent="0.35">
      <c r="F1065" s="260"/>
    </row>
    <row r="1066" spans="6:6" x14ac:dyDescent="0.35">
      <c r="F1066" s="260"/>
    </row>
    <row r="1067" spans="6:6" x14ac:dyDescent="0.35">
      <c r="F1067" s="260"/>
    </row>
    <row r="1068" spans="6:6" x14ac:dyDescent="0.35">
      <c r="F1068" s="260"/>
    </row>
    <row r="1069" spans="6:6" x14ac:dyDescent="0.35">
      <c r="F1069" s="260"/>
    </row>
    <row r="1070" spans="6:6" x14ac:dyDescent="0.35">
      <c r="F1070" s="260"/>
    </row>
    <row r="1071" spans="6:6" x14ac:dyDescent="0.35">
      <c r="F1071" s="260"/>
    </row>
    <row r="1072" spans="6:6" x14ac:dyDescent="0.35">
      <c r="F1072" s="260"/>
    </row>
    <row r="1073" spans="6:6" x14ac:dyDescent="0.35">
      <c r="F1073" s="260"/>
    </row>
    <row r="1074" spans="6:6" x14ac:dyDescent="0.35">
      <c r="F1074" s="260"/>
    </row>
    <row r="1075" spans="6:6" x14ac:dyDescent="0.35">
      <c r="F1075" s="260"/>
    </row>
    <row r="1076" spans="6:6" x14ac:dyDescent="0.35">
      <c r="F1076" s="260"/>
    </row>
    <row r="1077" spans="6:6" x14ac:dyDescent="0.35">
      <c r="F1077" s="260"/>
    </row>
    <row r="1078" spans="6:6" x14ac:dyDescent="0.35">
      <c r="F1078" s="260"/>
    </row>
    <row r="1079" spans="6:6" x14ac:dyDescent="0.35">
      <c r="F1079" s="260"/>
    </row>
    <row r="1080" spans="6:6" x14ac:dyDescent="0.35">
      <c r="F1080" s="260"/>
    </row>
    <row r="1081" spans="6:6" x14ac:dyDescent="0.35">
      <c r="F1081" s="260"/>
    </row>
    <row r="1082" spans="6:6" x14ac:dyDescent="0.35">
      <c r="F1082" s="260"/>
    </row>
    <row r="1083" spans="6:6" x14ac:dyDescent="0.35">
      <c r="F1083" s="260"/>
    </row>
    <row r="1084" spans="6:6" x14ac:dyDescent="0.35">
      <c r="F1084" s="260"/>
    </row>
    <row r="1085" spans="6:6" x14ac:dyDescent="0.35">
      <c r="F1085" s="260"/>
    </row>
    <row r="1086" spans="6:6" x14ac:dyDescent="0.35">
      <c r="F1086" s="260"/>
    </row>
    <row r="1087" spans="6:6" x14ac:dyDescent="0.35">
      <c r="F1087" s="260"/>
    </row>
    <row r="1088" spans="6:6" x14ac:dyDescent="0.35">
      <c r="F1088" s="260"/>
    </row>
    <row r="1089" spans="6:6" x14ac:dyDescent="0.35">
      <c r="F1089" s="260"/>
    </row>
    <row r="1090" spans="6:6" x14ac:dyDescent="0.35">
      <c r="F1090" s="260"/>
    </row>
    <row r="1091" spans="6:6" x14ac:dyDescent="0.35">
      <c r="F1091" s="260"/>
    </row>
    <row r="1092" spans="6:6" x14ac:dyDescent="0.35">
      <c r="F1092" s="260"/>
    </row>
    <row r="1093" spans="6:6" x14ac:dyDescent="0.35">
      <c r="F1093" s="260"/>
    </row>
    <row r="1094" spans="6:6" x14ac:dyDescent="0.35">
      <c r="F1094" s="260"/>
    </row>
    <row r="1095" spans="6:6" x14ac:dyDescent="0.35">
      <c r="F1095" s="260"/>
    </row>
    <row r="1096" spans="6:6" x14ac:dyDescent="0.35">
      <c r="F1096" s="260"/>
    </row>
    <row r="1097" spans="6:6" x14ac:dyDescent="0.35">
      <c r="F1097" s="260"/>
    </row>
    <row r="1098" spans="6:6" x14ac:dyDescent="0.35">
      <c r="F1098" s="260"/>
    </row>
    <row r="1099" spans="6:6" x14ac:dyDescent="0.35">
      <c r="F1099" s="260"/>
    </row>
    <row r="1100" spans="6:6" x14ac:dyDescent="0.35">
      <c r="F1100" s="260"/>
    </row>
    <row r="1101" spans="6:6" x14ac:dyDescent="0.35">
      <c r="F1101" s="260"/>
    </row>
    <row r="1102" spans="6:6" x14ac:dyDescent="0.35">
      <c r="F1102" s="260"/>
    </row>
    <row r="1103" spans="6:6" x14ac:dyDescent="0.35">
      <c r="F1103" s="260"/>
    </row>
    <row r="1104" spans="6:6" x14ac:dyDescent="0.35">
      <c r="F1104" s="260"/>
    </row>
    <row r="1105" spans="6:6" x14ac:dyDescent="0.35">
      <c r="F1105" s="260"/>
    </row>
    <row r="1106" spans="6:6" x14ac:dyDescent="0.35">
      <c r="F1106" s="260"/>
    </row>
    <row r="1107" spans="6:6" x14ac:dyDescent="0.35">
      <c r="F1107" s="260"/>
    </row>
    <row r="1108" spans="6:6" x14ac:dyDescent="0.35">
      <c r="F1108" s="260"/>
    </row>
    <row r="1109" spans="6:6" x14ac:dyDescent="0.35">
      <c r="F1109" s="260"/>
    </row>
    <row r="1110" spans="6:6" x14ac:dyDescent="0.35">
      <c r="F1110" s="260"/>
    </row>
    <row r="1111" spans="6:6" x14ac:dyDescent="0.35">
      <c r="F1111" s="260"/>
    </row>
    <row r="1112" spans="6:6" x14ac:dyDescent="0.35">
      <c r="F1112" s="260"/>
    </row>
    <row r="1113" spans="6:6" x14ac:dyDescent="0.35">
      <c r="F1113" s="260"/>
    </row>
    <row r="1114" spans="6:6" x14ac:dyDescent="0.35">
      <c r="F1114" s="260"/>
    </row>
    <row r="1115" spans="6:6" x14ac:dyDescent="0.35">
      <c r="F1115" s="260"/>
    </row>
    <row r="1116" spans="6:6" x14ac:dyDescent="0.35">
      <c r="F1116" s="260"/>
    </row>
    <row r="1117" spans="6:6" x14ac:dyDescent="0.35">
      <c r="F1117" s="260"/>
    </row>
    <row r="1118" spans="6:6" x14ac:dyDescent="0.35">
      <c r="F1118" s="260"/>
    </row>
    <row r="1119" spans="6:6" x14ac:dyDescent="0.35">
      <c r="F1119" s="260"/>
    </row>
    <row r="1120" spans="6:6" x14ac:dyDescent="0.35">
      <c r="F1120" s="260"/>
    </row>
    <row r="1121" spans="6:6" x14ac:dyDescent="0.35">
      <c r="F1121" s="260"/>
    </row>
    <row r="1122" spans="6:6" x14ac:dyDescent="0.35">
      <c r="F1122" s="260"/>
    </row>
    <row r="1123" spans="6:6" x14ac:dyDescent="0.35">
      <c r="F1123" s="260"/>
    </row>
    <row r="1124" spans="6:6" x14ac:dyDescent="0.35">
      <c r="F1124" s="260"/>
    </row>
    <row r="1125" spans="6:6" x14ac:dyDescent="0.35">
      <c r="F1125" s="260"/>
    </row>
    <row r="1126" spans="6:6" x14ac:dyDescent="0.35">
      <c r="F1126" s="260"/>
    </row>
    <row r="1127" spans="6:6" x14ac:dyDescent="0.35">
      <c r="F1127" s="260"/>
    </row>
    <row r="1128" spans="6:6" x14ac:dyDescent="0.35">
      <c r="F1128" s="260"/>
    </row>
    <row r="1129" spans="6:6" x14ac:dyDescent="0.35">
      <c r="F1129" s="260"/>
    </row>
    <row r="1130" spans="6:6" x14ac:dyDescent="0.35">
      <c r="F1130" s="260"/>
    </row>
    <row r="1131" spans="6:6" x14ac:dyDescent="0.35">
      <c r="F1131" s="260"/>
    </row>
    <row r="1132" spans="6:6" x14ac:dyDescent="0.35">
      <c r="F1132" s="260"/>
    </row>
    <row r="1133" spans="6:6" x14ac:dyDescent="0.35">
      <c r="F1133" s="260"/>
    </row>
    <row r="1134" spans="6:6" x14ac:dyDescent="0.35">
      <c r="F1134" s="260"/>
    </row>
    <row r="1135" spans="6:6" x14ac:dyDescent="0.35">
      <c r="F1135" s="260"/>
    </row>
    <row r="1136" spans="6:6" x14ac:dyDescent="0.35">
      <c r="F1136" s="260"/>
    </row>
    <row r="1137" spans="6:6" x14ac:dyDescent="0.35">
      <c r="F1137" s="260"/>
    </row>
    <row r="1138" spans="6:6" x14ac:dyDescent="0.35">
      <c r="F1138" s="260"/>
    </row>
    <row r="1139" spans="6:6" x14ac:dyDescent="0.35">
      <c r="F1139" s="260"/>
    </row>
    <row r="1140" spans="6:6" x14ac:dyDescent="0.35">
      <c r="F1140" s="260"/>
    </row>
    <row r="1141" spans="6:6" x14ac:dyDescent="0.35">
      <c r="F1141" s="260"/>
    </row>
    <row r="1142" spans="6:6" x14ac:dyDescent="0.35">
      <c r="F1142" s="260"/>
    </row>
    <row r="1143" spans="6:6" x14ac:dyDescent="0.35">
      <c r="F1143" s="260"/>
    </row>
    <row r="1144" spans="6:6" x14ac:dyDescent="0.35">
      <c r="F1144" s="260"/>
    </row>
    <row r="1145" spans="6:6" x14ac:dyDescent="0.35">
      <c r="F1145" s="260"/>
    </row>
    <row r="1146" spans="6:6" x14ac:dyDescent="0.35">
      <c r="F1146" s="260"/>
    </row>
    <row r="1147" spans="6:6" x14ac:dyDescent="0.35">
      <c r="F1147" s="260"/>
    </row>
    <row r="1148" spans="6:6" x14ac:dyDescent="0.35">
      <c r="F1148" s="260"/>
    </row>
    <row r="1149" spans="6:6" x14ac:dyDescent="0.35">
      <c r="F1149" s="260"/>
    </row>
    <row r="1150" spans="6:6" x14ac:dyDescent="0.35">
      <c r="F1150" s="260"/>
    </row>
    <row r="1151" spans="6:6" x14ac:dyDescent="0.35">
      <c r="F1151" s="260"/>
    </row>
    <row r="1152" spans="6:6" x14ac:dyDescent="0.35">
      <c r="F1152" s="260"/>
    </row>
    <row r="1153" spans="6:6" x14ac:dyDescent="0.35">
      <c r="F1153" s="260"/>
    </row>
    <row r="1154" spans="6:6" x14ac:dyDescent="0.35">
      <c r="F1154" s="260"/>
    </row>
    <row r="1155" spans="6:6" x14ac:dyDescent="0.35">
      <c r="F1155" s="260"/>
    </row>
    <row r="1156" spans="6:6" x14ac:dyDescent="0.35">
      <c r="F1156" s="260"/>
    </row>
    <row r="1157" spans="6:6" x14ac:dyDescent="0.35">
      <c r="F1157" s="260"/>
    </row>
    <row r="1158" spans="6:6" x14ac:dyDescent="0.35">
      <c r="F1158" s="260"/>
    </row>
    <row r="1159" spans="6:6" x14ac:dyDescent="0.35">
      <c r="F1159" s="260"/>
    </row>
    <row r="1160" spans="6:6" x14ac:dyDescent="0.35">
      <c r="F1160" s="260"/>
    </row>
    <row r="1161" spans="6:6" x14ac:dyDescent="0.35">
      <c r="F1161" s="260"/>
    </row>
    <row r="1162" spans="6:6" x14ac:dyDescent="0.35">
      <c r="F1162" s="260"/>
    </row>
    <row r="1163" spans="6:6" x14ac:dyDescent="0.35">
      <c r="F1163" s="260"/>
    </row>
    <row r="1164" spans="6:6" x14ac:dyDescent="0.35">
      <c r="F1164" s="260"/>
    </row>
    <row r="1165" spans="6:6" x14ac:dyDescent="0.35">
      <c r="F1165" s="260"/>
    </row>
    <row r="1166" spans="6:6" x14ac:dyDescent="0.35">
      <c r="F1166" s="260"/>
    </row>
    <row r="1167" spans="6:6" x14ac:dyDescent="0.35">
      <c r="F1167" s="260"/>
    </row>
    <row r="1168" spans="6:6" x14ac:dyDescent="0.35">
      <c r="F1168" s="260"/>
    </row>
    <row r="1169" spans="6:6" x14ac:dyDescent="0.35">
      <c r="F1169" s="260"/>
    </row>
    <row r="1170" spans="6:6" x14ac:dyDescent="0.35">
      <c r="F1170" s="260"/>
    </row>
    <row r="1171" spans="6:6" x14ac:dyDescent="0.35">
      <c r="F1171" s="260"/>
    </row>
    <row r="1172" spans="6:6" x14ac:dyDescent="0.35">
      <c r="F1172" s="260"/>
    </row>
    <row r="1173" spans="6:6" x14ac:dyDescent="0.35">
      <c r="F1173" s="260"/>
    </row>
    <row r="1174" spans="6:6" x14ac:dyDescent="0.35">
      <c r="F1174" s="260"/>
    </row>
    <row r="1175" spans="6:6" x14ac:dyDescent="0.35">
      <c r="F1175" s="260"/>
    </row>
    <row r="1176" spans="6:6" x14ac:dyDescent="0.35">
      <c r="F1176" s="260"/>
    </row>
    <row r="1177" spans="6:6" x14ac:dyDescent="0.35">
      <c r="F1177" s="260"/>
    </row>
    <row r="1178" spans="6:6" x14ac:dyDescent="0.35">
      <c r="F1178" s="260"/>
    </row>
    <row r="1179" spans="6:6" x14ac:dyDescent="0.35">
      <c r="F1179" s="260"/>
    </row>
    <row r="1180" spans="6:6" x14ac:dyDescent="0.35">
      <c r="F1180" s="260"/>
    </row>
    <row r="1181" spans="6:6" x14ac:dyDescent="0.35">
      <c r="F1181" s="260"/>
    </row>
    <row r="1182" spans="6:6" x14ac:dyDescent="0.35">
      <c r="F1182" s="260"/>
    </row>
    <row r="1183" spans="6:6" x14ac:dyDescent="0.35">
      <c r="F1183" s="260"/>
    </row>
    <row r="1184" spans="6:6" x14ac:dyDescent="0.35">
      <c r="F1184" s="260"/>
    </row>
    <row r="1185" spans="6:6" x14ac:dyDescent="0.35">
      <c r="F1185" s="260"/>
    </row>
    <row r="1186" spans="6:6" x14ac:dyDescent="0.35">
      <c r="F1186" s="260"/>
    </row>
    <row r="1187" spans="6:6" x14ac:dyDescent="0.35">
      <c r="F1187" s="260"/>
    </row>
    <row r="1188" spans="6:6" x14ac:dyDescent="0.35">
      <c r="F1188" s="260"/>
    </row>
    <row r="1189" spans="6:6" x14ac:dyDescent="0.35">
      <c r="F1189" s="260"/>
    </row>
    <row r="1190" spans="6:6" x14ac:dyDescent="0.35">
      <c r="F1190" s="260"/>
    </row>
    <row r="1191" spans="6:6" x14ac:dyDescent="0.35">
      <c r="F1191" s="260"/>
    </row>
    <row r="1192" spans="6:6" x14ac:dyDescent="0.35">
      <c r="F1192" s="260"/>
    </row>
    <row r="1193" spans="6:6" x14ac:dyDescent="0.35">
      <c r="F1193" s="260"/>
    </row>
    <row r="1194" spans="6:6" x14ac:dyDescent="0.35">
      <c r="F1194" s="260"/>
    </row>
    <row r="1195" spans="6:6" x14ac:dyDescent="0.35">
      <c r="F1195" s="260"/>
    </row>
    <row r="1196" spans="6:6" x14ac:dyDescent="0.35">
      <c r="F1196" s="260"/>
    </row>
    <row r="1197" spans="6:6" x14ac:dyDescent="0.35">
      <c r="F1197" s="260"/>
    </row>
    <row r="1198" spans="6:6" x14ac:dyDescent="0.35">
      <c r="F1198" s="260"/>
    </row>
    <row r="1199" spans="6:6" x14ac:dyDescent="0.35">
      <c r="F1199" s="260"/>
    </row>
    <row r="1200" spans="6:6" x14ac:dyDescent="0.35">
      <c r="F1200" s="260"/>
    </row>
    <row r="1201" spans="6:6" x14ac:dyDescent="0.35">
      <c r="F1201" s="260"/>
    </row>
    <row r="1202" spans="6:6" x14ac:dyDescent="0.35">
      <c r="F1202" s="260"/>
    </row>
    <row r="1203" spans="6:6" x14ac:dyDescent="0.35">
      <c r="F1203" s="260"/>
    </row>
    <row r="1204" spans="6:6" x14ac:dyDescent="0.35">
      <c r="F1204" s="260"/>
    </row>
    <row r="1205" spans="6:6" x14ac:dyDescent="0.35">
      <c r="F1205" s="260"/>
    </row>
    <row r="1206" spans="6:6" x14ac:dyDescent="0.35">
      <c r="F1206" s="260"/>
    </row>
    <row r="1207" spans="6:6" x14ac:dyDescent="0.35">
      <c r="F1207" s="260"/>
    </row>
    <row r="1208" spans="6:6" x14ac:dyDescent="0.35">
      <c r="F1208" s="260"/>
    </row>
    <row r="1209" spans="6:6" x14ac:dyDescent="0.35">
      <c r="F1209" s="260"/>
    </row>
    <row r="1210" spans="6:6" x14ac:dyDescent="0.35">
      <c r="F1210" s="260"/>
    </row>
    <row r="1211" spans="6:6" x14ac:dyDescent="0.35">
      <c r="F1211" s="260"/>
    </row>
    <row r="1212" spans="6:6" x14ac:dyDescent="0.35">
      <c r="F1212" s="260"/>
    </row>
    <row r="1213" spans="6:6" x14ac:dyDescent="0.35">
      <c r="F1213" s="260"/>
    </row>
    <row r="1214" spans="6:6" x14ac:dyDescent="0.35">
      <c r="F1214" s="260"/>
    </row>
    <row r="1215" spans="6:6" x14ac:dyDescent="0.35">
      <c r="F1215" s="260"/>
    </row>
    <row r="1216" spans="6:6" x14ac:dyDescent="0.35">
      <c r="F1216" s="260"/>
    </row>
    <row r="1217" spans="6:6" x14ac:dyDescent="0.35">
      <c r="F1217" s="260"/>
    </row>
    <row r="1218" spans="6:6" x14ac:dyDescent="0.35">
      <c r="F1218" s="260"/>
    </row>
    <row r="1219" spans="6:6" x14ac:dyDescent="0.35">
      <c r="F1219" s="260"/>
    </row>
    <row r="1220" spans="6:6" x14ac:dyDescent="0.35">
      <c r="F1220" s="260"/>
    </row>
    <row r="1221" spans="6:6" x14ac:dyDescent="0.35">
      <c r="F1221" s="260"/>
    </row>
    <row r="1222" spans="6:6" x14ac:dyDescent="0.35">
      <c r="F1222" s="260"/>
    </row>
    <row r="1223" spans="6:6" x14ac:dyDescent="0.35">
      <c r="F1223" s="260"/>
    </row>
    <row r="1224" spans="6:6" x14ac:dyDescent="0.35">
      <c r="F1224" s="260"/>
    </row>
    <row r="1225" spans="6:6" x14ac:dyDescent="0.35">
      <c r="F1225" s="260"/>
    </row>
    <row r="1226" spans="6:6" x14ac:dyDescent="0.35">
      <c r="F1226" s="260"/>
    </row>
    <row r="1227" spans="6:6" x14ac:dyDescent="0.35">
      <c r="F1227" s="260"/>
    </row>
    <row r="1228" spans="6:6" x14ac:dyDescent="0.35">
      <c r="F1228" s="260"/>
    </row>
    <row r="1229" spans="6:6" x14ac:dyDescent="0.35">
      <c r="F1229" s="260"/>
    </row>
    <row r="1230" spans="6:6" x14ac:dyDescent="0.35">
      <c r="F1230" s="260"/>
    </row>
    <row r="1231" spans="6:6" x14ac:dyDescent="0.35">
      <c r="F1231" s="260"/>
    </row>
    <row r="1232" spans="6:6" x14ac:dyDescent="0.35">
      <c r="F1232" s="260"/>
    </row>
    <row r="1233" spans="6:6" x14ac:dyDescent="0.35">
      <c r="F1233" s="260"/>
    </row>
    <row r="1234" spans="6:6" x14ac:dyDescent="0.35">
      <c r="F1234" s="260"/>
    </row>
    <row r="1235" spans="6:6" x14ac:dyDescent="0.35">
      <c r="F1235" s="260"/>
    </row>
    <row r="1236" spans="6:6" x14ac:dyDescent="0.35">
      <c r="F1236" s="260"/>
    </row>
    <row r="1237" spans="6:6" x14ac:dyDescent="0.35">
      <c r="F1237" s="260"/>
    </row>
    <row r="1238" spans="6:6" x14ac:dyDescent="0.35">
      <c r="F1238" s="260"/>
    </row>
    <row r="1239" spans="6:6" x14ac:dyDescent="0.35">
      <c r="F1239" s="260"/>
    </row>
    <row r="1240" spans="6:6" x14ac:dyDescent="0.35">
      <c r="F1240" s="260"/>
    </row>
    <row r="1241" spans="6:6" x14ac:dyDescent="0.35">
      <c r="F1241" s="260"/>
    </row>
    <row r="1242" spans="6:6" x14ac:dyDescent="0.35">
      <c r="F1242" s="260"/>
    </row>
    <row r="1243" spans="6:6" x14ac:dyDescent="0.35">
      <c r="F1243" s="260"/>
    </row>
    <row r="1244" spans="6:6" x14ac:dyDescent="0.35">
      <c r="F1244" s="260"/>
    </row>
    <row r="1245" spans="6:6" x14ac:dyDescent="0.35">
      <c r="F1245" s="260"/>
    </row>
    <row r="1246" spans="6:6" x14ac:dyDescent="0.35">
      <c r="F1246" s="260"/>
    </row>
    <row r="1247" spans="6:6" x14ac:dyDescent="0.35">
      <c r="F1247" s="260"/>
    </row>
    <row r="1248" spans="6:6" x14ac:dyDescent="0.35">
      <c r="F1248" s="260"/>
    </row>
    <row r="1249" spans="6:6" x14ac:dyDescent="0.35">
      <c r="F1249" s="260"/>
    </row>
    <row r="1250" spans="6:6" x14ac:dyDescent="0.35">
      <c r="F1250" s="260"/>
    </row>
    <row r="1251" spans="6:6" x14ac:dyDescent="0.35">
      <c r="F1251" s="260"/>
    </row>
    <row r="1252" spans="6:6" x14ac:dyDescent="0.35">
      <c r="F1252" s="260"/>
    </row>
    <row r="1253" spans="6:6" x14ac:dyDescent="0.35">
      <c r="F1253" s="260"/>
    </row>
    <row r="1254" spans="6:6" x14ac:dyDescent="0.35">
      <c r="F1254" s="260"/>
    </row>
    <row r="1255" spans="6:6" x14ac:dyDescent="0.35">
      <c r="F1255" s="260"/>
    </row>
    <row r="1256" spans="6:6" x14ac:dyDescent="0.35">
      <c r="F1256" s="260"/>
    </row>
    <row r="1257" spans="6:6" x14ac:dyDescent="0.35">
      <c r="F1257" s="260"/>
    </row>
    <row r="1258" spans="6:6" x14ac:dyDescent="0.35">
      <c r="F1258" s="260"/>
    </row>
    <row r="1259" spans="6:6" x14ac:dyDescent="0.35">
      <c r="F1259" s="260"/>
    </row>
    <row r="1260" spans="6:6" x14ac:dyDescent="0.35">
      <c r="F1260" s="260"/>
    </row>
    <row r="1261" spans="6:6" x14ac:dyDescent="0.35">
      <c r="F1261" s="260"/>
    </row>
    <row r="1262" spans="6:6" x14ac:dyDescent="0.35">
      <c r="F1262" s="260"/>
    </row>
    <row r="1263" spans="6:6" x14ac:dyDescent="0.35">
      <c r="F1263" s="260"/>
    </row>
    <row r="1264" spans="6:6" x14ac:dyDescent="0.35">
      <c r="F1264" s="260"/>
    </row>
    <row r="1265" spans="6:6" x14ac:dyDescent="0.35">
      <c r="F1265" s="260"/>
    </row>
    <row r="1266" spans="6:6" x14ac:dyDescent="0.35">
      <c r="F1266" s="260"/>
    </row>
    <row r="1267" spans="6:6" x14ac:dyDescent="0.35">
      <c r="F1267" s="260"/>
    </row>
    <row r="1268" spans="6:6" x14ac:dyDescent="0.35">
      <c r="F1268" s="260"/>
    </row>
    <row r="1269" spans="6:6" x14ac:dyDescent="0.35">
      <c r="F1269" s="260"/>
    </row>
    <row r="1270" spans="6:6" x14ac:dyDescent="0.35">
      <c r="F1270" s="260"/>
    </row>
    <row r="1271" spans="6:6" x14ac:dyDescent="0.35">
      <c r="F1271" s="260"/>
    </row>
    <row r="1272" spans="6:6" x14ac:dyDescent="0.35">
      <c r="F1272" s="260"/>
    </row>
    <row r="1273" spans="6:6" x14ac:dyDescent="0.35">
      <c r="F1273" s="260"/>
    </row>
    <row r="1274" spans="6:6" x14ac:dyDescent="0.35">
      <c r="F1274" s="260"/>
    </row>
    <row r="1275" spans="6:6" x14ac:dyDescent="0.35">
      <c r="F1275" s="260"/>
    </row>
    <row r="1276" spans="6:6" x14ac:dyDescent="0.35">
      <c r="F1276" s="260"/>
    </row>
    <row r="1277" spans="6:6" x14ac:dyDescent="0.35">
      <c r="F1277" s="260"/>
    </row>
    <row r="1278" spans="6:6" x14ac:dyDescent="0.35">
      <c r="F1278" s="260"/>
    </row>
    <row r="1279" spans="6:6" x14ac:dyDescent="0.35">
      <c r="F1279" s="260"/>
    </row>
    <row r="1280" spans="6:6" x14ac:dyDescent="0.35">
      <c r="F1280" s="260"/>
    </row>
    <row r="1281" spans="6:6" x14ac:dyDescent="0.35">
      <c r="F1281" s="260"/>
    </row>
    <row r="1282" spans="6:6" x14ac:dyDescent="0.35">
      <c r="F1282" s="260"/>
    </row>
    <row r="1283" spans="6:6" x14ac:dyDescent="0.35">
      <c r="F1283" s="260"/>
    </row>
    <row r="1284" spans="6:6" x14ac:dyDescent="0.35">
      <c r="F1284" s="260"/>
    </row>
    <row r="1285" spans="6:6" x14ac:dyDescent="0.35">
      <c r="F1285" s="260"/>
    </row>
    <row r="1286" spans="6:6" x14ac:dyDescent="0.35">
      <c r="F1286" s="260"/>
    </row>
    <row r="1287" spans="6:6" x14ac:dyDescent="0.35">
      <c r="F1287" s="260"/>
    </row>
    <row r="1288" spans="6:6" x14ac:dyDescent="0.35">
      <c r="F1288" s="260"/>
    </row>
    <row r="1289" spans="6:6" x14ac:dyDescent="0.35">
      <c r="F1289" s="260"/>
    </row>
    <row r="1290" spans="6:6" x14ac:dyDescent="0.35">
      <c r="F1290" s="260"/>
    </row>
    <row r="1291" spans="6:6" x14ac:dyDescent="0.35">
      <c r="F1291" s="260"/>
    </row>
    <row r="1292" spans="6:6" x14ac:dyDescent="0.35">
      <c r="F1292" s="260"/>
    </row>
    <row r="1293" spans="6:6" x14ac:dyDescent="0.35">
      <c r="F1293" s="260"/>
    </row>
    <row r="1294" spans="6:6" x14ac:dyDescent="0.35">
      <c r="F1294" s="260"/>
    </row>
    <row r="1295" spans="6:6" x14ac:dyDescent="0.35">
      <c r="F1295" s="260"/>
    </row>
    <row r="1296" spans="6:6" x14ac:dyDescent="0.35">
      <c r="F1296" s="260"/>
    </row>
    <row r="1297" spans="6:6" x14ac:dyDescent="0.35">
      <c r="F1297" s="260"/>
    </row>
    <row r="1298" spans="6:6" x14ac:dyDescent="0.35">
      <c r="F1298" s="260"/>
    </row>
    <row r="1299" spans="6:6" x14ac:dyDescent="0.35">
      <c r="F1299" s="260"/>
    </row>
    <row r="1300" spans="6:6" x14ac:dyDescent="0.35">
      <c r="F1300" s="260"/>
    </row>
    <row r="1301" spans="6:6" x14ac:dyDescent="0.35">
      <c r="F1301" s="260"/>
    </row>
    <row r="1302" spans="6:6" x14ac:dyDescent="0.35">
      <c r="F1302" s="260"/>
    </row>
    <row r="1303" spans="6:6" x14ac:dyDescent="0.35">
      <c r="F1303" s="260"/>
    </row>
    <row r="1304" spans="6:6" x14ac:dyDescent="0.35">
      <c r="F1304" s="260"/>
    </row>
    <row r="1305" spans="6:6" x14ac:dyDescent="0.35">
      <c r="F1305" s="260"/>
    </row>
    <row r="1306" spans="6:6" x14ac:dyDescent="0.35">
      <c r="F1306" s="260"/>
    </row>
    <row r="1307" spans="6:6" x14ac:dyDescent="0.35">
      <c r="F1307" s="260"/>
    </row>
    <row r="1308" spans="6:6" x14ac:dyDescent="0.35">
      <c r="F1308" s="260"/>
    </row>
    <row r="1309" spans="6:6" x14ac:dyDescent="0.35">
      <c r="F1309" s="260"/>
    </row>
    <row r="1310" spans="6:6" x14ac:dyDescent="0.35">
      <c r="F1310" s="260"/>
    </row>
    <row r="1311" spans="6:6" x14ac:dyDescent="0.35">
      <c r="F1311" s="260"/>
    </row>
    <row r="1312" spans="6:6" x14ac:dyDescent="0.35">
      <c r="F1312" s="260"/>
    </row>
    <row r="1313" spans="6:6" x14ac:dyDescent="0.35">
      <c r="F1313" s="260"/>
    </row>
    <row r="1314" spans="6:6" x14ac:dyDescent="0.35">
      <c r="F1314" s="260"/>
    </row>
    <row r="1315" spans="6:6" x14ac:dyDescent="0.35">
      <c r="F1315" s="260"/>
    </row>
    <row r="1316" spans="6:6" x14ac:dyDescent="0.35">
      <c r="F1316" s="260"/>
    </row>
    <row r="1317" spans="6:6" x14ac:dyDescent="0.35">
      <c r="F1317" s="260"/>
    </row>
    <row r="1318" spans="6:6" x14ac:dyDescent="0.35">
      <c r="F1318" s="260"/>
    </row>
    <row r="1319" spans="6:6" x14ac:dyDescent="0.35">
      <c r="F1319" s="260"/>
    </row>
    <row r="1320" spans="6:6" x14ac:dyDescent="0.35">
      <c r="F1320" s="260"/>
    </row>
    <row r="1321" spans="6:6" x14ac:dyDescent="0.35">
      <c r="F1321" s="260"/>
    </row>
    <row r="1322" spans="6:6" x14ac:dyDescent="0.35">
      <c r="F1322" s="260"/>
    </row>
    <row r="1323" spans="6:6" x14ac:dyDescent="0.35">
      <c r="F1323" s="260"/>
    </row>
    <row r="1324" spans="6:6" x14ac:dyDescent="0.35">
      <c r="F1324" s="260"/>
    </row>
    <row r="1325" spans="6:6" x14ac:dyDescent="0.35">
      <c r="F1325" s="260"/>
    </row>
    <row r="1326" spans="6:6" x14ac:dyDescent="0.35">
      <c r="F1326" s="260"/>
    </row>
    <row r="1327" spans="6:6" x14ac:dyDescent="0.35">
      <c r="F1327" s="260"/>
    </row>
    <row r="1328" spans="6:6" x14ac:dyDescent="0.35">
      <c r="F1328" s="260"/>
    </row>
    <row r="1329" spans="6:6" x14ac:dyDescent="0.35">
      <c r="F1329" s="260"/>
    </row>
    <row r="1330" spans="6:6" x14ac:dyDescent="0.35">
      <c r="F1330" s="260"/>
    </row>
    <row r="1331" spans="6:6" x14ac:dyDescent="0.35">
      <c r="F1331" s="260"/>
    </row>
    <row r="1332" spans="6:6" x14ac:dyDescent="0.35">
      <c r="F1332" s="260"/>
    </row>
    <row r="1333" spans="6:6" x14ac:dyDescent="0.35">
      <c r="F1333" s="260"/>
    </row>
    <row r="1334" spans="6:6" x14ac:dyDescent="0.35">
      <c r="F1334" s="260"/>
    </row>
    <row r="1335" spans="6:6" x14ac:dyDescent="0.35">
      <c r="F1335" s="260"/>
    </row>
    <row r="1336" spans="6:6" x14ac:dyDescent="0.35">
      <c r="F1336" s="260"/>
    </row>
    <row r="1337" spans="6:6" x14ac:dyDescent="0.35">
      <c r="F1337" s="260"/>
    </row>
    <row r="1338" spans="6:6" x14ac:dyDescent="0.35">
      <c r="F1338" s="260"/>
    </row>
    <row r="1339" spans="6:6" x14ac:dyDescent="0.35">
      <c r="F1339" s="260"/>
    </row>
    <row r="1340" spans="6:6" x14ac:dyDescent="0.35">
      <c r="F1340" s="260"/>
    </row>
    <row r="1341" spans="6:6" x14ac:dyDescent="0.35">
      <c r="F1341" s="260"/>
    </row>
    <row r="1342" spans="6:6" x14ac:dyDescent="0.35">
      <c r="F1342" s="260"/>
    </row>
    <row r="1343" spans="6:6" x14ac:dyDescent="0.35">
      <c r="F1343" s="260"/>
    </row>
    <row r="1344" spans="6:6" x14ac:dyDescent="0.35">
      <c r="F1344" s="260"/>
    </row>
    <row r="1345" spans="6:6" x14ac:dyDescent="0.35">
      <c r="F1345" s="260"/>
    </row>
    <row r="1346" spans="6:6" x14ac:dyDescent="0.35">
      <c r="F1346" s="260"/>
    </row>
    <row r="1347" spans="6:6" x14ac:dyDescent="0.35">
      <c r="F1347" s="260"/>
    </row>
    <row r="1348" spans="6:6" x14ac:dyDescent="0.35">
      <c r="F1348" s="260"/>
    </row>
    <row r="1349" spans="6:6" x14ac:dyDescent="0.35">
      <c r="F1349" s="260"/>
    </row>
    <row r="1350" spans="6:6" x14ac:dyDescent="0.35">
      <c r="F1350" s="260"/>
    </row>
    <row r="1351" spans="6:6" x14ac:dyDescent="0.35">
      <c r="F1351" s="260"/>
    </row>
    <row r="1352" spans="6:6" x14ac:dyDescent="0.35">
      <c r="F1352" s="260"/>
    </row>
    <row r="1353" spans="6:6" x14ac:dyDescent="0.35">
      <c r="F1353" s="260"/>
    </row>
    <row r="1354" spans="6:6" x14ac:dyDescent="0.35">
      <c r="F1354" s="260"/>
    </row>
    <row r="1355" spans="6:6" x14ac:dyDescent="0.35">
      <c r="F1355" s="260"/>
    </row>
    <row r="1356" spans="6:6" x14ac:dyDescent="0.35">
      <c r="F1356" s="260"/>
    </row>
    <row r="1357" spans="6:6" x14ac:dyDescent="0.35">
      <c r="F1357" s="260"/>
    </row>
    <row r="1358" spans="6:6" x14ac:dyDescent="0.35">
      <c r="F1358" s="260"/>
    </row>
    <row r="1359" spans="6:6" x14ac:dyDescent="0.35">
      <c r="F1359" s="260"/>
    </row>
    <row r="1360" spans="6:6" x14ac:dyDescent="0.35">
      <c r="F1360" s="260"/>
    </row>
    <row r="1361" spans="6:6" x14ac:dyDescent="0.35">
      <c r="F1361" s="260"/>
    </row>
    <row r="1362" spans="6:6" x14ac:dyDescent="0.35">
      <c r="F1362" s="260"/>
    </row>
    <row r="1363" spans="6:6" x14ac:dyDescent="0.35">
      <c r="F1363" s="260"/>
    </row>
    <row r="1364" spans="6:6" x14ac:dyDescent="0.35">
      <c r="F1364" s="260"/>
    </row>
    <row r="1365" spans="6:6" x14ac:dyDescent="0.35">
      <c r="F1365" s="260"/>
    </row>
    <row r="1366" spans="6:6" x14ac:dyDescent="0.35">
      <c r="F1366" s="260"/>
    </row>
    <row r="1367" spans="6:6" x14ac:dyDescent="0.35">
      <c r="F1367" s="260"/>
    </row>
    <row r="1368" spans="6:6" x14ac:dyDescent="0.35">
      <c r="F1368" s="260"/>
    </row>
    <row r="1369" spans="6:6" x14ac:dyDescent="0.35">
      <c r="F1369" s="260"/>
    </row>
    <row r="1370" spans="6:6" x14ac:dyDescent="0.35">
      <c r="F1370" s="260"/>
    </row>
    <row r="1371" spans="6:6" x14ac:dyDescent="0.35">
      <c r="F1371" s="260"/>
    </row>
    <row r="1372" spans="6:6" x14ac:dyDescent="0.35">
      <c r="F1372" s="260"/>
    </row>
    <row r="1373" spans="6:6" x14ac:dyDescent="0.35">
      <c r="F1373" s="260"/>
    </row>
    <row r="1374" spans="6:6" x14ac:dyDescent="0.35">
      <c r="F1374" s="260"/>
    </row>
    <row r="1375" spans="6:6" x14ac:dyDescent="0.35">
      <c r="F1375" s="260"/>
    </row>
    <row r="1376" spans="6:6" x14ac:dyDescent="0.35">
      <c r="F1376" s="260"/>
    </row>
    <row r="1377" spans="6:6" x14ac:dyDescent="0.35">
      <c r="F1377" s="260"/>
    </row>
    <row r="1378" spans="6:6" x14ac:dyDescent="0.35">
      <c r="F1378" s="260"/>
    </row>
    <row r="1379" spans="6:6" x14ac:dyDescent="0.35">
      <c r="F1379" s="260"/>
    </row>
    <row r="1380" spans="6:6" x14ac:dyDescent="0.35">
      <c r="F1380" s="260"/>
    </row>
    <row r="1381" spans="6:6" x14ac:dyDescent="0.35">
      <c r="F1381" s="260"/>
    </row>
    <row r="1382" spans="6:6" x14ac:dyDescent="0.35">
      <c r="F1382" s="260"/>
    </row>
    <row r="1383" spans="6:6" x14ac:dyDescent="0.35">
      <c r="F1383" s="260"/>
    </row>
    <row r="1384" spans="6:6" x14ac:dyDescent="0.35">
      <c r="F1384" s="260"/>
    </row>
    <row r="1385" spans="6:6" x14ac:dyDescent="0.35">
      <c r="F1385" s="260"/>
    </row>
    <row r="1386" spans="6:6" x14ac:dyDescent="0.35">
      <c r="F1386" s="260"/>
    </row>
    <row r="1387" spans="6:6" x14ac:dyDescent="0.35">
      <c r="F1387" s="260"/>
    </row>
    <row r="1388" spans="6:6" x14ac:dyDescent="0.35">
      <c r="F1388" s="260"/>
    </row>
    <row r="1389" spans="6:6" x14ac:dyDescent="0.35">
      <c r="F1389" s="260"/>
    </row>
    <row r="1390" spans="6:6" x14ac:dyDescent="0.35">
      <c r="F1390" s="260"/>
    </row>
    <row r="1391" spans="6:6" x14ac:dyDescent="0.35">
      <c r="F1391" s="260"/>
    </row>
    <row r="1392" spans="6:6" x14ac:dyDescent="0.35">
      <c r="F1392" s="260"/>
    </row>
    <row r="1393" spans="6:6" x14ac:dyDescent="0.35">
      <c r="F1393" s="260"/>
    </row>
    <row r="1394" spans="6:6" x14ac:dyDescent="0.35">
      <c r="F1394" s="260"/>
    </row>
    <row r="1395" spans="6:6" x14ac:dyDescent="0.35">
      <c r="F1395" s="260"/>
    </row>
    <row r="1396" spans="6:6" x14ac:dyDescent="0.35">
      <c r="F1396" s="260"/>
    </row>
    <row r="1397" spans="6:6" x14ac:dyDescent="0.35">
      <c r="F1397" s="260"/>
    </row>
    <row r="1398" spans="6:6" x14ac:dyDescent="0.35">
      <c r="F1398" s="260"/>
    </row>
    <row r="1399" spans="6:6" x14ac:dyDescent="0.35">
      <c r="F1399" s="260"/>
    </row>
    <row r="1400" spans="6:6" x14ac:dyDescent="0.35">
      <c r="F1400" s="260"/>
    </row>
    <row r="1401" spans="6:6" x14ac:dyDescent="0.35">
      <c r="F1401" s="260"/>
    </row>
    <row r="1402" spans="6:6" x14ac:dyDescent="0.35">
      <c r="F1402" s="260"/>
    </row>
    <row r="1403" spans="6:6" x14ac:dyDescent="0.35">
      <c r="F1403" s="260"/>
    </row>
    <row r="1404" spans="6:6" x14ac:dyDescent="0.35">
      <c r="F1404" s="260"/>
    </row>
    <row r="1405" spans="6:6" x14ac:dyDescent="0.35">
      <c r="F1405" s="260"/>
    </row>
    <row r="1406" spans="6:6" x14ac:dyDescent="0.35">
      <c r="F1406" s="260"/>
    </row>
    <row r="1407" spans="6:6" x14ac:dyDescent="0.35">
      <c r="F1407" s="260"/>
    </row>
    <row r="1408" spans="6:6" x14ac:dyDescent="0.35">
      <c r="F1408" s="260"/>
    </row>
    <row r="1409" spans="6:6" x14ac:dyDescent="0.35">
      <c r="F1409" s="260"/>
    </row>
    <row r="1410" spans="6:6" x14ac:dyDescent="0.35">
      <c r="F1410" s="260"/>
    </row>
    <row r="1411" spans="6:6" x14ac:dyDescent="0.35">
      <c r="F1411" s="260"/>
    </row>
    <row r="1412" spans="6:6" x14ac:dyDescent="0.35">
      <c r="F1412" s="260"/>
    </row>
    <row r="1413" spans="6:6" x14ac:dyDescent="0.35">
      <c r="F1413" s="260"/>
    </row>
    <row r="1414" spans="6:6" x14ac:dyDescent="0.35">
      <c r="F1414" s="260"/>
    </row>
    <row r="1415" spans="6:6" x14ac:dyDescent="0.35">
      <c r="F1415" s="260"/>
    </row>
    <row r="1416" spans="6:6" x14ac:dyDescent="0.35">
      <c r="F1416" s="260"/>
    </row>
    <row r="1417" spans="6:6" x14ac:dyDescent="0.35">
      <c r="F1417" s="260"/>
    </row>
    <row r="1418" spans="6:6" x14ac:dyDescent="0.35">
      <c r="F1418" s="260"/>
    </row>
    <row r="1419" spans="6:6" x14ac:dyDescent="0.35">
      <c r="F1419" s="260"/>
    </row>
    <row r="1420" spans="6:6" x14ac:dyDescent="0.35">
      <c r="F1420" s="260"/>
    </row>
    <row r="1421" spans="6:6" x14ac:dyDescent="0.35">
      <c r="F1421" s="260"/>
    </row>
    <row r="1422" spans="6:6" x14ac:dyDescent="0.35">
      <c r="F1422" s="260"/>
    </row>
    <row r="1423" spans="6:6" x14ac:dyDescent="0.35">
      <c r="F1423" s="260"/>
    </row>
    <row r="1424" spans="6:6" x14ac:dyDescent="0.35">
      <c r="F1424" s="260"/>
    </row>
    <row r="1425" spans="6:6" x14ac:dyDescent="0.35">
      <c r="F1425" s="260"/>
    </row>
    <row r="1426" spans="6:6" x14ac:dyDescent="0.35">
      <c r="F1426" s="260"/>
    </row>
    <row r="1427" spans="6:6" x14ac:dyDescent="0.35">
      <c r="F1427" s="260"/>
    </row>
    <row r="1428" spans="6:6" x14ac:dyDescent="0.35">
      <c r="F1428" s="260"/>
    </row>
    <row r="1429" spans="6:6" x14ac:dyDescent="0.35">
      <c r="F1429" s="260"/>
    </row>
    <row r="1430" spans="6:6" x14ac:dyDescent="0.35">
      <c r="F1430" s="260"/>
    </row>
    <row r="1431" spans="6:6" x14ac:dyDescent="0.35">
      <c r="F1431" s="260"/>
    </row>
    <row r="1432" spans="6:6" x14ac:dyDescent="0.35">
      <c r="F1432" s="260"/>
    </row>
    <row r="1433" spans="6:6" x14ac:dyDescent="0.35">
      <c r="F1433" s="260"/>
    </row>
    <row r="1434" spans="6:6" x14ac:dyDescent="0.35">
      <c r="F1434" s="260"/>
    </row>
    <row r="1435" spans="6:6" x14ac:dyDescent="0.35">
      <c r="F1435" s="260"/>
    </row>
    <row r="1436" spans="6:6" x14ac:dyDescent="0.35">
      <c r="F1436" s="260"/>
    </row>
    <row r="1437" spans="6:6" x14ac:dyDescent="0.35">
      <c r="F1437" s="260"/>
    </row>
    <row r="1438" spans="6:6" x14ac:dyDescent="0.35">
      <c r="F1438" s="260"/>
    </row>
    <row r="1439" spans="6:6" x14ac:dyDescent="0.35">
      <c r="F1439" s="260"/>
    </row>
    <row r="1440" spans="6:6" x14ac:dyDescent="0.35">
      <c r="F1440" s="260"/>
    </row>
    <row r="1441" spans="6:6" x14ac:dyDescent="0.35">
      <c r="F1441" s="260"/>
    </row>
    <row r="1442" spans="6:6" x14ac:dyDescent="0.35">
      <c r="F1442" s="260"/>
    </row>
    <row r="1443" spans="6:6" x14ac:dyDescent="0.35">
      <c r="F1443" s="260"/>
    </row>
    <row r="1444" spans="6:6" x14ac:dyDescent="0.35">
      <c r="F1444" s="260"/>
    </row>
    <row r="1445" spans="6:6" x14ac:dyDescent="0.35">
      <c r="F1445" s="260"/>
    </row>
    <row r="1446" spans="6:6" x14ac:dyDescent="0.35">
      <c r="F1446" s="260"/>
    </row>
    <row r="1447" spans="6:6" x14ac:dyDescent="0.35">
      <c r="F1447" s="260"/>
    </row>
    <row r="1448" spans="6:6" x14ac:dyDescent="0.35">
      <c r="F1448" s="260"/>
    </row>
    <row r="1449" spans="6:6" x14ac:dyDescent="0.35">
      <c r="F1449" s="260"/>
    </row>
    <row r="1450" spans="6:6" x14ac:dyDescent="0.35">
      <c r="F1450" s="260"/>
    </row>
    <row r="1451" spans="6:6" x14ac:dyDescent="0.35">
      <c r="F1451" s="260"/>
    </row>
    <row r="1452" spans="6:6" x14ac:dyDescent="0.35">
      <c r="F1452" s="260"/>
    </row>
    <row r="1453" spans="6:6" x14ac:dyDescent="0.35">
      <c r="F1453" s="260"/>
    </row>
    <row r="1454" spans="6:6" x14ac:dyDescent="0.35">
      <c r="F1454" s="260"/>
    </row>
    <row r="1455" spans="6:6" x14ac:dyDescent="0.35">
      <c r="F1455" s="260"/>
    </row>
    <row r="1456" spans="6:6" x14ac:dyDescent="0.35">
      <c r="F1456" s="260"/>
    </row>
    <row r="1457" spans="6:6" x14ac:dyDescent="0.35">
      <c r="F1457" s="260"/>
    </row>
    <row r="1458" spans="6:6" x14ac:dyDescent="0.35">
      <c r="F1458" s="260"/>
    </row>
    <row r="1459" spans="6:6" x14ac:dyDescent="0.35">
      <c r="F1459" s="260"/>
    </row>
    <row r="1460" spans="6:6" x14ac:dyDescent="0.35">
      <c r="F1460" s="260"/>
    </row>
    <row r="1461" spans="6:6" x14ac:dyDescent="0.35">
      <c r="F1461" s="260"/>
    </row>
    <row r="1462" spans="6:6" x14ac:dyDescent="0.35">
      <c r="F1462" s="260"/>
    </row>
    <row r="1463" spans="6:6" x14ac:dyDescent="0.35">
      <c r="F1463" s="260"/>
    </row>
    <row r="1464" spans="6:6" x14ac:dyDescent="0.35">
      <c r="F1464" s="260"/>
    </row>
    <row r="1465" spans="6:6" x14ac:dyDescent="0.35">
      <c r="F1465" s="260"/>
    </row>
    <row r="1466" spans="6:6" x14ac:dyDescent="0.35">
      <c r="F1466" s="260"/>
    </row>
    <row r="1467" spans="6:6" x14ac:dyDescent="0.35">
      <c r="F1467" s="260"/>
    </row>
    <row r="1468" spans="6:6" x14ac:dyDescent="0.35">
      <c r="F1468" s="260"/>
    </row>
    <row r="1469" spans="6:6" x14ac:dyDescent="0.35">
      <c r="F1469" s="260"/>
    </row>
    <row r="1470" spans="6:6" x14ac:dyDescent="0.35">
      <c r="F1470" s="260"/>
    </row>
    <row r="1471" spans="6:6" x14ac:dyDescent="0.35">
      <c r="F1471" s="260"/>
    </row>
    <row r="1472" spans="6:6" x14ac:dyDescent="0.35">
      <c r="F1472" s="260"/>
    </row>
    <row r="1473" spans="6:6" x14ac:dyDescent="0.35">
      <c r="F1473" s="260"/>
    </row>
    <row r="1474" spans="6:6" x14ac:dyDescent="0.35">
      <c r="F1474" s="260"/>
    </row>
    <row r="1475" spans="6:6" x14ac:dyDescent="0.35">
      <c r="F1475" s="260"/>
    </row>
    <row r="1476" spans="6:6" x14ac:dyDescent="0.35">
      <c r="F1476" s="260"/>
    </row>
    <row r="1477" spans="6:6" x14ac:dyDescent="0.35">
      <c r="F1477" s="260"/>
    </row>
    <row r="1478" spans="6:6" x14ac:dyDescent="0.35">
      <c r="F1478" s="260"/>
    </row>
    <row r="1479" spans="6:6" x14ac:dyDescent="0.35">
      <c r="F1479" s="260"/>
    </row>
    <row r="1480" spans="6:6" x14ac:dyDescent="0.35">
      <c r="F1480" s="260"/>
    </row>
    <row r="1481" spans="6:6" x14ac:dyDescent="0.35">
      <c r="F1481" s="260"/>
    </row>
    <row r="1482" spans="6:6" x14ac:dyDescent="0.35">
      <c r="F1482" s="260"/>
    </row>
    <row r="1483" spans="6:6" x14ac:dyDescent="0.35">
      <c r="F1483" s="260"/>
    </row>
    <row r="1484" spans="6:6" x14ac:dyDescent="0.35">
      <c r="F1484" s="260"/>
    </row>
    <row r="1485" spans="6:6" x14ac:dyDescent="0.35">
      <c r="F1485" s="260"/>
    </row>
    <row r="1486" spans="6:6" x14ac:dyDescent="0.35">
      <c r="F1486" s="260"/>
    </row>
    <row r="1487" spans="6:6" x14ac:dyDescent="0.35">
      <c r="F1487" s="260"/>
    </row>
    <row r="1488" spans="6:6" x14ac:dyDescent="0.35">
      <c r="F1488" s="260"/>
    </row>
    <row r="1489" spans="6:6" x14ac:dyDescent="0.35">
      <c r="F1489" s="260"/>
    </row>
    <row r="1490" spans="6:6" x14ac:dyDescent="0.35">
      <c r="F1490" s="260"/>
    </row>
    <row r="1491" spans="6:6" x14ac:dyDescent="0.35">
      <c r="F1491" s="260"/>
    </row>
    <row r="1492" spans="6:6" x14ac:dyDescent="0.35">
      <c r="F1492" s="260"/>
    </row>
    <row r="1493" spans="6:6" x14ac:dyDescent="0.35">
      <c r="F1493" s="260"/>
    </row>
    <row r="1494" spans="6:6" x14ac:dyDescent="0.35">
      <c r="F1494" s="260"/>
    </row>
    <row r="1495" spans="6:6" x14ac:dyDescent="0.35">
      <c r="F1495" s="260"/>
    </row>
    <row r="1496" spans="6:6" x14ac:dyDescent="0.35">
      <c r="F1496" s="260"/>
    </row>
    <row r="1497" spans="6:6" x14ac:dyDescent="0.35">
      <c r="F1497" s="260"/>
    </row>
    <row r="1498" spans="6:6" x14ac:dyDescent="0.35">
      <c r="F1498" s="260"/>
    </row>
    <row r="1499" spans="6:6" x14ac:dyDescent="0.35">
      <c r="F1499" s="260"/>
    </row>
    <row r="1500" spans="6:6" x14ac:dyDescent="0.35">
      <c r="F1500" s="260"/>
    </row>
    <row r="1501" spans="6:6" x14ac:dyDescent="0.35">
      <c r="F1501" s="260"/>
    </row>
    <row r="1502" spans="6:6" x14ac:dyDescent="0.35">
      <c r="F1502" s="260"/>
    </row>
    <row r="1503" spans="6:6" x14ac:dyDescent="0.35">
      <c r="F1503" s="260"/>
    </row>
    <row r="1504" spans="6:6" x14ac:dyDescent="0.35">
      <c r="F1504" s="260"/>
    </row>
    <row r="1505" spans="6:6" x14ac:dyDescent="0.35">
      <c r="F1505" s="260"/>
    </row>
    <row r="1506" spans="6:6" x14ac:dyDescent="0.35">
      <c r="F1506" s="260"/>
    </row>
    <row r="1507" spans="6:6" x14ac:dyDescent="0.35">
      <c r="F1507" s="260"/>
    </row>
    <row r="1508" spans="6:6" x14ac:dyDescent="0.35">
      <c r="F1508" s="260"/>
    </row>
    <row r="1509" spans="6:6" x14ac:dyDescent="0.35">
      <c r="F1509" s="260"/>
    </row>
    <row r="1510" spans="6:6" x14ac:dyDescent="0.35">
      <c r="F1510" s="260"/>
    </row>
    <row r="1511" spans="6:6" x14ac:dyDescent="0.35">
      <c r="F1511" s="260"/>
    </row>
    <row r="1512" spans="6:6" x14ac:dyDescent="0.35">
      <c r="F1512" s="260"/>
    </row>
    <row r="1513" spans="6:6" x14ac:dyDescent="0.35">
      <c r="F1513" s="260"/>
    </row>
    <row r="1514" spans="6:6" x14ac:dyDescent="0.35">
      <c r="F1514" s="260"/>
    </row>
    <row r="1515" spans="6:6" x14ac:dyDescent="0.35">
      <c r="F1515" s="260"/>
    </row>
    <row r="1516" spans="6:6" x14ac:dyDescent="0.35">
      <c r="F1516" s="260"/>
    </row>
    <row r="1517" spans="6:6" x14ac:dyDescent="0.35">
      <c r="F1517" s="260"/>
    </row>
    <row r="1518" spans="6:6" x14ac:dyDescent="0.35">
      <c r="F1518" s="260"/>
    </row>
    <row r="1519" spans="6:6" x14ac:dyDescent="0.35">
      <c r="F1519" s="260"/>
    </row>
    <row r="1520" spans="6:6" x14ac:dyDescent="0.35">
      <c r="F1520" s="260"/>
    </row>
    <row r="1521" spans="6:6" x14ac:dyDescent="0.35">
      <c r="F1521" s="260"/>
    </row>
    <row r="1522" spans="6:6" x14ac:dyDescent="0.35">
      <c r="F1522" s="260"/>
    </row>
    <row r="1523" spans="6:6" x14ac:dyDescent="0.35">
      <c r="F1523" s="260"/>
    </row>
    <row r="1524" spans="6:6" x14ac:dyDescent="0.35">
      <c r="F1524" s="260"/>
    </row>
    <row r="1525" spans="6:6" x14ac:dyDescent="0.35">
      <c r="F1525" s="260"/>
    </row>
    <row r="1526" spans="6:6" x14ac:dyDescent="0.35">
      <c r="F1526" s="260"/>
    </row>
    <row r="1527" spans="6:6" x14ac:dyDescent="0.35">
      <c r="F1527" s="260"/>
    </row>
    <row r="1528" spans="6:6" x14ac:dyDescent="0.35">
      <c r="F1528" s="260"/>
    </row>
    <row r="1529" spans="6:6" x14ac:dyDescent="0.35">
      <c r="F1529" s="260"/>
    </row>
    <row r="1530" spans="6:6" x14ac:dyDescent="0.35">
      <c r="F1530" s="260"/>
    </row>
    <row r="1531" spans="6:6" x14ac:dyDescent="0.35">
      <c r="F1531" s="260"/>
    </row>
    <row r="1532" spans="6:6" x14ac:dyDescent="0.35">
      <c r="F1532" s="260"/>
    </row>
    <row r="1533" spans="6:6" x14ac:dyDescent="0.35">
      <c r="F1533" s="260"/>
    </row>
    <row r="1534" spans="6:6" x14ac:dyDescent="0.35">
      <c r="F1534" s="260"/>
    </row>
    <row r="1535" spans="6:6" x14ac:dyDescent="0.35">
      <c r="F1535" s="260"/>
    </row>
    <row r="1536" spans="6:6" x14ac:dyDescent="0.35">
      <c r="F1536" s="260"/>
    </row>
    <row r="1537" spans="6:6" x14ac:dyDescent="0.35">
      <c r="F1537" s="260"/>
    </row>
    <row r="1538" spans="6:6" x14ac:dyDescent="0.35">
      <c r="F1538" s="260"/>
    </row>
    <row r="1539" spans="6:6" x14ac:dyDescent="0.35">
      <c r="F1539" s="260"/>
    </row>
    <row r="1540" spans="6:6" x14ac:dyDescent="0.35">
      <c r="F1540" s="260"/>
    </row>
    <row r="1541" spans="6:6" x14ac:dyDescent="0.35">
      <c r="F1541" s="260"/>
    </row>
    <row r="1542" spans="6:6" x14ac:dyDescent="0.35">
      <c r="F1542" s="260"/>
    </row>
    <row r="1543" spans="6:6" x14ac:dyDescent="0.35">
      <c r="F1543" s="260"/>
    </row>
    <row r="1544" spans="6:6" x14ac:dyDescent="0.35">
      <c r="F1544" s="260"/>
    </row>
    <row r="1545" spans="6:6" x14ac:dyDescent="0.35">
      <c r="F1545" s="260"/>
    </row>
    <row r="1546" spans="6:6" x14ac:dyDescent="0.35">
      <c r="F1546" s="260"/>
    </row>
    <row r="1547" spans="6:6" x14ac:dyDescent="0.35">
      <c r="F1547" s="260"/>
    </row>
    <row r="1548" spans="6:6" x14ac:dyDescent="0.35">
      <c r="F1548" s="260"/>
    </row>
    <row r="1549" spans="6:6" x14ac:dyDescent="0.35">
      <c r="F1549" s="260"/>
    </row>
    <row r="1550" spans="6:6" x14ac:dyDescent="0.35">
      <c r="F1550" s="260"/>
    </row>
    <row r="1551" spans="6:6" x14ac:dyDescent="0.35">
      <c r="F1551" s="260"/>
    </row>
    <row r="1552" spans="6:6" x14ac:dyDescent="0.35">
      <c r="F1552" s="260"/>
    </row>
    <row r="1553" spans="6:6" x14ac:dyDescent="0.35">
      <c r="F1553" s="260"/>
    </row>
    <row r="1554" spans="6:6" x14ac:dyDescent="0.35">
      <c r="F1554" s="260"/>
    </row>
    <row r="1555" spans="6:6" x14ac:dyDescent="0.35">
      <c r="F1555" s="260"/>
    </row>
    <row r="1556" spans="6:6" x14ac:dyDescent="0.35">
      <c r="F1556" s="260"/>
    </row>
    <row r="1557" spans="6:6" x14ac:dyDescent="0.35">
      <c r="F1557" s="260"/>
    </row>
    <row r="1558" spans="6:6" x14ac:dyDescent="0.35">
      <c r="F1558" s="260"/>
    </row>
    <row r="1559" spans="6:6" x14ac:dyDescent="0.35">
      <c r="F1559" s="260"/>
    </row>
    <row r="1560" spans="6:6" x14ac:dyDescent="0.35">
      <c r="F1560" s="260"/>
    </row>
    <row r="1561" spans="6:6" x14ac:dyDescent="0.35">
      <c r="F1561" s="260"/>
    </row>
    <row r="1562" spans="6:6" x14ac:dyDescent="0.35">
      <c r="F1562" s="260"/>
    </row>
    <row r="1563" spans="6:6" x14ac:dyDescent="0.35">
      <c r="F1563" s="260"/>
    </row>
    <row r="1564" spans="6:6" x14ac:dyDescent="0.35">
      <c r="F1564" s="260"/>
    </row>
    <row r="1565" spans="6:6" x14ac:dyDescent="0.35">
      <c r="F1565" s="260"/>
    </row>
    <row r="1566" spans="6:6" x14ac:dyDescent="0.35">
      <c r="F1566" s="260"/>
    </row>
    <row r="1567" spans="6:6" x14ac:dyDescent="0.35">
      <c r="F1567" s="260"/>
    </row>
    <row r="1568" spans="6:6" x14ac:dyDescent="0.35">
      <c r="F1568" s="260"/>
    </row>
    <row r="1569" spans="6:6" x14ac:dyDescent="0.35">
      <c r="F1569" s="260"/>
    </row>
    <row r="1570" spans="6:6" x14ac:dyDescent="0.35">
      <c r="F1570" s="260"/>
    </row>
    <row r="1571" spans="6:6" x14ac:dyDescent="0.35">
      <c r="F1571" s="260"/>
    </row>
    <row r="1572" spans="6:6" x14ac:dyDescent="0.35">
      <c r="F1572" s="260"/>
    </row>
    <row r="1573" spans="6:6" x14ac:dyDescent="0.35">
      <c r="F1573" s="260"/>
    </row>
    <row r="1574" spans="6:6" x14ac:dyDescent="0.35">
      <c r="F1574" s="260"/>
    </row>
    <row r="1575" spans="6:6" x14ac:dyDescent="0.35">
      <c r="F1575" s="260"/>
    </row>
    <row r="1576" spans="6:6" x14ac:dyDescent="0.35">
      <c r="F1576" s="260"/>
    </row>
    <row r="1577" spans="6:6" x14ac:dyDescent="0.35">
      <c r="F1577" s="260"/>
    </row>
    <row r="1578" spans="6:6" x14ac:dyDescent="0.35">
      <c r="F1578" s="260"/>
    </row>
    <row r="1579" spans="6:6" x14ac:dyDescent="0.35">
      <c r="F1579" s="260"/>
    </row>
    <row r="1580" spans="6:6" x14ac:dyDescent="0.35">
      <c r="F1580" s="260"/>
    </row>
    <row r="1581" spans="6:6" x14ac:dyDescent="0.35">
      <c r="F1581" s="260"/>
    </row>
    <row r="1582" spans="6:6" x14ac:dyDescent="0.35">
      <c r="F1582" s="260"/>
    </row>
    <row r="1583" spans="6:6" x14ac:dyDescent="0.35">
      <c r="F1583" s="260"/>
    </row>
    <row r="1584" spans="6:6" x14ac:dyDescent="0.35">
      <c r="F1584" s="260"/>
    </row>
    <row r="1585" spans="6:6" x14ac:dyDescent="0.35">
      <c r="F1585" s="260"/>
    </row>
    <row r="1586" spans="6:6" x14ac:dyDescent="0.35">
      <c r="F1586" s="260"/>
    </row>
    <row r="1587" spans="6:6" x14ac:dyDescent="0.35">
      <c r="F1587" s="260"/>
    </row>
    <row r="1588" spans="6:6" x14ac:dyDescent="0.35">
      <c r="F1588" s="260"/>
    </row>
    <row r="1589" spans="6:6" x14ac:dyDescent="0.35">
      <c r="F1589" s="260"/>
    </row>
    <row r="1590" spans="6:6" x14ac:dyDescent="0.35">
      <c r="F1590" s="260"/>
    </row>
    <row r="1591" spans="6:6" x14ac:dyDescent="0.35">
      <c r="F1591" s="260"/>
    </row>
    <row r="1592" spans="6:6" x14ac:dyDescent="0.35">
      <c r="F1592" s="260"/>
    </row>
    <row r="1593" spans="6:6" x14ac:dyDescent="0.35">
      <c r="F1593" s="260"/>
    </row>
    <row r="1594" spans="6:6" x14ac:dyDescent="0.35">
      <c r="F1594" s="260"/>
    </row>
    <row r="1595" spans="6:6" x14ac:dyDescent="0.35">
      <c r="F1595" s="260"/>
    </row>
    <row r="1596" spans="6:6" x14ac:dyDescent="0.35">
      <c r="F1596" s="260"/>
    </row>
    <row r="1597" spans="6:6" x14ac:dyDescent="0.35">
      <c r="F1597" s="260"/>
    </row>
    <row r="1598" spans="6:6" x14ac:dyDescent="0.35">
      <c r="F1598" s="260"/>
    </row>
    <row r="1599" spans="6:6" x14ac:dyDescent="0.35">
      <c r="F1599" s="260"/>
    </row>
    <row r="1600" spans="6:6" x14ac:dyDescent="0.35">
      <c r="F1600" s="260"/>
    </row>
    <row r="1601" spans="6:6" x14ac:dyDescent="0.35">
      <c r="F1601" s="260"/>
    </row>
    <row r="1602" spans="6:6" x14ac:dyDescent="0.35">
      <c r="F1602" s="260"/>
    </row>
    <row r="1603" spans="6:6" x14ac:dyDescent="0.35">
      <c r="F1603" s="260"/>
    </row>
    <row r="1604" spans="6:6" x14ac:dyDescent="0.35">
      <c r="F1604" s="260"/>
    </row>
    <row r="1605" spans="6:6" x14ac:dyDescent="0.35">
      <c r="F1605" s="260"/>
    </row>
    <row r="1606" spans="6:6" x14ac:dyDescent="0.35">
      <c r="F1606" s="260"/>
    </row>
    <row r="1607" spans="6:6" x14ac:dyDescent="0.35">
      <c r="F1607" s="260"/>
    </row>
    <row r="1608" spans="6:6" x14ac:dyDescent="0.35">
      <c r="F1608" s="260"/>
    </row>
    <row r="1609" spans="6:6" x14ac:dyDescent="0.35">
      <c r="F1609" s="260"/>
    </row>
    <row r="1610" spans="6:6" x14ac:dyDescent="0.35">
      <c r="F1610" s="260"/>
    </row>
    <row r="1611" spans="6:6" x14ac:dyDescent="0.35">
      <c r="F1611" s="260"/>
    </row>
    <row r="1612" spans="6:6" x14ac:dyDescent="0.35">
      <c r="F1612" s="260"/>
    </row>
    <row r="1613" spans="6:6" x14ac:dyDescent="0.35">
      <c r="F1613" s="260"/>
    </row>
    <row r="1614" spans="6:6" x14ac:dyDescent="0.35">
      <c r="F1614" s="260"/>
    </row>
    <row r="1615" spans="6:6" x14ac:dyDescent="0.35">
      <c r="F1615" s="260"/>
    </row>
    <row r="1616" spans="6:6" x14ac:dyDescent="0.35">
      <c r="F1616" s="260"/>
    </row>
    <row r="1617" spans="6:6" x14ac:dyDescent="0.35">
      <c r="F1617" s="260"/>
    </row>
    <row r="1618" spans="6:6" x14ac:dyDescent="0.35">
      <c r="F1618" s="260"/>
    </row>
    <row r="1619" spans="6:6" x14ac:dyDescent="0.35">
      <c r="F1619" s="260"/>
    </row>
    <row r="1620" spans="6:6" x14ac:dyDescent="0.35">
      <c r="F1620" s="260"/>
    </row>
    <row r="1621" spans="6:6" x14ac:dyDescent="0.35">
      <c r="F1621" s="260"/>
    </row>
    <row r="1622" spans="6:6" x14ac:dyDescent="0.35">
      <c r="F1622" s="260"/>
    </row>
    <row r="1623" spans="6:6" x14ac:dyDescent="0.35">
      <c r="F1623" s="260"/>
    </row>
    <row r="1624" spans="6:6" x14ac:dyDescent="0.35">
      <c r="F1624" s="260"/>
    </row>
    <row r="1625" spans="6:6" x14ac:dyDescent="0.35">
      <c r="F1625" s="260"/>
    </row>
    <row r="1626" spans="6:6" x14ac:dyDescent="0.35">
      <c r="F1626" s="260"/>
    </row>
    <row r="1627" spans="6:6" x14ac:dyDescent="0.35">
      <c r="F1627" s="260"/>
    </row>
    <row r="1628" spans="6:6" x14ac:dyDescent="0.35">
      <c r="F1628" s="260"/>
    </row>
    <row r="1629" spans="6:6" x14ac:dyDescent="0.35">
      <c r="F1629" s="260"/>
    </row>
    <row r="1630" spans="6:6" x14ac:dyDescent="0.35">
      <c r="F1630" s="260"/>
    </row>
    <row r="1631" spans="6:6" x14ac:dyDescent="0.35">
      <c r="F1631" s="260"/>
    </row>
    <row r="1632" spans="6:6" x14ac:dyDescent="0.35">
      <c r="F1632" s="260"/>
    </row>
    <row r="1633" spans="6:6" x14ac:dyDescent="0.35">
      <c r="F1633" s="260"/>
    </row>
    <row r="1634" spans="6:6" x14ac:dyDescent="0.35">
      <c r="F1634" s="260"/>
    </row>
    <row r="1635" spans="6:6" x14ac:dyDescent="0.35">
      <c r="F1635" s="260"/>
    </row>
    <row r="1636" spans="6:6" x14ac:dyDescent="0.35">
      <c r="F1636" s="260"/>
    </row>
    <row r="1637" spans="6:6" x14ac:dyDescent="0.35">
      <c r="F1637" s="260"/>
    </row>
    <row r="1638" spans="6:6" x14ac:dyDescent="0.35">
      <c r="F1638" s="260"/>
    </row>
    <row r="1639" spans="6:6" x14ac:dyDescent="0.35">
      <c r="F1639" s="260"/>
    </row>
    <row r="1640" spans="6:6" x14ac:dyDescent="0.35">
      <c r="F1640" s="260"/>
    </row>
    <row r="1641" spans="6:6" x14ac:dyDescent="0.35">
      <c r="F1641" s="260"/>
    </row>
    <row r="1642" spans="6:6" x14ac:dyDescent="0.35">
      <c r="F1642" s="260"/>
    </row>
    <row r="1643" spans="6:6" x14ac:dyDescent="0.35">
      <c r="F1643" s="260"/>
    </row>
    <row r="1644" spans="6:6" x14ac:dyDescent="0.35">
      <c r="F1644" s="260"/>
    </row>
    <row r="1645" spans="6:6" x14ac:dyDescent="0.35">
      <c r="F1645" s="260"/>
    </row>
    <row r="1646" spans="6:6" x14ac:dyDescent="0.35">
      <c r="F1646" s="260"/>
    </row>
    <row r="1647" spans="6:6" x14ac:dyDescent="0.35">
      <c r="F1647" s="260"/>
    </row>
    <row r="1648" spans="6:6" x14ac:dyDescent="0.35">
      <c r="F1648" s="260"/>
    </row>
    <row r="1649" spans="6:6" x14ac:dyDescent="0.35">
      <c r="F1649" s="260"/>
    </row>
    <row r="1650" spans="6:6" x14ac:dyDescent="0.35">
      <c r="F1650" s="260"/>
    </row>
    <row r="1651" spans="6:6" x14ac:dyDescent="0.35">
      <c r="F1651" s="260"/>
    </row>
    <row r="1652" spans="6:6" x14ac:dyDescent="0.35">
      <c r="F1652" s="260"/>
    </row>
    <row r="1653" spans="6:6" x14ac:dyDescent="0.35">
      <c r="F1653" s="260"/>
    </row>
    <row r="1654" spans="6:6" x14ac:dyDescent="0.35">
      <c r="F1654" s="260"/>
    </row>
    <row r="1655" spans="6:6" x14ac:dyDescent="0.35">
      <c r="F1655" s="260"/>
    </row>
    <row r="1656" spans="6:6" x14ac:dyDescent="0.35">
      <c r="F1656" s="260"/>
    </row>
    <row r="1657" spans="6:6" x14ac:dyDescent="0.35">
      <c r="F1657" s="260"/>
    </row>
    <row r="1658" spans="6:6" x14ac:dyDescent="0.35">
      <c r="F1658" s="260"/>
    </row>
    <row r="1659" spans="6:6" x14ac:dyDescent="0.35">
      <c r="F1659" s="260"/>
    </row>
    <row r="1660" spans="6:6" x14ac:dyDescent="0.35">
      <c r="F1660" s="260"/>
    </row>
    <row r="1661" spans="6:6" x14ac:dyDescent="0.35">
      <c r="F1661" s="260"/>
    </row>
    <row r="1662" spans="6:6" x14ac:dyDescent="0.35">
      <c r="F1662" s="260"/>
    </row>
    <row r="1663" spans="6:6" x14ac:dyDescent="0.35">
      <c r="F1663" s="260"/>
    </row>
    <row r="1664" spans="6:6" x14ac:dyDescent="0.35">
      <c r="F1664" s="260"/>
    </row>
    <row r="1665" spans="6:6" x14ac:dyDescent="0.35">
      <c r="F1665" s="260"/>
    </row>
    <row r="1666" spans="6:6" x14ac:dyDescent="0.35">
      <c r="F1666" s="260"/>
    </row>
    <row r="1667" spans="6:6" x14ac:dyDescent="0.35">
      <c r="F1667" s="260"/>
    </row>
    <row r="1668" spans="6:6" x14ac:dyDescent="0.35">
      <c r="F1668" s="260"/>
    </row>
    <row r="1669" spans="6:6" x14ac:dyDescent="0.35">
      <c r="F1669" s="260"/>
    </row>
    <row r="1670" spans="6:6" x14ac:dyDescent="0.35">
      <c r="F1670" s="260"/>
    </row>
    <row r="1671" spans="6:6" x14ac:dyDescent="0.35">
      <c r="F1671" s="260"/>
    </row>
    <row r="1672" spans="6:6" x14ac:dyDescent="0.35">
      <c r="F1672" s="260"/>
    </row>
    <row r="1673" spans="6:6" x14ac:dyDescent="0.35">
      <c r="F1673" s="260"/>
    </row>
    <row r="1674" spans="6:6" x14ac:dyDescent="0.35">
      <c r="F1674" s="260"/>
    </row>
    <row r="1675" spans="6:6" x14ac:dyDescent="0.35">
      <c r="F1675" s="260"/>
    </row>
    <row r="1676" spans="6:6" x14ac:dyDescent="0.35">
      <c r="F1676" s="260"/>
    </row>
    <row r="1677" spans="6:6" x14ac:dyDescent="0.35">
      <c r="F1677" s="260"/>
    </row>
    <row r="1678" spans="6:6" x14ac:dyDescent="0.35">
      <c r="F1678" s="260"/>
    </row>
    <row r="1679" spans="6:6" x14ac:dyDescent="0.35">
      <c r="F1679" s="260"/>
    </row>
    <row r="1680" spans="6:6" x14ac:dyDescent="0.35">
      <c r="F1680" s="260"/>
    </row>
    <row r="1681" spans="6:6" x14ac:dyDescent="0.35">
      <c r="F1681" s="260"/>
    </row>
    <row r="1682" spans="6:6" x14ac:dyDescent="0.35">
      <c r="F1682" s="260"/>
    </row>
    <row r="1683" spans="6:6" x14ac:dyDescent="0.35">
      <c r="F1683" s="260"/>
    </row>
    <row r="1684" spans="6:6" x14ac:dyDescent="0.35">
      <c r="F1684" s="260"/>
    </row>
    <row r="1685" spans="6:6" x14ac:dyDescent="0.35">
      <c r="F1685" s="260"/>
    </row>
    <row r="1686" spans="6:6" x14ac:dyDescent="0.35">
      <c r="F1686" s="260"/>
    </row>
    <row r="1687" spans="6:6" x14ac:dyDescent="0.35">
      <c r="F1687" s="260"/>
    </row>
    <row r="1688" spans="6:6" x14ac:dyDescent="0.35">
      <c r="F1688" s="260"/>
    </row>
    <row r="1689" spans="6:6" x14ac:dyDescent="0.35">
      <c r="F1689" s="260"/>
    </row>
    <row r="1690" spans="6:6" x14ac:dyDescent="0.35">
      <c r="F1690" s="260"/>
    </row>
    <row r="1691" spans="6:6" x14ac:dyDescent="0.35">
      <c r="F1691" s="260"/>
    </row>
    <row r="1692" spans="6:6" x14ac:dyDescent="0.35">
      <c r="F1692" s="260"/>
    </row>
    <row r="1693" spans="6:6" x14ac:dyDescent="0.35">
      <c r="F1693" s="260"/>
    </row>
    <row r="1694" spans="6:6" x14ac:dyDescent="0.35">
      <c r="F1694" s="260"/>
    </row>
    <row r="1695" spans="6:6" x14ac:dyDescent="0.35">
      <c r="F1695" s="260"/>
    </row>
    <row r="1696" spans="6:6" x14ac:dyDescent="0.35">
      <c r="F1696" s="260"/>
    </row>
    <row r="1697" spans="6:6" x14ac:dyDescent="0.35">
      <c r="F1697" s="260"/>
    </row>
    <row r="1698" spans="6:6" x14ac:dyDescent="0.35">
      <c r="F1698" s="260"/>
    </row>
    <row r="1699" spans="6:6" x14ac:dyDescent="0.35">
      <c r="F1699" s="260"/>
    </row>
    <row r="1700" spans="6:6" x14ac:dyDescent="0.35">
      <c r="F1700" s="260"/>
    </row>
    <row r="1701" spans="6:6" x14ac:dyDescent="0.35">
      <c r="F1701" s="260"/>
    </row>
    <row r="1702" spans="6:6" x14ac:dyDescent="0.35">
      <c r="F1702" s="260"/>
    </row>
    <row r="1703" spans="6:6" x14ac:dyDescent="0.35">
      <c r="F1703" s="260"/>
    </row>
    <row r="1704" spans="6:6" x14ac:dyDescent="0.35">
      <c r="F1704" s="260"/>
    </row>
    <row r="1705" spans="6:6" x14ac:dyDescent="0.35">
      <c r="F1705" s="260"/>
    </row>
    <row r="1706" spans="6:6" x14ac:dyDescent="0.35">
      <c r="F1706" s="260"/>
    </row>
    <row r="1707" spans="6:6" x14ac:dyDescent="0.35">
      <c r="F1707" s="260"/>
    </row>
    <row r="1708" spans="6:6" x14ac:dyDescent="0.35">
      <c r="F1708" s="260"/>
    </row>
    <row r="1709" spans="6:6" x14ac:dyDescent="0.35">
      <c r="F1709" s="260"/>
    </row>
    <row r="1710" spans="6:6" x14ac:dyDescent="0.35">
      <c r="F1710" s="260"/>
    </row>
    <row r="1711" spans="6:6" x14ac:dyDescent="0.35">
      <c r="F1711" s="260"/>
    </row>
    <row r="1712" spans="6:6" x14ac:dyDescent="0.35">
      <c r="F1712" s="260"/>
    </row>
    <row r="1713" spans="6:6" x14ac:dyDescent="0.35">
      <c r="F1713" s="260"/>
    </row>
    <row r="1714" spans="6:6" x14ac:dyDescent="0.35">
      <c r="F1714" s="260"/>
    </row>
    <row r="1715" spans="6:6" x14ac:dyDescent="0.35">
      <c r="F1715" s="260"/>
    </row>
    <row r="1716" spans="6:6" x14ac:dyDescent="0.35">
      <c r="F1716" s="260"/>
    </row>
    <row r="1717" spans="6:6" x14ac:dyDescent="0.35">
      <c r="F1717" s="260"/>
    </row>
    <row r="1718" spans="6:6" x14ac:dyDescent="0.35">
      <c r="F1718" s="260"/>
    </row>
    <row r="1719" spans="6:6" x14ac:dyDescent="0.35">
      <c r="F1719" s="260"/>
    </row>
    <row r="1720" spans="6:6" x14ac:dyDescent="0.35">
      <c r="F1720" s="260"/>
    </row>
    <row r="1721" spans="6:6" x14ac:dyDescent="0.35">
      <c r="F1721" s="260"/>
    </row>
    <row r="1722" spans="6:6" x14ac:dyDescent="0.35">
      <c r="F1722" s="260"/>
    </row>
    <row r="1723" spans="6:6" x14ac:dyDescent="0.35">
      <c r="F1723" s="260"/>
    </row>
    <row r="1724" spans="6:6" x14ac:dyDescent="0.35">
      <c r="F1724" s="260"/>
    </row>
    <row r="1725" spans="6:6" x14ac:dyDescent="0.35">
      <c r="F1725" s="260"/>
    </row>
    <row r="1726" spans="6:6" x14ac:dyDescent="0.35">
      <c r="F1726" s="260"/>
    </row>
    <row r="1727" spans="6:6" x14ac:dyDescent="0.35">
      <c r="F1727" s="260"/>
    </row>
    <row r="1728" spans="6:6" x14ac:dyDescent="0.35">
      <c r="F1728" s="260"/>
    </row>
    <row r="1729" spans="6:6" x14ac:dyDescent="0.35">
      <c r="F1729" s="260"/>
    </row>
    <row r="1730" spans="6:6" x14ac:dyDescent="0.35">
      <c r="F1730" s="260"/>
    </row>
    <row r="1731" spans="6:6" x14ac:dyDescent="0.35">
      <c r="F1731" s="260"/>
    </row>
    <row r="1732" spans="6:6" x14ac:dyDescent="0.35">
      <c r="F1732" s="260"/>
    </row>
    <row r="1733" spans="6:6" x14ac:dyDescent="0.35">
      <c r="F1733" s="260"/>
    </row>
    <row r="1734" spans="6:6" x14ac:dyDescent="0.35">
      <c r="F1734" s="260"/>
    </row>
    <row r="1735" spans="6:6" x14ac:dyDescent="0.35">
      <c r="F1735" s="260"/>
    </row>
    <row r="1736" spans="6:6" x14ac:dyDescent="0.35">
      <c r="F1736" s="260"/>
    </row>
    <row r="1737" spans="6:6" x14ac:dyDescent="0.35">
      <c r="F1737" s="260"/>
    </row>
    <row r="1738" spans="6:6" x14ac:dyDescent="0.35">
      <c r="F1738" s="260"/>
    </row>
    <row r="1739" spans="6:6" x14ac:dyDescent="0.35">
      <c r="F1739" s="260"/>
    </row>
    <row r="1740" spans="6:6" x14ac:dyDescent="0.35">
      <c r="F1740" s="260"/>
    </row>
    <row r="1741" spans="6:6" x14ac:dyDescent="0.35">
      <c r="F1741" s="260"/>
    </row>
    <row r="1742" spans="6:6" x14ac:dyDescent="0.35">
      <c r="F1742" s="260"/>
    </row>
    <row r="1743" spans="6:6" x14ac:dyDescent="0.35">
      <c r="F1743" s="260"/>
    </row>
    <row r="1744" spans="6:6" x14ac:dyDescent="0.35">
      <c r="F1744" s="260"/>
    </row>
    <row r="1745" spans="6:6" x14ac:dyDescent="0.35">
      <c r="F1745" s="260"/>
    </row>
    <row r="1746" spans="6:6" x14ac:dyDescent="0.35">
      <c r="F1746" s="260"/>
    </row>
    <row r="1747" spans="6:6" x14ac:dyDescent="0.35">
      <c r="F1747" s="260"/>
    </row>
    <row r="1748" spans="6:6" x14ac:dyDescent="0.35">
      <c r="F1748" s="260"/>
    </row>
    <row r="1749" spans="6:6" x14ac:dyDescent="0.35">
      <c r="F1749" s="260"/>
    </row>
    <row r="1750" spans="6:6" x14ac:dyDescent="0.35">
      <c r="F1750" s="260"/>
    </row>
    <row r="1751" spans="6:6" x14ac:dyDescent="0.35">
      <c r="F1751" s="260"/>
    </row>
    <row r="1752" spans="6:6" x14ac:dyDescent="0.35">
      <c r="F1752" s="260"/>
    </row>
    <row r="1753" spans="6:6" x14ac:dyDescent="0.35">
      <c r="F1753" s="260"/>
    </row>
    <row r="1754" spans="6:6" x14ac:dyDescent="0.35">
      <c r="F1754" s="260"/>
    </row>
    <row r="1755" spans="6:6" x14ac:dyDescent="0.35">
      <c r="F1755" s="260"/>
    </row>
    <row r="1756" spans="6:6" x14ac:dyDescent="0.35">
      <c r="F1756" s="260"/>
    </row>
    <row r="1757" spans="6:6" x14ac:dyDescent="0.35">
      <c r="F1757" s="260"/>
    </row>
    <row r="1758" spans="6:6" x14ac:dyDescent="0.35">
      <c r="F1758" s="260"/>
    </row>
    <row r="1759" spans="6:6" x14ac:dyDescent="0.35">
      <c r="F1759" s="260"/>
    </row>
    <row r="1760" spans="6:6" x14ac:dyDescent="0.35">
      <c r="F1760" s="260"/>
    </row>
    <row r="1761" spans="6:6" x14ac:dyDescent="0.35">
      <c r="F1761" s="260"/>
    </row>
    <row r="1762" spans="6:6" x14ac:dyDescent="0.35">
      <c r="F1762" s="260"/>
    </row>
    <row r="1763" spans="6:6" x14ac:dyDescent="0.35">
      <c r="F1763" s="260"/>
    </row>
    <row r="1764" spans="6:6" x14ac:dyDescent="0.35">
      <c r="F1764" s="260"/>
    </row>
    <row r="1765" spans="6:6" x14ac:dyDescent="0.35">
      <c r="F1765" s="260"/>
    </row>
    <row r="1766" spans="6:6" x14ac:dyDescent="0.35">
      <c r="F1766" s="260"/>
    </row>
    <row r="1767" spans="6:6" x14ac:dyDescent="0.35">
      <c r="F1767" s="260"/>
    </row>
    <row r="1768" spans="6:6" x14ac:dyDescent="0.35">
      <c r="F1768" s="260"/>
    </row>
    <row r="1769" spans="6:6" x14ac:dyDescent="0.35">
      <c r="F1769" s="260"/>
    </row>
    <row r="1770" spans="6:6" x14ac:dyDescent="0.35">
      <c r="F1770" s="260"/>
    </row>
    <row r="1771" spans="6:6" x14ac:dyDescent="0.35">
      <c r="F1771" s="260"/>
    </row>
    <row r="1772" spans="6:6" x14ac:dyDescent="0.35">
      <c r="F1772" s="260"/>
    </row>
    <row r="1773" spans="6:6" x14ac:dyDescent="0.35">
      <c r="F1773" s="260"/>
    </row>
    <row r="1774" spans="6:6" x14ac:dyDescent="0.35">
      <c r="F1774" s="260"/>
    </row>
    <row r="1775" spans="6:6" x14ac:dyDescent="0.35">
      <c r="F1775" s="260"/>
    </row>
    <row r="1776" spans="6:6" x14ac:dyDescent="0.35">
      <c r="F1776" s="260"/>
    </row>
    <row r="1777" spans="6:6" x14ac:dyDescent="0.35">
      <c r="F1777" s="260"/>
    </row>
    <row r="1778" spans="6:6" x14ac:dyDescent="0.35">
      <c r="F1778" s="260"/>
    </row>
    <row r="1779" spans="6:6" x14ac:dyDescent="0.35">
      <c r="F1779" s="260"/>
    </row>
    <row r="1780" spans="6:6" x14ac:dyDescent="0.35">
      <c r="F1780" s="260"/>
    </row>
    <row r="1781" spans="6:6" x14ac:dyDescent="0.35">
      <c r="F1781" s="260"/>
    </row>
    <row r="1782" spans="6:6" x14ac:dyDescent="0.35">
      <c r="F1782" s="260"/>
    </row>
    <row r="1783" spans="6:6" x14ac:dyDescent="0.35">
      <c r="F1783" s="260"/>
    </row>
    <row r="1784" spans="6:6" x14ac:dyDescent="0.35">
      <c r="F1784" s="260"/>
    </row>
    <row r="1785" spans="6:6" x14ac:dyDescent="0.35">
      <c r="F1785" s="260"/>
    </row>
    <row r="1786" spans="6:6" x14ac:dyDescent="0.35">
      <c r="F1786" s="260"/>
    </row>
    <row r="1787" spans="6:6" x14ac:dyDescent="0.35">
      <c r="F1787" s="260"/>
    </row>
    <row r="1788" spans="6:6" x14ac:dyDescent="0.35">
      <c r="F1788" s="260"/>
    </row>
    <row r="1789" spans="6:6" x14ac:dyDescent="0.35">
      <c r="F1789" s="260"/>
    </row>
    <row r="1790" spans="6:6" x14ac:dyDescent="0.35">
      <c r="F1790" s="260"/>
    </row>
    <row r="1791" spans="6:6" x14ac:dyDescent="0.35">
      <c r="F1791" s="260"/>
    </row>
    <row r="1792" spans="6:6" x14ac:dyDescent="0.35">
      <c r="F1792" s="260"/>
    </row>
    <row r="1793" spans="6:6" x14ac:dyDescent="0.35">
      <c r="F1793" s="260"/>
    </row>
    <row r="1794" spans="6:6" x14ac:dyDescent="0.35">
      <c r="F1794" s="260"/>
    </row>
    <row r="1795" spans="6:6" x14ac:dyDescent="0.35">
      <c r="F1795" s="260"/>
    </row>
    <row r="1796" spans="6:6" x14ac:dyDescent="0.35">
      <c r="F1796" s="260"/>
    </row>
    <row r="1797" spans="6:6" x14ac:dyDescent="0.35">
      <c r="F1797" s="260"/>
    </row>
    <row r="1798" spans="6:6" x14ac:dyDescent="0.35">
      <c r="F1798" s="260"/>
    </row>
    <row r="1799" spans="6:6" x14ac:dyDescent="0.35">
      <c r="F1799" s="260"/>
    </row>
    <row r="1800" spans="6:6" x14ac:dyDescent="0.35">
      <c r="F1800" s="260"/>
    </row>
    <row r="1801" spans="6:6" x14ac:dyDescent="0.35">
      <c r="F1801" s="260"/>
    </row>
    <row r="1802" spans="6:6" x14ac:dyDescent="0.35">
      <c r="F1802" s="260"/>
    </row>
    <row r="1803" spans="6:6" x14ac:dyDescent="0.35">
      <c r="F1803" s="260"/>
    </row>
    <row r="1804" spans="6:6" x14ac:dyDescent="0.35">
      <c r="F1804" s="260"/>
    </row>
    <row r="1805" spans="6:6" x14ac:dyDescent="0.35">
      <c r="F1805" s="260"/>
    </row>
    <row r="1806" spans="6:6" x14ac:dyDescent="0.35">
      <c r="F1806" s="260"/>
    </row>
    <row r="1807" spans="6:6" x14ac:dyDescent="0.35">
      <c r="F1807" s="260"/>
    </row>
    <row r="1808" spans="6:6" x14ac:dyDescent="0.35">
      <c r="F1808" s="260"/>
    </row>
    <row r="1809" spans="6:6" x14ac:dyDescent="0.35">
      <c r="F1809" s="260"/>
    </row>
    <row r="1810" spans="6:6" x14ac:dyDescent="0.35">
      <c r="F1810" s="260"/>
    </row>
    <row r="1811" spans="6:6" x14ac:dyDescent="0.35">
      <c r="F1811" s="260"/>
    </row>
    <row r="1812" spans="6:6" x14ac:dyDescent="0.35">
      <c r="F1812" s="260"/>
    </row>
    <row r="1813" spans="6:6" x14ac:dyDescent="0.35">
      <c r="F1813" s="260"/>
    </row>
    <row r="1814" spans="6:6" x14ac:dyDescent="0.35">
      <c r="F1814" s="260"/>
    </row>
    <row r="1815" spans="6:6" x14ac:dyDescent="0.35">
      <c r="F1815" s="260"/>
    </row>
    <row r="1816" spans="6:6" x14ac:dyDescent="0.35">
      <c r="F1816" s="260"/>
    </row>
    <row r="1817" spans="6:6" x14ac:dyDescent="0.35">
      <c r="F1817" s="260"/>
    </row>
    <row r="1818" spans="6:6" x14ac:dyDescent="0.35">
      <c r="F1818" s="260"/>
    </row>
    <row r="1819" spans="6:6" x14ac:dyDescent="0.35">
      <c r="F1819" s="260"/>
    </row>
    <row r="1820" spans="6:6" x14ac:dyDescent="0.35">
      <c r="F1820" s="260"/>
    </row>
    <row r="1821" spans="6:6" x14ac:dyDescent="0.35">
      <c r="F1821" s="260"/>
    </row>
    <row r="1822" spans="6:6" x14ac:dyDescent="0.35">
      <c r="F1822" s="260"/>
    </row>
    <row r="1823" spans="6:6" x14ac:dyDescent="0.35">
      <c r="F1823" s="260"/>
    </row>
    <row r="1824" spans="6:6" x14ac:dyDescent="0.35">
      <c r="F1824" s="260"/>
    </row>
    <row r="1825" spans="6:6" x14ac:dyDescent="0.35">
      <c r="F1825" s="260"/>
    </row>
    <row r="1826" spans="6:6" x14ac:dyDescent="0.35">
      <c r="F1826" s="260"/>
    </row>
    <row r="1827" spans="6:6" x14ac:dyDescent="0.35">
      <c r="F1827" s="260"/>
    </row>
    <row r="1828" spans="6:6" x14ac:dyDescent="0.35">
      <c r="F1828" s="260"/>
    </row>
    <row r="1829" spans="6:6" x14ac:dyDescent="0.35">
      <c r="F1829" s="260"/>
    </row>
    <row r="1830" spans="6:6" x14ac:dyDescent="0.35">
      <c r="F1830" s="260"/>
    </row>
    <row r="1831" spans="6:6" x14ac:dyDescent="0.35">
      <c r="F1831" s="260"/>
    </row>
    <row r="1832" spans="6:6" x14ac:dyDescent="0.35">
      <c r="F1832" s="260"/>
    </row>
    <row r="1833" spans="6:6" x14ac:dyDescent="0.35">
      <c r="F1833" s="260"/>
    </row>
    <row r="1834" spans="6:6" x14ac:dyDescent="0.35">
      <c r="F1834" s="260"/>
    </row>
    <row r="1835" spans="6:6" x14ac:dyDescent="0.35">
      <c r="F1835" s="260"/>
    </row>
    <row r="1836" spans="6:6" x14ac:dyDescent="0.35">
      <c r="F1836" s="260"/>
    </row>
    <row r="1837" spans="6:6" x14ac:dyDescent="0.35">
      <c r="F1837" s="260"/>
    </row>
    <row r="1838" spans="6:6" x14ac:dyDescent="0.35">
      <c r="F1838" s="260"/>
    </row>
    <row r="1839" spans="6:6" x14ac:dyDescent="0.35">
      <c r="F1839" s="260"/>
    </row>
    <row r="1840" spans="6:6" x14ac:dyDescent="0.35">
      <c r="F1840" s="260"/>
    </row>
    <row r="1841" spans="6:6" x14ac:dyDescent="0.35">
      <c r="F1841" s="260"/>
    </row>
    <row r="1842" spans="6:6" x14ac:dyDescent="0.35">
      <c r="F1842" s="260"/>
    </row>
    <row r="1843" spans="6:6" x14ac:dyDescent="0.35">
      <c r="F1843" s="260"/>
    </row>
    <row r="1844" spans="6:6" x14ac:dyDescent="0.35">
      <c r="F1844" s="260"/>
    </row>
    <row r="1845" spans="6:6" x14ac:dyDescent="0.35">
      <c r="F1845" s="260"/>
    </row>
    <row r="1846" spans="6:6" x14ac:dyDescent="0.35">
      <c r="F1846" s="260"/>
    </row>
    <row r="1847" spans="6:6" x14ac:dyDescent="0.35">
      <c r="F1847" s="260"/>
    </row>
    <row r="1848" spans="6:6" x14ac:dyDescent="0.35">
      <c r="F1848" s="260"/>
    </row>
    <row r="1849" spans="6:6" x14ac:dyDescent="0.35">
      <c r="F1849" s="260"/>
    </row>
    <row r="1850" spans="6:6" x14ac:dyDescent="0.35">
      <c r="F1850" s="260"/>
    </row>
    <row r="1851" spans="6:6" x14ac:dyDescent="0.35">
      <c r="F1851" s="260"/>
    </row>
    <row r="1852" spans="6:6" x14ac:dyDescent="0.35">
      <c r="F1852" s="260"/>
    </row>
    <row r="1853" spans="6:6" x14ac:dyDescent="0.35">
      <c r="F1853" s="260"/>
    </row>
    <row r="1854" spans="6:6" x14ac:dyDescent="0.35">
      <c r="F1854" s="260"/>
    </row>
    <row r="1855" spans="6:6" x14ac:dyDescent="0.35">
      <c r="F1855" s="260"/>
    </row>
    <row r="1856" spans="6:6" x14ac:dyDescent="0.35">
      <c r="F1856" s="260"/>
    </row>
    <row r="1857" spans="6:6" x14ac:dyDescent="0.35">
      <c r="F1857" s="260"/>
    </row>
    <row r="1858" spans="6:6" x14ac:dyDescent="0.35">
      <c r="F1858" s="260"/>
    </row>
    <row r="1859" spans="6:6" x14ac:dyDescent="0.35">
      <c r="F1859" s="260"/>
    </row>
    <row r="1860" spans="6:6" x14ac:dyDescent="0.35">
      <c r="F1860" s="260"/>
    </row>
    <row r="1861" spans="6:6" x14ac:dyDescent="0.35">
      <c r="F1861" s="260"/>
    </row>
    <row r="1862" spans="6:6" x14ac:dyDescent="0.35">
      <c r="F1862" s="260"/>
    </row>
    <row r="1863" spans="6:6" x14ac:dyDescent="0.35">
      <c r="F1863" s="260"/>
    </row>
    <row r="1864" spans="6:6" x14ac:dyDescent="0.35">
      <c r="F1864" s="260"/>
    </row>
    <row r="1865" spans="6:6" x14ac:dyDescent="0.35">
      <c r="F1865" s="260"/>
    </row>
    <row r="1866" spans="6:6" x14ac:dyDescent="0.35">
      <c r="F1866" s="260"/>
    </row>
    <row r="1867" spans="6:6" x14ac:dyDescent="0.35">
      <c r="F1867" s="260"/>
    </row>
    <row r="1868" spans="6:6" x14ac:dyDescent="0.35">
      <c r="F1868" s="260"/>
    </row>
    <row r="1869" spans="6:6" x14ac:dyDescent="0.35">
      <c r="F1869" s="260"/>
    </row>
    <row r="1870" spans="6:6" x14ac:dyDescent="0.35">
      <c r="F1870" s="260"/>
    </row>
    <row r="1871" spans="6:6" x14ac:dyDescent="0.35">
      <c r="F1871" s="260"/>
    </row>
    <row r="1872" spans="6:6" x14ac:dyDescent="0.35">
      <c r="F1872" s="260"/>
    </row>
    <row r="1873" spans="6:6" x14ac:dyDescent="0.35">
      <c r="F1873" s="260"/>
    </row>
    <row r="1874" spans="6:6" x14ac:dyDescent="0.35">
      <c r="F1874" s="260"/>
    </row>
    <row r="1875" spans="6:6" x14ac:dyDescent="0.35">
      <c r="F1875" s="260"/>
    </row>
    <row r="1876" spans="6:6" x14ac:dyDescent="0.35">
      <c r="F1876" s="260"/>
    </row>
    <row r="1877" spans="6:6" x14ac:dyDescent="0.35">
      <c r="F1877" s="260"/>
    </row>
    <row r="1878" spans="6:6" x14ac:dyDescent="0.35">
      <c r="F1878" s="260"/>
    </row>
    <row r="1879" spans="6:6" x14ac:dyDescent="0.35">
      <c r="F1879" s="260"/>
    </row>
    <row r="1880" spans="6:6" x14ac:dyDescent="0.35">
      <c r="F1880" s="260"/>
    </row>
    <row r="1881" spans="6:6" x14ac:dyDescent="0.35">
      <c r="F1881" s="260"/>
    </row>
    <row r="1882" spans="6:6" x14ac:dyDescent="0.35">
      <c r="F1882" s="260"/>
    </row>
    <row r="1883" spans="6:6" x14ac:dyDescent="0.35">
      <c r="F1883" s="260"/>
    </row>
    <row r="1884" spans="6:6" x14ac:dyDescent="0.35">
      <c r="F1884" s="260"/>
    </row>
    <row r="1885" spans="6:6" x14ac:dyDescent="0.35">
      <c r="F1885" s="260"/>
    </row>
    <row r="1886" spans="6:6" x14ac:dyDescent="0.35">
      <c r="F1886" s="260"/>
    </row>
    <row r="1887" spans="6:6" x14ac:dyDescent="0.35">
      <c r="F1887" s="260"/>
    </row>
    <row r="1888" spans="6:6" x14ac:dyDescent="0.35">
      <c r="F1888" s="260"/>
    </row>
    <row r="1889" spans="6:6" x14ac:dyDescent="0.35">
      <c r="F1889" s="260"/>
    </row>
    <row r="1890" spans="6:6" x14ac:dyDescent="0.35">
      <c r="F1890" s="260"/>
    </row>
    <row r="1891" spans="6:6" x14ac:dyDescent="0.35">
      <c r="F1891" s="260"/>
    </row>
    <row r="1892" spans="6:6" x14ac:dyDescent="0.35">
      <c r="F1892" s="260"/>
    </row>
    <row r="1893" spans="6:6" x14ac:dyDescent="0.35">
      <c r="F1893" s="260"/>
    </row>
    <row r="1894" spans="6:6" x14ac:dyDescent="0.35">
      <c r="F1894" s="260"/>
    </row>
    <row r="1895" spans="6:6" x14ac:dyDescent="0.35">
      <c r="F1895" s="260"/>
    </row>
    <row r="1896" spans="6:6" x14ac:dyDescent="0.35">
      <c r="F1896" s="260"/>
    </row>
    <row r="1897" spans="6:6" x14ac:dyDescent="0.35">
      <c r="F1897" s="260"/>
    </row>
    <row r="1898" spans="6:6" x14ac:dyDescent="0.35">
      <c r="F1898" s="260"/>
    </row>
    <row r="1899" spans="6:6" x14ac:dyDescent="0.35">
      <c r="F1899" s="260"/>
    </row>
    <row r="1900" spans="6:6" x14ac:dyDescent="0.35">
      <c r="F1900" s="260"/>
    </row>
    <row r="1901" spans="6:6" x14ac:dyDescent="0.35">
      <c r="F1901" s="260"/>
    </row>
    <row r="1902" spans="6:6" x14ac:dyDescent="0.35">
      <c r="F1902" s="260"/>
    </row>
    <row r="1903" spans="6:6" x14ac:dyDescent="0.35">
      <c r="F1903" s="260"/>
    </row>
    <row r="1904" spans="6:6" x14ac:dyDescent="0.35">
      <c r="F1904" s="260"/>
    </row>
    <row r="1905" spans="6:6" x14ac:dyDescent="0.35">
      <c r="F1905" s="260"/>
    </row>
    <row r="1906" spans="6:6" x14ac:dyDescent="0.35">
      <c r="F1906" s="260"/>
    </row>
    <row r="1907" spans="6:6" x14ac:dyDescent="0.35">
      <c r="F1907" s="260"/>
    </row>
    <row r="1908" spans="6:6" x14ac:dyDescent="0.35">
      <c r="F1908" s="260"/>
    </row>
    <row r="1909" spans="6:6" x14ac:dyDescent="0.35">
      <c r="F1909" s="260"/>
    </row>
    <row r="1910" spans="6:6" x14ac:dyDescent="0.35">
      <c r="F1910" s="260"/>
    </row>
    <row r="1911" spans="6:6" x14ac:dyDescent="0.35">
      <c r="F1911" s="260"/>
    </row>
    <row r="1912" spans="6:6" x14ac:dyDescent="0.35">
      <c r="F1912" s="260"/>
    </row>
    <row r="1913" spans="6:6" x14ac:dyDescent="0.35">
      <c r="F1913" s="260"/>
    </row>
    <row r="1914" spans="6:6" x14ac:dyDescent="0.35">
      <c r="F1914" s="260"/>
    </row>
    <row r="1915" spans="6:6" x14ac:dyDescent="0.35">
      <c r="F1915" s="260"/>
    </row>
    <row r="1916" spans="6:6" x14ac:dyDescent="0.35">
      <c r="F1916" s="260"/>
    </row>
    <row r="1917" spans="6:6" x14ac:dyDescent="0.35">
      <c r="F1917" s="260"/>
    </row>
    <row r="1918" spans="6:6" x14ac:dyDescent="0.35">
      <c r="F1918" s="260"/>
    </row>
    <row r="1919" spans="6:6" x14ac:dyDescent="0.35">
      <c r="F1919" s="260"/>
    </row>
    <row r="1920" spans="6:6" x14ac:dyDescent="0.35">
      <c r="F1920" s="260"/>
    </row>
    <row r="1921" spans="6:6" x14ac:dyDescent="0.35">
      <c r="F1921" s="260"/>
    </row>
    <row r="1922" spans="6:6" x14ac:dyDescent="0.35">
      <c r="F1922" s="260"/>
    </row>
    <row r="1923" spans="6:6" x14ac:dyDescent="0.35">
      <c r="F1923" s="260"/>
    </row>
    <row r="1924" spans="6:6" x14ac:dyDescent="0.35">
      <c r="F1924" s="260"/>
    </row>
    <row r="1925" spans="6:6" x14ac:dyDescent="0.35">
      <c r="F1925" s="260"/>
    </row>
    <row r="1926" spans="6:6" x14ac:dyDescent="0.35">
      <c r="F1926" s="260"/>
    </row>
    <row r="1927" spans="6:6" x14ac:dyDescent="0.35">
      <c r="F1927" s="260"/>
    </row>
    <row r="1928" spans="6:6" x14ac:dyDescent="0.35">
      <c r="F1928" s="260"/>
    </row>
    <row r="1929" spans="6:6" x14ac:dyDescent="0.35">
      <c r="F1929" s="260"/>
    </row>
    <row r="1930" spans="6:6" x14ac:dyDescent="0.35">
      <c r="F1930" s="260"/>
    </row>
    <row r="1931" spans="6:6" x14ac:dyDescent="0.35">
      <c r="F1931" s="260"/>
    </row>
    <row r="1932" spans="6:6" x14ac:dyDescent="0.35">
      <c r="F1932" s="260"/>
    </row>
    <row r="1933" spans="6:6" x14ac:dyDescent="0.35">
      <c r="F1933" s="260"/>
    </row>
    <row r="1934" spans="6:6" x14ac:dyDescent="0.35">
      <c r="F1934" s="260"/>
    </row>
    <row r="1935" spans="6:6" x14ac:dyDescent="0.35">
      <c r="F1935" s="260"/>
    </row>
    <row r="1936" spans="6:6" x14ac:dyDescent="0.35">
      <c r="F1936" s="260"/>
    </row>
    <row r="1937" spans="6:6" x14ac:dyDescent="0.35">
      <c r="F1937" s="260"/>
    </row>
    <row r="1938" spans="6:6" x14ac:dyDescent="0.35">
      <c r="F1938" s="260"/>
    </row>
    <row r="1939" spans="6:6" x14ac:dyDescent="0.35">
      <c r="F1939" s="260"/>
    </row>
    <row r="1940" spans="6:6" x14ac:dyDescent="0.35">
      <c r="F1940" s="260"/>
    </row>
    <row r="1941" spans="6:6" x14ac:dyDescent="0.35">
      <c r="F1941" s="260"/>
    </row>
    <row r="1942" spans="6:6" x14ac:dyDescent="0.35">
      <c r="F1942" s="260"/>
    </row>
    <row r="1943" spans="6:6" x14ac:dyDescent="0.35">
      <c r="F1943" s="260"/>
    </row>
    <row r="1944" spans="6:6" x14ac:dyDescent="0.35">
      <c r="F1944" s="260"/>
    </row>
    <row r="1945" spans="6:6" x14ac:dyDescent="0.35">
      <c r="F1945" s="260"/>
    </row>
    <row r="1946" spans="6:6" x14ac:dyDescent="0.35">
      <c r="F1946" s="260"/>
    </row>
    <row r="1947" spans="6:6" x14ac:dyDescent="0.35">
      <c r="F1947" s="260"/>
    </row>
    <row r="1948" spans="6:6" x14ac:dyDescent="0.35">
      <c r="F1948" s="260"/>
    </row>
    <row r="1949" spans="6:6" x14ac:dyDescent="0.35">
      <c r="F1949" s="260"/>
    </row>
    <row r="1950" spans="6:6" x14ac:dyDescent="0.35">
      <c r="F1950" s="260"/>
    </row>
    <row r="1951" spans="6:6" x14ac:dyDescent="0.35">
      <c r="F1951" s="260"/>
    </row>
    <row r="1952" spans="6:6" x14ac:dyDescent="0.35">
      <c r="F1952" s="260"/>
    </row>
    <row r="1953" spans="6:6" x14ac:dyDescent="0.35">
      <c r="F1953" s="260"/>
    </row>
    <row r="1954" spans="6:6" x14ac:dyDescent="0.35">
      <c r="F1954" s="260"/>
    </row>
    <row r="1955" spans="6:6" x14ac:dyDescent="0.35">
      <c r="F1955" s="260"/>
    </row>
    <row r="1956" spans="6:6" x14ac:dyDescent="0.35">
      <c r="F1956" s="260"/>
    </row>
    <row r="1957" spans="6:6" x14ac:dyDescent="0.35">
      <c r="F1957" s="260"/>
    </row>
    <row r="1958" spans="6:6" x14ac:dyDescent="0.35">
      <c r="F1958" s="260"/>
    </row>
    <row r="1959" spans="6:6" x14ac:dyDescent="0.35">
      <c r="F1959" s="260"/>
    </row>
    <row r="1960" spans="6:6" x14ac:dyDescent="0.35">
      <c r="F1960" s="260"/>
    </row>
    <row r="1961" spans="6:6" x14ac:dyDescent="0.35">
      <c r="F1961" s="260"/>
    </row>
    <row r="1962" spans="6:6" x14ac:dyDescent="0.35">
      <c r="F1962" s="260"/>
    </row>
    <row r="1963" spans="6:6" x14ac:dyDescent="0.35">
      <c r="F1963" s="260"/>
    </row>
    <row r="1964" spans="6:6" x14ac:dyDescent="0.35">
      <c r="F1964" s="260"/>
    </row>
    <row r="1965" spans="6:6" x14ac:dyDescent="0.35">
      <c r="F1965" s="260"/>
    </row>
    <row r="1966" spans="6:6" x14ac:dyDescent="0.35">
      <c r="F1966" s="260"/>
    </row>
    <row r="1967" spans="6:6" x14ac:dyDescent="0.35">
      <c r="F1967" s="260"/>
    </row>
    <row r="1968" spans="6:6" x14ac:dyDescent="0.35">
      <c r="F1968" s="260"/>
    </row>
    <row r="1969" spans="6:6" x14ac:dyDescent="0.35">
      <c r="F1969" s="260"/>
    </row>
    <row r="1970" spans="6:6" x14ac:dyDescent="0.35">
      <c r="F1970" s="260"/>
    </row>
    <row r="1971" spans="6:6" x14ac:dyDescent="0.35">
      <c r="F1971" s="260"/>
    </row>
    <row r="1972" spans="6:6" x14ac:dyDescent="0.35">
      <c r="F1972" s="260"/>
    </row>
    <row r="1973" spans="6:6" x14ac:dyDescent="0.35">
      <c r="F1973" s="260"/>
    </row>
    <row r="1974" spans="6:6" x14ac:dyDescent="0.35">
      <c r="F1974" s="260"/>
    </row>
    <row r="1975" spans="6:6" x14ac:dyDescent="0.35">
      <c r="F1975" s="260"/>
    </row>
    <row r="1976" spans="6:6" x14ac:dyDescent="0.35">
      <c r="F1976" s="260"/>
    </row>
    <row r="1977" spans="6:6" x14ac:dyDescent="0.35">
      <c r="F1977" s="260"/>
    </row>
    <row r="1978" spans="6:6" x14ac:dyDescent="0.35">
      <c r="F1978" s="260"/>
    </row>
    <row r="1979" spans="6:6" x14ac:dyDescent="0.35">
      <c r="F1979" s="260"/>
    </row>
    <row r="1980" spans="6:6" x14ac:dyDescent="0.35">
      <c r="F1980" s="260"/>
    </row>
    <row r="1981" spans="6:6" x14ac:dyDescent="0.35">
      <c r="F1981" s="260"/>
    </row>
    <row r="1982" spans="6:6" x14ac:dyDescent="0.35">
      <c r="F1982" s="260"/>
    </row>
    <row r="1983" spans="6:6" x14ac:dyDescent="0.35">
      <c r="F1983" s="260"/>
    </row>
    <row r="1984" spans="6:6" x14ac:dyDescent="0.35">
      <c r="F1984" s="260"/>
    </row>
    <row r="1985" spans="6:6" x14ac:dyDescent="0.35">
      <c r="F1985" s="260"/>
    </row>
    <row r="1986" spans="6:6" x14ac:dyDescent="0.35">
      <c r="F1986" s="260"/>
    </row>
    <row r="1987" spans="6:6" x14ac:dyDescent="0.35">
      <c r="F1987" s="260"/>
    </row>
    <row r="1988" spans="6:6" x14ac:dyDescent="0.35">
      <c r="F1988" s="260"/>
    </row>
    <row r="1989" spans="6:6" x14ac:dyDescent="0.35">
      <c r="F1989" s="260"/>
    </row>
    <row r="1990" spans="6:6" x14ac:dyDescent="0.35">
      <c r="F1990" s="260"/>
    </row>
    <row r="1991" spans="6:6" x14ac:dyDescent="0.35">
      <c r="F1991" s="260"/>
    </row>
    <row r="1992" spans="6:6" x14ac:dyDescent="0.35">
      <c r="F1992" s="260"/>
    </row>
    <row r="1993" spans="6:6" x14ac:dyDescent="0.35">
      <c r="F1993" s="260"/>
    </row>
    <row r="1994" spans="6:6" x14ac:dyDescent="0.35">
      <c r="F1994" s="260"/>
    </row>
    <row r="1995" spans="6:6" x14ac:dyDescent="0.35">
      <c r="F1995" s="260"/>
    </row>
    <row r="1996" spans="6:6" x14ac:dyDescent="0.35">
      <c r="F1996" s="260"/>
    </row>
    <row r="1997" spans="6:6" x14ac:dyDescent="0.35">
      <c r="F1997" s="260"/>
    </row>
    <row r="1998" spans="6:6" x14ac:dyDescent="0.35">
      <c r="F1998" s="260"/>
    </row>
    <row r="1999" spans="6:6" x14ac:dyDescent="0.35">
      <c r="F1999" s="260"/>
    </row>
    <row r="2000" spans="6:6" x14ac:dyDescent="0.35">
      <c r="F2000" s="260"/>
    </row>
    <row r="2001" spans="6:6" x14ac:dyDescent="0.35">
      <c r="F2001" s="260"/>
    </row>
    <row r="2002" spans="6:6" x14ac:dyDescent="0.35">
      <c r="F2002" s="260"/>
    </row>
    <row r="2003" spans="6:6" x14ac:dyDescent="0.35">
      <c r="F2003" s="260"/>
    </row>
    <row r="2004" spans="6:6" x14ac:dyDescent="0.35">
      <c r="F2004" s="260"/>
    </row>
    <row r="2005" spans="6:6" x14ac:dyDescent="0.35">
      <c r="F2005" s="260"/>
    </row>
    <row r="2006" spans="6:6" x14ac:dyDescent="0.35">
      <c r="F2006" s="260"/>
    </row>
    <row r="2007" spans="6:6" x14ac:dyDescent="0.35">
      <c r="F2007" s="260"/>
    </row>
    <row r="2008" spans="6:6" x14ac:dyDescent="0.35">
      <c r="F2008" s="260"/>
    </row>
    <row r="2009" spans="6:6" x14ac:dyDescent="0.35">
      <c r="F2009" s="260"/>
    </row>
    <row r="2010" spans="6:6" x14ac:dyDescent="0.35">
      <c r="F2010" s="260"/>
    </row>
    <row r="2011" spans="6:6" x14ac:dyDescent="0.35">
      <c r="F2011" s="260"/>
    </row>
    <row r="2012" spans="6:6" x14ac:dyDescent="0.35">
      <c r="F2012" s="260"/>
    </row>
    <row r="2013" spans="6:6" x14ac:dyDescent="0.35">
      <c r="F2013" s="260"/>
    </row>
    <row r="2014" spans="6:6" x14ac:dyDescent="0.35">
      <c r="F2014" s="260"/>
    </row>
    <row r="2015" spans="6:6" x14ac:dyDescent="0.35">
      <c r="F2015" s="260"/>
    </row>
    <row r="2016" spans="6:6" x14ac:dyDescent="0.35">
      <c r="F2016" s="260"/>
    </row>
    <row r="2017" spans="6:6" x14ac:dyDescent="0.35">
      <c r="F2017" s="260"/>
    </row>
    <row r="2018" spans="6:6" x14ac:dyDescent="0.35">
      <c r="F2018" s="260"/>
    </row>
    <row r="2019" spans="6:6" x14ac:dyDescent="0.35">
      <c r="F2019" s="260"/>
    </row>
    <row r="2020" spans="6:6" x14ac:dyDescent="0.35">
      <c r="F2020" s="260"/>
    </row>
    <row r="2021" spans="6:6" x14ac:dyDescent="0.35">
      <c r="F2021" s="260"/>
    </row>
    <row r="2022" spans="6:6" x14ac:dyDescent="0.35">
      <c r="F2022" s="260"/>
    </row>
    <row r="2023" spans="6:6" x14ac:dyDescent="0.35">
      <c r="F2023" s="260"/>
    </row>
    <row r="2024" spans="6:6" x14ac:dyDescent="0.35">
      <c r="F2024" s="260"/>
    </row>
    <row r="2025" spans="6:6" x14ac:dyDescent="0.35">
      <c r="F2025" s="260"/>
    </row>
    <row r="2026" spans="6:6" x14ac:dyDescent="0.35">
      <c r="F2026" s="260"/>
    </row>
    <row r="2027" spans="6:6" x14ac:dyDescent="0.35">
      <c r="F2027" s="260"/>
    </row>
    <row r="2028" spans="6:6" x14ac:dyDescent="0.35">
      <c r="F2028" s="260"/>
    </row>
    <row r="2029" spans="6:6" x14ac:dyDescent="0.35">
      <c r="F2029" s="260"/>
    </row>
    <row r="2030" spans="6:6" x14ac:dyDescent="0.35">
      <c r="F2030" s="260"/>
    </row>
    <row r="2031" spans="6:6" x14ac:dyDescent="0.35">
      <c r="F2031" s="260"/>
    </row>
    <row r="2032" spans="6:6" x14ac:dyDescent="0.35">
      <c r="F2032" s="260"/>
    </row>
    <row r="2033" spans="6:6" x14ac:dyDescent="0.35">
      <c r="F2033" s="260"/>
    </row>
    <row r="2034" spans="6:6" x14ac:dyDescent="0.35">
      <c r="F2034" s="260"/>
    </row>
    <row r="2035" spans="6:6" x14ac:dyDescent="0.35">
      <c r="F2035" s="260"/>
    </row>
    <row r="2036" spans="6:6" x14ac:dyDescent="0.35">
      <c r="F2036" s="260"/>
    </row>
    <row r="2037" spans="6:6" x14ac:dyDescent="0.35">
      <c r="F2037" s="260"/>
    </row>
    <row r="2038" spans="6:6" x14ac:dyDescent="0.35">
      <c r="F2038" s="260"/>
    </row>
    <row r="2039" spans="6:6" x14ac:dyDescent="0.35">
      <c r="F2039" s="260"/>
    </row>
    <row r="2040" spans="6:6" x14ac:dyDescent="0.35">
      <c r="F2040" s="260"/>
    </row>
    <row r="2041" spans="6:6" x14ac:dyDescent="0.35">
      <c r="F2041" s="260"/>
    </row>
    <row r="2042" spans="6:6" x14ac:dyDescent="0.35">
      <c r="F2042" s="260"/>
    </row>
    <row r="2043" spans="6:6" x14ac:dyDescent="0.35">
      <c r="F2043" s="260"/>
    </row>
    <row r="2044" spans="6:6" x14ac:dyDescent="0.35">
      <c r="F2044" s="260"/>
    </row>
    <row r="2045" spans="6:6" x14ac:dyDescent="0.35">
      <c r="F2045" s="260"/>
    </row>
    <row r="2046" spans="6:6" x14ac:dyDescent="0.35">
      <c r="F2046" s="260"/>
    </row>
    <row r="2047" spans="6:6" x14ac:dyDescent="0.35">
      <c r="F2047" s="260"/>
    </row>
    <row r="2048" spans="6:6" x14ac:dyDescent="0.35">
      <c r="F2048" s="260"/>
    </row>
    <row r="2049" spans="6:6" x14ac:dyDescent="0.35">
      <c r="F2049" s="260"/>
    </row>
    <row r="2050" spans="6:6" x14ac:dyDescent="0.35">
      <c r="F2050" s="260"/>
    </row>
    <row r="2051" spans="6:6" x14ac:dyDescent="0.35">
      <c r="F2051" s="260"/>
    </row>
    <row r="2052" spans="6:6" x14ac:dyDescent="0.35">
      <c r="F2052" s="260"/>
    </row>
    <row r="2053" spans="6:6" x14ac:dyDescent="0.35">
      <c r="F2053" s="260"/>
    </row>
    <row r="2054" spans="6:6" x14ac:dyDescent="0.35">
      <c r="F2054" s="260"/>
    </row>
    <row r="2055" spans="6:6" x14ac:dyDescent="0.35">
      <c r="F2055" s="260"/>
    </row>
    <row r="2056" spans="6:6" x14ac:dyDescent="0.35">
      <c r="F2056" s="260"/>
    </row>
    <row r="2057" spans="6:6" x14ac:dyDescent="0.35">
      <c r="F2057" s="260"/>
    </row>
    <row r="2058" spans="6:6" x14ac:dyDescent="0.35">
      <c r="F2058" s="260"/>
    </row>
    <row r="2059" spans="6:6" x14ac:dyDescent="0.35">
      <c r="F2059" s="260"/>
    </row>
    <row r="2060" spans="6:6" x14ac:dyDescent="0.35">
      <c r="F2060" s="260"/>
    </row>
    <row r="2061" spans="6:6" x14ac:dyDescent="0.35">
      <c r="F2061" s="260"/>
    </row>
    <row r="2062" spans="6:6" x14ac:dyDescent="0.35">
      <c r="F2062" s="260"/>
    </row>
    <row r="2063" spans="6:6" x14ac:dyDescent="0.35">
      <c r="F2063" s="260"/>
    </row>
    <row r="2064" spans="6:6" x14ac:dyDescent="0.35">
      <c r="F2064" s="260"/>
    </row>
    <row r="2065" spans="6:6" x14ac:dyDescent="0.35">
      <c r="F2065" s="260"/>
    </row>
    <row r="2066" spans="6:6" x14ac:dyDescent="0.35">
      <c r="F2066" s="260"/>
    </row>
    <row r="2067" spans="6:6" x14ac:dyDescent="0.35">
      <c r="F2067" s="260"/>
    </row>
    <row r="2068" spans="6:6" x14ac:dyDescent="0.35">
      <c r="F2068" s="260"/>
    </row>
    <row r="2069" spans="6:6" x14ac:dyDescent="0.35">
      <c r="F2069" s="260"/>
    </row>
    <row r="2070" spans="6:6" x14ac:dyDescent="0.35">
      <c r="F2070" s="260"/>
    </row>
    <row r="2071" spans="6:6" x14ac:dyDescent="0.35">
      <c r="F2071" s="260"/>
    </row>
    <row r="2072" spans="6:6" x14ac:dyDescent="0.35">
      <c r="F2072" s="260"/>
    </row>
    <row r="2073" spans="6:6" x14ac:dyDescent="0.35">
      <c r="F2073" s="260"/>
    </row>
    <row r="2074" spans="6:6" x14ac:dyDescent="0.35">
      <c r="F2074" s="260"/>
    </row>
    <row r="2075" spans="6:6" x14ac:dyDescent="0.35">
      <c r="F2075" s="260"/>
    </row>
    <row r="2076" spans="6:6" x14ac:dyDescent="0.35">
      <c r="F2076" s="260"/>
    </row>
    <row r="2077" spans="6:6" x14ac:dyDescent="0.35">
      <c r="F2077" s="260"/>
    </row>
    <row r="2078" spans="6:6" x14ac:dyDescent="0.35">
      <c r="F2078" s="260"/>
    </row>
    <row r="2079" spans="6:6" x14ac:dyDescent="0.35">
      <c r="F2079" s="260"/>
    </row>
    <row r="2080" spans="6:6" x14ac:dyDescent="0.35">
      <c r="F2080" s="260"/>
    </row>
    <row r="2081" spans="6:6" x14ac:dyDescent="0.35">
      <c r="F2081" s="260"/>
    </row>
    <row r="2082" spans="6:6" x14ac:dyDescent="0.35">
      <c r="F2082" s="260"/>
    </row>
    <row r="2083" spans="6:6" x14ac:dyDescent="0.35">
      <c r="F2083" s="260"/>
    </row>
    <row r="2084" spans="6:6" x14ac:dyDescent="0.35">
      <c r="F2084" s="260"/>
    </row>
    <row r="2085" spans="6:6" x14ac:dyDescent="0.35">
      <c r="F2085" s="260"/>
    </row>
    <row r="2086" spans="6:6" x14ac:dyDescent="0.35">
      <c r="F2086" s="260"/>
    </row>
    <row r="2087" spans="6:6" x14ac:dyDescent="0.35">
      <c r="F2087" s="260"/>
    </row>
    <row r="2088" spans="6:6" x14ac:dyDescent="0.35">
      <c r="F2088" s="260"/>
    </row>
    <row r="2089" spans="6:6" x14ac:dyDescent="0.35">
      <c r="F2089" s="260"/>
    </row>
    <row r="2090" spans="6:6" x14ac:dyDescent="0.35">
      <c r="F2090" s="260"/>
    </row>
    <row r="2091" spans="6:6" x14ac:dyDescent="0.35">
      <c r="F2091" s="260"/>
    </row>
    <row r="2092" spans="6:6" x14ac:dyDescent="0.35">
      <c r="F2092" s="260"/>
    </row>
    <row r="2093" spans="6:6" x14ac:dyDescent="0.35">
      <c r="F2093" s="260"/>
    </row>
    <row r="2094" spans="6:6" x14ac:dyDescent="0.35">
      <c r="F2094" s="260"/>
    </row>
    <row r="2095" spans="6:6" x14ac:dyDescent="0.35">
      <c r="F2095" s="260"/>
    </row>
    <row r="2096" spans="6:6" x14ac:dyDescent="0.35">
      <c r="F2096" s="260"/>
    </row>
    <row r="2097" spans="6:6" x14ac:dyDescent="0.35">
      <c r="F2097" s="260"/>
    </row>
    <row r="2098" spans="6:6" x14ac:dyDescent="0.35">
      <c r="F2098" s="260"/>
    </row>
    <row r="2099" spans="6:6" x14ac:dyDescent="0.35">
      <c r="F2099" s="260"/>
    </row>
    <row r="2100" spans="6:6" x14ac:dyDescent="0.35">
      <c r="F2100" s="260"/>
    </row>
    <row r="2101" spans="6:6" x14ac:dyDescent="0.35">
      <c r="F2101" s="260"/>
    </row>
    <row r="2102" spans="6:6" x14ac:dyDescent="0.35">
      <c r="F2102" s="260"/>
    </row>
    <row r="2103" spans="6:6" x14ac:dyDescent="0.35">
      <c r="F2103" s="260"/>
    </row>
    <row r="2104" spans="6:6" x14ac:dyDescent="0.35">
      <c r="F2104" s="260"/>
    </row>
    <row r="2105" spans="6:6" x14ac:dyDescent="0.35">
      <c r="F2105" s="260"/>
    </row>
    <row r="2106" spans="6:6" x14ac:dyDescent="0.35">
      <c r="F2106" s="260"/>
    </row>
    <row r="2107" spans="6:6" x14ac:dyDescent="0.35">
      <c r="F2107" s="260"/>
    </row>
    <row r="2108" spans="6:6" x14ac:dyDescent="0.35">
      <c r="F2108" s="260"/>
    </row>
    <row r="2109" spans="6:6" x14ac:dyDescent="0.35">
      <c r="F2109" s="260"/>
    </row>
    <row r="2110" spans="6:6" x14ac:dyDescent="0.35">
      <c r="F2110" s="260"/>
    </row>
    <row r="2111" spans="6:6" x14ac:dyDescent="0.35">
      <c r="F2111" s="260"/>
    </row>
    <row r="2112" spans="6:6" x14ac:dyDescent="0.35">
      <c r="F2112" s="260"/>
    </row>
    <row r="2113" spans="6:6" x14ac:dyDescent="0.35">
      <c r="F2113" s="260"/>
    </row>
    <row r="2114" spans="6:6" x14ac:dyDescent="0.35">
      <c r="F2114" s="260"/>
    </row>
    <row r="2115" spans="6:6" x14ac:dyDescent="0.35">
      <c r="F2115" s="260"/>
    </row>
    <row r="2116" spans="6:6" x14ac:dyDescent="0.35">
      <c r="F2116" s="260"/>
    </row>
    <row r="2117" spans="6:6" x14ac:dyDescent="0.35">
      <c r="F2117" s="260"/>
    </row>
    <row r="2118" spans="6:6" x14ac:dyDescent="0.35">
      <c r="F2118" s="260"/>
    </row>
    <row r="2119" spans="6:6" x14ac:dyDescent="0.35">
      <c r="F2119" s="260"/>
    </row>
    <row r="2120" spans="6:6" x14ac:dyDescent="0.35">
      <c r="F2120" s="260"/>
    </row>
    <row r="2121" spans="6:6" x14ac:dyDescent="0.35">
      <c r="F2121" s="260"/>
    </row>
    <row r="2122" spans="6:6" x14ac:dyDescent="0.35">
      <c r="F2122" s="260"/>
    </row>
    <row r="2123" spans="6:6" x14ac:dyDescent="0.35">
      <c r="F2123" s="260"/>
    </row>
    <row r="2124" spans="6:6" x14ac:dyDescent="0.35">
      <c r="F2124" s="260"/>
    </row>
    <row r="2125" spans="6:6" x14ac:dyDescent="0.35">
      <c r="F2125" s="260"/>
    </row>
    <row r="2126" spans="6:6" x14ac:dyDescent="0.35">
      <c r="F2126" s="260"/>
    </row>
    <row r="2127" spans="6:6" x14ac:dyDescent="0.35">
      <c r="F2127" s="260"/>
    </row>
    <row r="2128" spans="6:6" x14ac:dyDescent="0.35">
      <c r="F2128" s="260"/>
    </row>
    <row r="2129" spans="6:6" x14ac:dyDescent="0.35">
      <c r="F2129" s="260"/>
    </row>
    <row r="2130" spans="6:6" x14ac:dyDescent="0.35">
      <c r="F2130" s="260"/>
    </row>
    <row r="2131" spans="6:6" x14ac:dyDescent="0.35">
      <c r="F2131" s="260"/>
    </row>
    <row r="2132" spans="6:6" x14ac:dyDescent="0.35">
      <c r="F2132" s="260"/>
    </row>
    <row r="2133" spans="6:6" x14ac:dyDescent="0.35">
      <c r="F2133" s="260"/>
    </row>
    <row r="2134" spans="6:6" x14ac:dyDescent="0.35">
      <c r="F2134" s="260"/>
    </row>
    <row r="2135" spans="6:6" x14ac:dyDescent="0.35">
      <c r="F2135" s="260"/>
    </row>
    <row r="2136" spans="6:6" x14ac:dyDescent="0.35">
      <c r="F2136" s="260"/>
    </row>
    <row r="2137" spans="6:6" x14ac:dyDescent="0.35">
      <c r="F2137" s="260"/>
    </row>
    <row r="2138" spans="6:6" x14ac:dyDescent="0.35">
      <c r="F2138" s="260"/>
    </row>
    <row r="2139" spans="6:6" x14ac:dyDescent="0.35">
      <c r="F2139" s="260"/>
    </row>
    <row r="2140" spans="6:6" x14ac:dyDescent="0.35">
      <c r="F2140" s="260"/>
    </row>
    <row r="2141" spans="6:6" x14ac:dyDescent="0.35">
      <c r="F2141" s="260"/>
    </row>
    <row r="2142" spans="6:6" x14ac:dyDescent="0.35">
      <c r="F2142" s="260"/>
    </row>
    <row r="2143" spans="6:6" x14ac:dyDescent="0.35">
      <c r="F2143" s="260"/>
    </row>
    <row r="2144" spans="6:6" x14ac:dyDescent="0.35">
      <c r="F2144" s="260"/>
    </row>
    <row r="2145" spans="6:6" x14ac:dyDescent="0.35">
      <c r="F2145" s="260"/>
    </row>
    <row r="2146" spans="6:6" x14ac:dyDescent="0.35">
      <c r="F2146" s="260"/>
    </row>
    <row r="2147" spans="6:6" x14ac:dyDescent="0.35">
      <c r="F2147" s="260"/>
    </row>
    <row r="2148" spans="6:6" x14ac:dyDescent="0.35">
      <c r="F2148" s="260"/>
    </row>
    <row r="2149" spans="6:6" x14ac:dyDescent="0.35">
      <c r="F2149" s="260"/>
    </row>
    <row r="2150" spans="6:6" x14ac:dyDescent="0.35">
      <c r="F2150" s="260"/>
    </row>
    <row r="2151" spans="6:6" x14ac:dyDescent="0.35">
      <c r="F2151" s="260"/>
    </row>
    <row r="2152" spans="6:6" x14ac:dyDescent="0.35">
      <c r="F2152" s="260"/>
    </row>
    <row r="2153" spans="6:6" x14ac:dyDescent="0.35">
      <c r="F2153" s="260"/>
    </row>
    <row r="2154" spans="6:6" x14ac:dyDescent="0.35">
      <c r="F2154" s="260"/>
    </row>
    <row r="2155" spans="6:6" x14ac:dyDescent="0.35">
      <c r="F2155" s="260"/>
    </row>
    <row r="2156" spans="6:6" x14ac:dyDescent="0.35">
      <c r="F2156" s="260"/>
    </row>
    <row r="2157" spans="6:6" x14ac:dyDescent="0.35">
      <c r="F2157" s="260"/>
    </row>
    <row r="2158" spans="6:6" x14ac:dyDescent="0.35">
      <c r="F2158" s="260"/>
    </row>
    <row r="2159" spans="6:6" x14ac:dyDescent="0.35">
      <c r="F2159" s="260"/>
    </row>
    <row r="2160" spans="6:6" x14ac:dyDescent="0.35">
      <c r="F2160" s="260"/>
    </row>
    <row r="2161" spans="6:6" x14ac:dyDescent="0.35">
      <c r="F2161" s="260"/>
    </row>
    <row r="2162" spans="6:6" x14ac:dyDescent="0.35">
      <c r="F2162" s="260"/>
    </row>
    <row r="2163" spans="6:6" x14ac:dyDescent="0.35">
      <c r="F2163" s="260"/>
    </row>
    <row r="2164" spans="6:6" x14ac:dyDescent="0.35">
      <c r="F2164" s="260"/>
    </row>
    <row r="2165" spans="6:6" x14ac:dyDescent="0.35">
      <c r="F2165" s="260"/>
    </row>
    <row r="2166" spans="6:6" x14ac:dyDescent="0.35">
      <c r="F2166" s="260"/>
    </row>
    <row r="2167" spans="6:6" x14ac:dyDescent="0.35">
      <c r="F2167" s="260"/>
    </row>
    <row r="2168" spans="6:6" x14ac:dyDescent="0.35">
      <c r="F2168" s="260"/>
    </row>
    <row r="2169" spans="6:6" x14ac:dyDescent="0.35">
      <c r="F2169" s="260"/>
    </row>
    <row r="2170" spans="6:6" x14ac:dyDescent="0.35">
      <c r="F2170" s="260"/>
    </row>
    <row r="2171" spans="6:6" x14ac:dyDescent="0.35">
      <c r="F2171" s="260"/>
    </row>
    <row r="2172" spans="6:6" x14ac:dyDescent="0.35">
      <c r="F2172" s="260"/>
    </row>
    <row r="2173" spans="6:6" x14ac:dyDescent="0.35">
      <c r="F2173" s="260"/>
    </row>
    <row r="2174" spans="6:6" x14ac:dyDescent="0.35">
      <c r="F2174" s="260"/>
    </row>
    <row r="2175" spans="6:6" x14ac:dyDescent="0.35">
      <c r="F2175" s="260"/>
    </row>
    <row r="2176" spans="6:6" x14ac:dyDescent="0.35">
      <c r="F2176" s="260"/>
    </row>
    <row r="2177" spans="6:6" x14ac:dyDescent="0.35">
      <c r="F2177" s="260"/>
    </row>
    <row r="2178" spans="6:6" x14ac:dyDescent="0.35">
      <c r="F2178" s="260"/>
    </row>
    <row r="2179" spans="6:6" x14ac:dyDescent="0.35">
      <c r="F2179" s="260"/>
    </row>
    <row r="2180" spans="6:6" x14ac:dyDescent="0.35">
      <c r="F2180" s="260"/>
    </row>
    <row r="2181" spans="6:6" x14ac:dyDescent="0.35">
      <c r="F2181" s="260"/>
    </row>
    <row r="2182" spans="6:6" x14ac:dyDescent="0.35">
      <c r="F2182" s="260"/>
    </row>
    <row r="2183" spans="6:6" x14ac:dyDescent="0.35">
      <c r="F2183" s="260"/>
    </row>
    <row r="2184" spans="6:6" x14ac:dyDescent="0.35">
      <c r="F2184" s="260"/>
    </row>
    <row r="2185" spans="6:6" x14ac:dyDescent="0.35">
      <c r="F2185" s="260"/>
    </row>
    <row r="2186" spans="6:6" x14ac:dyDescent="0.35">
      <c r="F2186" s="260"/>
    </row>
    <row r="2187" spans="6:6" x14ac:dyDescent="0.35">
      <c r="F2187" s="260"/>
    </row>
    <row r="2188" spans="6:6" x14ac:dyDescent="0.35">
      <c r="F2188" s="260"/>
    </row>
    <row r="2189" spans="6:6" x14ac:dyDescent="0.35">
      <c r="F2189" s="260"/>
    </row>
    <row r="2190" spans="6:6" x14ac:dyDescent="0.35">
      <c r="F2190" s="260"/>
    </row>
    <row r="2191" spans="6:6" x14ac:dyDescent="0.35">
      <c r="F2191" s="260"/>
    </row>
    <row r="2192" spans="6:6" x14ac:dyDescent="0.35">
      <c r="F2192" s="260"/>
    </row>
    <row r="2193" spans="6:6" x14ac:dyDescent="0.35">
      <c r="F2193" s="260"/>
    </row>
    <row r="2194" spans="6:6" x14ac:dyDescent="0.35">
      <c r="F2194" s="260"/>
    </row>
    <row r="2195" spans="6:6" x14ac:dyDescent="0.35">
      <c r="F2195" s="260"/>
    </row>
    <row r="2196" spans="6:6" x14ac:dyDescent="0.35">
      <c r="F2196" s="260"/>
    </row>
    <row r="2197" spans="6:6" x14ac:dyDescent="0.35">
      <c r="F2197" s="260"/>
    </row>
    <row r="2198" spans="6:6" x14ac:dyDescent="0.35">
      <c r="F2198" s="260"/>
    </row>
    <row r="2199" spans="6:6" x14ac:dyDescent="0.35">
      <c r="F2199" s="260"/>
    </row>
    <row r="2200" spans="6:6" x14ac:dyDescent="0.35">
      <c r="F2200" s="260"/>
    </row>
    <row r="2201" spans="6:6" x14ac:dyDescent="0.35">
      <c r="F2201" s="260"/>
    </row>
    <row r="2202" spans="6:6" x14ac:dyDescent="0.35">
      <c r="F2202" s="260"/>
    </row>
    <row r="2203" spans="6:6" x14ac:dyDescent="0.35">
      <c r="F2203" s="260"/>
    </row>
    <row r="2204" spans="6:6" x14ac:dyDescent="0.35">
      <c r="F2204" s="260"/>
    </row>
    <row r="2205" spans="6:6" x14ac:dyDescent="0.35">
      <c r="F2205" s="260"/>
    </row>
    <row r="2206" spans="6:6" x14ac:dyDescent="0.35">
      <c r="F2206" s="260"/>
    </row>
    <row r="2207" spans="6:6" x14ac:dyDescent="0.35">
      <c r="F2207" s="260"/>
    </row>
    <row r="2208" spans="6:6" x14ac:dyDescent="0.35">
      <c r="F2208" s="260"/>
    </row>
    <row r="2209" spans="6:6" x14ac:dyDescent="0.35">
      <c r="F2209" s="260"/>
    </row>
    <row r="2210" spans="6:6" x14ac:dyDescent="0.35">
      <c r="F2210" s="260"/>
    </row>
    <row r="2211" spans="6:6" x14ac:dyDescent="0.35">
      <c r="F2211" s="260"/>
    </row>
    <row r="2212" spans="6:6" x14ac:dyDescent="0.35">
      <c r="F2212" s="260"/>
    </row>
    <row r="2213" spans="6:6" x14ac:dyDescent="0.35">
      <c r="F2213" s="260"/>
    </row>
    <row r="2214" spans="6:6" x14ac:dyDescent="0.35">
      <c r="F2214" s="260"/>
    </row>
    <row r="2215" spans="6:6" x14ac:dyDescent="0.35">
      <c r="F2215" s="260"/>
    </row>
    <row r="2216" spans="6:6" x14ac:dyDescent="0.35">
      <c r="F2216" s="260"/>
    </row>
    <row r="2217" spans="6:6" x14ac:dyDescent="0.35">
      <c r="F2217" s="260"/>
    </row>
    <row r="2218" spans="6:6" x14ac:dyDescent="0.35">
      <c r="F2218" s="260"/>
    </row>
    <row r="2219" spans="6:6" x14ac:dyDescent="0.35">
      <c r="F2219" s="260"/>
    </row>
    <row r="2220" spans="6:6" x14ac:dyDescent="0.35">
      <c r="F2220" s="260"/>
    </row>
    <row r="2221" spans="6:6" x14ac:dyDescent="0.35">
      <c r="F2221" s="260"/>
    </row>
    <row r="2222" spans="6:6" x14ac:dyDescent="0.35">
      <c r="F2222" s="260"/>
    </row>
    <row r="2223" spans="6:6" x14ac:dyDescent="0.35">
      <c r="F2223" s="260"/>
    </row>
    <row r="2224" spans="6:6" x14ac:dyDescent="0.35">
      <c r="F2224" s="260"/>
    </row>
    <row r="2225" spans="6:6" x14ac:dyDescent="0.35">
      <c r="F2225" s="260"/>
    </row>
    <row r="2226" spans="6:6" x14ac:dyDescent="0.35">
      <c r="F2226" s="260"/>
    </row>
    <row r="2227" spans="6:6" x14ac:dyDescent="0.35">
      <c r="F2227" s="260"/>
    </row>
    <row r="2228" spans="6:6" x14ac:dyDescent="0.35">
      <c r="F2228" s="260"/>
    </row>
    <row r="2229" spans="6:6" x14ac:dyDescent="0.35">
      <c r="F2229" s="260"/>
    </row>
    <row r="2230" spans="6:6" x14ac:dyDescent="0.35">
      <c r="F2230" s="260"/>
    </row>
    <row r="2231" spans="6:6" x14ac:dyDescent="0.35">
      <c r="F2231" s="260"/>
    </row>
    <row r="2232" spans="6:6" x14ac:dyDescent="0.35">
      <c r="F2232" s="260"/>
    </row>
    <row r="2233" spans="6:6" x14ac:dyDescent="0.35">
      <c r="F2233" s="260"/>
    </row>
    <row r="2234" spans="6:6" x14ac:dyDescent="0.35">
      <c r="F2234" s="260"/>
    </row>
    <row r="2235" spans="6:6" x14ac:dyDescent="0.35">
      <c r="F2235" s="260"/>
    </row>
    <row r="2236" spans="6:6" x14ac:dyDescent="0.35">
      <c r="F2236" s="260"/>
    </row>
    <row r="2237" spans="6:6" x14ac:dyDescent="0.35">
      <c r="F2237" s="260"/>
    </row>
    <row r="2238" spans="6:6" x14ac:dyDescent="0.35">
      <c r="F2238" s="260"/>
    </row>
    <row r="2239" spans="6:6" x14ac:dyDescent="0.35">
      <c r="F2239" s="260"/>
    </row>
    <row r="2240" spans="6:6" x14ac:dyDescent="0.35">
      <c r="F2240" s="260"/>
    </row>
    <row r="2241" spans="6:6" x14ac:dyDescent="0.35">
      <c r="F2241" s="260"/>
    </row>
    <row r="2242" spans="6:6" x14ac:dyDescent="0.35">
      <c r="F2242" s="260"/>
    </row>
    <row r="2243" spans="6:6" x14ac:dyDescent="0.35">
      <c r="F2243" s="260"/>
    </row>
    <row r="2244" spans="6:6" x14ac:dyDescent="0.35">
      <c r="F2244" s="260"/>
    </row>
    <row r="2245" spans="6:6" x14ac:dyDescent="0.35">
      <c r="F2245" s="260"/>
    </row>
    <row r="2246" spans="6:6" x14ac:dyDescent="0.35">
      <c r="F2246" s="260"/>
    </row>
    <row r="2247" spans="6:6" x14ac:dyDescent="0.35">
      <c r="F2247" s="260"/>
    </row>
    <row r="2248" spans="6:6" x14ac:dyDescent="0.35">
      <c r="F2248" s="260"/>
    </row>
    <row r="2249" spans="6:6" x14ac:dyDescent="0.35">
      <c r="F2249" s="260"/>
    </row>
    <row r="2250" spans="6:6" x14ac:dyDescent="0.35">
      <c r="F2250" s="260"/>
    </row>
    <row r="2251" spans="6:6" x14ac:dyDescent="0.35">
      <c r="F2251" s="260"/>
    </row>
    <row r="2252" spans="6:6" x14ac:dyDescent="0.35">
      <c r="F2252" s="260"/>
    </row>
    <row r="2253" spans="6:6" x14ac:dyDescent="0.35">
      <c r="F2253" s="260"/>
    </row>
    <row r="2254" spans="6:6" x14ac:dyDescent="0.35">
      <c r="F2254" s="260"/>
    </row>
    <row r="2255" spans="6:6" x14ac:dyDescent="0.35">
      <c r="F2255" s="260"/>
    </row>
    <row r="2256" spans="6:6" x14ac:dyDescent="0.35">
      <c r="F2256" s="260"/>
    </row>
    <row r="2257" spans="6:6" x14ac:dyDescent="0.35">
      <c r="F2257" s="260"/>
    </row>
    <row r="2258" spans="6:6" x14ac:dyDescent="0.35">
      <c r="F2258" s="260"/>
    </row>
    <row r="2259" spans="6:6" x14ac:dyDescent="0.35">
      <c r="F2259" s="260"/>
    </row>
    <row r="2260" spans="6:6" x14ac:dyDescent="0.35">
      <c r="F2260" s="260"/>
    </row>
    <row r="2261" spans="6:6" x14ac:dyDescent="0.35">
      <c r="F2261" s="260"/>
    </row>
    <row r="2262" spans="6:6" x14ac:dyDescent="0.35">
      <c r="F2262" s="260"/>
    </row>
    <row r="2263" spans="6:6" x14ac:dyDescent="0.35">
      <c r="F2263" s="260"/>
    </row>
    <row r="2264" spans="6:6" x14ac:dyDescent="0.35">
      <c r="F2264" s="260"/>
    </row>
    <row r="2265" spans="6:6" x14ac:dyDescent="0.35">
      <c r="F2265" s="260"/>
    </row>
    <row r="2266" spans="6:6" x14ac:dyDescent="0.35">
      <c r="F2266" s="260"/>
    </row>
    <row r="2267" spans="6:6" x14ac:dyDescent="0.35">
      <c r="F2267" s="260"/>
    </row>
    <row r="2268" spans="6:6" x14ac:dyDescent="0.35">
      <c r="F2268" s="260"/>
    </row>
    <row r="2269" spans="6:6" x14ac:dyDescent="0.35">
      <c r="F2269" s="260"/>
    </row>
    <row r="2270" spans="6:6" x14ac:dyDescent="0.35">
      <c r="F2270" s="260"/>
    </row>
    <row r="2271" spans="6:6" x14ac:dyDescent="0.35">
      <c r="F2271" s="260"/>
    </row>
    <row r="2272" spans="6:6" x14ac:dyDescent="0.35">
      <c r="F2272" s="260"/>
    </row>
    <row r="2273" spans="6:6" x14ac:dyDescent="0.35">
      <c r="F2273" s="260"/>
    </row>
    <row r="2274" spans="6:6" x14ac:dyDescent="0.35">
      <c r="F2274" s="260"/>
    </row>
    <row r="2275" spans="6:6" x14ac:dyDescent="0.35">
      <c r="F2275" s="260"/>
    </row>
    <row r="2276" spans="6:6" x14ac:dyDescent="0.35">
      <c r="F2276" s="260"/>
    </row>
    <row r="2277" spans="6:6" x14ac:dyDescent="0.35">
      <c r="F2277" s="260"/>
    </row>
    <row r="2278" spans="6:6" x14ac:dyDescent="0.35">
      <c r="F2278" s="260"/>
    </row>
    <row r="2279" spans="6:6" x14ac:dyDescent="0.35">
      <c r="F2279" s="260"/>
    </row>
    <row r="2280" spans="6:6" x14ac:dyDescent="0.35">
      <c r="F2280" s="260"/>
    </row>
    <row r="2281" spans="6:6" x14ac:dyDescent="0.35">
      <c r="F2281" s="260"/>
    </row>
    <row r="2282" spans="6:6" x14ac:dyDescent="0.35">
      <c r="F2282" s="260"/>
    </row>
    <row r="2283" spans="6:6" x14ac:dyDescent="0.35">
      <c r="F2283" s="260"/>
    </row>
    <row r="2284" spans="6:6" x14ac:dyDescent="0.35">
      <c r="F2284" s="260"/>
    </row>
    <row r="2285" spans="6:6" x14ac:dyDescent="0.35">
      <c r="F2285" s="260"/>
    </row>
    <row r="2286" spans="6:6" x14ac:dyDescent="0.35">
      <c r="F2286" s="260"/>
    </row>
    <row r="2287" spans="6:6" x14ac:dyDescent="0.35">
      <c r="F2287" s="260"/>
    </row>
    <row r="2288" spans="6:6" x14ac:dyDescent="0.35">
      <c r="F2288" s="260"/>
    </row>
    <row r="2289" spans="6:6" x14ac:dyDescent="0.35">
      <c r="F2289" s="260"/>
    </row>
    <row r="2290" spans="6:6" x14ac:dyDescent="0.35">
      <c r="F2290" s="260"/>
    </row>
    <row r="2291" spans="6:6" x14ac:dyDescent="0.35">
      <c r="F2291" s="260"/>
    </row>
    <row r="2292" spans="6:6" x14ac:dyDescent="0.35">
      <c r="F2292" s="260"/>
    </row>
    <row r="2293" spans="6:6" x14ac:dyDescent="0.35">
      <c r="F2293" s="260"/>
    </row>
    <row r="2294" spans="6:6" x14ac:dyDescent="0.35">
      <c r="F2294" s="260"/>
    </row>
    <row r="2295" spans="6:6" x14ac:dyDescent="0.35">
      <c r="F2295" s="260"/>
    </row>
    <row r="2296" spans="6:6" x14ac:dyDescent="0.35">
      <c r="F2296" s="260"/>
    </row>
    <row r="2297" spans="6:6" x14ac:dyDescent="0.35">
      <c r="F2297" s="260"/>
    </row>
    <row r="2298" spans="6:6" x14ac:dyDescent="0.35">
      <c r="F2298" s="260"/>
    </row>
    <row r="2299" spans="6:6" x14ac:dyDescent="0.35">
      <c r="F2299" s="260"/>
    </row>
    <row r="2300" spans="6:6" x14ac:dyDescent="0.35">
      <c r="F2300" s="260"/>
    </row>
    <row r="2301" spans="6:6" x14ac:dyDescent="0.35">
      <c r="F2301" s="260"/>
    </row>
    <row r="2302" spans="6:6" x14ac:dyDescent="0.35">
      <c r="F2302" s="260"/>
    </row>
    <row r="2303" spans="6:6" x14ac:dyDescent="0.35">
      <c r="F2303" s="260"/>
    </row>
    <row r="2304" spans="6:6" x14ac:dyDescent="0.35">
      <c r="F2304" s="260"/>
    </row>
    <row r="2305" spans="6:6" x14ac:dyDescent="0.35">
      <c r="F2305" s="260"/>
    </row>
    <row r="2306" spans="6:6" x14ac:dyDescent="0.35">
      <c r="F2306" s="260"/>
    </row>
    <row r="2307" spans="6:6" x14ac:dyDescent="0.35">
      <c r="F2307" s="260"/>
    </row>
    <row r="2308" spans="6:6" x14ac:dyDescent="0.35">
      <c r="F2308" s="260"/>
    </row>
    <row r="2309" spans="6:6" x14ac:dyDescent="0.35">
      <c r="F2309" s="260"/>
    </row>
    <row r="2310" spans="6:6" x14ac:dyDescent="0.35">
      <c r="F2310" s="260"/>
    </row>
    <row r="2311" spans="6:6" x14ac:dyDescent="0.35">
      <c r="F2311" s="260"/>
    </row>
    <row r="2312" spans="6:6" x14ac:dyDescent="0.35">
      <c r="F2312" s="260"/>
    </row>
    <row r="2313" spans="6:6" x14ac:dyDescent="0.35">
      <c r="F2313" s="260"/>
    </row>
    <row r="2314" spans="6:6" x14ac:dyDescent="0.35">
      <c r="F2314" s="260"/>
    </row>
    <row r="2315" spans="6:6" x14ac:dyDescent="0.35">
      <c r="F2315" s="260"/>
    </row>
    <row r="2316" spans="6:6" x14ac:dyDescent="0.35">
      <c r="F2316" s="260"/>
    </row>
    <row r="2317" spans="6:6" x14ac:dyDescent="0.35">
      <c r="F2317" s="260"/>
    </row>
    <row r="2318" spans="6:6" x14ac:dyDescent="0.35">
      <c r="F2318" s="260"/>
    </row>
    <row r="2319" spans="6:6" x14ac:dyDescent="0.35">
      <c r="F2319" s="260"/>
    </row>
    <row r="2320" spans="6:6" x14ac:dyDescent="0.35">
      <c r="F2320" s="260"/>
    </row>
    <row r="2321" spans="6:6" x14ac:dyDescent="0.35">
      <c r="F2321" s="260"/>
    </row>
    <row r="2322" spans="6:6" x14ac:dyDescent="0.35">
      <c r="F2322" s="260"/>
    </row>
    <row r="2323" spans="6:6" x14ac:dyDescent="0.35">
      <c r="F2323" s="260"/>
    </row>
    <row r="2324" spans="6:6" x14ac:dyDescent="0.35">
      <c r="F2324" s="260"/>
    </row>
    <row r="2325" spans="6:6" x14ac:dyDescent="0.35">
      <c r="F2325" s="260"/>
    </row>
    <row r="2326" spans="6:6" x14ac:dyDescent="0.35">
      <c r="F2326" s="260"/>
    </row>
    <row r="2327" spans="6:6" x14ac:dyDescent="0.35">
      <c r="F2327" s="260"/>
    </row>
    <row r="2328" spans="6:6" x14ac:dyDescent="0.35">
      <c r="F2328" s="260"/>
    </row>
    <row r="2329" spans="6:6" x14ac:dyDescent="0.35">
      <c r="F2329" s="260"/>
    </row>
    <row r="2330" spans="6:6" x14ac:dyDescent="0.35">
      <c r="F2330" s="260"/>
    </row>
    <row r="2331" spans="6:6" x14ac:dyDescent="0.35">
      <c r="F2331" s="260"/>
    </row>
    <row r="2332" spans="6:6" x14ac:dyDescent="0.35">
      <c r="F2332" s="260"/>
    </row>
    <row r="2333" spans="6:6" x14ac:dyDescent="0.35">
      <c r="F2333" s="260"/>
    </row>
    <row r="2334" spans="6:6" x14ac:dyDescent="0.35">
      <c r="F2334" s="260"/>
    </row>
    <row r="2335" spans="6:6" x14ac:dyDescent="0.35">
      <c r="F2335" s="260"/>
    </row>
    <row r="2336" spans="6:6" x14ac:dyDescent="0.35">
      <c r="F2336" s="260"/>
    </row>
    <row r="2337" spans="6:6" x14ac:dyDescent="0.35">
      <c r="F2337" s="260"/>
    </row>
    <row r="2338" spans="6:6" x14ac:dyDescent="0.35">
      <c r="F2338" s="260"/>
    </row>
    <row r="2339" spans="6:6" x14ac:dyDescent="0.35">
      <c r="F2339" s="260"/>
    </row>
    <row r="2340" spans="6:6" x14ac:dyDescent="0.35">
      <c r="F2340" s="260"/>
    </row>
    <row r="2341" spans="6:6" x14ac:dyDescent="0.35">
      <c r="F2341" s="260"/>
    </row>
    <row r="2342" spans="6:6" x14ac:dyDescent="0.35">
      <c r="F2342" s="260"/>
    </row>
    <row r="2343" spans="6:6" x14ac:dyDescent="0.35">
      <c r="F2343" s="260"/>
    </row>
    <row r="2344" spans="6:6" x14ac:dyDescent="0.35">
      <c r="F2344" s="260"/>
    </row>
    <row r="2345" spans="6:6" x14ac:dyDescent="0.35">
      <c r="F2345" s="260"/>
    </row>
    <row r="2346" spans="6:6" x14ac:dyDescent="0.35">
      <c r="F2346" s="260"/>
    </row>
    <row r="2347" spans="6:6" x14ac:dyDescent="0.35">
      <c r="F2347" s="260"/>
    </row>
    <row r="2348" spans="6:6" x14ac:dyDescent="0.35">
      <c r="F2348" s="260"/>
    </row>
    <row r="2349" spans="6:6" x14ac:dyDescent="0.35">
      <c r="F2349" s="260"/>
    </row>
    <row r="2350" spans="6:6" x14ac:dyDescent="0.35">
      <c r="F2350" s="260"/>
    </row>
    <row r="2351" spans="6:6" x14ac:dyDescent="0.35">
      <c r="F2351" s="260"/>
    </row>
    <row r="2352" spans="6:6" x14ac:dyDescent="0.35">
      <c r="F2352" s="260"/>
    </row>
    <row r="2353" spans="6:6" x14ac:dyDescent="0.35">
      <c r="F2353" s="260"/>
    </row>
    <row r="2354" spans="6:6" x14ac:dyDescent="0.35">
      <c r="F2354" s="260"/>
    </row>
    <row r="2355" spans="6:6" x14ac:dyDescent="0.35">
      <c r="F2355" s="260"/>
    </row>
    <row r="2356" spans="6:6" x14ac:dyDescent="0.35">
      <c r="F2356" s="260"/>
    </row>
    <row r="2357" spans="6:6" x14ac:dyDescent="0.35">
      <c r="F2357" s="260"/>
    </row>
    <row r="2358" spans="6:6" x14ac:dyDescent="0.35">
      <c r="F2358" s="260"/>
    </row>
    <row r="2359" spans="6:6" x14ac:dyDescent="0.35">
      <c r="F2359" s="260"/>
    </row>
    <row r="2360" spans="6:6" x14ac:dyDescent="0.35">
      <c r="F2360" s="260"/>
    </row>
    <row r="2361" spans="6:6" x14ac:dyDescent="0.35">
      <c r="F2361" s="260"/>
    </row>
    <row r="2362" spans="6:6" x14ac:dyDescent="0.35">
      <c r="F2362" s="260"/>
    </row>
    <row r="2363" spans="6:6" x14ac:dyDescent="0.35">
      <c r="F2363" s="260"/>
    </row>
    <row r="2364" spans="6:6" x14ac:dyDescent="0.35">
      <c r="F2364" s="260"/>
    </row>
    <row r="2365" spans="6:6" x14ac:dyDescent="0.35">
      <c r="F2365" s="260"/>
    </row>
    <row r="2366" spans="6:6" x14ac:dyDescent="0.35">
      <c r="F2366" s="260"/>
    </row>
    <row r="2367" spans="6:6" x14ac:dyDescent="0.35">
      <c r="F2367" s="260"/>
    </row>
    <row r="2368" spans="6:6" x14ac:dyDescent="0.35">
      <c r="F2368" s="260"/>
    </row>
    <row r="2369" spans="6:6" x14ac:dyDescent="0.35">
      <c r="F2369" s="260"/>
    </row>
    <row r="2370" spans="6:6" x14ac:dyDescent="0.35">
      <c r="F2370" s="260"/>
    </row>
    <row r="2371" spans="6:6" x14ac:dyDescent="0.35">
      <c r="F2371" s="260"/>
    </row>
    <row r="2372" spans="6:6" x14ac:dyDescent="0.35">
      <c r="F2372" s="260"/>
    </row>
    <row r="2373" spans="6:6" x14ac:dyDescent="0.35">
      <c r="F2373" s="260"/>
    </row>
    <row r="2374" spans="6:6" x14ac:dyDescent="0.35">
      <c r="F2374" s="260"/>
    </row>
    <row r="2375" spans="6:6" x14ac:dyDescent="0.35">
      <c r="F2375" s="260"/>
    </row>
    <row r="2376" spans="6:6" x14ac:dyDescent="0.35">
      <c r="F2376" s="260"/>
    </row>
    <row r="2377" spans="6:6" x14ac:dyDescent="0.35">
      <c r="F2377" s="260"/>
    </row>
    <row r="2378" spans="6:6" x14ac:dyDescent="0.35">
      <c r="F2378" s="260"/>
    </row>
    <row r="2379" spans="6:6" x14ac:dyDescent="0.35">
      <c r="F2379" s="260"/>
    </row>
    <row r="2380" spans="6:6" x14ac:dyDescent="0.35">
      <c r="F2380" s="260"/>
    </row>
    <row r="2381" spans="6:6" x14ac:dyDescent="0.35">
      <c r="F2381" s="260"/>
    </row>
    <row r="2382" spans="6:6" x14ac:dyDescent="0.35">
      <c r="F2382" s="260"/>
    </row>
    <row r="2383" spans="6:6" x14ac:dyDescent="0.35">
      <c r="F2383" s="260"/>
    </row>
    <row r="2384" spans="6:6" x14ac:dyDescent="0.35">
      <c r="F2384" s="260"/>
    </row>
    <row r="2385" spans="6:6" x14ac:dyDescent="0.35">
      <c r="F2385" s="260"/>
    </row>
    <row r="2386" spans="6:6" x14ac:dyDescent="0.35">
      <c r="F2386" s="260"/>
    </row>
    <row r="2387" spans="6:6" x14ac:dyDescent="0.35">
      <c r="F2387" s="260"/>
    </row>
    <row r="2388" spans="6:6" x14ac:dyDescent="0.35">
      <c r="F2388" s="260"/>
    </row>
    <row r="2389" spans="6:6" x14ac:dyDescent="0.35">
      <c r="F2389" s="260"/>
    </row>
    <row r="2390" spans="6:6" x14ac:dyDescent="0.35">
      <c r="F2390" s="260"/>
    </row>
    <row r="2391" spans="6:6" x14ac:dyDescent="0.35">
      <c r="F2391" s="260"/>
    </row>
    <row r="2392" spans="6:6" x14ac:dyDescent="0.35">
      <c r="F2392" s="260"/>
    </row>
    <row r="2393" spans="6:6" x14ac:dyDescent="0.35">
      <c r="F2393" s="260"/>
    </row>
    <row r="2394" spans="6:6" x14ac:dyDescent="0.35">
      <c r="F2394" s="260"/>
    </row>
    <row r="2395" spans="6:6" x14ac:dyDescent="0.35">
      <c r="F2395" s="260"/>
    </row>
    <row r="2396" spans="6:6" x14ac:dyDescent="0.35">
      <c r="F2396" s="260"/>
    </row>
    <row r="2397" spans="6:6" x14ac:dyDescent="0.35">
      <c r="F2397" s="260"/>
    </row>
    <row r="2398" spans="6:6" x14ac:dyDescent="0.35">
      <c r="F2398" s="260"/>
    </row>
    <row r="2399" spans="6:6" x14ac:dyDescent="0.35">
      <c r="F2399" s="260"/>
    </row>
    <row r="2400" spans="6:6" x14ac:dyDescent="0.35">
      <c r="F2400" s="260"/>
    </row>
    <row r="2401" spans="6:6" x14ac:dyDescent="0.35">
      <c r="F2401" s="260"/>
    </row>
    <row r="2402" spans="6:6" x14ac:dyDescent="0.35">
      <c r="F2402" s="260"/>
    </row>
    <row r="2403" spans="6:6" x14ac:dyDescent="0.35">
      <c r="F2403" s="260"/>
    </row>
    <row r="2404" spans="6:6" x14ac:dyDescent="0.35">
      <c r="F2404" s="260"/>
    </row>
    <row r="2405" spans="6:6" x14ac:dyDescent="0.35">
      <c r="F2405" s="260"/>
    </row>
    <row r="2406" spans="6:6" x14ac:dyDescent="0.35">
      <c r="F2406" s="260"/>
    </row>
    <row r="2407" spans="6:6" x14ac:dyDescent="0.35">
      <c r="F2407" s="260"/>
    </row>
    <row r="2408" spans="6:6" x14ac:dyDescent="0.35">
      <c r="F2408" s="260"/>
    </row>
    <row r="2409" spans="6:6" x14ac:dyDescent="0.35">
      <c r="F2409" s="260"/>
    </row>
    <row r="2410" spans="6:6" x14ac:dyDescent="0.35">
      <c r="F2410" s="260"/>
    </row>
    <row r="2411" spans="6:6" x14ac:dyDescent="0.35">
      <c r="F2411" s="260"/>
    </row>
    <row r="2412" spans="6:6" x14ac:dyDescent="0.35">
      <c r="F2412" s="260"/>
    </row>
    <row r="2413" spans="6:6" x14ac:dyDescent="0.35">
      <c r="F2413" s="260"/>
    </row>
    <row r="2414" spans="6:6" x14ac:dyDescent="0.35">
      <c r="F2414" s="260"/>
    </row>
    <row r="2415" spans="6:6" x14ac:dyDescent="0.35">
      <c r="F2415" s="260"/>
    </row>
    <row r="2416" spans="6:6" x14ac:dyDescent="0.35">
      <c r="F2416" s="260"/>
    </row>
    <row r="2417" spans="6:6" x14ac:dyDescent="0.35">
      <c r="F2417" s="260"/>
    </row>
    <row r="2418" spans="6:6" x14ac:dyDescent="0.35">
      <c r="F2418" s="260"/>
    </row>
    <row r="2419" spans="6:6" x14ac:dyDescent="0.35">
      <c r="F2419" s="260"/>
    </row>
    <row r="2420" spans="6:6" x14ac:dyDescent="0.35">
      <c r="F2420" s="260"/>
    </row>
    <row r="2421" spans="6:6" x14ac:dyDescent="0.35">
      <c r="F2421" s="260"/>
    </row>
    <row r="2422" spans="6:6" x14ac:dyDescent="0.35">
      <c r="F2422" s="260"/>
    </row>
    <row r="2423" spans="6:6" x14ac:dyDescent="0.35">
      <c r="F2423" s="260"/>
    </row>
    <row r="2424" spans="6:6" x14ac:dyDescent="0.35">
      <c r="F2424" s="260"/>
    </row>
    <row r="2425" spans="6:6" x14ac:dyDescent="0.35">
      <c r="F2425" s="260"/>
    </row>
    <row r="2426" spans="6:6" x14ac:dyDescent="0.35">
      <c r="F2426" s="260"/>
    </row>
    <row r="2427" spans="6:6" x14ac:dyDescent="0.35">
      <c r="F2427" s="260"/>
    </row>
    <row r="2428" spans="6:6" x14ac:dyDescent="0.35">
      <c r="F2428" s="260"/>
    </row>
    <row r="2429" spans="6:6" x14ac:dyDescent="0.35">
      <c r="F2429" s="260"/>
    </row>
    <row r="2430" spans="6:6" x14ac:dyDescent="0.35">
      <c r="F2430" s="260"/>
    </row>
    <row r="2431" spans="6:6" x14ac:dyDescent="0.35">
      <c r="F2431" s="260"/>
    </row>
    <row r="2432" spans="6:6" x14ac:dyDescent="0.35">
      <c r="F2432" s="260"/>
    </row>
    <row r="2433" spans="6:6" x14ac:dyDescent="0.35">
      <c r="F2433" s="260"/>
    </row>
    <row r="2434" spans="6:6" x14ac:dyDescent="0.35">
      <c r="F2434" s="260"/>
    </row>
    <row r="2435" spans="6:6" x14ac:dyDescent="0.35">
      <c r="F2435" s="260"/>
    </row>
    <row r="2436" spans="6:6" x14ac:dyDescent="0.35">
      <c r="F2436" s="260"/>
    </row>
    <row r="2437" spans="6:6" x14ac:dyDescent="0.35">
      <c r="F2437" s="260"/>
    </row>
    <row r="2438" spans="6:6" x14ac:dyDescent="0.35">
      <c r="F2438" s="260"/>
    </row>
    <row r="2439" spans="6:6" x14ac:dyDescent="0.35">
      <c r="F2439" s="260"/>
    </row>
    <row r="2440" spans="6:6" x14ac:dyDescent="0.35">
      <c r="F2440" s="260"/>
    </row>
    <row r="2441" spans="6:6" x14ac:dyDescent="0.35">
      <c r="F2441" s="260"/>
    </row>
    <row r="2442" spans="6:6" x14ac:dyDescent="0.35">
      <c r="F2442" s="260"/>
    </row>
    <row r="2443" spans="6:6" x14ac:dyDescent="0.35">
      <c r="F2443" s="260"/>
    </row>
    <row r="2444" spans="6:6" x14ac:dyDescent="0.35">
      <c r="F2444" s="260"/>
    </row>
    <row r="2445" spans="6:6" x14ac:dyDescent="0.35">
      <c r="F2445" s="260"/>
    </row>
    <row r="2446" spans="6:6" x14ac:dyDescent="0.35">
      <c r="F2446" s="260"/>
    </row>
    <row r="2447" spans="6:6" x14ac:dyDescent="0.35">
      <c r="F2447" s="260"/>
    </row>
    <row r="2448" spans="6:6" x14ac:dyDescent="0.35">
      <c r="F2448" s="260"/>
    </row>
    <row r="2449" spans="6:6" x14ac:dyDescent="0.35">
      <c r="F2449" s="260"/>
    </row>
    <row r="2450" spans="6:6" x14ac:dyDescent="0.35">
      <c r="F2450" s="260"/>
    </row>
    <row r="2451" spans="6:6" x14ac:dyDescent="0.35">
      <c r="F2451" s="260"/>
    </row>
    <row r="2452" spans="6:6" x14ac:dyDescent="0.35">
      <c r="F2452" s="260"/>
    </row>
    <row r="2453" spans="6:6" x14ac:dyDescent="0.35">
      <c r="F2453" s="260"/>
    </row>
    <row r="2454" spans="6:6" x14ac:dyDescent="0.35">
      <c r="F2454" s="260"/>
    </row>
    <row r="2455" spans="6:6" x14ac:dyDescent="0.35">
      <c r="F2455" s="260"/>
    </row>
    <row r="2456" spans="6:6" x14ac:dyDescent="0.35">
      <c r="F2456" s="260"/>
    </row>
    <row r="2457" spans="6:6" x14ac:dyDescent="0.35">
      <c r="F2457" s="260"/>
    </row>
    <row r="2458" spans="6:6" x14ac:dyDescent="0.35">
      <c r="F2458" s="260"/>
    </row>
    <row r="2459" spans="6:6" x14ac:dyDescent="0.35">
      <c r="F2459" s="260"/>
    </row>
    <row r="2460" spans="6:6" x14ac:dyDescent="0.35">
      <c r="F2460" s="260"/>
    </row>
    <row r="2461" spans="6:6" x14ac:dyDescent="0.35">
      <c r="F2461" s="260"/>
    </row>
    <row r="2462" spans="6:6" x14ac:dyDescent="0.35">
      <c r="F2462" s="260"/>
    </row>
    <row r="2463" spans="6:6" x14ac:dyDescent="0.35">
      <c r="F2463" s="260"/>
    </row>
    <row r="2464" spans="6:6" x14ac:dyDescent="0.35">
      <c r="F2464" s="260"/>
    </row>
    <row r="2465" spans="6:6" x14ac:dyDescent="0.35">
      <c r="F2465" s="260"/>
    </row>
    <row r="2466" spans="6:6" x14ac:dyDescent="0.35">
      <c r="F2466" s="260"/>
    </row>
    <row r="2467" spans="6:6" x14ac:dyDescent="0.35">
      <c r="F2467" s="260"/>
    </row>
    <row r="2468" spans="6:6" x14ac:dyDescent="0.35">
      <c r="F2468" s="260"/>
    </row>
    <row r="2469" spans="6:6" x14ac:dyDescent="0.35">
      <c r="F2469" s="260"/>
    </row>
    <row r="2470" spans="6:6" x14ac:dyDescent="0.35">
      <c r="F2470" s="260"/>
    </row>
    <row r="2471" spans="6:6" x14ac:dyDescent="0.35">
      <c r="F2471" s="260"/>
    </row>
    <row r="2472" spans="6:6" x14ac:dyDescent="0.35">
      <c r="F2472" s="260"/>
    </row>
    <row r="2473" spans="6:6" x14ac:dyDescent="0.35">
      <c r="F2473" s="260"/>
    </row>
    <row r="2474" spans="6:6" x14ac:dyDescent="0.35">
      <c r="F2474" s="260"/>
    </row>
    <row r="2475" spans="6:6" x14ac:dyDescent="0.35">
      <c r="F2475" s="260"/>
    </row>
    <row r="2476" spans="6:6" x14ac:dyDescent="0.35">
      <c r="F2476" s="260"/>
    </row>
    <row r="2477" spans="6:6" x14ac:dyDescent="0.35">
      <c r="F2477" s="260"/>
    </row>
    <row r="2478" spans="6:6" x14ac:dyDescent="0.35">
      <c r="F2478" s="260"/>
    </row>
    <row r="2479" spans="6:6" x14ac:dyDescent="0.35">
      <c r="F2479" s="260"/>
    </row>
    <row r="2480" spans="6:6" x14ac:dyDescent="0.35">
      <c r="F2480" s="260"/>
    </row>
    <row r="2481" spans="6:6" x14ac:dyDescent="0.35">
      <c r="F2481" s="260"/>
    </row>
    <row r="2482" spans="6:6" x14ac:dyDescent="0.35">
      <c r="F2482" s="260"/>
    </row>
    <row r="2483" spans="6:6" x14ac:dyDescent="0.35">
      <c r="F2483" s="260"/>
    </row>
    <row r="2484" spans="6:6" x14ac:dyDescent="0.35">
      <c r="F2484" s="260"/>
    </row>
    <row r="2485" spans="6:6" x14ac:dyDescent="0.35">
      <c r="F2485" s="260"/>
    </row>
    <row r="2486" spans="6:6" x14ac:dyDescent="0.35">
      <c r="F2486" s="260"/>
    </row>
    <row r="2487" spans="6:6" x14ac:dyDescent="0.35">
      <c r="F2487" s="260"/>
    </row>
    <row r="2488" spans="6:6" x14ac:dyDescent="0.35">
      <c r="F2488" s="260"/>
    </row>
    <row r="2489" spans="6:6" x14ac:dyDescent="0.35">
      <c r="F2489" s="260"/>
    </row>
    <row r="2490" spans="6:6" x14ac:dyDescent="0.35">
      <c r="F2490" s="260"/>
    </row>
    <row r="2491" spans="6:6" x14ac:dyDescent="0.35">
      <c r="F2491" s="260"/>
    </row>
    <row r="2492" spans="6:6" x14ac:dyDescent="0.35">
      <c r="F2492" s="260"/>
    </row>
    <row r="2493" spans="6:6" x14ac:dyDescent="0.35">
      <c r="F2493" s="260"/>
    </row>
    <row r="2494" spans="6:6" x14ac:dyDescent="0.35">
      <c r="F2494" s="260"/>
    </row>
    <row r="2495" spans="6:6" x14ac:dyDescent="0.35">
      <c r="F2495" s="260"/>
    </row>
    <row r="2496" spans="6:6" x14ac:dyDescent="0.35">
      <c r="F2496" s="260"/>
    </row>
    <row r="2497" spans="6:6" x14ac:dyDescent="0.35">
      <c r="F2497" s="260"/>
    </row>
    <row r="2498" spans="6:6" x14ac:dyDescent="0.35">
      <c r="F2498" s="260"/>
    </row>
    <row r="2499" spans="6:6" x14ac:dyDescent="0.35">
      <c r="F2499" s="260"/>
    </row>
    <row r="2500" spans="6:6" x14ac:dyDescent="0.35">
      <c r="F2500" s="260"/>
    </row>
    <row r="2501" spans="6:6" x14ac:dyDescent="0.35">
      <c r="F2501" s="260"/>
    </row>
    <row r="2502" spans="6:6" x14ac:dyDescent="0.35">
      <c r="F2502" s="260"/>
    </row>
    <row r="2503" spans="6:6" x14ac:dyDescent="0.35">
      <c r="F2503" s="260"/>
    </row>
    <row r="2504" spans="6:6" x14ac:dyDescent="0.35">
      <c r="F2504" s="260"/>
    </row>
    <row r="2505" spans="6:6" x14ac:dyDescent="0.35">
      <c r="F2505" s="260"/>
    </row>
    <row r="2506" spans="6:6" x14ac:dyDescent="0.35">
      <c r="F2506" s="260"/>
    </row>
    <row r="2507" spans="6:6" x14ac:dyDescent="0.35">
      <c r="F2507" s="260"/>
    </row>
    <row r="2508" spans="6:6" x14ac:dyDescent="0.35">
      <c r="F2508" s="260"/>
    </row>
    <row r="2509" spans="6:6" x14ac:dyDescent="0.35">
      <c r="F2509" s="260"/>
    </row>
    <row r="2510" spans="6:6" x14ac:dyDescent="0.35">
      <c r="F2510" s="260"/>
    </row>
    <row r="2511" spans="6:6" x14ac:dyDescent="0.35">
      <c r="F2511" s="260"/>
    </row>
    <row r="2512" spans="6:6" x14ac:dyDescent="0.35">
      <c r="F2512" s="260"/>
    </row>
    <row r="2513" spans="6:6" x14ac:dyDescent="0.35">
      <c r="F2513" s="260"/>
    </row>
    <row r="2514" spans="6:6" x14ac:dyDescent="0.35">
      <c r="F2514" s="260"/>
    </row>
    <row r="2515" spans="6:6" x14ac:dyDescent="0.35">
      <c r="F2515" s="260"/>
    </row>
    <row r="2516" spans="6:6" x14ac:dyDescent="0.35">
      <c r="F2516" s="260"/>
    </row>
    <row r="2517" spans="6:6" x14ac:dyDescent="0.35">
      <c r="F2517" s="260"/>
    </row>
    <row r="2518" spans="6:6" x14ac:dyDescent="0.35">
      <c r="F2518" s="260"/>
    </row>
    <row r="2519" spans="6:6" x14ac:dyDescent="0.35">
      <c r="F2519" s="260"/>
    </row>
    <row r="2520" spans="6:6" x14ac:dyDescent="0.35">
      <c r="F2520" s="260"/>
    </row>
    <row r="2521" spans="6:6" x14ac:dyDescent="0.35">
      <c r="F2521" s="260"/>
    </row>
    <row r="2522" spans="6:6" x14ac:dyDescent="0.35">
      <c r="F2522" s="260"/>
    </row>
    <row r="2523" spans="6:6" x14ac:dyDescent="0.35">
      <c r="F2523" s="260"/>
    </row>
    <row r="2524" spans="6:6" x14ac:dyDescent="0.35">
      <c r="F2524" s="260"/>
    </row>
    <row r="2525" spans="6:6" x14ac:dyDescent="0.35">
      <c r="F2525" s="260"/>
    </row>
    <row r="2526" spans="6:6" x14ac:dyDescent="0.35">
      <c r="F2526" s="260"/>
    </row>
    <row r="2527" spans="6:6" x14ac:dyDescent="0.35">
      <c r="F2527" s="260"/>
    </row>
    <row r="2528" spans="6:6" x14ac:dyDescent="0.35">
      <c r="F2528" s="260"/>
    </row>
    <row r="2529" spans="6:6" x14ac:dyDescent="0.35">
      <c r="F2529" s="260"/>
    </row>
    <row r="2530" spans="6:6" x14ac:dyDescent="0.35">
      <c r="F2530" s="260"/>
    </row>
    <row r="2531" spans="6:6" x14ac:dyDescent="0.35">
      <c r="F2531" s="260"/>
    </row>
    <row r="2532" spans="6:6" x14ac:dyDescent="0.35">
      <c r="F2532" s="260"/>
    </row>
    <row r="2533" spans="6:6" x14ac:dyDescent="0.35">
      <c r="F2533" s="260"/>
    </row>
    <row r="2534" spans="6:6" x14ac:dyDescent="0.35">
      <c r="F2534" s="260"/>
    </row>
    <row r="2535" spans="6:6" x14ac:dyDescent="0.35">
      <c r="F2535" s="260"/>
    </row>
    <row r="2536" spans="6:6" x14ac:dyDescent="0.35">
      <c r="F2536" s="260"/>
    </row>
    <row r="2537" spans="6:6" x14ac:dyDescent="0.35">
      <c r="F2537" s="260"/>
    </row>
    <row r="2538" spans="6:6" x14ac:dyDescent="0.35">
      <c r="F2538" s="260"/>
    </row>
    <row r="2539" spans="6:6" x14ac:dyDescent="0.35">
      <c r="F2539" s="260"/>
    </row>
    <row r="2540" spans="6:6" x14ac:dyDescent="0.35">
      <c r="F2540" s="260"/>
    </row>
    <row r="2541" spans="6:6" x14ac:dyDescent="0.35">
      <c r="F2541" s="260"/>
    </row>
    <row r="2542" spans="6:6" x14ac:dyDescent="0.35">
      <c r="F2542" s="260"/>
    </row>
    <row r="2543" spans="6:6" x14ac:dyDescent="0.35">
      <c r="F2543" s="260"/>
    </row>
    <row r="2544" spans="6:6" x14ac:dyDescent="0.35">
      <c r="F2544" s="260"/>
    </row>
    <row r="2545" spans="6:6" x14ac:dyDescent="0.35">
      <c r="F2545" s="260"/>
    </row>
    <row r="2546" spans="6:6" x14ac:dyDescent="0.35">
      <c r="F2546" s="260"/>
    </row>
    <row r="2547" spans="6:6" x14ac:dyDescent="0.35">
      <c r="F2547" s="260"/>
    </row>
    <row r="2548" spans="6:6" x14ac:dyDescent="0.35">
      <c r="F2548" s="260"/>
    </row>
    <row r="2549" spans="6:6" x14ac:dyDescent="0.35">
      <c r="F2549" s="260"/>
    </row>
    <row r="2550" spans="6:6" x14ac:dyDescent="0.35">
      <c r="F2550" s="260"/>
    </row>
    <row r="2551" spans="6:6" x14ac:dyDescent="0.35">
      <c r="F2551" s="260"/>
    </row>
    <row r="2552" spans="6:6" x14ac:dyDescent="0.35">
      <c r="F2552" s="260"/>
    </row>
    <row r="2553" spans="6:6" x14ac:dyDescent="0.35">
      <c r="F2553" s="260"/>
    </row>
    <row r="2554" spans="6:6" x14ac:dyDescent="0.35">
      <c r="F2554" s="260"/>
    </row>
    <row r="2555" spans="6:6" x14ac:dyDescent="0.35">
      <c r="F2555" s="260"/>
    </row>
    <row r="2556" spans="6:6" x14ac:dyDescent="0.35">
      <c r="F2556" s="260"/>
    </row>
    <row r="2557" spans="6:6" x14ac:dyDescent="0.35">
      <c r="F2557" s="260"/>
    </row>
    <row r="2558" spans="6:6" x14ac:dyDescent="0.35">
      <c r="F2558" s="260"/>
    </row>
    <row r="2559" spans="6:6" x14ac:dyDescent="0.35">
      <c r="F2559" s="260"/>
    </row>
    <row r="2560" spans="6:6" x14ac:dyDescent="0.35">
      <c r="F2560" s="260"/>
    </row>
    <row r="2561" spans="6:6" x14ac:dyDescent="0.35">
      <c r="F2561" s="260"/>
    </row>
    <row r="2562" spans="6:6" x14ac:dyDescent="0.35">
      <c r="F2562" s="260"/>
    </row>
    <row r="2563" spans="6:6" x14ac:dyDescent="0.35">
      <c r="F2563" s="260"/>
    </row>
    <row r="2564" spans="6:6" x14ac:dyDescent="0.35">
      <c r="F2564" s="260"/>
    </row>
    <row r="2565" spans="6:6" x14ac:dyDescent="0.35">
      <c r="F2565" s="260"/>
    </row>
    <row r="2566" spans="6:6" x14ac:dyDescent="0.35">
      <c r="F2566" s="260"/>
    </row>
    <row r="2567" spans="6:6" x14ac:dyDescent="0.35">
      <c r="F2567" s="260"/>
    </row>
    <row r="2568" spans="6:6" x14ac:dyDescent="0.35">
      <c r="F2568" s="260"/>
    </row>
    <row r="2569" spans="6:6" x14ac:dyDescent="0.35">
      <c r="F2569" s="260"/>
    </row>
    <row r="2570" spans="6:6" x14ac:dyDescent="0.35">
      <c r="F2570" s="260"/>
    </row>
    <row r="2571" spans="6:6" x14ac:dyDescent="0.35">
      <c r="F2571" s="260"/>
    </row>
    <row r="2572" spans="6:6" x14ac:dyDescent="0.35">
      <c r="F2572" s="260"/>
    </row>
    <row r="2573" spans="6:6" x14ac:dyDescent="0.35">
      <c r="F2573" s="260"/>
    </row>
    <row r="2574" spans="6:6" x14ac:dyDescent="0.35">
      <c r="F2574" s="260"/>
    </row>
    <row r="2575" spans="6:6" x14ac:dyDescent="0.35">
      <c r="F2575" s="260"/>
    </row>
    <row r="2576" spans="6:6" x14ac:dyDescent="0.35">
      <c r="F2576" s="260"/>
    </row>
    <row r="2577" spans="6:6" x14ac:dyDescent="0.35">
      <c r="F2577" s="260"/>
    </row>
    <row r="2578" spans="6:6" x14ac:dyDescent="0.35">
      <c r="F2578" s="260"/>
    </row>
    <row r="2579" spans="6:6" x14ac:dyDescent="0.35">
      <c r="F2579" s="260"/>
    </row>
    <row r="2580" spans="6:6" x14ac:dyDescent="0.35">
      <c r="F2580" s="260"/>
    </row>
    <row r="2581" spans="6:6" x14ac:dyDescent="0.35">
      <c r="F2581" s="260"/>
    </row>
    <row r="2582" spans="6:6" x14ac:dyDescent="0.35">
      <c r="F2582" s="260"/>
    </row>
    <row r="2583" spans="6:6" x14ac:dyDescent="0.35">
      <c r="F2583" s="260"/>
    </row>
    <row r="2584" spans="6:6" x14ac:dyDescent="0.35">
      <c r="F2584" s="260"/>
    </row>
    <row r="2585" spans="6:6" x14ac:dyDescent="0.35">
      <c r="F2585" s="260"/>
    </row>
    <row r="2586" spans="6:6" x14ac:dyDescent="0.35">
      <c r="F2586" s="260"/>
    </row>
    <row r="2587" spans="6:6" x14ac:dyDescent="0.35">
      <c r="F2587" s="260"/>
    </row>
    <row r="2588" spans="6:6" x14ac:dyDescent="0.35">
      <c r="F2588" s="260"/>
    </row>
    <row r="2589" spans="6:6" x14ac:dyDescent="0.35">
      <c r="F2589" s="260"/>
    </row>
    <row r="2590" spans="6:6" x14ac:dyDescent="0.35">
      <c r="F2590" s="260"/>
    </row>
    <row r="2591" spans="6:6" x14ac:dyDescent="0.35">
      <c r="F2591" s="260"/>
    </row>
    <row r="2592" spans="6:6" x14ac:dyDescent="0.35">
      <c r="F2592" s="260"/>
    </row>
    <row r="2593" spans="6:6" x14ac:dyDescent="0.35">
      <c r="F2593" s="260"/>
    </row>
    <row r="2594" spans="6:6" x14ac:dyDescent="0.35">
      <c r="F2594" s="260"/>
    </row>
    <row r="2595" spans="6:6" x14ac:dyDescent="0.35">
      <c r="F2595" s="260"/>
    </row>
    <row r="2596" spans="6:6" x14ac:dyDescent="0.35">
      <c r="F2596" s="260"/>
    </row>
    <row r="2597" spans="6:6" x14ac:dyDescent="0.35">
      <c r="F2597" s="260"/>
    </row>
    <row r="2598" spans="6:6" x14ac:dyDescent="0.35">
      <c r="F2598" s="260"/>
    </row>
    <row r="2599" spans="6:6" x14ac:dyDescent="0.35">
      <c r="F2599" s="260"/>
    </row>
    <row r="2600" spans="6:6" x14ac:dyDescent="0.35">
      <c r="F2600" s="260"/>
    </row>
    <row r="2601" spans="6:6" x14ac:dyDescent="0.35">
      <c r="F2601" s="260"/>
    </row>
    <row r="2602" spans="6:6" x14ac:dyDescent="0.35">
      <c r="F2602" s="260"/>
    </row>
    <row r="2603" spans="6:6" x14ac:dyDescent="0.35">
      <c r="F2603" s="260"/>
    </row>
    <row r="2604" spans="6:6" x14ac:dyDescent="0.35">
      <c r="F2604" s="260"/>
    </row>
    <row r="2605" spans="6:6" x14ac:dyDescent="0.35">
      <c r="F2605" s="260"/>
    </row>
    <row r="2606" spans="6:6" x14ac:dyDescent="0.35">
      <c r="F2606" s="260"/>
    </row>
    <row r="2607" spans="6:6" x14ac:dyDescent="0.35">
      <c r="F2607" s="260"/>
    </row>
    <row r="2608" spans="6:6" x14ac:dyDescent="0.35">
      <c r="F2608" s="260"/>
    </row>
    <row r="2609" spans="6:6" x14ac:dyDescent="0.35">
      <c r="F2609" s="260"/>
    </row>
    <row r="2610" spans="6:6" x14ac:dyDescent="0.35">
      <c r="F2610" s="260"/>
    </row>
    <row r="2611" spans="6:6" x14ac:dyDescent="0.35">
      <c r="F2611" s="260"/>
    </row>
    <row r="2612" spans="6:6" x14ac:dyDescent="0.35">
      <c r="F2612" s="260"/>
    </row>
    <row r="2613" spans="6:6" x14ac:dyDescent="0.35">
      <c r="F2613" s="260"/>
    </row>
    <row r="2614" spans="6:6" x14ac:dyDescent="0.35">
      <c r="F2614" s="260"/>
    </row>
    <row r="2615" spans="6:6" x14ac:dyDescent="0.35">
      <c r="F2615" s="260"/>
    </row>
    <row r="2616" spans="6:6" x14ac:dyDescent="0.35">
      <c r="F2616" s="260"/>
    </row>
    <row r="2617" spans="6:6" x14ac:dyDescent="0.35">
      <c r="F2617" s="260"/>
    </row>
    <row r="2618" spans="6:6" x14ac:dyDescent="0.35">
      <c r="F2618" s="260"/>
    </row>
    <row r="2619" spans="6:6" x14ac:dyDescent="0.35">
      <c r="F2619" s="260"/>
    </row>
    <row r="2620" spans="6:6" x14ac:dyDescent="0.35">
      <c r="F2620" s="260"/>
    </row>
    <row r="2621" spans="6:6" x14ac:dyDescent="0.35">
      <c r="F2621" s="260"/>
    </row>
    <row r="2622" spans="6:6" x14ac:dyDescent="0.35">
      <c r="F2622" s="260"/>
    </row>
    <row r="2623" spans="6:6" x14ac:dyDescent="0.35">
      <c r="F2623" s="260"/>
    </row>
    <row r="2624" spans="6:6" x14ac:dyDescent="0.35">
      <c r="F2624" s="260"/>
    </row>
    <row r="2625" spans="6:6" x14ac:dyDescent="0.35">
      <c r="F2625" s="260"/>
    </row>
    <row r="2626" spans="6:6" x14ac:dyDescent="0.35">
      <c r="F2626" s="260"/>
    </row>
    <row r="2627" spans="6:6" x14ac:dyDescent="0.35">
      <c r="F2627" s="260"/>
    </row>
    <row r="2628" spans="6:6" x14ac:dyDescent="0.35">
      <c r="F2628" s="260"/>
    </row>
    <row r="2629" spans="6:6" x14ac:dyDescent="0.35">
      <c r="F2629" s="260"/>
    </row>
    <row r="2630" spans="6:6" x14ac:dyDescent="0.35">
      <c r="F2630" s="260"/>
    </row>
    <row r="2631" spans="6:6" x14ac:dyDescent="0.35">
      <c r="F2631" s="260"/>
    </row>
    <row r="2632" spans="6:6" x14ac:dyDescent="0.35">
      <c r="F2632" s="260"/>
    </row>
    <row r="2633" spans="6:6" x14ac:dyDescent="0.35">
      <c r="F2633" s="260"/>
    </row>
    <row r="2634" spans="6:6" x14ac:dyDescent="0.35">
      <c r="F2634" s="260"/>
    </row>
    <row r="2635" spans="6:6" x14ac:dyDescent="0.35">
      <c r="F2635" s="260"/>
    </row>
    <row r="2636" spans="6:6" x14ac:dyDescent="0.35">
      <c r="F2636" s="260"/>
    </row>
    <row r="2637" spans="6:6" x14ac:dyDescent="0.35">
      <c r="F2637" s="260"/>
    </row>
    <row r="2638" spans="6:6" x14ac:dyDescent="0.35">
      <c r="F2638" s="260"/>
    </row>
    <row r="2639" spans="6:6" x14ac:dyDescent="0.35">
      <c r="F2639" s="260"/>
    </row>
    <row r="2640" spans="6:6" x14ac:dyDescent="0.35">
      <c r="F2640" s="260"/>
    </row>
    <row r="2641" spans="6:6" x14ac:dyDescent="0.35">
      <c r="F2641" s="260"/>
    </row>
    <row r="2642" spans="6:6" x14ac:dyDescent="0.35">
      <c r="F2642" s="260"/>
    </row>
    <row r="2643" spans="6:6" x14ac:dyDescent="0.35">
      <c r="F2643" s="260"/>
    </row>
    <row r="2644" spans="6:6" x14ac:dyDescent="0.35">
      <c r="F2644" s="260"/>
    </row>
    <row r="2645" spans="6:6" x14ac:dyDescent="0.35">
      <c r="F2645" s="260"/>
    </row>
    <row r="2646" spans="6:6" x14ac:dyDescent="0.35">
      <c r="F2646" s="260"/>
    </row>
    <row r="2647" spans="6:6" x14ac:dyDescent="0.35">
      <c r="F2647" s="260"/>
    </row>
    <row r="2648" spans="6:6" x14ac:dyDescent="0.35">
      <c r="F2648" s="260"/>
    </row>
    <row r="2649" spans="6:6" x14ac:dyDescent="0.35">
      <c r="F2649" s="260"/>
    </row>
    <row r="2650" spans="6:6" x14ac:dyDescent="0.35">
      <c r="F2650" s="260"/>
    </row>
    <row r="2651" spans="6:6" x14ac:dyDescent="0.35">
      <c r="F2651" s="260"/>
    </row>
    <row r="2652" spans="6:6" x14ac:dyDescent="0.35">
      <c r="F2652" s="260"/>
    </row>
    <row r="2653" spans="6:6" x14ac:dyDescent="0.35">
      <c r="F2653" s="260"/>
    </row>
    <row r="2654" spans="6:6" x14ac:dyDescent="0.35">
      <c r="F2654" s="260"/>
    </row>
    <row r="2655" spans="6:6" x14ac:dyDescent="0.35">
      <c r="F2655" s="260"/>
    </row>
    <row r="2656" spans="6:6" x14ac:dyDescent="0.35">
      <c r="F2656" s="260"/>
    </row>
    <row r="2657" spans="6:6" x14ac:dyDescent="0.35">
      <c r="F2657" s="260"/>
    </row>
    <row r="2658" spans="6:6" x14ac:dyDescent="0.35">
      <c r="F2658" s="260"/>
    </row>
    <row r="2659" spans="6:6" x14ac:dyDescent="0.35">
      <c r="F2659" s="260"/>
    </row>
    <row r="2660" spans="6:6" x14ac:dyDescent="0.35">
      <c r="F2660" s="260"/>
    </row>
    <row r="2661" spans="6:6" x14ac:dyDescent="0.35">
      <c r="F2661" s="260"/>
    </row>
    <row r="2662" spans="6:6" x14ac:dyDescent="0.35">
      <c r="F2662" s="260"/>
    </row>
    <row r="2663" spans="6:6" x14ac:dyDescent="0.35">
      <c r="F2663" s="260"/>
    </row>
    <row r="2664" spans="6:6" x14ac:dyDescent="0.35">
      <c r="F2664" s="260"/>
    </row>
    <row r="2665" spans="6:6" x14ac:dyDescent="0.35">
      <c r="F2665" s="260"/>
    </row>
    <row r="2666" spans="6:6" x14ac:dyDescent="0.35">
      <c r="F2666" s="260"/>
    </row>
    <row r="2667" spans="6:6" x14ac:dyDescent="0.35">
      <c r="F2667" s="260"/>
    </row>
    <row r="2668" spans="6:6" x14ac:dyDescent="0.35">
      <c r="F2668" s="260"/>
    </row>
    <row r="2669" spans="6:6" x14ac:dyDescent="0.35">
      <c r="F2669" s="260"/>
    </row>
    <row r="2670" spans="6:6" x14ac:dyDescent="0.35">
      <c r="F2670" s="260"/>
    </row>
    <row r="2671" spans="6:6" x14ac:dyDescent="0.35">
      <c r="F2671" s="260"/>
    </row>
    <row r="2672" spans="6:6" x14ac:dyDescent="0.35">
      <c r="F2672" s="260"/>
    </row>
    <row r="2673" spans="6:6" x14ac:dyDescent="0.35">
      <c r="F2673" s="260"/>
    </row>
    <row r="2674" spans="6:6" x14ac:dyDescent="0.35">
      <c r="F2674" s="260"/>
    </row>
    <row r="2675" spans="6:6" x14ac:dyDescent="0.35">
      <c r="F2675" s="260"/>
    </row>
    <row r="2676" spans="6:6" x14ac:dyDescent="0.35">
      <c r="F2676" s="260"/>
    </row>
    <row r="2677" spans="6:6" x14ac:dyDescent="0.35">
      <c r="F2677" s="260"/>
    </row>
    <row r="2678" spans="6:6" x14ac:dyDescent="0.35">
      <c r="F2678" s="260"/>
    </row>
    <row r="2679" spans="6:6" x14ac:dyDescent="0.35">
      <c r="F2679" s="260"/>
    </row>
    <row r="2680" spans="6:6" x14ac:dyDescent="0.35">
      <c r="F2680" s="260"/>
    </row>
    <row r="2681" spans="6:6" x14ac:dyDescent="0.35">
      <c r="F2681" s="260"/>
    </row>
    <row r="2682" spans="6:6" x14ac:dyDescent="0.35">
      <c r="F2682" s="260"/>
    </row>
    <row r="2683" spans="6:6" x14ac:dyDescent="0.35">
      <c r="F2683" s="260"/>
    </row>
    <row r="2684" spans="6:6" x14ac:dyDescent="0.35">
      <c r="F2684" s="260"/>
    </row>
    <row r="2685" spans="6:6" x14ac:dyDescent="0.35">
      <c r="F2685" s="260"/>
    </row>
    <row r="2686" spans="6:6" x14ac:dyDescent="0.35">
      <c r="F2686" s="260"/>
    </row>
    <row r="2687" spans="6:6" x14ac:dyDescent="0.35">
      <c r="F2687" s="260"/>
    </row>
    <row r="2688" spans="6:6" x14ac:dyDescent="0.35">
      <c r="F2688" s="260"/>
    </row>
    <row r="2689" spans="6:6" x14ac:dyDescent="0.35">
      <c r="F2689" s="260"/>
    </row>
    <row r="2690" spans="6:6" x14ac:dyDescent="0.35">
      <c r="F2690" s="260"/>
    </row>
    <row r="2691" spans="6:6" x14ac:dyDescent="0.35">
      <c r="F2691" s="260"/>
    </row>
    <row r="2692" spans="6:6" x14ac:dyDescent="0.35">
      <c r="F2692" s="260"/>
    </row>
    <row r="2693" spans="6:6" x14ac:dyDescent="0.35">
      <c r="F2693" s="260"/>
    </row>
    <row r="2694" spans="6:6" x14ac:dyDescent="0.35">
      <c r="F2694" s="260"/>
    </row>
    <row r="2695" spans="6:6" x14ac:dyDescent="0.35">
      <c r="F2695" s="260"/>
    </row>
    <row r="2696" spans="6:6" x14ac:dyDescent="0.35">
      <c r="F2696" s="260"/>
    </row>
    <row r="2697" spans="6:6" x14ac:dyDescent="0.35">
      <c r="F2697" s="260"/>
    </row>
    <row r="2698" spans="6:6" x14ac:dyDescent="0.35">
      <c r="F2698" s="260"/>
    </row>
    <row r="2699" spans="6:6" x14ac:dyDescent="0.35">
      <c r="F2699" s="260"/>
    </row>
    <row r="2700" spans="6:6" x14ac:dyDescent="0.35">
      <c r="F2700" s="260"/>
    </row>
    <row r="2701" spans="6:6" x14ac:dyDescent="0.35">
      <c r="F2701" s="260"/>
    </row>
    <row r="2702" spans="6:6" x14ac:dyDescent="0.35">
      <c r="F2702" s="260"/>
    </row>
    <row r="2703" spans="6:6" x14ac:dyDescent="0.35">
      <c r="F2703" s="260"/>
    </row>
    <row r="2704" spans="6:6" x14ac:dyDescent="0.35">
      <c r="F2704" s="260"/>
    </row>
    <row r="2705" spans="6:6" x14ac:dyDescent="0.35">
      <c r="F2705" s="260"/>
    </row>
    <row r="2706" spans="6:6" x14ac:dyDescent="0.35">
      <c r="F2706" s="260"/>
    </row>
    <row r="2707" spans="6:6" x14ac:dyDescent="0.35">
      <c r="F2707" s="260"/>
    </row>
    <row r="2708" spans="6:6" x14ac:dyDescent="0.35">
      <c r="F2708" s="260"/>
    </row>
    <row r="2709" spans="6:6" x14ac:dyDescent="0.35">
      <c r="F2709" s="260"/>
    </row>
    <row r="2710" spans="6:6" x14ac:dyDescent="0.35">
      <c r="F2710" s="260"/>
    </row>
    <row r="2711" spans="6:6" x14ac:dyDescent="0.35">
      <c r="F2711" s="260"/>
    </row>
    <row r="2712" spans="6:6" x14ac:dyDescent="0.35">
      <c r="F2712" s="260"/>
    </row>
    <row r="2713" spans="6:6" x14ac:dyDescent="0.35">
      <c r="F2713" s="260"/>
    </row>
    <row r="2714" spans="6:6" x14ac:dyDescent="0.35">
      <c r="F2714" s="260"/>
    </row>
    <row r="2715" spans="6:6" x14ac:dyDescent="0.35">
      <c r="F2715" s="260"/>
    </row>
    <row r="2716" spans="6:6" x14ac:dyDescent="0.35">
      <c r="F2716" s="260"/>
    </row>
    <row r="2717" spans="6:6" x14ac:dyDescent="0.35">
      <c r="F2717" s="260"/>
    </row>
    <row r="2718" spans="6:6" x14ac:dyDescent="0.35">
      <c r="F2718" s="260"/>
    </row>
    <row r="2719" spans="6:6" x14ac:dyDescent="0.35">
      <c r="F2719" s="260"/>
    </row>
    <row r="2720" spans="6:6" x14ac:dyDescent="0.35">
      <c r="F2720" s="260"/>
    </row>
    <row r="2721" spans="6:6" x14ac:dyDescent="0.35">
      <c r="F2721" s="260"/>
    </row>
    <row r="2722" spans="6:6" x14ac:dyDescent="0.35">
      <c r="F2722" s="260"/>
    </row>
    <row r="2723" spans="6:6" x14ac:dyDescent="0.35">
      <c r="F2723" s="260"/>
    </row>
    <row r="2724" spans="6:6" x14ac:dyDescent="0.35">
      <c r="F2724" s="260"/>
    </row>
    <row r="2725" spans="6:6" x14ac:dyDescent="0.35">
      <c r="F2725" s="260"/>
    </row>
    <row r="2726" spans="6:6" x14ac:dyDescent="0.35">
      <c r="F2726" s="260"/>
    </row>
    <row r="2727" spans="6:6" x14ac:dyDescent="0.35">
      <c r="F2727" s="260"/>
    </row>
    <row r="2728" spans="6:6" x14ac:dyDescent="0.35">
      <c r="F2728" s="260"/>
    </row>
    <row r="2729" spans="6:6" x14ac:dyDescent="0.35">
      <c r="F2729" s="260"/>
    </row>
    <row r="2730" spans="6:6" x14ac:dyDescent="0.35">
      <c r="F2730" s="260"/>
    </row>
    <row r="2731" spans="6:6" x14ac:dyDescent="0.35">
      <c r="F2731" s="260"/>
    </row>
    <row r="2732" spans="6:6" x14ac:dyDescent="0.35">
      <c r="F2732" s="260"/>
    </row>
    <row r="2733" spans="6:6" x14ac:dyDescent="0.35">
      <c r="F2733" s="260"/>
    </row>
    <row r="2734" spans="6:6" x14ac:dyDescent="0.35">
      <c r="F2734" s="260"/>
    </row>
    <row r="2735" spans="6:6" x14ac:dyDescent="0.35">
      <c r="F2735" s="260"/>
    </row>
    <row r="2736" spans="6:6" x14ac:dyDescent="0.35">
      <c r="F2736" s="260"/>
    </row>
    <row r="2737" spans="6:6" x14ac:dyDescent="0.35">
      <c r="F2737" s="260"/>
    </row>
    <row r="2738" spans="6:6" x14ac:dyDescent="0.35">
      <c r="F2738" s="260"/>
    </row>
    <row r="2739" spans="6:6" x14ac:dyDescent="0.35">
      <c r="F2739" s="260"/>
    </row>
    <row r="2740" spans="6:6" x14ac:dyDescent="0.35">
      <c r="F2740" s="260"/>
    </row>
    <row r="2741" spans="6:6" x14ac:dyDescent="0.35">
      <c r="F2741" s="260"/>
    </row>
    <row r="2742" spans="6:6" x14ac:dyDescent="0.35">
      <c r="F2742" s="260"/>
    </row>
    <row r="2743" spans="6:6" x14ac:dyDescent="0.35">
      <c r="F2743" s="260"/>
    </row>
    <row r="2744" spans="6:6" x14ac:dyDescent="0.35">
      <c r="F2744" s="260"/>
    </row>
    <row r="2745" spans="6:6" x14ac:dyDescent="0.35">
      <c r="F2745" s="260"/>
    </row>
    <row r="2746" spans="6:6" x14ac:dyDescent="0.35">
      <c r="F2746" s="260"/>
    </row>
    <row r="2747" spans="6:6" x14ac:dyDescent="0.35">
      <c r="F2747" s="260"/>
    </row>
    <row r="2748" spans="6:6" x14ac:dyDescent="0.35">
      <c r="F2748" s="260"/>
    </row>
    <row r="2749" spans="6:6" x14ac:dyDescent="0.35">
      <c r="F2749" s="260"/>
    </row>
    <row r="2750" spans="6:6" x14ac:dyDescent="0.35">
      <c r="F2750" s="260"/>
    </row>
    <row r="2751" spans="6:6" x14ac:dyDescent="0.35">
      <c r="F2751" s="260"/>
    </row>
    <row r="2752" spans="6:6" x14ac:dyDescent="0.35">
      <c r="F2752" s="260"/>
    </row>
    <row r="2753" spans="6:6" x14ac:dyDescent="0.35">
      <c r="F2753" s="260"/>
    </row>
    <row r="2754" spans="6:6" x14ac:dyDescent="0.35">
      <c r="F2754" s="260"/>
    </row>
    <row r="2755" spans="6:6" x14ac:dyDescent="0.35">
      <c r="F2755" s="260"/>
    </row>
    <row r="2756" spans="6:6" x14ac:dyDescent="0.35">
      <c r="F2756" s="260"/>
    </row>
    <row r="2757" spans="6:6" x14ac:dyDescent="0.35">
      <c r="F2757" s="260"/>
    </row>
    <row r="2758" spans="6:6" x14ac:dyDescent="0.35">
      <c r="F2758" s="260"/>
    </row>
    <row r="2759" spans="6:6" x14ac:dyDescent="0.35">
      <c r="F2759" s="260"/>
    </row>
    <row r="2760" spans="6:6" x14ac:dyDescent="0.35">
      <c r="F2760" s="260"/>
    </row>
    <row r="2761" spans="6:6" x14ac:dyDescent="0.35">
      <c r="F2761" s="260"/>
    </row>
    <row r="2762" spans="6:6" x14ac:dyDescent="0.35">
      <c r="F2762" s="260"/>
    </row>
    <row r="2763" spans="6:6" x14ac:dyDescent="0.35">
      <c r="F2763" s="260"/>
    </row>
    <row r="2764" spans="6:6" x14ac:dyDescent="0.35">
      <c r="F2764" s="260"/>
    </row>
    <row r="2765" spans="6:6" x14ac:dyDescent="0.35">
      <c r="F2765" s="260"/>
    </row>
    <row r="2766" spans="6:6" x14ac:dyDescent="0.35">
      <c r="F2766" s="260"/>
    </row>
    <row r="2767" spans="6:6" x14ac:dyDescent="0.35">
      <c r="F2767" s="260"/>
    </row>
    <row r="2768" spans="6:6" x14ac:dyDescent="0.35">
      <c r="F2768" s="260"/>
    </row>
    <row r="2769" spans="6:6" x14ac:dyDescent="0.35">
      <c r="F2769" s="260"/>
    </row>
    <row r="2770" spans="6:6" x14ac:dyDescent="0.35">
      <c r="F2770" s="260"/>
    </row>
    <row r="2771" spans="6:6" x14ac:dyDescent="0.35">
      <c r="F2771" s="260"/>
    </row>
    <row r="2772" spans="6:6" x14ac:dyDescent="0.35">
      <c r="F2772" s="260"/>
    </row>
    <row r="2773" spans="6:6" x14ac:dyDescent="0.35">
      <c r="F2773" s="260"/>
    </row>
    <row r="2774" spans="6:6" x14ac:dyDescent="0.35">
      <c r="F2774" s="260"/>
    </row>
    <row r="2775" spans="6:6" x14ac:dyDescent="0.35">
      <c r="F2775" s="260"/>
    </row>
    <row r="2776" spans="6:6" x14ac:dyDescent="0.35">
      <c r="F2776" s="260"/>
    </row>
    <row r="2777" spans="6:6" x14ac:dyDescent="0.35">
      <c r="F2777" s="260"/>
    </row>
    <row r="2778" spans="6:6" x14ac:dyDescent="0.35">
      <c r="F2778" s="260"/>
    </row>
    <row r="2779" spans="6:6" x14ac:dyDescent="0.35">
      <c r="F2779" s="260"/>
    </row>
    <row r="2780" spans="6:6" x14ac:dyDescent="0.35">
      <c r="F2780" s="260"/>
    </row>
    <row r="2781" spans="6:6" x14ac:dyDescent="0.35">
      <c r="F2781" s="260"/>
    </row>
    <row r="2782" spans="6:6" x14ac:dyDescent="0.35">
      <c r="F2782" s="260"/>
    </row>
    <row r="2783" spans="6:6" x14ac:dyDescent="0.35">
      <c r="F2783" s="260"/>
    </row>
    <row r="2784" spans="6:6" x14ac:dyDescent="0.35">
      <c r="F2784" s="260"/>
    </row>
    <row r="2785" spans="6:6" x14ac:dyDescent="0.35">
      <c r="F2785" s="260"/>
    </row>
    <row r="2786" spans="6:6" x14ac:dyDescent="0.35">
      <c r="F2786" s="260"/>
    </row>
    <row r="2787" spans="6:6" x14ac:dyDescent="0.35">
      <c r="F2787" s="260"/>
    </row>
    <row r="2788" spans="6:6" x14ac:dyDescent="0.35">
      <c r="F2788" s="260"/>
    </row>
    <row r="2789" spans="6:6" x14ac:dyDescent="0.35">
      <c r="F2789" s="260"/>
    </row>
    <row r="2790" spans="6:6" x14ac:dyDescent="0.35">
      <c r="F2790" s="260"/>
    </row>
    <row r="2791" spans="6:6" x14ac:dyDescent="0.35">
      <c r="F2791" s="260"/>
    </row>
    <row r="2792" spans="6:6" x14ac:dyDescent="0.35">
      <c r="F2792" s="260"/>
    </row>
    <row r="2793" spans="6:6" x14ac:dyDescent="0.35">
      <c r="F2793" s="260"/>
    </row>
    <row r="2794" spans="6:6" x14ac:dyDescent="0.35">
      <c r="F2794" s="260"/>
    </row>
    <row r="2795" spans="6:6" x14ac:dyDescent="0.35">
      <c r="F2795" s="260"/>
    </row>
    <row r="2796" spans="6:6" x14ac:dyDescent="0.35">
      <c r="F2796" s="260"/>
    </row>
    <row r="2797" spans="6:6" x14ac:dyDescent="0.35">
      <c r="F2797" s="260"/>
    </row>
    <row r="2798" spans="6:6" x14ac:dyDescent="0.35">
      <c r="F2798" s="260"/>
    </row>
    <row r="2799" spans="6:6" x14ac:dyDescent="0.35">
      <c r="F2799" s="260"/>
    </row>
    <row r="2800" spans="6:6" x14ac:dyDescent="0.35">
      <c r="F2800" s="260"/>
    </row>
    <row r="2801" spans="6:6" x14ac:dyDescent="0.35">
      <c r="F2801" s="260"/>
    </row>
    <row r="2802" spans="6:6" x14ac:dyDescent="0.35">
      <c r="F2802" s="260"/>
    </row>
    <row r="2803" spans="6:6" x14ac:dyDescent="0.35">
      <c r="F2803" s="260"/>
    </row>
    <row r="2804" spans="6:6" x14ac:dyDescent="0.35">
      <c r="F2804" s="260"/>
    </row>
    <row r="2805" spans="6:6" x14ac:dyDescent="0.35">
      <c r="F2805" s="260"/>
    </row>
    <row r="2806" spans="6:6" x14ac:dyDescent="0.35">
      <c r="F2806" s="260"/>
    </row>
    <row r="2807" spans="6:6" x14ac:dyDescent="0.35">
      <c r="F2807" s="260"/>
    </row>
    <row r="2808" spans="6:6" x14ac:dyDescent="0.35">
      <c r="F2808" s="260"/>
    </row>
    <row r="2809" spans="6:6" x14ac:dyDescent="0.35">
      <c r="F2809" s="260"/>
    </row>
    <row r="2810" spans="6:6" x14ac:dyDescent="0.35">
      <c r="F2810" s="260"/>
    </row>
    <row r="2811" spans="6:6" x14ac:dyDescent="0.35">
      <c r="F2811" s="260"/>
    </row>
    <row r="2812" spans="6:6" x14ac:dyDescent="0.35">
      <c r="F2812" s="260"/>
    </row>
    <row r="2813" spans="6:6" x14ac:dyDescent="0.35">
      <c r="F2813" s="260"/>
    </row>
    <row r="2814" spans="6:6" x14ac:dyDescent="0.35">
      <c r="F2814" s="260"/>
    </row>
    <row r="2815" spans="6:6" x14ac:dyDescent="0.35">
      <c r="F2815" s="260"/>
    </row>
    <row r="2816" spans="6:6" x14ac:dyDescent="0.35">
      <c r="F2816" s="260"/>
    </row>
    <row r="2817" spans="6:6" x14ac:dyDescent="0.35">
      <c r="F2817" s="260"/>
    </row>
    <row r="2818" spans="6:6" x14ac:dyDescent="0.35">
      <c r="F2818" s="260"/>
    </row>
    <row r="2819" spans="6:6" x14ac:dyDescent="0.35">
      <c r="F2819" s="260"/>
    </row>
    <row r="2820" spans="6:6" x14ac:dyDescent="0.35">
      <c r="F2820" s="260"/>
    </row>
    <row r="2821" spans="6:6" x14ac:dyDescent="0.35">
      <c r="F2821" s="260"/>
    </row>
    <row r="2822" spans="6:6" x14ac:dyDescent="0.35">
      <c r="F2822" s="260"/>
    </row>
    <row r="2823" spans="6:6" x14ac:dyDescent="0.35">
      <c r="F2823" s="260"/>
    </row>
    <row r="2824" spans="6:6" x14ac:dyDescent="0.35">
      <c r="F2824" s="260"/>
    </row>
    <row r="2825" spans="6:6" x14ac:dyDescent="0.35">
      <c r="F2825" s="260"/>
    </row>
    <row r="2826" spans="6:6" x14ac:dyDescent="0.35">
      <c r="F2826" s="260"/>
    </row>
    <row r="2827" spans="6:6" x14ac:dyDescent="0.35">
      <c r="F2827" s="260"/>
    </row>
    <row r="2828" spans="6:6" x14ac:dyDescent="0.35">
      <c r="F2828" s="260"/>
    </row>
    <row r="2829" spans="6:6" x14ac:dyDescent="0.35">
      <c r="F2829" s="260"/>
    </row>
    <row r="2830" spans="6:6" x14ac:dyDescent="0.35">
      <c r="F2830" s="260"/>
    </row>
    <row r="2831" spans="6:6" x14ac:dyDescent="0.35">
      <c r="F2831" s="260"/>
    </row>
    <row r="2832" spans="6:6" x14ac:dyDescent="0.35">
      <c r="F2832" s="260"/>
    </row>
    <row r="2833" spans="6:6" x14ac:dyDescent="0.35">
      <c r="F2833" s="260"/>
    </row>
    <row r="2834" spans="6:6" x14ac:dyDescent="0.35">
      <c r="F2834" s="260"/>
    </row>
    <row r="2835" spans="6:6" x14ac:dyDescent="0.35">
      <c r="F2835" s="260"/>
    </row>
    <row r="2836" spans="6:6" x14ac:dyDescent="0.35">
      <c r="F2836" s="260"/>
    </row>
    <row r="2837" spans="6:6" x14ac:dyDescent="0.35">
      <c r="F2837" s="260"/>
    </row>
    <row r="2838" spans="6:6" x14ac:dyDescent="0.35">
      <c r="F2838" s="260"/>
    </row>
    <row r="2839" spans="6:6" x14ac:dyDescent="0.35">
      <c r="F2839" s="260"/>
    </row>
    <row r="2840" spans="6:6" x14ac:dyDescent="0.35">
      <c r="F2840" s="260"/>
    </row>
    <row r="2841" spans="6:6" x14ac:dyDescent="0.35">
      <c r="F2841" s="260"/>
    </row>
    <row r="2842" spans="6:6" x14ac:dyDescent="0.35">
      <c r="F2842" s="260"/>
    </row>
    <row r="2843" spans="6:6" x14ac:dyDescent="0.35">
      <c r="F2843" s="260"/>
    </row>
    <row r="2844" spans="6:6" x14ac:dyDescent="0.35">
      <c r="F2844" s="260"/>
    </row>
    <row r="2845" spans="6:6" x14ac:dyDescent="0.35">
      <c r="F2845" s="260"/>
    </row>
    <row r="2846" spans="6:6" x14ac:dyDescent="0.35">
      <c r="F2846" s="260"/>
    </row>
    <row r="2847" spans="6:6" x14ac:dyDescent="0.35">
      <c r="F2847" s="260"/>
    </row>
    <row r="2848" spans="6:6" x14ac:dyDescent="0.35">
      <c r="F2848" s="260"/>
    </row>
    <row r="2849" spans="6:6" x14ac:dyDescent="0.35">
      <c r="F2849" s="260"/>
    </row>
    <row r="2850" spans="6:6" x14ac:dyDescent="0.35">
      <c r="F2850" s="260"/>
    </row>
    <row r="2851" spans="6:6" x14ac:dyDescent="0.35">
      <c r="F2851" s="260"/>
    </row>
    <row r="2852" spans="6:6" x14ac:dyDescent="0.35">
      <c r="F2852" s="260"/>
    </row>
    <row r="2853" spans="6:6" x14ac:dyDescent="0.35">
      <c r="F2853" s="260"/>
    </row>
    <row r="2854" spans="6:6" x14ac:dyDescent="0.35">
      <c r="F2854" s="260"/>
    </row>
    <row r="2855" spans="6:6" x14ac:dyDescent="0.35">
      <c r="F2855" s="260"/>
    </row>
    <row r="2856" spans="6:6" x14ac:dyDescent="0.35">
      <c r="F2856" s="260"/>
    </row>
    <row r="2857" spans="6:6" x14ac:dyDescent="0.35">
      <c r="F2857" s="260"/>
    </row>
    <row r="2858" spans="6:6" x14ac:dyDescent="0.35">
      <c r="F2858" s="260"/>
    </row>
    <row r="2859" spans="6:6" x14ac:dyDescent="0.35">
      <c r="F2859" s="260"/>
    </row>
    <row r="2860" spans="6:6" x14ac:dyDescent="0.35">
      <c r="F2860" s="260"/>
    </row>
    <row r="2861" spans="6:6" x14ac:dyDescent="0.35">
      <c r="F2861" s="260"/>
    </row>
    <row r="2862" spans="6:6" x14ac:dyDescent="0.35">
      <c r="F2862" s="260"/>
    </row>
    <row r="2863" spans="6:6" x14ac:dyDescent="0.35">
      <c r="F2863" s="260"/>
    </row>
    <row r="2864" spans="6:6" x14ac:dyDescent="0.35">
      <c r="F2864" s="260"/>
    </row>
    <row r="2865" spans="6:6" x14ac:dyDescent="0.35">
      <c r="F2865" s="260"/>
    </row>
    <row r="2866" spans="6:6" x14ac:dyDescent="0.35">
      <c r="F2866" s="260"/>
    </row>
    <row r="2867" spans="6:6" x14ac:dyDescent="0.35">
      <c r="F2867" s="260"/>
    </row>
    <row r="2868" spans="6:6" x14ac:dyDescent="0.35">
      <c r="F2868" s="260"/>
    </row>
    <row r="2869" spans="6:6" x14ac:dyDescent="0.35">
      <c r="F2869" s="260"/>
    </row>
    <row r="2870" spans="6:6" x14ac:dyDescent="0.35">
      <c r="F2870" s="260"/>
    </row>
    <row r="2871" spans="6:6" x14ac:dyDescent="0.35">
      <c r="F2871" s="260"/>
    </row>
    <row r="2872" spans="6:6" x14ac:dyDescent="0.35">
      <c r="F2872" s="260"/>
    </row>
    <row r="2873" spans="6:6" x14ac:dyDescent="0.35">
      <c r="F2873" s="260"/>
    </row>
    <row r="2874" spans="6:6" x14ac:dyDescent="0.35">
      <c r="F2874" s="260"/>
    </row>
    <row r="2875" spans="6:6" x14ac:dyDescent="0.35">
      <c r="F2875" s="260"/>
    </row>
    <row r="2876" spans="6:6" x14ac:dyDescent="0.35">
      <c r="F2876" s="260"/>
    </row>
    <row r="2877" spans="6:6" x14ac:dyDescent="0.35">
      <c r="F2877" s="260"/>
    </row>
    <row r="2878" spans="6:6" x14ac:dyDescent="0.35">
      <c r="F2878" s="260"/>
    </row>
    <row r="2879" spans="6:6" x14ac:dyDescent="0.35">
      <c r="F2879" s="260"/>
    </row>
    <row r="2880" spans="6:6" x14ac:dyDescent="0.35">
      <c r="F2880" s="260"/>
    </row>
    <row r="2881" spans="6:6" x14ac:dyDescent="0.35">
      <c r="F2881" s="260"/>
    </row>
    <row r="2882" spans="6:6" x14ac:dyDescent="0.35">
      <c r="F2882" s="260"/>
    </row>
    <row r="2883" spans="6:6" x14ac:dyDescent="0.35">
      <c r="F2883" s="260"/>
    </row>
    <row r="2884" spans="6:6" x14ac:dyDescent="0.35">
      <c r="F2884" s="260"/>
    </row>
    <row r="2885" spans="6:6" x14ac:dyDescent="0.35">
      <c r="F2885" s="260"/>
    </row>
    <row r="2886" spans="6:6" x14ac:dyDescent="0.35">
      <c r="F2886" s="260"/>
    </row>
    <row r="2887" spans="6:6" x14ac:dyDescent="0.35">
      <c r="F2887" s="260"/>
    </row>
    <row r="2888" spans="6:6" x14ac:dyDescent="0.35">
      <c r="F2888" s="260"/>
    </row>
    <row r="2889" spans="6:6" x14ac:dyDescent="0.35">
      <c r="F2889" s="260"/>
    </row>
    <row r="2890" spans="6:6" x14ac:dyDescent="0.35">
      <c r="F2890" s="260"/>
    </row>
    <row r="2891" spans="6:6" x14ac:dyDescent="0.35">
      <c r="F2891" s="260"/>
    </row>
    <row r="2892" spans="6:6" x14ac:dyDescent="0.35">
      <c r="F2892" s="260"/>
    </row>
    <row r="2893" spans="6:6" x14ac:dyDescent="0.35">
      <c r="F2893" s="260"/>
    </row>
    <row r="2894" spans="6:6" x14ac:dyDescent="0.35">
      <c r="F2894" s="260"/>
    </row>
    <row r="2895" spans="6:6" x14ac:dyDescent="0.35">
      <c r="F2895" s="260"/>
    </row>
    <row r="2896" spans="6:6" x14ac:dyDescent="0.35">
      <c r="F2896" s="260"/>
    </row>
    <row r="2897" spans="6:6" x14ac:dyDescent="0.35">
      <c r="F2897" s="260"/>
    </row>
    <row r="2898" spans="6:6" x14ac:dyDescent="0.35">
      <c r="F2898" s="260"/>
    </row>
    <row r="2899" spans="6:6" x14ac:dyDescent="0.35">
      <c r="F2899" s="260"/>
    </row>
    <row r="2900" spans="6:6" x14ac:dyDescent="0.35">
      <c r="F2900" s="260"/>
    </row>
    <row r="2901" spans="6:6" x14ac:dyDescent="0.35">
      <c r="F2901" s="260"/>
    </row>
    <row r="2902" spans="6:6" x14ac:dyDescent="0.35">
      <c r="F2902" s="260"/>
    </row>
    <row r="2903" spans="6:6" x14ac:dyDescent="0.35">
      <c r="F2903" s="260"/>
    </row>
    <row r="2904" spans="6:6" x14ac:dyDescent="0.35">
      <c r="F2904" s="260"/>
    </row>
    <row r="2905" spans="6:6" x14ac:dyDescent="0.35">
      <c r="F2905" s="260"/>
    </row>
    <row r="2906" spans="6:6" x14ac:dyDescent="0.35">
      <c r="F2906" s="260"/>
    </row>
    <row r="2907" spans="6:6" x14ac:dyDescent="0.35">
      <c r="F2907" s="260"/>
    </row>
    <row r="2908" spans="6:6" x14ac:dyDescent="0.35">
      <c r="F2908" s="260"/>
    </row>
    <row r="2909" spans="6:6" x14ac:dyDescent="0.35">
      <c r="F2909" s="260"/>
    </row>
    <row r="2910" spans="6:6" x14ac:dyDescent="0.35">
      <c r="F2910" s="260"/>
    </row>
    <row r="2911" spans="6:6" x14ac:dyDescent="0.35">
      <c r="F2911" s="260"/>
    </row>
    <row r="2912" spans="6:6" x14ac:dyDescent="0.35">
      <c r="F2912" s="260"/>
    </row>
    <row r="2913" spans="6:6" x14ac:dyDescent="0.35">
      <c r="F2913" s="260"/>
    </row>
    <row r="2914" spans="6:6" x14ac:dyDescent="0.35">
      <c r="F2914" s="260"/>
    </row>
    <row r="2915" spans="6:6" x14ac:dyDescent="0.35">
      <c r="F2915" s="260"/>
    </row>
    <row r="2916" spans="6:6" x14ac:dyDescent="0.35">
      <c r="F2916" s="260"/>
    </row>
    <row r="2917" spans="6:6" x14ac:dyDescent="0.35">
      <c r="F2917" s="260"/>
    </row>
    <row r="2918" spans="6:6" x14ac:dyDescent="0.35">
      <c r="F2918" s="260"/>
    </row>
    <row r="2919" spans="6:6" x14ac:dyDescent="0.35">
      <c r="F2919" s="260"/>
    </row>
    <row r="2920" spans="6:6" x14ac:dyDescent="0.35">
      <c r="F2920" s="260"/>
    </row>
    <row r="2921" spans="6:6" x14ac:dyDescent="0.35">
      <c r="F2921" s="260"/>
    </row>
    <row r="2922" spans="6:6" x14ac:dyDescent="0.35">
      <c r="F2922" s="260"/>
    </row>
    <row r="2923" spans="6:6" x14ac:dyDescent="0.35">
      <c r="F2923" s="260"/>
    </row>
    <row r="2924" spans="6:6" x14ac:dyDescent="0.35">
      <c r="F2924" s="260"/>
    </row>
    <row r="2925" spans="6:6" x14ac:dyDescent="0.35">
      <c r="F2925" s="260"/>
    </row>
    <row r="2926" spans="6:6" x14ac:dyDescent="0.35">
      <c r="F2926" s="260"/>
    </row>
    <row r="2927" spans="6:6" x14ac:dyDescent="0.35">
      <c r="F2927" s="260"/>
    </row>
    <row r="2928" spans="6:6" x14ac:dyDescent="0.35">
      <c r="F2928" s="260"/>
    </row>
    <row r="2929" spans="6:6" x14ac:dyDescent="0.35">
      <c r="F2929" s="260"/>
    </row>
    <row r="2930" spans="6:6" x14ac:dyDescent="0.35">
      <c r="F2930" s="260"/>
    </row>
    <row r="2931" spans="6:6" x14ac:dyDescent="0.35">
      <c r="F2931" s="260"/>
    </row>
    <row r="2932" spans="6:6" x14ac:dyDescent="0.35">
      <c r="F2932" s="260"/>
    </row>
    <row r="2933" spans="6:6" x14ac:dyDescent="0.35">
      <c r="F2933" s="260"/>
    </row>
    <row r="2934" spans="6:6" x14ac:dyDescent="0.35">
      <c r="F2934" s="260"/>
    </row>
    <row r="2935" spans="6:6" x14ac:dyDescent="0.35">
      <c r="F2935" s="260"/>
    </row>
    <row r="2936" spans="6:6" x14ac:dyDescent="0.35">
      <c r="F2936" s="260"/>
    </row>
    <row r="2937" spans="6:6" x14ac:dyDescent="0.35">
      <c r="F2937" s="260"/>
    </row>
    <row r="2938" spans="6:6" x14ac:dyDescent="0.35">
      <c r="F2938" s="260"/>
    </row>
    <row r="2939" spans="6:6" x14ac:dyDescent="0.35">
      <c r="F2939" s="260"/>
    </row>
    <row r="2940" spans="6:6" x14ac:dyDescent="0.35">
      <c r="F2940" s="260"/>
    </row>
    <row r="2941" spans="6:6" x14ac:dyDescent="0.35">
      <c r="F2941" s="260"/>
    </row>
    <row r="2942" spans="6:6" x14ac:dyDescent="0.35">
      <c r="F2942" s="260"/>
    </row>
    <row r="2943" spans="6:6" x14ac:dyDescent="0.35">
      <c r="F2943" s="260"/>
    </row>
    <row r="2944" spans="6:6" x14ac:dyDescent="0.35">
      <c r="F2944" s="260"/>
    </row>
    <row r="2945" spans="6:6" x14ac:dyDescent="0.35">
      <c r="F2945" s="260"/>
    </row>
    <row r="2946" spans="6:6" x14ac:dyDescent="0.35">
      <c r="F2946" s="260"/>
    </row>
    <row r="2947" spans="6:6" x14ac:dyDescent="0.35">
      <c r="F2947" s="260"/>
    </row>
    <row r="2948" spans="6:6" x14ac:dyDescent="0.35">
      <c r="F2948" s="260"/>
    </row>
    <row r="2949" spans="6:6" x14ac:dyDescent="0.35">
      <c r="F2949" s="260"/>
    </row>
    <row r="2950" spans="6:6" x14ac:dyDescent="0.35">
      <c r="F2950" s="260"/>
    </row>
    <row r="2951" spans="6:6" x14ac:dyDescent="0.35">
      <c r="F2951" s="260"/>
    </row>
    <row r="2952" spans="6:6" x14ac:dyDescent="0.35">
      <c r="F2952" s="260"/>
    </row>
    <row r="2953" spans="6:6" x14ac:dyDescent="0.35">
      <c r="F2953" s="260"/>
    </row>
    <row r="2954" spans="6:6" x14ac:dyDescent="0.35">
      <c r="F2954" s="260"/>
    </row>
    <row r="2955" spans="6:6" x14ac:dyDescent="0.35">
      <c r="F2955" s="260"/>
    </row>
    <row r="2956" spans="6:6" x14ac:dyDescent="0.35">
      <c r="F2956" s="260"/>
    </row>
    <row r="2957" spans="6:6" x14ac:dyDescent="0.35">
      <c r="F2957" s="260"/>
    </row>
    <row r="2958" spans="6:6" x14ac:dyDescent="0.35">
      <c r="F2958" s="260"/>
    </row>
    <row r="2959" spans="6:6" x14ac:dyDescent="0.35">
      <c r="F2959" s="260"/>
    </row>
    <row r="2960" spans="6:6" x14ac:dyDescent="0.35">
      <c r="F2960" s="260"/>
    </row>
    <row r="2961" spans="6:6" x14ac:dyDescent="0.35">
      <c r="F2961" s="260"/>
    </row>
    <row r="2962" spans="6:6" x14ac:dyDescent="0.35">
      <c r="F2962" s="260"/>
    </row>
    <row r="2963" spans="6:6" x14ac:dyDescent="0.35">
      <c r="F2963" s="260"/>
    </row>
    <row r="2964" spans="6:6" x14ac:dyDescent="0.35">
      <c r="F2964" s="260"/>
    </row>
    <row r="2965" spans="6:6" x14ac:dyDescent="0.35">
      <c r="F2965" s="260"/>
    </row>
    <row r="2966" spans="6:6" x14ac:dyDescent="0.35">
      <c r="F2966" s="260"/>
    </row>
    <row r="2967" spans="6:6" x14ac:dyDescent="0.35">
      <c r="F2967" s="260"/>
    </row>
    <row r="2968" spans="6:6" x14ac:dyDescent="0.35">
      <c r="F2968" s="260"/>
    </row>
    <row r="2969" spans="6:6" x14ac:dyDescent="0.35">
      <c r="F2969" s="260"/>
    </row>
    <row r="2970" spans="6:6" x14ac:dyDescent="0.35">
      <c r="F2970" s="260"/>
    </row>
    <row r="2971" spans="6:6" x14ac:dyDescent="0.35">
      <c r="F2971" s="260"/>
    </row>
    <row r="2972" spans="6:6" x14ac:dyDescent="0.35">
      <c r="F2972" s="260"/>
    </row>
    <row r="2973" spans="6:6" x14ac:dyDescent="0.35">
      <c r="F2973" s="260"/>
    </row>
    <row r="2974" spans="6:6" x14ac:dyDescent="0.35">
      <c r="F2974" s="260"/>
    </row>
    <row r="2975" spans="6:6" x14ac:dyDescent="0.35">
      <c r="F2975" s="260"/>
    </row>
    <row r="2976" spans="6:6" x14ac:dyDescent="0.35">
      <c r="F2976" s="260"/>
    </row>
    <row r="2977" spans="6:6" x14ac:dyDescent="0.35">
      <c r="F2977" s="260"/>
    </row>
    <row r="2978" spans="6:6" x14ac:dyDescent="0.35">
      <c r="F2978" s="260"/>
    </row>
    <row r="2979" spans="6:6" x14ac:dyDescent="0.35">
      <c r="F2979" s="260"/>
    </row>
    <row r="2980" spans="6:6" x14ac:dyDescent="0.35">
      <c r="F2980" s="260"/>
    </row>
    <row r="2981" spans="6:6" x14ac:dyDescent="0.35">
      <c r="F2981" s="260"/>
    </row>
    <row r="2982" spans="6:6" x14ac:dyDescent="0.35">
      <c r="F2982" s="260"/>
    </row>
    <row r="2983" spans="6:6" x14ac:dyDescent="0.35">
      <c r="F2983" s="260"/>
    </row>
    <row r="2984" spans="6:6" x14ac:dyDescent="0.35">
      <c r="F2984" s="260"/>
    </row>
    <row r="2985" spans="6:6" x14ac:dyDescent="0.35">
      <c r="F2985" s="260"/>
    </row>
    <row r="2986" spans="6:6" x14ac:dyDescent="0.35">
      <c r="F2986" s="260"/>
    </row>
    <row r="2987" spans="6:6" x14ac:dyDescent="0.35">
      <c r="F2987" s="260"/>
    </row>
    <row r="2988" spans="6:6" x14ac:dyDescent="0.35">
      <c r="F2988" s="260"/>
    </row>
    <row r="2989" spans="6:6" x14ac:dyDescent="0.35">
      <c r="F2989" s="260"/>
    </row>
    <row r="2990" spans="6:6" x14ac:dyDescent="0.35">
      <c r="F2990" s="260"/>
    </row>
    <row r="2991" spans="6:6" x14ac:dyDescent="0.35">
      <c r="F2991" s="260"/>
    </row>
    <row r="2992" spans="6:6" x14ac:dyDescent="0.35">
      <c r="F2992" s="260"/>
    </row>
    <row r="2993" spans="6:6" x14ac:dyDescent="0.35">
      <c r="F2993" s="260"/>
    </row>
    <row r="2994" spans="6:6" x14ac:dyDescent="0.35">
      <c r="F2994" s="260"/>
    </row>
    <row r="2995" spans="6:6" x14ac:dyDescent="0.35">
      <c r="F2995" s="260"/>
    </row>
    <row r="2996" spans="6:6" x14ac:dyDescent="0.35">
      <c r="F2996" s="260"/>
    </row>
    <row r="2997" spans="6:6" x14ac:dyDescent="0.35">
      <c r="F2997" s="260"/>
    </row>
    <row r="2998" spans="6:6" x14ac:dyDescent="0.35">
      <c r="F2998" s="260"/>
    </row>
    <row r="2999" spans="6:6" x14ac:dyDescent="0.35">
      <c r="F2999" s="260"/>
    </row>
    <row r="3000" spans="6:6" x14ac:dyDescent="0.35">
      <c r="F3000" s="260"/>
    </row>
    <row r="3001" spans="6:6" x14ac:dyDescent="0.35">
      <c r="F3001" s="260"/>
    </row>
    <row r="3002" spans="6:6" x14ac:dyDescent="0.35">
      <c r="F3002" s="260"/>
    </row>
    <row r="3003" spans="6:6" x14ac:dyDescent="0.35">
      <c r="F3003" s="260"/>
    </row>
    <row r="3004" spans="6:6" x14ac:dyDescent="0.35">
      <c r="F3004" s="260"/>
    </row>
    <row r="3005" spans="6:6" x14ac:dyDescent="0.35">
      <c r="F3005" s="260"/>
    </row>
    <row r="3006" spans="6:6" x14ac:dyDescent="0.35">
      <c r="F3006" s="260"/>
    </row>
    <row r="3007" spans="6:6" x14ac:dyDescent="0.35">
      <c r="F3007" s="260"/>
    </row>
    <row r="3008" spans="6:6" x14ac:dyDescent="0.35">
      <c r="F3008" s="260"/>
    </row>
    <row r="3009" spans="6:6" x14ac:dyDescent="0.35">
      <c r="F3009" s="260"/>
    </row>
    <row r="3010" spans="6:6" x14ac:dyDescent="0.35">
      <c r="F3010" s="260"/>
    </row>
    <row r="3011" spans="6:6" x14ac:dyDescent="0.35">
      <c r="F3011" s="260"/>
    </row>
    <row r="3012" spans="6:6" x14ac:dyDescent="0.35">
      <c r="F3012" s="260"/>
    </row>
    <row r="3013" spans="6:6" x14ac:dyDescent="0.35">
      <c r="F3013" s="260"/>
    </row>
    <row r="3014" spans="6:6" x14ac:dyDescent="0.35">
      <c r="F3014" s="260"/>
    </row>
    <row r="3015" spans="6:6" x14ac:dyDescent="0.35">
      <c r="F3015" s="260"/>
    </row>
    <row r="3016" spans="6:6" x14ac:dyDescent="0.35">
      <c r="F3016" s="260"/>
    </row>
    <row r="3017" spans="6:6" x14ac:dyDescent="0.35">
      <c r="F3017" s="260"/>
    </row>
    <row r="3018" spans="6:6" x14ac:dyDescent="0.35">
      <c r="F3018" s="260"/>
    </row>
    <row r="3019" spans="6:6" x14ac:dyDescent="0.35">
      <c r="F3019" s="260"/>
    </row>
    <row r="3020" spans="6:6" x14ac:dyDescent="0.35">
      <c r="F3020" s="260"/>
    </row>
    <row r="3021" spans="6:6" x14ac:dyDescent="0.35">
      <c r="F3021" s="260"/>
    </row>
    <row r="3022" spans="6:6" x14ac:dyDescent="0.35">
      <c r="F3022" s="260"/>
    </row>
    <row r="3023" spans="6:6" x14ac:dyDescent="0.35">
      <c r="F3023" s="260"/>
    </row>
    <row r="3024" spans="6:6" x14ac:dyDescent="0.35">
      <c r="F3024" s="260"/>
    </row>
    <row r="3025" spans="6:6" x14ac:dyDescent="0.35">
      <c r="F3025" s="260"/>
    </row>
    <row r="3026" spans="6:6" x14ac:dyDescent="0.35">
      <c r="F3026" s="260"/>
    </row>
    <row r="3027" spans="6:6" x14ac:dyDescent="0.35">
      <c r="F3027" s="260"/>
    </row>
    <row r="3028" spans="6:6" x14ac:dyDescent="0.35">
      <c r="F3028" s="260"/>
    </row>
    <row r="3029" spans="6:6" x14ac:dyDescent="0.35">
      <c r="F3029" s="260"/>
    </row>
    <row r="3030" spans="6:6" x14ac:dyDescent="0.35">
      <c r="F3030" s="260"/>
    </row>
    <row r="3031" spans="6:6" x14ac:dyDescent="0.35">
      <c r="F3031" s="260"/>
    </row>
    <row r="3032" spans="6:6" x14ac:dyDescent="0.35">
      <c r="F3032" s="260"/>
    </row>
    <row r="3033" spans="6:6" x14ac:dyDescent="0.35">
      <c r="F3033" s="260"/>
    </row>
    <row r="3034" spans="6:6" x14ac:dyDescent="0.35">
      <c r="F3034" s="260"/>
    </row>
    <row r="3035" spans="6:6" x14ac:dyDescent="0.35">
      <c r="F3035" s="260"/>
    </row>
    <row r="3036" spans="6:6" x14ac:dyDescent="0.35">
      <c r="F3036" s="260"/>
    </row>
    <row r="3037" spans="6:6" x14ac:dyDescent="0.35">
      <c r="F3037" s="260"/>
    </row>
    <row r="3038" spans="6:6" x14ac:dyDescent="0.35">
      <c r="F3038" s="260"/>
    </row>
    <row r="3039" spans="6:6" x14ac:dyDescent="0.35">
      <c r="F3039" s="260"/>
    </row>
    <row r="3040" spans="6:6" x14ac:dyDescent="0.35">
      <c r="F3040" s="260"/>
    </row>
    <row r="3041" spans="6:6" x14ac:dyDescent="0.35">
      <c r="F3041" s="260"/>
    </row>
    <row r="3042" spans="6:6" x14ac:dyDescent="0.35">
      <c r="F3042" s="260"/>
    </row>
    <row r="3043" spans="6:6" x14ac:dyDescent="0.35">
      <c r="F3043" s="260"/>
    </row>
    <row r="3044" spans="6:6" x14ac:dyDescent="0.35">
      <c r="F3044" s="260"/>
    </row>
    <row r="3045" spans="6:6" x14ac:dyDescent="0.35">
      <c r="F3045" s="260"/>
    </row>
    <row r="3046" spans="6:6" x14ac:dyDescent="0.35">
      <c r="F3046" s="260"/>
    </row>
    <row r="3047" spans="6:6" x14ac:dyDescent="0.35">
      <c r="F3047" s="260"/>
    </row>
    <row r="3048" spans="6:6" x14ac:dyDescent="0.35">
      <c r="F3048" s="260"/>
    </row>
    <row r="3049" spans="6:6" x14ac:dyDescent="0.35">
      <c r="F3049" s="260"/>
    </row>
    <row r="3050" spans="6:6" x14ac:dyDescent="0.35">
      <c r="F3050" s="260"/>
    </row>
    <row r="3051" spans="6:6" x14ac:dyDescent="0.35">
      <c r="F3051" s="260"/>
    </row>
    <row r="3052" spans="6:6" x14ac:dyDescent="0.35">
      <c r="F3052" s="260"/>
    </row>
    <row r="3053" spans="6:6" x14ac:dyDescent="0.35">
      <c r="F3053" s="260"/>
    </row>
    <row r="3054" spans="6:6" x14ac:dyDescent="0.35">
      <c r="F3054" s="260"/>
    </row>
    <row r="3055" spans="6:6" x14ac:dyDescent="0.35">
      <c r="F3055" s="260"/>
    </row>
    <row r="3056" spans="6:6" x14ac:dyDescent="0.35">
      <c r="F3056" s="260"/>
    </row>
    <row r="3057" spans="6:6" x14ac:dyDescent="0.35">
      <c r="F3057" s="260"/>
    </row>
    <row r="3058" spans="6:6" x14ac:dyDescent="0.35">
      <c r="F3058" s="260"/>
    </row>
    <row r="3059" spans="6:6" x14ac:dyDescent="0.35">
      <c r="F3059" s="260"/>
    </row>
    <row r="3060" spans="6:6" x14ac:dyDescent="0.35">
      <c r="F3060" s="260"/>
    </row>
    <row r="3061" spans="6:6" x14ac:dyDescent="0.35">
      <c r="F3061" s="260"/>
    </row>
    <row r="3062" spans="6:6" x14ac:dyDescent="0.35">
      <c r="F3062" s="260"/>
    </row>
    <row r="3063" spans="6:6" x14ac:dyDescent="0.35">
      <c r="F3063" s="260"/>
    </row>
    <row r="3064" spans="6:6" x14ac:dyDescent="0.35">
      <c r="F3064" s="260"/>
    </row>
    <row r="3065" spans="6:6" x14ac:dyDescent="0.35">
      <c r="F3065" s="260"/>
    </row>
    <row r="3066" spans="6:6" x14ac:dyDescent="0.35">
      <c r="F3066" s="260"/>
    </row>
    <row r="3067" spans="6:6" x14ac:dyDescent="0.35">
      <c r="F3067" s="260"/>
    </row>
    <row r="3068" spans="6:6" x14ac:dyDescent="0.35">
      <c r="F3068" s="260"/>
    </row>
    <row r="3069" spans="6:6" x14ac:dyDescent="0.35">
      <c r="F3069" s="260"/>
    </row>
    <row r="3070" spans="6:6" x14ac:dyDescent="0.35">
      <c r="F3070" s="260"/>
    </row>
    <row r="3071" spans="6:6" x14ac:dyDescent="0.35">
      <c r="F3071" s="260"/>
    </row>
    <row r="3072" spans="6:6" x14ac:dyDescent="0.35">
      <c r="F3072" s="260"/>
    </row>
    <row r="3073" spans="6:6" x14ac:dyDescent="0.35">
      <c r="F3073" s="260"/>
    </row>
    <row r="3074" spans="6:6" x14ac:dyDescent="0.35">
      <c r="F3074" s="260"/>
    </row>
    <row r="3075" spans="6:6" x14ac:dyDescent="0.35">
      <c r="F3075" s="260"/>
    </row>
    <row r="3076" spans="6:6" x14ac:dyDescent="0.35">
      <c r="F3076" s="260"/>
    </row>
    <row r="3077" spans="6:6" x14ac:dyDescent="0.35">
      <c r="F3077" s="260"/>
    </row>
    <row r="3078" spans="6:6" x14ac:dyDescent="0.35">
      <c r="F3078" s="260"/>
    </row>
    <row r="3079" spans="6:6" x14ac:dyDescent="0.35">
      <c r="F3079" s="260"/>
    </row>
    <row r="3080" spans="6:6" x14ac:dyDescent="0.35">
      <c r="F3080" s="260"/>
    </row>
    <row r="3081" spans="6:6" x14ac:dyDescent="0.35">
      <c r="F3081" s="260"/>
    </row>
    <row r="3082" spans="6:6" x14ac:dyDescent="0.35">
      <c r="F3082" s="260"/>
    </row>
    <row r="3083" spans="6:6" x14ac:dyDescent="0.35">
      <c r="F3083" s="260"/>
    </row>
    <row r="3084" spans="6:6" x14ac:dyDescent="0.35">
      <c r="F3084" s="260"/>
    </row>
    <row r="3085" spans="6:6" x14ac:dyDescent="0.35">
      <c r="F3085" s="260"/>
    </row>
    <row r="3086" spans="6:6" x14ac:dyDescent="0.35">
      <c r="F3086" s="260"/>
    </row>
    <row r="3087" spans="6:6" x14ac:dyDescent="0.35">
      <c r="F3087" s="260"/>
    </row>
    <row r="3088" spans="6:6" x14ac:dyDescent="0.35">
      <c r="F3088" s="260"/>
    </row>
    <row r="3089" spans="6:6" x14ac:dyDescent="0.35">
      <c r="F3089" s="260"/>
    </row>
    <row r="3090" spans="6:6" x14ac:dyDescent="0.35">
      <c r="F3090" s="260"/>
    </row>
    <row r="3091" spans="6:6" x14ac:dyDescent="0.35">
      <c r="F3091" s="260"/>
    </row>
    <row r="3092" spans="6:6" x14ac:dyDescent="0.35">
      <c r="F3092" s="260"/>
    </row>
    <row r="3093" spans="6:6" x14ac:dyDescent="0.35">
      <c r="F3093" s="260"/>
    </row>
    <row r="3094" spans="6:6" x14ac:dyDescent="0.35">
      <c r="F3094" s="260"/>
    </row>
    <row r="3095" spans="6:6" x14ac:dyDescent="0.35">
      <c r="F3095" s="260"/>
    </row>
    <row r="3096" spans="6:6" x14ac:dyDescent="0.35">
      <c r="F3096" s="260"/>
    </row>
    <row r="3097" spans="6:6" x14ac:dyDescent="0.35">
      <c r="F3097" s="260"/>
    </row>
    <row r="3098" spans="6:6" x14ac:dyDescent="0.35">
      <c r="F3098" s="260"/>
    </row>
    <row r="3099" spans="6:6" x14ac:dyDescent="0.35">
      <c r="F3099" s="260"/>
    </row>
    <row r="3100" spans="6:6" x14ac:dyDescent="0.35">
      <c r="F3100" s="260"/>
    </row>
    <row r="3101" spans="6:6" x14ac:dyDescent="0.35">
      <c r="F3101" s="260"/>
    </row>
    <row r="3102" spans="6:6" x14ac:dyDescent="0.35">
      <c r="F3102" s="260"/>
    </row>
    <row r="3103" spans="6:6" x14ac:dyDescent="0.35">
      <c r="F3103" s="260"/>
    </row>
    <row r="3104" spans="6:6" x14ac:dyDescent="0.35">
      <c r="F3104" s="260"/>
    </row>
    <row r="3105" spans="6:6" x14ac:dyDescent="0.35">
      <c r="F3105" s="260"/>
    </row>
    <row r="3106" spans="6:6" x14ac:dyDescent="0.35">
      <c r="F3106" s="260"/>
    </row>
    <row r="3107" spans="6:6" x14ac:dyDescent="0.35">
      <c r="F3107" s="260"/>
    </row>
    <row r="3108" spans="6:6" x14ac:dyDescent="0.35">
      <c r="F3108" s="260"/>
    </row>
    <row r="3109" spans="6:6" x14ac:dyDescent="0.35">
      <c r="F3109" s="260"/>
    </row>
    <row r="3110" spans="6:6" x14ac:dyDescent="0.35">
      <c r="F3110" s="260"/>
    </row>
    <row r="3111" spans="6:6" x14ac:dyDescent="0.35">
      <c r="F3111" s="260"/>
    </row>
    <row r="3112" spans="6:6" x14ac:dyDescent="0.35">
      <c r="F3112" s="260"/>
    </row>
    <row r="3113" spans="6:6" x14ac:dyDescent="0.35">
      <c r="F3113" s="260"/>
    </row>
    <row r="3114" spans="6:6" x14ac:dyDescent="0.35">
      <c r="F3114" s="260"/>
    </row>
    <row r="3115" spans="6:6" x14ac:dyDescent="0.35">
      <c r="F3115" s="260"/>
    </row>
    <row r="3116" spans="6:6" x14ac:dyDescent="0.35">
      <c r="F3116" s="260"/>
    </row>
    <row r="3117" spans="6:6" x14ac:dyDescent="0.35">
      <c r="F3117" s="260"/>
    </row>
    <row r="3118" spans="6:6" x14ac:dyDescent="0.35">
      <c r="F3118" s="260"/>
    </row>
    <row r="3119" spans="6:6" x14ac:dyDescent="0.35">
      <c r="F3119" s="260"/>
    </row>
    <row r="3120" spans="6:6" x14ac:dyDescent="0.35">
      <c r="F3120" s="260"/>
    </row>
    <row r="3121" spans="6:6" x14ac:dyDescent="0.35">
      <c r="F3121" s="260"/>
    </row>
    <row r="3122" spans="6:6" x14ac:dyDescent="0.35">
      <c r="F3122" s="260"/>
    </row>
    <row r="3123" spans="6:6" x14ac:dyDescent="0.35">
      <c r="F3123" s="260"/>
    </row>
    <row r="3124" spans="6:6" x14ac:dyDescent="0.35">
      <c r="F3124" s="260"/>
    </row>
    <row r="3125" spans="6:6" x14ac:dyDescent="0.35">
      <c r="F3125" s="260"/>
    </row>
    <row r="3126" spans="6:6" x14ac:dyDescent="0.35">
      <c r="F3126" s="260"/>
    </row>
    <row r="3127" spans="6:6" x14ac:dyDescent="0.35">
      <c r="F3127" s="260"/>
    </row>
    <row r="3128" spans="6:6" x14ac:dyDescent="0.35">
      <c r="F3128" s="260"/>
    </row>
    <row r="3129" spans="6:6" x14ac:dyDescent="0.35">
      <c r="F3129" s="260"/>
    </row>
    <row r="3130" spans="6:6" x14ac:dyDescent="0.35">
      <c r="F3130" s="260"/>
    </row>
    <row r="3131" spans="6:6" x14ac:dyDescent="0.35">
      <c r="F3131" s="260"/>
    </row>
    <row r="3132" spans="6:6" x14ac:dyDescent="0.35">
      <c r="F3132" s="260"/>
    </row>
    <row r="3133" spans="6:6" x14ac:dyDescent="0.35">
      <c r="F3133" s="260"/>
    </row>
    <row r="3134" spans="6:6" x14ac:dyDescent="0.35">
      <c r="F3134" s="260"/>
    </row>
    <row r="3135" spans="6:6" x14ac:dyDescent="0.35">
      <c r="F3135" s="260"/>
    </row>
    <row r="3136" spans="6:6" x14ac:dyDescent="0.35">
      <c r="F3136" s="260"/>
    </row>
    <row r="3137" spans="6:6" x14ac:dyDescent="0.35">
      <c r="F3137" s="260"/>
    </row>
    <row r="3138" spans="6:6" x14ac:dyDescent="0.35">
      <c r="F3138" s="260"/>
    </row>
    <row r="3139" spans="6:6" x14ac:dyDescent="0.35">
      <c r="F3139" s="260"/>
    </row>
    <row r="3140" spans="6:6" x14ac:dyDescent="0.35">
      <c r="F3140" s="260"/>
    </row>
    <row r="3141" spans="6:6" x14ac:dyDescent="0.35">
      <c r="F3141" s="260"/>
    </row>
    <row r="3142" spans="6:6" x14ac:dyDescent="0.35">
      <c r="F3142" s="260"/>
    </row>
    <row r="3143" spans="6:6" x14ac:dyDescent="0.35">
      <c r="F3143" s="260"/>
    </row>
    <row r="3144" spans="6:6" x14ac:dyDescent="0.35">
      <c r="F3144" s="260"/>
    </row>
    <row r="3145" spans="6:6" x14ac:dyDescent="0.35">
      <c r="F3145" s="260"/>
    </row>
    <row r="3146" spans="6:6" x14ac:dyDescent="0.35">
      <c r="F3146" s="260"/>
    </row>
    <row r="3147" spans="6:6" x14ac:dyDescent="0.35">
      <c r="F3147" s="260"/>
    </row>
    <row r="3148" spans="6:6" x14ac:dyDescent="0.35">
      <c r="F3148" s="260"/>
    </row>
    <row r="3149" spans="6:6" x14ac:dyDescent="0.35">
      <c r="F3149" s="260"/>
    </row>
    <row r="3150" spans="6:6" x14ac:dyDescent="0.35">
      <c r="F3150" s="260"/>
    </row>
    <row r="3151" spans="6:6" x14ac:dyDescent="0.35">
      <c r="F3151" s="260"/>
    </row>
    <row r="3152" spans="6:6" x14ac:dyDescent="0.35">
      <c r="F3152" s="260"/>
    </row>
    <row r="3153" spans="6:6" x14ac:dyDescent="0.35">
      <c r="F3153" s="260"/>
    </row>
    <row r="3154" spans="6:6" x14ac:dyDescent="0.35">
      <c r="F3154" s="260"/>
    </row>
    <row r="3155" spans="6:6" x14ac:dyDescent="0.35">
      <c r="F3155" s="260"/>
    </row>
    <row r="3156" spans="6:6" x14ac:dyDescent="0.35">
      <c r="F3156" s="260"/>
    </row>
    <row r="3157" spans="6:6" x14ac:dyDescent="0.35">
      <c r="F3157" s="260"/>
    </row>
    <row r="3158" spans="6:6" x14ac:dyDescent="0.35">
      <c r="F3158" s="260"/>
    </row>
    <row r="3159" spans="6:6" x14ac:dyDescent="0.35">
      <c r="F3159" s="260"/>
    </row>
    <row r="3160" spans="6:6" x14ac:dyDescent="0.35">
      <c r="F3160" s="260"/>
    </row>
    <row r="3161" spans="6:6" x14ac:dyDescent="0.35">
      <c r="F3161" s="260"/>
    </row>
    <row r="3162" spans="6:6" x14ac:dyDescent="0.35">
      <c r="F3162" s="260"/>
    </row>
    <row r="3163" spans="6:6" x14ac:dyDescent="0.35">
      <c r="F3163" s="260"/>
    </row>
    <row r="3164" spans="6:6" x14ac:dyDescent="0.35">
      <c r="F3164" s="260"/>
    </row>
    <row r="3165" spans="6:6" x14ac:dyDescent="0.35">
      <c r="F3165" s="260"/>
    </row>
    <row r="3166" spans="6:6" x14ac:dyDescent="0.35">
      <c r="F3166" s="260"/>
    </row>
    <row r="3167" spans="6:6" x14ac:dyDescent="0.35">
      <c r="F3167" s="260"/>
    </row>
    <row r="3168" spans="6:6" x14ac:dyDescent="0.35">
      <c r="F3168" s="260"/>
    </row>
    <row r="3169" spans="6:6" x14ac:dyDescent="0.35">
      <c r="F3169" s="260"/>
    </row>
    <row r="3170" spans="6:6" x14ac:dyDescent="0.35">
      <c r="F3170" s="260"/>
    </row>
    <row r="3171" spans="6:6" x14ac:dyDescent="0.35">
      <c r="F3171" s="260"/>
    </row>
    <row r="3172" spans="6:6" x14ac:dyDescent="0.35">
      <c r="F3172" s="260"/>
    </row>
    <row r="3173" spans="6:6" x14ac:dyDescent="0.35">
      <c r="F3173" s="260"/>
    </row>
    <row r="3174" spans="6:6" x14ac:dyDescent="0.35">
      <c r="F3174" s="260"/>
    </row>
    <row r="3175" spans="6:6" x14ac:dyDescent="0.35">
      <c r="F3175" s="260"/>
    </row>
    <row r="3176" spans="6:6" x14ac:dyDescent="0.35">
      <c r="F3176" s="260"/>
    </row>
    <row r="3177" spans="6:6" x14ac:dyDescent="0.35">
      <c r="F3177" s="260"/>
    </row>
    <row r="3178" spans="6:6" x14ac:dyDescent="0.35">
      <c r="F3178" s="260"/>
    </row>
    <row r="3179" spans="6:6" x14ac:dyDescent="0.35">
      <c r="F3179" s="260"/>
    </row>
    <row r="3180" spans="6:6" x14ac:dyDescent="0.35">
      <c r="F3180" s="260"/>
    </row>
    <row r="3181" spans="6:6" x14ac:dyDescent="0.35">
      <c r="F3181" s="260"/>
    </row>
    <row r="3182" spans="6:6" x14ac:dyDescent="0.35">
      <c r="F3182" s="260"/>
    </row>
    <row r="3183" spans="6:6" x14ac:dyDescent="0.35">
      <c r="F3183" s="260"/>
    </row>
    <row r="3184" spans="6:6" x14ac:dyDescent="0.35">
      <c r="F3184" s="260"/>
    </row>
    <row r="3185" spans="6:6" x14ac:dyDescent="0.35">
      <c r="F3185" s="260"/>
    </row>
    <row r="3186" spans="6:6" x14ac:dyDescent="0.35">
      <c r="F3186" s="260"/>
    </row>
    <row r="3187" spans="6:6" x14ac:dyDescent="0.35">
      <c r="F3187" s="260"/>
    </row>
    <row r="3188" spans="6:6" x14ac:dyDescent="0.35">
      <c r="F3188" s="260"/>
    </row>
    <row r="3189" spans="6:6" x14ac:dyDescent="0.35">
      <c r="F3189" s="260"/>
    </row>
    <row r="3190" spans="6:6" x14ac:dyDescent="0.35">
      <c r="F3190" s="260"/>
    </row>
    <row r="3191" spans="6:6" x14ac:dyDescent="0.35">
      <c r="F3191" s="260"/>
    </row>
    <row r="3192" spans="6:6" x14ac:dyDescent="0.35">
      <c r="F3192" s="260"/>
    </row>
    <row r="3193" spans="6:6" x14ac:dyDescent="0.35">
      <c r="F3193" s="260"/>
    </row>
    <row r="3194" spans="6:6" x14ac:dyDescent="0.35">
      <c r="F3194" s="260"/>
    </row>
    <row r="3195" spans="6:6" x14ac:dyDescent="0.35">
      <c r="F3195" s="260"/>
    </row>
    <row r="3196" spans="6:6" x14ac:dyDescent="0.35">
      <c r="F3196" s="260"/>
    </row>
    <row r="3197" spans="6:6" x14ac:dyDescent="0.35">
      <c r="F3197" s="260"/>
    </row>
    <row r="3198" spans="6:6" x14ac:dyDescent="0.35">
      <c r="F3198" s="260"/>
    </row>
    <row r="3199" spans="6:6" x14ac:dyDescent="0.35">
      <c r="F3199" s="260"/>
    </row>
    <row r="3200" spans="6:6" x14ac:dyDescent="0.35">
      <c r="F3200" s="260"/>
    </row>
    <row r="3201" spans="6:6" x14ac:dyDescent="0.35">
      <c r="F3201" s="260"/>
    </row>
    <row r="3202" spans="6:6" x14ac:dyDescent="0.35">
      <c r="F3202" s="260"/>
    </row>
    <row r="3203" spans="6:6" x14ac:dyDescent="0.35">
      <c r="F3203" s="260"/>
    </row>
    <row r="3204" spans="6:6" x14ac:dyDescent="0.35">
      <c r="F3204" s="260"/>
    </row>
    <row r="3205" spans="6:6" x14ac:dyDescent="0.35">
      <c r="F3205" s="260"/>
    </row>
    <row r="3206" spans="6:6" x14ac:dyDescent="0.35">
      <c r="F3206" s="260"/>
    </row>
    <row r="3207" spans="6:6" x14ac:dyDescent="0.35">
      <c r="F3207" s="260"/>
    </row>
    <row r="3208" spans="6:6" x14ac:dyDescent="0.35">
      <c r="F3208" s="260"/>
    </row>
    <row r="3209" spans="6:6" x14ac:dyDescent="0.35">
      <c r="F3209" s="260"/>
    </row>
    <row r="3210" spans="6:6" x14ac:dyDescent="0.35">
      <c r="F3210" s="260"/>
    </row>
    <row r="3211" spans="6:6" x14ac:dyDescent="0.35">
      <c r="F3211" s="260"/>
    </row>
    <row r="3212" spans="6:6" x14ac:dyDescent="0.35">
      <c r="F3212" s="260"/>
    </row>
    <row r="3213" spans="6:6" x14ac:dyDescent="0.35">
      <c r="F3213" s="260"/>
    </row>
    <row r="3214" spans="6:6" x14ac:dyDescent="0.35">
      <c r="F3214" s="260"/>
    </row>
    <row r="3215" spans="6:6" x14ac:dyDescent="0.35">
      <c r="F3215" s="260"/>
    </row>
    <row r="3216" spans="6:6" x14ac:dyDescent="0.35">
      <c r="F3216" s="260"/>
    </row>
    <row r="3217" spans="6:6" x14ac:dyDescent="0.35">
      <c r="F3217" s="260"/>
    </row>
    <row r="3218" spans="6:6" x14ac:dyDescent="0.35">
      <c r="F3218" s="260"/>
    </row>
    <row r="3219" spans="6:6" x14ac:dyDescent="0.35">
      <c r="F3219" s="260"/>
    </row>
    <row r="3220" spans="6:6" x14ac:dyDescent="0.35">
      <c r="F3220" s="260"/>
    </row>
    <row r="3221" spans="6:6" x14ac:dyDescent="0.35">
      <c r="F3221" s="260"/>
    </row>
    <row r="3222" spans="6:6" x14ac:dyDescent="0.35">
      <c r="F3222" s="260"/>
    </row>
    <row r="3223" spans="6:6" x14ac:dyDescent="0.35">
      <c r="F3223" s="260"/>
    </row>
    <row r="3224" spans="6:6" x14ac:dyDescent="0.35">
      <c r="F3224" s="260"/>
    </row>
    <row r="3225" spans="6:6" x14ac:dyDescent="0.35">
      <c r="F3225" s="260"/>
    </row>
    <row r="3226" spans="6:6" x14ac:dyDescent="0.35">
      <c r="F3226" s="260"/>
    </row>
    <row r="3227" spans="6:6" x14ac:dyDescent="0.35">
      <c r="F3227" s="260"/>
    </row>
    <row r="3228" spans="6:6" x14ac:dyDescent="0.35">
      <c r="F3228" s="260"/>
    </row>
    <row r="3229" spans="6:6" x14ac:dyDescent="0.35">
      <c r="F3229" s="260"/>
    </row>
    <row r="3230" spans="6:6" x14ac:dyDescent="0.35">
      <c r="F3230" s="260"/>
    </row>
    <row r="3231" spans="6:6" x14ac:dyDescent="0.35">
      <c r="F3231" s="260"/>
    </row>
    <row r="3232" spans="6:6" x14ac:dyDescent="0.35">
      <c r="F3232" s="260"/>
    </row>
    <row r="3233" spans="6:6" x14ac:dyDescent="0.35">
      <c r="F3233" s="260"/>
    </row>
    <row r="3234" spans="6:6" x14ac:dyDescent="0.35">
      <c r="F3234" s="260"/>
    </row>
    <row r="3235" spans="6:6" x14ac:dyDescent="0.35">
      <c r="F3235" s="260"/>
    </row>
    <row r="3236" spans="6:6" x14ac:dyDescent="0.35">
      <c r="F3236" s="260"/>
    </row>
    <row r="3237" spans="6:6" x14ac:dyDescent="0.35">
      <c r="F3237" s="260"/>
    </row>
    <row r="3238" spans="6:6" x14ac:dyDescent="0.35">
      <c r="F3238" s="260"/>
    </row>
    <row r="3239" spans="6:6" x14ac:dyDescent="0.35">
      <c r="F3239" s="260"/>
    </row>
    <row r="3240" spans="6:6" x14ac:dyDescent="0.35">
      <c r="F3240" s="260"/>
    </row>
    <row r="3241" spans="6:6" x14ac:dyDescent="0.35">
      <c r="F3241" s="260"/>
    </row>
    <row r="3242" spans="6:6" x14ac:dyDescent="0.35">
      <c r="F3242" s="260"/>
    </row>
    <row r="3243" spans="6:6" x14ac:dyDescent="0.35">
      <c r="F3243" s="260"/>
    </row>
    <row r="3244" spans="6:6" x14ac:dyDescent="0.35">
      <c r="F3244" s="260"/>
    </row>
    <row r="3245" spans="6:6" x14ac:dyDescent="0.35">
      <c r="F3245" s="260"/>
    </row>
    <row r="3246" spans="6:6" x14ac:dyDescent="0.35">
      <c r="F3246" s="260"/>
    </row>
    <row r="3247" spans="6:6" x14ac:dyDescent="0.35">
      <c r="F3247" s="260"/>
    </row>
    <row r="3248" spans="6:6" x14ac:dyDescent="0.35">
      <c r="F3248" s="260"/>
    </row>
    <row r="3249" spans="6:6" x14ac:dyDescent="0.35">
      <c r="F3249" s="260"/>
    </row>
    <row r="3250" spans="6:6" x14ac:dyDescent="0.35">
      <c r="F3250" s="260"/>
    </row>
    <row r="3251" spans="6:6" x14ac:dyDescent="0.35">
      <c r="F3251" s="260"/>
    </row>
    <row r="3252" spans="6:6" x14ac:dyDescent="0.35">
      <c r="F3252" s="260"/>
    </row>
    <row r="3253" spans="6:6" x14ac:dyDescent="0.35">
      <c r="F3253" s="260"/>
    </row>
    <row r="3254" spans="6:6" x14ac:dyDescent="0.35">
      <c r="F3254" s="260"/>
    </row>
    <row r="3255" spans="6:6" x14ac:dyDescent="0.35">
      <c r="F3255" s="260"/>
    </row>
    <row r="3256" spans="6:6" x14ac:dyDescent="0.35">
      <c r="F3256" s="260"/>
    </row>
    <row r="3257" spans="6:6" x14ac:dyDescent="0.35">
      <c r="F3257" s="260"/>
    </row>
    <row r="3258" spans="6:6" x14ac:dyDescent="0.35">
      <c r="F3258" s="260"/>
    </row>
    <row r="3259" spans="6:6" x14ac:dyDescent="0.35">
      <c r="F3259" s="260"/>
    </row>
    <row r="3260" spans="6:6" x14ac:dyDescent="0.35">
      <c r="F3260" s="260"/>
    </row>
    <row r="3261" spans="6:6" x14ac:dyDescent="0.35">
      <c r="F3261" s="260"/>
    </row>
    <row r="3262" spans="6:6" x14ac:dyDescent="0.35">
      <c r="F3262" s="260"/>
    </row>
    <row r="3263" spans="6:6" x14ac:dyDescent="0.35">
      <c r="F3263" s="260"/>
    </row>
    <row r="3264" spans="6:6" x14ac:dyDescent="0.35">
      <c r="F3264" s="260"/>
    </row>
    <row r="3265" spans="6:6" x14ac:dyDescent="0.35">
      <c r="F3265" s="260"/>
    </row>
    <row r="3266" spans="6:6" x14ac:dyDescent="0.35">
      <c r="F3266" s="260"/>
    </row>
    <row r="3267" spans="6:6" x14ac:dyDescent="0.35">
      <c r="F3267" s="260"/>
    </row>
    <row r="3268" spans="6:6" x14ac:dyDescent="0.35">
      <c r="F3268" s="260"/>
    </row>
    <row r="3269" spans="6:6" x14ac:dyDescent="0.35">
      <c r="F3269" s="260"/>
    </row>
    <row r="3270" spans="6:6" x14ac:dyDescent="0.35">
      <c r="F3270" s="260"/>
    </row>
    <row r="3271" spans="6:6" x14ac:dyDescent="0.35">
      <c r="F3271" s="260"/>
    </row>
    <row r="3272" spans="6:6" x14ac:dyDescent="0.35">
      <c r="F3272" s="260"/>
    </row>
    <row r="3273" spans="6:6" x14ac:dyDescent="0.35">
      <c r="F3273" s="260"/>
    </row>
    <row r="3274" spans="6:6" x14ac:dyDescent="0.35">
      <c r="F3274" s="260"/>
    </row>
    <row r="3275" spans="6:6" x14ac:dyDescent="0.35">
      <c r="F3275" s="260"/>
    </row>
    <row r="3276" spans="6:6" x14ac:dyDescent="0.35">
      <c r="F3276" s="260"/>
    </row>
    <row r="3277" spans="6:6" x14ac:dyDescent="0.35">
      <c r="F3277" s="260"/>
    </row>
    <row r="3278" spans="6:6" x14ac:dyDescent="0.35">
      <c r="F3278" s="260"/>
    </row>
    <row r="3279" spans="6:6" x14ac:dyDescent="0.35">
      <c r="F3279" s="260"/>
    </row>
    <row r="3280" spans="6:6" x14ac:dyDescent="0.35">
      <c r="F3280" s="260"/>
    </row>
    <row r="3281" spans="6:6" x14ac:dyDescent="0.35">
      <c r="F3281" s="260"/>
    </row>
    <row r="3282" spans="6:6" x14ac:dyDescent="0.35">
      <c r="F3282" s="260"/>
    </row>
    <row r="3283" spans="6:6" x14ac:dyDescent="0.35">
      <c r="F3283" s="260"/>
    </row>
    <row r="3284" spans="6:6" x14ac:dyDescent="0.35">
      <c r="F3284" s="260"/>
    </row>
    <row r="3285" spans="6:6" x14ac:dyDescent="0.35">
      <c r="F3285" s="260"/>
    </row>
    <row r="3286" spans="6:6" x14ac:dyDescent="0.35">
      <c r="F3286" s="260"/>
    </row>
    <row r="3287" spans="6:6" x14ac:dyDescent="0.35">
      <c r="F3287" s="260"/>
    </row>
    <row r="3288" spans="6:6" x14ac:dyDescent="0.35">
      <c r="F3288" s="260"/>
    </row>
    <row r="3289" spans="6:6" x14ac:dyDescent="0.35">
      <c r="F3289" s="260"/>
    </row>
    <row r="3290" spans="6:6" x14ac:dyDescent="0.35">
      <c r="F3290" s="260"/>
    </row>
    <row r="3291" spans="6:6" x14ac:dyDescent="0.35">
      <c r="F3291" s="260"/>
    </row>
    <row r="3292" spans="6:6" x14ac:dyDescent="0.35">
      <c r="F3292" s="260"/>
    </row>
    <row r="3293" spans="6:6" x14ac:dyDescent="0.35">
      <c r="F3293" s="260"/>
    </row>
    <row r="3294" spans="6:6" x14ac:dyDescent="0.35">
      <c r="F3294" s="260"/>
    </row>
    <row r="3295" spans="6:6" x14ac:dyDescent="0.35">
      <c r="F3295" s="260"/>
    </row>
    <row r="3296" spans="6:6" x14ac:dyDescent="0.35">
      <c r="F3296" s="260"/>
    </row>
    <row r="3297" spans="6:6" x14ac:dyDescent="0.35">
      <c r="F3297" s="260"/>
    </row>
    <row r="3298" spans="6:6" x14ac:dyDescent="0.35">
      <c r="F3298" s="260"/>
    </row>
    <row r="3299" spans="6:6" x14ac:dyDescent="0.35">
      <c r="F3299" s="260"/>
    </row>
    <row r="3300" spans="6:6" x14ac:dyDescent="0.35">
      <c r="F3300" s="260"/>
    </row>
    <row r="3301" spans="6:6" x14ac:dyDescent="0.35">
      <c r="F3301" s="260"/>
    </row>
    <row r="3302" spans="6:6" x14ac:dyDescent="0.35">
      <c r="F3302" s="260"/>
    </row>
    <row r="3303" spans="6:6" x14ac:dyDescent="0.35">
      <c r="F3303" s="260"/>
    </row>
    <row r="3304" spans="6:6" x14ac:dyDescent="0.35">
      <c r="F3304" s="260"/>
    </row>
    <row r="3305" spans="6:6" x14ac:dyDescent="0.35">
      <c r="F3305" s="260"/>
    </row>
    <row r="3306" spans="6:6" x14ac:dyDescent="0.35">
      <c r="F3306" s="260"/>
    </row>
    <row r="3307" spans="6:6" x14ac:dyDescent="0.35">
      <c r="F3307" s="260"/>
    </row>
    <row r="3308" spans="6:6" x14ac:dyDescent="0.35">
      <c r="F3308" s="260"/>
    </row>
    <row r="3309" spans="6:6" x14ac:dyDescent="0.35">
      <c r="F3309" s="260"/>
    </row>
    <row r="3310" spans="6:6" x14ac:dyDescent="0.35">
      <c r="F3310" s="260"/>
    </row>
    <row r="3311" spans="6:6" x14ac:dyDescent="0.35">
      <c r="F3311" s="260"/>
    </row>
    <row r="3312" spans="6:6" x14ac:dyDescent="0.35">
      <c r="F3312" s="260"/>
    </row>
    <row r="3313" spans="6:6" x14ac:dyDescent="0.35">
      <c r="F3313" s="260"/>
    </row>
    <row r="3314" spans="6:6" x14ac:dyDescent="0.35">
      <c r="F3314" s="260"/>
    </row>
    <row r="3315" spans="6:6" x14ac:dyDescent="0.35">
      <c r="F3315" s="260"/>
    </row>
    <row r="3316" spans="6:6" x14ac:dyDescent="0.35">
      <c r="F3316" s="260"/>
    </row>
    <row r="3317" spans="6:6" x14ac:dyDescent="0.35">
      <c r="F3317" s="260"/>
    </row>
    <row r="3318" spans="6:6" x14ac:dyDescent="0.35">
      <c r="F3318" s="260"/>
    </row>
    <row r="3319" spans="6:6" x14ac:dyDescent="0.35">
      <c r="F3319" s="260"/>
    </row>
    <row r="3320" spans="6:6" x14ac:dyDescent="0.35">
      <c r="F3320" s="260"/>
    </row>
    <row r="3321" spans="6:6" x14ac:dyDescent="0.35">
      <c r="F3321" s="260"/>
    </row>
    <row r="3322" spans="6:6" x14ac:dyDescent="0.35">
      <c r="F3322" s="260"/>
    </row>
    <row r="3323" spans="6:6" x14ac:dyDescent="0.35">
      <c r="F3323" s="260"/>
    </row>
    <row r="3324" spans="6:6" x14ac:dyDescent="0.35">
      <c r="F3324" s="260"/>
    </row>
    <row r="3325" spans="6:6" x14ac:dyDescent="0.35">
      <c r="F3325" s="260"/>
    </row>
    <row r="3326" spans="6:6" x14ac:dyDescent="0.35">
      <c r="F3326" s="260"/>
    </row>
    <row r="3327" spans="6:6" x14ac:dyDescent="0.35">
      <c r="F3327" s="260"/>
    </row>
    <row r="3328" spans="6:6" x14ac:dyDescent="0.35">
      <c r="F3328" s="260"/>
    </row>
    <row r="3329" spans="6:6" x14ac:dyDescent="0.35">
      <c r="F3329" s="260"/>
    </row>
    <row r="3330" spans="6:6" x14ac:dyDescent="0.35">
      <c r="F3330" s="260"/>
    </row>
    <row r="3331" spans="6:6" x14ac:dyDescent="0.35">
      <c r="F3331" s="260"/>
    </row>
    <row r="3332" spans="6:6" x14ac:dyDescent="0.35">
      <c r="F3332" s="260"/>
    </row>
    <row r="3333" spans="6:6" x14ac:dyDescent="0.35">
      <c r="F3333" s="260"/>
    </row>
    <row r="3334" spans="6:6" x14ac:dyDescent="0.35">
      <c r="F3334" s="260"/>
    </row>
    <row r="3335" spans="6:6" x14ac:dyDescent="0.35">
      <c r="F3335" s="260"/>
    </row>
    <row r="3336" spans="6:6" x14ac:dyDescent="0.35">
      <c r="F3336" s="260"/>
    </row>
    <row r="3337" spans="6:6" x14ac:dyDescent="0.35">
      <c r="F3337" s="260"/>
    </row>
    <row r="3338" spans="6:6" x14ac:dyDescent="0.35">
      <c r="F3338" s="260"/>
    </row>
    <row r="3339" spans="6:6" x14ac:dyDescent="0.35">
      <c r="F3339" s="260"/>
    </row>
    <row r="3340" spans="6:6" x14ac:dyDescent="0.35">
      <c r="F3340" s="260"/>
    </row>
    <row r="3341" spans="6:6" x14ac:dyDescent="0.35">
      <c r="F3341" s="260"/>
    </row>
    <row r="3342" spans="6:6" x14ac:dyDescent="0.35">
      <c r="F3342" s="260"/>
    </row>
    <row r="3343" spans="6:6" x14ac:dyDescent="0.35">
      <c r="F3343" s="260"/>
    </row>
    <row r="3344" spans="6:6" x14ac:dyDescent="0.35">
      <c r="F3344" s="260"/>
    </row>
    <row r="3345" spans="6:6" x14ac:dyDescent="0.35">
      <c r="F3345" s="260"/>
    </row>
    <row r="3346" spans="6:6" x14ac:dyDescent="0.35">
      <c r="F3346" s="260"/>
    </row>
    <row r="3347" spans="6:6" x14ac:dyDescent="0.35">
      <c r="F3347" s="260"/>
    </row>
    <row r="3348" spans="6:6" x14ac:dyDescent="0.35">
      <c r="F3348" s="260"/>
    </row>
    <row r="3349" spans="6:6" x14ac:dyDescent="0.35">
      <c r="F3349" s="260"/>
    </row>
    <row r="3350" spans="6:6" x14ac:dyDescent="0.35">
      <c r="F3350" s="260"/>
    </row>
    <row r="3351" spans="6:6" x14ac:dyDescent="0.35">
      <c r="F3351" s="260"/>
    </row>
    <row r="3352" spans="6:6" x14ac:dyDescent="0.35">
      <c r="F3352" s="260"/>
    </row>
    <row r="3353" spans="6:6" x14ac:dyDescent="0.35">
      <c r="F3353" s="260"/>
    </row>
    <row r="3354" spans="6:6" x14ac:dyDescent="0.35">
      <c r="F3354" s="260"/>
    </row>
    <row r="3355" spans="6:6" x14ac:dyDescent="0.35">
      <c r="F3355" s="260"/>
    </row>
    <row r="3356" spans="6:6" x14ac:dyDescent="0.35">
      <c r="F3356" s="260"/>
    </row>
    <row r="3357" spans="6:6" x14ac:dyDescent="0.35">
      <c r="F3357" s="260"/>
    </row>
    <row r="3358" spans="6:6" x14ac:dyDescent="0.35">
      <c r="F3358" s="260"/>
    </row>
    <row r="3359" spans="6:6" x14ac:dyDescent="0.35">
      <c r="F3359" s="260"/>
    </row>
    <row r="3360" spans="6:6" x14ac:dyDescent="0.35">
      <c r="F3360" s="260"/>
    </row>
    <row r="3361" spans="6:6" x14ac:dyDescent="0.35">
      <c r="F3361" s="260"/>
    </row>
    <row r="3362" spans="6:6" x14ac:dyDescent="0.35">
      <c r="F3362" s="260"/>
    </row>
    <row r="3363" spans="6:6" x14ac:dyDescent="0.35">
      <c r="F3363" s="260"/>
    </row>
    <row r="3364" spans="6:6" x14ac:dyDescent="0.35">
      <c r="F3364" s="260"/>
    </row>
    <row r="3365" spans="6:6" x14ac:dyDescent="0.35">
      <c r="F3365" s="260"/>
    </row>
    <row r="3366" spans="6:6" x14ac:dyDescent="0.35">
      <c r="F3366" s="260"/>
    </row>
    <row r="3367" spans="6:6" x14ac:dyDescent="0.35">
      <c r="F3367" s="260"/>
    </row>
    <row r="3368" spans="6:6" x14ac:dyDescent="0.35">
      <c r="F3368" s="260"/>
    </row>
    <row r="3369" spans="6:6" x14ac:dyDescent="0.35">
      <c r="F3369" s="260"/>
    </row>
    <row r="3370" spans="6:6" x14ac:dyDescent="0.35">
      <c r="F3370" s="260"/>
    </row>
    <row r="3371" spans="6:6" x14ac:dyDescent="0.35">
      <c r="F3371" s="260"/>
    </row>
    <row r="3372" spans="6:6" x14ac:dyDescent="0.35">
      <c r="F3372" s="260"/>
    </row>
    <row r="3373" spans="6:6" x14ac:dyDescent="0.35">
      <c r="F3373" s="260"/>
    </row>
    <row r="3374" spans="6:6" x14ac:dyDescent="0.35">
      <c r="F3374" s="260"/>
    </row>
    <row r="3375" spans="6:6" x14ac:dyDescent="0.35">
      <c r="F3375" s="260"/>
    </row>
    <row r="3376" spans="6:6" x14ac:dyDescent="0.35">
      <c r="F3376" s="260"/>
    </row>
    <row r="3377" spans="6:6" x14ac:dyDescent="0.35">
      <c r="F3377" s="260"/>
    </row>
    <row r="3378" spans="6:6" x14ac:dyDescent="0.35">
      <c r="F3378" s="260"/>
    </row>
    <row r="3379" spans="6:6" x14ac:dyDescent="0.35">
      <c r="F3379" s="260"/>
    </row>
    <row r="3380" spans="6:6" x14ac:dyDescent="0.35">
      <c r="F3380" s="260"/>
    </row>
    <row r="3381" spans="6:6" x14ac:dyDescent="0.35">
      <c r="F3381" s="260"/>
    </row>
    <row r="3382" spans="6:6" x14ac:dyDescent="0.35">
      <c r="F3382" s="260"/>
    </row>
    <row r="3383" spans="6:6" x14ac:dyDescent="0.35">
      <c r="F3383" s="260"/>
    </row>
    <row r="3384" spans="6:6" x14ac:dyDescent="0.35">
      <c r="F3384" s="260"/>
    </row>
    <row r="3385" spans="6:6" x14ac:dyDescent="0.35">
      <c r="F3385" s="260"/>
    </row>
    <row r="3386" spans="6:6" x14ac:dyDescent="0.35">
      <c r="F3386" s="260"/>
    </row>
    <row r="3387" spans="6:6" x14ac:dyDescent="0.35">
      <c r="F3387" s="260"/>
    </row>
    <row r="3388" spans="6:6" x14ac:dyDescent="0.35">
      <c r="F3388" s="260"/>
    </row>
    <row r="3389" spans="6:6" x14ac:dyDescent="0.35">
      <c r="F3389" s="260"/>
    </row>
    <row r="3390" spans="6:6" x14ac:dyDescent="0.35">
      <c r="F3390" s="260"/>
    </row>
    <row r="3391" spans="6:6" x14ac:dyDescent="0.35">
      <c r="F3391" s="260"/>
    </row>
    <row r="3392" spans="6:6" x14ac:dyDescent="0.35">
      <c r="F3392" s="260"/>
    </row>
    <row r="3393" spans="6:6" x14ac:dyDescent="0.35">
      <c r="F3393" s="260"/>
    </row>
    <row r="3394" spans="6:6" x14ac:dyDescent="0.35">
      <c r="F3394" s="260"/>
    </row>
    <row r="3395" spans="6:6" x14ac:dyDescent="0.35">
      <c r="F3395" s="260"/>
    </row>
    <row r="3396" spans="6:6" x14ac:dyDescent="0.35">
      <c r="F3396" s="260"/>
    </row>
    <row r="3397" spans="6:6" x14ac:dyDescent="0.35">
      <c r="F3397" s="260"/>
    </row>
    <row r="3398" spans="6:6" x14ac:dyDescent="0.35">
      <c r="F3398" s="260"/>
    </row>
    <row r="3399" spans="6:6" x14ac:dyDescent="0.35">
      <c r="F3399" s="260"/>
    </row>
    <row r="3400" spans="6:6" x14ac:dyDescent="0.35">
      <c r="F3400" s="260"/>
    </row>
    <row r="3401" spans="6:6" x14ac:dyDescent="0.35">
      <c r="F3401" s="260"/>
    </row>
    <row r="3402" spans="6:6" x14ac:dyDescent="0.35">
      <c r="F3402" s="260"/>
    </row>
    <row r="3403" spans="6:6" x14ac:dyDescent="0.35">
      <c r="F3403" s="260"/>
    </row>
    <row r="3404" spans="6:6" x14ac:dyDescent="0.35">
      <c r="F3404" s="260"/>
    </row>
    <row r="3405" spans="6:6" x14ac:dyDescent="0.35">
      <c r="F3405" s="260"/>
    </row>
    <row r="3406" spans="6:6" x14ac:dyDescent="0.35">
      <c r="F3406" s="260"/>
    </row>
    <row r="3407" spans="6:6" x14ac:dyDescent="0.35">
      <c r="F3407" s="260"/>
    </row>
    <row r="3408" spans="6:6" x14ac:dyDescent="0.35">
      <c r="F3408" s="260"/>
    </row>
    <row r="3409" spans="6:6" x14ac:dyDescent="0.35">
      <c r="F3409" s="260"/>
    </row>
    <row r="3410" spans="6:6" x14ac:dyDescent="0.35">
      <c r="F3410" s="260"/>
    </row>
    <row r="3411" spans="6:6" x14ac:dyDescent="0.35">
      <c r="F3411" s="260"/>
    </row>
    <row r="3412" spans="6:6" x14ac:dyDescent="0.35">
      <c r="F3412" s="260"/>
    </row>
    <row r="3413" spans="6:6" x14ac:dyDescent="0.35">
      <c r="F3413" s="260"/>
    </row>
    <row r="3414" spans="6:6" x14ac:dyDescent="0.35">
      <c r="F3414" s="260"/>
    </row>
    <row r="3415" spans="6:6" x14ac:dyDescent="0.35">
      <c r="F3415" s="260"/>
    </row>
    <row r="3416" spans="6:6" x14ac:dyDescent="0.35">
      <c r="F3416" s="260"/>
    </row>
    <row r="3417" spans="6:6" x14ac:dyDescent="0.35">
      <c r="F3417" s="260"/>
    </row>
    <row r="3418" spans="6:6" x14ac:dyDescent="0.35">
      <c r="F3418" s="260"/>
    </row>
    <row r="3419" spans="6:6" x14ac:dyDescent="0.35">
      <c r="F3419" s="260"/>
    </row>
    <row r="3420" spans="6:6" x14ac:dyDescent="0.35">
      <c r="F3420" s="260"/>
    </row>
    <row r="3421" spans="6:6" x14ac:dyDescent="0.35">
      <c r="F3421" s="260"/>
    </row>
    <row r="3422" spans="6:6" x14ac:dyDescent="0.35">
      <c r="F3422" s="260"/>
    </row>
    <row r="3423" spans="6:6" x14ac:dyDescent="0.35">
      <c r="F3423" s="260"/>
    </row>
    <row r="3424" spans="6:6" x14ac:dyDescent="0.35">
      <c r="F3424" s="260"/>
    </row>
    <row r="3425" spans="6:6" x14ac:dyDescent="0.35">
      <c r="F3425" s="260"/>
    </row>
    <row r="3426" spans="6:6" x14ac:dyDescent="0.35">
      <c r="F3426" s="260"/>
    </row>
    <row r="3427" spans="6:6" x14ac:dyDescent="0.35">
      <c r="F3427" s="260"/>
    </row>
    <row r="3428" spans="6:6" x14ac:dyDescent="0.35">
      <c r="F3428" s="260"/>
    </row>
    <row r="3429" spans="6:6" x14ac:dyDescent="0.35">
      <c r="F3429" s="260"/>
    </row>
    <row r="3430" spans="6:6" x14ac:dyDescent="0.35">
      <c r="F3430" s="260"/>
    </row>
    <row r="3431" spans="6:6" x14ac:dyDescent="0.35">
      <c r="F3431" s="260"/>
    </row>
    <row r="3432" spans="6:6" x14ac:dyDescent="0.35">
      <c r="F3432" s="260"/>
    </row>
    <row r="3433" spans="6:6" x14ac:dyDescent="0.35">
      <c r="F3433" s="260"/>
    </row>
    <row r="3434" spans="6:6" x14ac:dyDescent="0.35">
      <c r="F3434" s="260"/>
    </row>
    <row r="3435" spans="6:6" x14ac:dyDescent="0.35">
      <c r="F3435" s="260"/>
    </row>
    <row r="3436" spans="6:6" x14ac:dyDescent="0.35">
      <c r="F3436" s="260"/>
    </row>
    <row r="3437" spans="6:6" x14ac:dyDescent="0.35">
      <c r="F3437" s="260"/>
    </row>
    <row r="3438" spans="6:6" x14ac:dyDescent="0.35">
      <c r="F3438" s="260"/>
    </row>
    <row r="3439" spans="6:6" x14ac:dyDescent="0.35">
      <c r="F3439" s="260"/>
    </row>
    <row r="3440" spans="6:6" x14ac:dyDescent="0.35">
      <c r="F3440" s="260"/>
    </row>
    <row r="3441" spans="6:6" x14ac:dyDescent="0.35">
      <c r="F3441" s="260"/>
    </row>
    <row r="3442" spans="6:6" x14ac:dyDescent="0.35">
      <c r="F3442" s="260"/>
    </row>
    <row r="3443" spans="6:6" x14ac:dyDescent="0.35">
      <c r="F3443" s="260"/>
    </row>
    <row r="3444" spans="6:6" x14ac:dyDescent="0.35">
      <c r="F3444" s="260"/>
    </row>
    <row r="3445" spans="6:6" x14ac:dyDescent="0.35">
      <c r="F3445" s="260"/>
    </row>
    <row r="3446" spans="6:6" x14ac:dyDescent="0.35">
      <c r="F3446" s="260"/>
    </row>
    <row r="3447" spans="6:6" x14ac:dyDescent="0.35">
      <c r="F3447" s="260"/>
    </row>
    <row r="3448" spans="6:6" x14ac:dyDescent="0.35">
      <c r="F3448" s="260"/>
    </row>
    <row r="3449" spans="6:6" x14ac:dyDescent="0.35">
      <c r="F3449" s="260"/>
    </row>
    <row r="3450" spans="6:6" x14ac:dyDescent="0.35">
      <c r="F3450" s="260"/>
    </row>
    <row r="3451" spans="6:6" x14ac:dyDescent="0.35">
      <c r="F3451" s="260"/>
    </row>
    <row r="3452" spans="6:6" x14ac:dyDescent="0.35">
      <c r="F3452" s="260"/>
    </row>
    <row r="3453" spans="6:6" x14ac:dyDescent="0.35">
      <c r="F3453" s="260"/>
    </row>
    <row r="3454" spans="6:6" x14ac:dyDescent="0.35">
      <c r="F3454" s="260"/>
    </row>
    <row r="3455" spans="6:6" x14ac:dyDescent="0.35">
      <c r="F3455" s="260"/>
    </row>
    <row r="3456" spans="6:6" x14ac:dyDescent="0.35">
      <c r="F3456" s="260"/>
    </row>
    <row r="3457" spans="6:6" x14ac:dyDescent="0.35">
      <c r="F3457" s="260"/>
    </row>
    <row r="3458" spans="6:6" x14ac:dyDescent="0.35">
      <c r="F3458" s="260"/>
    </row>
    <row r="3459" spans="6:6" x14ac:dyDescent="0.35">
      <c r="F3459" s="260"/>
    </row>
    <row r="3460" spans="6:6" x14ac:dyDescent="0.35">
      <c r="F3460" s="260"/>
    </row>
    <row r="3461" spans="6:6" x14ac:dyDescent="0.35">
      <c r="F3461" s="260"/>
    </row>
    <row r="3462" spans="6:6" x14ac:dyDescent="0.35">
      <c r="F3462" s="260"/>
    </row>
    <row r="3463" spans="6:6" x14ac:dyDescent="0.35">
      <c r="F3463" s="260"/>
    </row>
    <row r="3464" spans="6:6" x14ac:dyDescent="0.35">
      <c r="F3464" s="260"/>
    </row>
    <row r="3465" spans="6:6" x14ac:dyDescent="0.35">
      <c r="F3465" s="260"/>
    </row>
    <row r="3466" spans="6:6" x14ac:dyDescent="0.35">
      <c r="F3466" s="260"/>
    </row>
    <row r="3467" spans="6:6" x14ac:dyDescent="0.35">
      <c r="F3467" s="260"/>
    </row>
    <row r="3468" spans="6:6" x14ac:dyDescent="0.35">
      <c r="F3468" s="260"/>
    </row>
    <row r="3469" spans="6:6" x14ac:dyDescent="0.35">
      <c r="F3469" s="260"/>
    </row>
    <row r="3470" spans="6:6" x14ac:dyDescent="0.35">
      <c r="F3470" s="260"/>
    </row>
    <row r="3471" spans="6:6" x14ac:dyDescent="0.35">
      <c r="F3471" s="260"/>
    </row>
    <row r="3472" spans="6:6" x14ac:dyDescent="0.35">
      <c r="F3472" s="260"/>
    </row>
    <row r="3473" spans="6:6" x14ac:dyDescent="0.35">
      <c r="F3473" s="260"/>
    </row>
    <row r="3474" spans="6:6" x14ac:dyDescent="0.35">
      <c r="F3474" s="260"/>
    </row>
    <row r="3475" spans="6:6" x14ac:dyDescent="0.35">
      <c r="F3475" s="260"/>
    </row>
    <row r="3476" spans="6:6" x14ac:dyDescent="0.35">
      <c r="F3476" s="260"/>
    </row>
    <row r="3477" spans="6:6" x14ac:dyDescent="0.35">
      <c r="F3477" s="260"/>
    </row>
    <row r="3478" spans="6:6" x14ac:dyDescent="0.35">
      <c r="F3478" s="260"/>
    </row>
    <row r="3479" spans="6:6" x14ac:dyDescent="0.35">
      <c r="F3479" s="260"/>
    </row>
    <row r="3480" spans="6:6" x14ac:dyDescent="0.35">
      <c r="F3480" s="260"/>
    </row>
    <row r="3481" spans="6:6" x14ac:dyDescent="0.35">
      <c r="F3481" s="260"/>
    </row>
    <row r="3482" spans="6:6" x14ac:dyDescent="0.35">
      <c r="F3482" s="260"/>
    </row>
    <row r="3483" spans="6:6" x14ac:dyDescent="0.35">
      <c r="F3483" s="260"/>
    </row>
    <row r="3484" spans="6:6" x14ac:dyDescent="0.35">
      <c r="F3484" s="260"/>
    </row>
    <row r="3485" spans="6:6" x14ac:dyDescent="0.35">
      <c r="F3485" s="260"/>
    </row>
    <row r="3486" spans="6:6" x14ac:dyDescent="0.35">
      <c r="F3486" s="260"/>
    </row>
    <row r="3487" spans="6:6" x14ac:dyDescent="0.35">
      <c r="F3487" s="260"/>
    </row>
    <row r="3488" spans="6:6" x14ac:dyDescent="0.35">
      <c r="F3488" s="260"/>
    </row>
    <row r="3489" spans="6:6" x14ac:dyDescent="0.35">
      <c r="F3489" s="260"/>
    </row>
    <row r="3490" spans="6:6" x14ac:dyDescent="0.35">
      <c r="F3490" s="260"/>
    </row>
    <row r="3491" spans="6:6" x14ac:dyDescent="0.35">
      <c r="F3491" s="260"/>
    </row>
    <row r="3492" spans="6:6" x14ac:dyDescent="0.35">
      <c r="F3492" s="260"/>
    </row>
    <row r="3493" spans="6:6" x14ac:dyDescent="0.35">
      <c r="F3493" s="260"/>
    </row>
    <row r="3494" spans="6:6" x14ac:dyDescent="0.35">
      <c r="F3494" s="260"/>
    </row>
    <row r="3495" spans="6:6" x14ac:dyDescent="0.35">
      <c r="F3495" s="260"/>
    </row>
    <row r="3496" spans="6:6" x14ac:dyDescent="0.35">
      <c r="F3496" s="260"/>
    </row>
    <row r="3497" spans="6:6" x14ac:dyDescent="0.35">
      <c r="F3497" s="260"/>
    </row>
    <row r="3498" spans="6:6" x14ac:dyDescent="0.35">
      <c r="F3498" s="260"/>
    </row>
    <row r="3499" spans="6:6" x14ac:dyDescent="0.35">
      <c r="F3499" s="260"/>
    </row>
    <row r="3500" spans="6:6" x14ac:dyDescent="0.35">
      <c r="F3500" s="260"/>
    </row>
    <row r="3501" spans="6:6" x14ac:dyDescent="0.35">
      <c r="F3501" s="260"/>
    </row>
    <row r="3502" spans="6:6" x14ac:dyDescent="0.35">
      <c r="F3502" s="260"/>
    </row>
    <row r="3503" spans="6:6" x14ac:dyDescent="0.35">
      <c r="F3503" s="260"/>
    </row>
    <row r="3504" spans="6:6" x14ac:dyDescent="0.35">
      <c r="F3504" s="260"/>
    </row>
    <row r="3505" spans="6:6" x14ac:dyDescent="0.35">
      <c r="F3505" s="260"/>
    </row>
    <row r="3506" spans="6:6" x14ac:dyDescent="0.35">
      <c r="F3506" s="260"/>
    </row>
    <row r="3507" spans="6:6" x14ac:dyDescent="0.35">
      <c r="F3507" s="260"/>
    </row>
    <row r="3508" spans="6:6" x14ac:dyDescent="0.35">
      <c r="F3508" s="260"/>
    </row>
  </sheetData>
  <sheetProtection algorithmName="SHA-512" hashValue="AUcjW1PqBca6U088RIMeKWcfdleioUklo7LSfgMeRaG/bKXCtS4bpC5HgvK+uef9CAOJtOPdwWvFtKtLomyvTQ==" saltValue="eOwVsA+GYaob3v4tHwoWaQ==" spinCount="100000" sheet="1" objects="1" scenarios="1" selectLockedCells="1"/>
  <mergeCells count="8">
    <mergeCell ref="C8:D8"/>
    <mergeCell ref="C9:D9"/>
    <mergeCell ref="B2:D2"/>
    <mergeCell ref="C3:D3"/>
    <mergeCell ref="C4:D4"/>
    <mergeCell ref="C5:D5"/>
    <mergeCell ref="C6:D6"/>
    <mergeCell ref="C7:D7"/>
  </mergeCells>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82254-E9BC-451C-86B4-9AABBD97B2CD}">
  <sheetPr codeName="Sheet12"/>
  <dimension ref="A1:G32"/>
  <sheetViews>
    <sheetView showGridLines="0" zoomScale="80" zoomScaleNormal="80" workbookViewId="0">
      <selection activeCell="C21" sqref="C21"/>
    </sheetView>
  </sheetViews>
  <sheetFormatPr defaultColWidth="9.109375" defaultRowHeight="15.6" x14ac:dyDescent="0.3"/>
  <cols>
    <col min="1" max="1" width="7.109375" style="26" customWidth="1"/>
    <col min="2" max="2" width="46.44140625" style="26" customWidth="1"/>
    <col min="3" max="3" width="51.5546875" style="26" customWidth="1"/>
    <col min="4" max="4" width="6.44140625" style="26" customWidth="1"/>
    <col min="5" max="5" width="3.88671875" style="26" customWidth="1"/>
    <col min="6" max="6" width="4.33203125" style="26" customWidth="1"/>
    <col min="7" max="16384" width="9.109375" style="26"/>
  </cols>
  <sheetData>
    <row r="1" spans="1:7" ht="16.2" thickBot="1" x14ac:dyDescent="0.35">
      <c r="D1" s="28"/>
      <c r="E1" s="31"/>
      <c r="F1" s="29"/>
    </row>
    <row r="2" spans="1:7" ht="16.2" thickBot="1" x14ac:dyDescent="0.35">
      <c r="B2" s="584" t="s">
        <v>0</v>
      </c>
      <c r="C2" s="586"/>
      <c r="D2" s="28"/>
      <c r="E2" s="31"/>
      <c r="F2" s="29"/>
    </row>
    <row r="3" spans="1:7" ht="18.600000000000001" customHeight="1" x14ac:dyDescent="0.35">
      <c r="B3" s="44" t="s">
        <v>200</v>
      </c>
      <c r="C3" s="38" t="s">
        <v>209</v>
      </c>
      <c r="D3" s="28"/>
      <c r="E3" s="31"/>
      <c r="F3" s="29"/>
    </row>
    <row r="4" spans="1:7" ht="16.2" x14ac:dyDescent="0.35">
      <c r="B4" s="45" t="s">
        <v>201</v>
      </c>
      <c r="C4" s="39" t="str">
        <f>INDEX(B14:B56,COUNTA(B14:B56),1)</f>
        <v>v3.3</v>
      </c>
      <c r="D4" s="28"/>
      <c r="E4" s="31"/>
      <c r="F4" s="29"/>
    </row>
    <row r="5" spans="1:7" ht="16.2" x14ac:dyDescent="0.35">
      <c r="B5" s="45" t="s">
        <v>207</v>
      </c>
      <c r="C5" s="40">
        <f>IF(MAX(B14:C98)=0,"No Revisions Dates Entered",MAX(C14:C98))</f>
        <v>46171</v>
      </c>
      <c r="D5" s="28"/>
      <c r="E5" s="31"/>
      <c r="F5" s="29"/>
    </row>
    <row r="6" spans="1:7" ht="16.2" x14ac:dyDescent="0.35">
      <c r="B6" s="45" t="s">
        <v>202</v>
      </c>
      <c r="C6" s="39" t="str">
        <f ca="1">MID(CELL("filename",A1), FIND("]", CELL("filename", A1))+ 1, 255)</f>
        <v>Version Control</v>
      </c>
      <c r="D6" s="28"/>
      <c r="E6" s="31"/>
      <c r="F6" s="29"/>
    </row>
    <row r="7" spans="1:7" x14ac:dyDescent="0.3">
      <c r="B7" s="41" t="s">
        <v>203</v>
      </c>
      <c r="C7" s="42" t="str">
        <f ca="1">MID(CELL("FILENAME",F16),FIND("[",CELL("FILENAME",F16))+1,FIND("]",CELL("FILENAME",F16))-FIND("[",CELL("FILENAME",F16))-1)</f>
        <v>Furnace Fans - v3.3.xlsx</v>
      </c>
      <c r="D7" s="28"/>
      <c r="E7" s="31"/>
      <c r="F7" s="29"/>
    </row>
    <row r="8" spans="1:7" x14ac:dyDescent="0.3">
      <c r="B8" s="41" t="s">
        <v>280</v>
      </c>
      <c r="C8" s="259" t="str">
        <f>'General Info and Test Results'!C17</f>
        <v>[MM/DD/YYYY]</v>
      </c>
      <c r="D8" s="28"/>
      <c r="E8" s="31"/>
      <c r="F8" s="29"/>
    </row>
    <row r="9" spans="1:7" ht="16.8" thickBot="1" x14ac:dyDescent="0.4">
      <c r="B9" s="46" t="s">
        <v>208</v>
      </c>
      <c r="C9" s="43" t="str">
        <f>'General Info and Test Results'!C18</f>
        <v>[MM/DD/YYYY]</v>
      </c>
      <c r="D9" s="28"/>
      <c r="E9" s="31"/>
      <c r="F9" s="29"/>
    </row>
    <row r="10" spans="1:7" x14ac:dyDescent="0.3">
      <c r="D10" s="28"/>
      <c r="E10" s="31"/>
      <c r="F10" s="29"/>
    </row>
    <row r="11" spans="1:7" ht="16.2" thickBot="1" x14ac:dyDescent="0.35">
      <c r="B11" s="32"/>
      <c r="C11" s="32"/>
      <c r="D11" s="28"/>
      <c r="E11" s="31"/>
      <c r="F11" s="29"/>
    </row>
    <row r="12" spans="1:7" ht="16.2" thickBot="1" x14ac:dyDescent="0.35">
      <c r="A12" s="28"/>
      <c r="B12" s="595" t="s">
        <v>112</v>
      </c>
      <c r="C12" s="596"/>
      <c r="D12" s="34"/>
      <c r="E12" s="31"/>
      <c r="F12" s="29"/>
    </row>
    <row r="13" spans="1:7" x14ac:dyDescent="0.3">
      <c r="A13" s="28"/>
      <c r="B13" s="309" t="s">
        <v>113</v>
      </c>
      <c r="C13" s="310" t="s">
        <v>82</v>
      </c>
      <c r="D13" s="35"/>
      <c r="E13" s="31"/>
      <c r="F13" s="29"/>
      <c r="G13" s="27"/>
    </row>
    <row r="14" spans="1:7" x14ac:dyDescent="0.3">
      <c r="A14" s="28"/>
      <c r="B14" s="311" t="s">
        <v>114</v>
      </c>
      <c r="C14" s="312">
        <v>43655</v>
      </c>
      <c r="D14" s="35"/>
      <c r="E14" s="31"/>
      <c r="F14" s="29"/>
    </row>
    <row r="15" spans="1:7" x14ac:dyDescent="0.3">
      <c r="A15" s="28"/>
      <c r="B15" s="313" t="s">
        <v>240</v>
      </c>
      <c r="C15" s="314">
        <v>43656</v>
      </c>
      <c r="D15" s="35"/>
      <c r="E15" s="31"/>
      <c r="F15" s="29"/>
    </row>
    <row r="16" spans="1:7" x14ac:dyDescent="0.3">
      <c r="A16" s="28"/>
      <c r="B16" s="313" t="s">
        <v>243</v>
      </c>
      <c r="C16" s="314">
        <v>44103</v>
      </c>
      <c r="D16" s="35"/>
      <c r="E16" s="31"/>
      <c r="F16" s="29"/>
    </row>
    <row r="17" spans="1:6" x14ac:dyDescent="0.3">
      <c r="A17" s="28"/>
      <c r="B17" s="313" t="s">
        <v>258</v>
      </c>
      <c r="C17" s="314">
        <v>45246</v>
      </c>
      <c r="D17" s="35"/>
      <c r="E17" s="31"/>
      <c r="F17" s="29"/>
    </row>
    <row r="18" spans="1:6" x14ac:dyDescent="0.3">
      <c r="A18" s="28"/>
      <c r="B18" s="315" t="s">
        <v>278</v>
      </c>
      <c r="C18" s="314">
        <v>45483</v>
      </c>
      <c r="D18" s="35"/>
      <c r="E18" s="31"/>
      <c r="F18" s="29"/>
    </row>
    <row r="19" spans="1:6" x14ac:dyDescent="0.3">
      <c r="A19" s="28"/>
      <c r="B19" s="315" t="s">
        <v>279</v>
      </c>
      <c r="C19" s="314">
        <v>45678</v>
      </c>
      <c r="D19" s="35"/>
      <c r="E19" s="31"/>
      <c r="F19" s="29"/>
    </row>
    <row r="20" spans="1:6" x14ac:dyDescent="0.3">
      <c r="A20" s="28"/>
      <c r="B20" s="315" t="s">
        <v>281</v>
      </c>
      <c r="C20" s="314">
        <v>46171</v>
      </c>
      <c r="D20" s="35"/>
      <c r="E20" s="31"/>
      <c r="F20" s="29"/>
    </row>
    <row r="21" spans="1:6" x14ac:dyDescent="0.3">
      <c r="A21" s="28"/>
      <c r="B21" s="315"/>
      <c r="C21" s="314"/>
      <c r="D21" s="35"/>
      <c r="E21" s="31"/>
      <c r="F21" s="29"/>
    </row>
    <row r="22" spans="1:6" x14ac:dyDescent="0.3">
      <c r="A22" s="28"/>
      <c r="B22" s="315"/>
      <c r="C22" s="314"/>
      <c r="D22" s="35"/>
      <c r="E22" s="31"/>
      <c r="F22" s="13"/>
    </row>
    <row r="23" spans="1:6" x14ac:dyDescent="0.3">
      <c r="A23" s="28"/>
      <c r="B23" s="315"/>
      <c r="C23" s="314"/>
      <c r="D23" s="35"/>
      <c r="E23" s="31"/>
      <c r="F23" s="29"/>
    </row>
    <row r="24" spans="1:6" x14ac:dyDescent="0.3">
      <c r="A24" s="28"/>
      <c r="B24" s="315"/>
      <c r="C24" s="314"/>
      <c r="D24" s="36"/>
      <c r="E24" s="31"/>
      <c r="F24" s="29"/>
    </row>
    <row r="25" spans="1:6" x14ac:dyDescent="0.3">
      <c r="A25" s="28"/>
      <c r="B25" s="315"/>
      <c r="C25" s="314"/>
      <c r="D25" s="35"/>
      <c r="E25" s="31"/>
      <c r="F25" s="29"/>
    </row>
    <row r="26" spans="1:6" x14ac:dyDescent="0.3">
      <c r="A26" s="28"/>
      <c r="B26" s="315"/>
      <c r="C26" s="314"/>
      <c r="D26" s="35"/>
      <c r="E26" s="31"/>
      <c r="F26" s="29"/>
    </row>
    <row r="27" spans="1:6" x14ac:dyDescent="0.3">
      <c r="A27" s="28"/>
      <c r="B27" s="315"/>
      <c r="C27" s="314"/>
      <c r="D27" s="35"/>
      <c r="E27" s="31"/>
      <c r="F27" s="29"/>
    </row>
    <row r="28" spans="1:6" x14ac:dyDescent="0.3">
      <c r="A28" s="28"/>
      <c r="B28" s="315"/>
      <c r="C28" s="314"/>
      <c r="D28" s="35"/>
      <c r="E28" s="31"/>
      <c r="F28" s="29"/>
    </row>
    <row r="29" spans="1:6" ht="16.2" thickBot="1" x14ac:dyDescent="0.35">
      <c r="A29" s="28"/>
      <c r="B29" s="316"/>
      <c r="C29" s="317"/>
      <c r="D29" s="35"/>
      <c r="E29" s="31"/>
      <c r="F29" s="29"/>
    </row>
    <row r="30" spans="1:6" x14ac:dyDescent="0.3">
      <c r="A30" s="32"/>
      <c r="B30" s="37"/>
      <c r="C30" s="37"/>
      <c r="D30" s="33"/>
      <c r="E30" s="31"/>
      <c r="F30" s="29"/>
    </row>
    <row r="31" spans="1:6" x14ac:dyDescent="0.3">
      <c r="A31" s="31"/>
      <c r="B31" s="31"/>
      <c r="C31" s="31"/>
      <c r="D31" s="31"/>
      <c r="E31" s="31"/>
      <c r="F31" s="29"/>
    </row>
    <row r="32" spans="1:6" x14ac:dyDescent="0.3">
      <c r="A32" s="30"/>
      <c r="B32" s="30"/>
      <c r="C32" s="30"/>
      <c r="D32" s="30"/>
      <c r="E32" s="30"/>
    </row>
  </sheetData>
  <sheetProtection algorithmName="SHA-512" hashValue="cJRpbs84E7UsY/NHtgEbn/cBg7gJqKmkJQcZ2zYnmf0Q1kN+TNFqvzW6wngjSImXOdOOfLs0nEufHzBfsr86vQ==" saltValue="jX4zmqyAI8zZW4rezX3iJw==" spinCount="100000" sheet="1" objects="1" scenarios="1" selectLockedCells="1"/>
  <mergeCells count="2">
    <mergeCell ref="B12:C12"/>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527DD-F8AA-48E7-8D61-3B8B0E2A7E30}">
  <sheetPr codeName="Sheet5">
    <tabColor rgb="FF0070C0"/>
  </sheetPr>
  <dimension ref="A1:K50"/>
  <sheetViews>
    <sheetView showGridLines="0" topLeftCell="A6" zoomScale="80" zoomScaleNormal="80" workbookViewId="0">
      <selection activeCell="C30" sqref="C30"/>
    </sheetView>
  </sheetViews>
  <sheetFormatPr defaultColWidth="9.109375" defaultRowHeight="15.6" x14ac:dyDescent="0.35"/>
  <cols>
    <col min="1" max="1" width="5.5546875" style="61" customWidth="1"/>
    <col min="2" max="2" width="36.88671875" style="61" customWidth="1"/>
    <col min="3" max="3" width="52" style="61" customWidth="1"/>
    <col min="4" max="4" width="6.5546875" style="61" customWidth="1"/>
    <col min="5" max="5" width="35" style="61" customWidth="1"/>
    <col min="6" max="6" width="40" style="61" customWidth="1"/>
    <col min="7" max="7" width="24.109375" style="61" customWidth="1"/>
    <col min="8" max="8" width="26.5546875" style="61" customWidth="1"/>
    <col min="9" max="9" width="6.5546875" style="61" customWidth="1"/>
    <col min="10" max="10" width="5.109375" style="61" customWidth="1"/>
    <col min="11" max="11" width="34.5546875" style="61" customWidth="1"/>
    <col min="12" max="12" width="35" style="61" customWidth="1"/>
    <col min="13" max="16384" width="9.109375" style="61"/>
  </cols>
  <sheetData>
    <row r="1" spans="1:11" ht="16.2" thickBot="1" x14ac:dyDescent="0.4">
      <c r="B1" s="67"/>
      <c r="C1" s="67"/>
      <c r="I1" s="65"/>
      <c r="J1" s="82"/>
      <c r="K1" s="66"/>
    </row>
    <row r="2" spans="1:11" ht="18" thickBot="1" x14ac:dyDescent="0.45">
      <c r="A2" s="65"/>
      <c r="B2" s="383" t="s">
        <v>0</v>
      </c>
      <c r="C2" s="384"/>
      <c r="D2" s="66"/>
      <c r="E2" s="75" t="s">
        <v>230</v>
      </c>
      <c r="I2" s="65"/>
      <c r="J2" s="82"/>
      <c r="K2" s="66"/>
    </row>
    <row r="3" spans="1:11" x14ac:dyDescent="0.35">
      <c r="A3" s="65"/>
      <c r="B3" s="44" t="str">
        <f>'Version Control'!B3</f>
        <v>Test Report Template Name:</v>
      </c>
      <c r="C3" s="38" t="str">
        <f>'Version Control'!C3</f>
        <v>Furnace Fans</v>
      </c>
      <c r="D3" s="66"/>
      <c r="I3" s="65"/>
      <c r="J3" s="82"/>
      <c r="K3" s="66"/>
    </row>
    <row r="4" spans="1:11" x14ac:dyDescent="0.35">
      <c r="A4" s="65"/>
      <c r="B4" s="45" t="str">
        <f>'Version Control'!B4</f>
        <v>Version Number:</v>
      </c>
      <c r="C4" s="39" t="str">
        <f>'Version Control'!C4</f>
        <v>v3.3</v>
      </c>
      <c r="D4" s="66"/>
      <c r="I4" s="65"/>
      <c r="J4" s="82"/>
      <c r="K4" s="66"/>
    </row>
    <row r="5" spans="1:11" x14ac:dyDescent="0.35">
      <c r="A5" s="65"/>
      <c r="B5" s="45" t="str">
        <f>'Version Control'!B5</f>
        <v xml:space="preserve">Latest Template Revision: </v>
      </c>
      <c r="C5" s="40">
        <f>'Version Control'!C5</f>
        <v>46171</v>
      </c>
      <c r="D5" s="66"/>
      <c r="I5" s="65"/>
      <c r="J5" s="82"/>
      <c r="K5" s="66"/>
    </row>
    <row r="6" spans="1:11" x14ac:dyDescent="0.35">
      <c r="A6" s="65"/>
      <c r="B6" s="45" t="str">
        <f>'Version Control'!B6</f>
        <v>Tab Name:</v>
      </c>
      <c r="C6" s="39" t="str">
        <f ca="1">MID(CELL("filename",A1), FIND("]", CELL("filename", A1))+ 1, 255)</f>
        <v>General Info and Test Results</v>
      </c>
      <c r="D6" s="66"/>
      <c r="I6" s="65"/>
      <c r="J6" s="82"/>
      <c r="K6" s="66"/>
    </row>
    <row r="7" spans="1:11" x14ac:dyDescent="0.35">
      <c r="A7" s="65"/>
      <c r="B7" s="41" t="str">
        <f>'Version Control'!B7</f>
        <v>File Name:</v>
      </c>
      <c r="C7" s="42" t="str">
        <f ca="1">'Version Control'!C7</f>
        <v>Furnace Fans - v3.3.xlsx</v>
      </c>
      <c r="D7" s="66"/>
      <c r="I7" s="65"/>
      <c r="J7" s="82"/>
      <c r="K7" s="66"/>
    </row>
    <row r="8" spans="1:11" x14ac:dyDescent="0.35">
      <c r="A8" s="65"/>
      <c r="B8" s="41" t="str">
        <f>'Version Control'!B8</f>
        <v>Test Start Date:</v>
      </c>
      <c r="C8" s="259" t="str">
        <f>'Version Control'!C8</f>
        <v>[MM/DD/YYYY]</v>
      </c>
      <c r="D8" s="66"/>
      <c r="I8" s="65"/>
      <c r="J8" s="82"/>
      <c r="K8" s="66"/>
    </row>
    <row r="9" spans="1:11" ht="16.2" thickBot="1" x14ac:dyDescent="0.4">
      <c r="A9" s="65"/>
      <c r="B9" s="46" t="str">
        <f>'Version Control'!B9</f>
        <v xml:space="preserve">Test Completion Date: </v>
      </c>
      <c r="C9" s="43" t="str">
        <f>'Version Control'!C9</f>
        <v>[MM/DD/YYYY]</v>
      </c>
      <c r="D9" s="66"/>
      <c r="I9" s="65"/>
      <c r="J9" s="82"/>
      <c r="K9" s="66"/>
    </row>
    <row r="10" spans="1:11" x14ac:dyDescent="0.35">
      <c r="B10" s="68"/>
      <c r="C10" s="69"/>
      <c r="I10" s="65"/>
      <c r="J10" s="82"/>
      <c r="K10" s="66"/>
    </row>
    <row r="11" spans="1:11" ht="16.2" thickBot="1" x14ac:dyDescent="0.4">
      <c r="B11" s="70"/>
      <c r="C11" s="70"/>
      <c r="E11" s="70"/>
      <c r="F11" s="70"/>
      <c r="G11" s="70"/>
      <c r="H11" s="70"/>
      <c r="I11" s="65"/>
      <c r="J11" s="82"/>
      <c r="K11" s="66"/>
    </row>
    <row r="12" spans="1:11" ht="16.2" thickBot="1" x14ac:dyDescent="0.4">
      <c r="A12" s="65"/>
      <c r="B12" s="416" t="s">
        <v>211</v>
      </c>
      <c r="C12" s="417"/>
      <c r="D12" s="83"/>
      <c r="E12" s="411" t="s">
        <v>58</v>
      </c>
      <c r="F12" s="412"/>
      <c r="G12" s="412"/>
      <c r="H12" s="413"/>
      <c r="I12" s="83"/>
      <c r="J12" s="82"/>
      <c r="K12" s="66"/>
    </row>
    <row r="13" spans="1:11" ht="17.399999999999999" x14ac:dyDescent="0.35">
      <c r="A13" s="65"/>
      <c r="B13" s="356" t="s">
        <v>212</v>
      </c>
      <c r="C13" s="71"/>
      <c r="D13" s="83"/>
      <c r="E13" s="276" t="s">
        <v>125</v>
      </c>
      <c r="F13" s="277" t="s">
        <v>187</v>
      </c>
      <c r="G13" s="277" t="s">
        <v>297</v>
      </c>
      <c r="H13" s="278" t="s">
        <v>122</v>
      </c>
      <c r="I13" s="83"/>
      <c r="J13" s="82"/>
      <c r="K13" s="66"/>
    </row>
    <row r="14" spans="1:11" ht="18" thickBot="1" x14ac:dyDescent="0.4">
      <c r="A14" s="65"/>
      <c r="B14" s="357" t="s">
        <v>213</v>
      </c>
      <c r="C14" s="72"/>
      <c r="D14" s="83"/>
      <c r="E14" s="320" t="s">
        <v>129</v>
      </c>
      <c r="F14" s="56" t="str">
        <f>IF('FER Input Data'!D14 = 0,"", 'FER Input Data'!D14)</f>
        <v/>
      </c>
      <c r="G14" s="55" t="str">
        <f>IFERROR(ROUND(IF(Max_Airflow_Heating_Mode="No",
INDEX('FER Input Data'!$D$79:$D$85,COUNTA('FER Input Data'!$D$79:$D$85)),
INDEX('FER Input Data'!$D$26:$D$32,COUNTA('FER Input Data'!$D$26:$D$32))),2),"")</f>
        <v/>
      </c>
      <c r="H14" s="57" t="str">
        <f>IFERROR(ROUND(IF(Max_Airflow_Heating_Mode="No",
INDEX('FER Input Data'!$H$79:$H$85,COUNTA('FER Input Data'!$H$79:$H$85)),
INDEX('FER Input Data'!$H$26:$H$32,COUNTA('FER Input Data'!$H$26:$H$32))),0),"")</f>
        <v/>
      </c>
      <c r="I14" s="83"/>
      <c r="J14" s="82"/>
      <c r="K14" s="66"/>
    </row>
    <row r="15" spans="1:11" ht="18" thickBot="1" x14ac:dyDescent="0.4">
      <c r="B15" s="73"/>
      <c r="C15" s="258"/>
      <c r="D15" s="65"/>
      <c r="E15" s="320" t="s">
        <v>130</v>
      </c>
      <c r="F15" s="358" t="s">
        <v>295</v>
      </c>
      <c r="G15" s="55" t="str">
        <f>IFERROR(ROUND(IF(Burner_Stages="Single-Stage",
INDEX('FER Input Data'!$D$26:$D$32,COUNTA('FER Input Data'!$D$26:$D$32)),
INDEX('FER Input Data'!$D$55:$D$61,COUNTA('FER Input Data'!$D$55:$D$61))),2),"")</f>
        <v/>
      </c>
      <c r="H15" s="57" t="str">
        <f>IFERROR(ROUND(IF(Burner_Stages="Single-Stage",
INDEX('FER Input Data'!$H$26:$H$32,COUNTA('FER Input Data'!$H$26:$H$32)),
INDEX('FER Input Data'!$H$55:$H$61,COUNTA('FER Input Data'!$H$55:$H$61))),0),"")</f>
        <v/>
      </c>
      <c r="I15" s="83"/>
      <c r="J15" s="82"/>
      <c r="K15" s="66"/>
    </row>
    <row r="16" spans="1:11" ht="16.2" thickBot="1" x14ac:dyDescent="0.4">
      <c r="A16" s="65"/>
      <c r="B16" s="418" t="s">
        <v>214</v>
      </c>
      <c r="C16" s="419"/>
      <c r="D16" s="83"/>
      <c r="E16" s="321" t="s">
        <v>123</v>
      </c>
      <c r="F16" s="86" t="str">
        <f>IF('FER Input Data'!D16 = 0,"", 'FER Input Data'!D16)</f>
        <v/>
      </c>
      <c r="G16" s="87" t="str">
        <f>IF(INDEX('FER Input Data'!$D$92:$D$96,MATCH("Constant Circulation",'FER Input Data'!$C$92:$C$96,0))=0,"",INDEX('FER Input Data'!$D$92:$D$96,MATCH("Constant Circulation",'FER Input Data'!$C$92:$C$96,0)))</f>
        <v/>
      </c>
      <c r="H16" s="88" t="str">
        <f>IF(INDEX('FER Input Data'!$E$92:$E$96,MATCH("Constant Circulation",'FER Input Data'!$C$92:$C$96,0))=0,"",INDEX('FER Input Data'!$E$92:$E$96,MATCH("Constant Circulation",'FER Input Data'!$C$92:$C$96,0)))</f>
        <v/>
      </c>
      <c r="I16" s="83"/>
      <c r="J16" s="82"/>
      <c r="K16" s="66"/>
    </row>
    <row r="17" spans="1:11" x14ac:dyDescent="0.35">
      <c r="A17" s="65"/>
      <c r="B17" s="356" t="s">
        <v>215</v>
      </c>
      <c r="C17" s="74" t="s">
        <v>216</v>
      </c>
      <c r="D17" s="66"/>
      <c r="E17" s="68"/>
      <c r="F17" s="68"/>
      <c r="G17" s="68"/>
      <c r="H17" s="68"/>
      <c r="I17" s="65"/>
      <c r="J17" s="82"/>
      <c r="K17" s="66"/>
    </row>
    <row r="18" spans="1:11" ht="16.2" thickBot="1" x14ac:dyDescent="0.4">
      <c r="A18" s="65"/>
      <c r="B18" s="357" t="s">
        <v>217</v>
      </c>
      <c r="C18" s="59" t="s">
        <v>216</v>
      </c>
      <c r="D18" s="66"/>
      <c r="E18" s="70"/>
      <c r="F18" s="70"/>
      <c r="I18" s="65"/>
      <c r="J18" s="82"/>
      <c r="K18" s="66"/>
    </row>
    <row r="19" spans="1:11" ht="16.2" thickBot="1" x14ac:dyDescent="0.4">
      <c r="B19" s="76"/>
      <c r="C19" s="76"/>
      <c r="D19" s="65"/>
      <c r="E19" s="414" t="s">
        <v>246</v>
      </c>
      <c r="F19" s="415"/>
      <c r="G19" s="66"/>
      <c r="I19" s="65"/>
      <c r="J19" s="82"/>
      <c r="K19" s="66"/>
    </row>
    <row r="20" spans="1:11" ht="17.399999999999999" thickBot="1" x14ac:dyDescent="0.4">
      <c r="A20" s="65"/>
      <c r="B20" s="409" t="s">
        <v>231</v>
      </c>
      <c r="C20" s="410"/>
      <c r="D20" s="83"/>
      <c r="E20" s="245" t="s">
        <v>115</v>
      </c>
      <c r="F20" s="246" t="str">
        <f>Q_Max</f>
        <v/>
      </c>
      <c r="G20" s="66"/>
      <c r="I20" s="65"/>
      <c r="J20" s="82"/>
      <c r="K20" s="66"/>
    </row>
    <row r="21" spans="1:11" ht="18" thickBot="1" x14ac:dyDescent="0.4">
      <c r="A21" s="65"/>
      <c r="B21" s="338" t="s">
        <v>218</v>
      </c>
      <c r="C21" s="248"/>
      <c r="D21" s="83"/>
      <c r="E21" s="247" t="s">
        <v>298</v>
      </c>
      <c r="F21" s="88" t="str">
        <f>FER_Calcd</f>
        <v/>
      </c>
      <c r="G21" s="244"/>
      <c r="H21" s="70"/>
      <c r="I21" s="94"/>
      <c r="J21" s="82"/>
      <c r="K21" s="66"/>
    </row>
    <row r="22" spans="1:11" ht="17.399999999999999" x14ac:dyDescent="0.35">
      <c r="A22" s="65"/>
      <c r="B22" s="339" t="s">
        <v>219</v>
      </c>
      <c r="C22" s="3"/>
      <c r="D22" s="83"/>
      <c r="E22" s="68"/>
      <c r="F22" s="68"/>
      <c r="J22" s="82"/>
      <c r="K22" s="66"/>
    </row>
    <row r="23" spans="1:11" ht="17.399999999999999" x14ac:dyDescent="0.35">
      <c r="A23" s="65"/>
      <c r="B23" s="340" t="s">
        <v>220</v>
      </c>
      <c r="C23" s="4"/>
      <c r="D23" s="83"/>
      <c r="G23" s="66"/>
      <c r="I23" s="65"/>
      <c r="J23" s="82"/>
      <c r="K23" s="66"/>
    </row>
    <row r="24" spans="1:11" ht="17.399999999999999" x14ac:dyDescent="0.35">
      <c r="A24" s="65"/>
      <c r="B24" s="340" t="s">
        <v>221</v>
      </c>
      <c r="C24" s="3"/>
      <c r="D24" s="66"/>
      <c r="E24" s="68"/>
      <c r="F24" s="68"/>
      <c r="I24" s="65"/>
      <c r="J24" s="82"/>
      <c r="K24" s="66"/>
    </row>
    <row r="25" spans="1:11" x14ac:dyDescent="0.35">
      <c r="A25" s="65"/>
      <c r="B25" s="340" t="s">
        <v>222</v>
      </c>
      <c r="C25" s="74" t="s">
        <v>216</v>
      </c>
      <c r="D25" s="66"/>
      <c r="I25" s="65"/>
      <c r="J25" s="82"/>
      <c r="K25" s="66"/>
    </row>
    <row r="26" spans="1:11" x14ac:dyDescent="0.35">
      <c r="A26" s="65"/>
      <c r="B26" s="340" t="s">
        <v>223</v>
      </c>
      <c r="C26" s="58" t="s">
        <v>216</v>
      </c>
      <c r="D26" s="66"/>
      <c r="I26" s="65"/>
      <c r="J26" s="82"/>
      <c r="K26" s="66"/>
    </row>
    <row r="27" spans="1:11" ht="18" thickBot="1" x14ac:dyDescent="0.4">
      <c r="A27" s="65"/>
      <c r="B27" s="340" t="s">
        <v>224</v>
      </c>
      <c r="C27" s="60"/>
      <c r="D27" s="66"/>
      <c r="E27" s="89" t="s">
        <v>232</v>
      </c>
      <c r="I27" s="65"/>
      <c r="J27" s="82"/>
      <c r="K27" s="66"/>
    </row>
    <row r="28" spans="1:11" ht="18" thickBot="1" x14ac:dyDescent="0.4">
      <c r="A28" s="65"/>
      <c r="B28" s="339" t="s">
        <v>225</v>
      </c>
      <c r="C28" s="3"/>
      <c r="D28" s="66"/>
      <c r="E28" s="418" t="s">
        <v>79</v>
      </c>
      <c r="F28" s="420"/>
      <c r="G28" s="420"/>
      <c r="H28" s="419"/>
      <c r="I28" s="65"/>
      <c r="J28" s="82"/>
      <c r="K28" s="66"/>
    </row>
    <row r="29" spans="1:11" ht="30.9" customHeight="1" x14ac:dyDescent="0.35">
      <c r="A29" s="65"/>
      <c r="B29" s="341" t="s">
        <v>67</v>
      </c>
      <c r="C29" s="3"/>
      <c r="D29" s="66"/>
      <c r="E29" s="421" t="s">
        <v>233</v>
      </c>
      <c r="F29" s="422"/>
      <c r="G29" s="422"/>
      <c r="H29" s="423"/>
      <c r="I29" s="65"/>
      <c r="J29" s="82"/>
      <c r="K29" s="66"/>
    </row>
    <row r="30" spans="1:11" ht="46.2" customHeight="1" x14ac:dyDescent="0.35">
      <c r="A30" s="65"/>
      <c r="B30" s="341" t="s">
        <v>68</v>
      </c>
      <c r="C30" s="3"/>
      <c r="D30" s="66"/>
      <c r="E30" s="424"/>
      <c r="F30" s="425"/>
      <c r="G30" s="425"/>
      <c r="H30" s="426"/>
      <c r="I30" s="65"/>
      <c r="J30" s="82"/>
      <c r="K30" s="66"/>
    </row>
    <row r="31" spans="1:11" x14ac:dyDescent="0.35">
      <c r="A31" s="65"/>
      <c r="B31" s="339" t="s">
        <v>69</v>
      </c>
      <c r="C31" s="240">
        <f>IF(ISBLANK(C30),1,C30/C29)</f>
        <v>1</v>
      </c>
      <c r="D31" s="66"/>
      <c r="E31" s="427"/>
      <c r="F31" s="428"/>
      <c r="G31" s="428"/>
      <c r="H31" s="429"/>
      <c r="I31" s="65"/>
      <c r="J31" s="82"/>
      <c r="K31" s="66"/>
    </row>
    <row r="32" spans="1:11" x14ac:dyDescent="0.35">
      <c r="A32" s="65"/>
      <c r="B32" s="342" t="s">
        <v>226</v>
      </c>
      <c r="C32" s="359"/>
      <c r="D32" s="66"/>
      <c r="E32" s="430" t="s">
        <v>81</v>
      </c>
      <c r="F32" s="431"/>
      <c r="G32" s="95" t="s">
        <v>82</v>
      </c>
      <c r="H32" s="96" t="s">
        <v>83</v>
      </c>
      <c r="I32" s="65"/>
      <c r="J32" s="82"/>
      <c r="K32" s="66"/>
    </row>
    <row r="33" spans="1:11" ht="17.399999999999999" x14ac:dyDescent="0.35">
      <c r="A33" s="65"/>
      <c r="B33" s="340" t="s">
        <v>227</v>
      </c>
      <c r="C33" s="3"/>
      <c r="D33" s="66"/>
      <c r="E33" s="432" t="s">
        <v>84</v>
      </c>
      <c r="F33" s="433"/>
      <c r="G33" s="90" t="str">
        <f>'Report Sign-Off Block'!D16</f>
        <v>[MM/DD/YYYY]</v>
      </c>
      <c r="H33" s="91" t="str">
        <f>'Report Sign-Off Block'!E16</f>
        <v>[Test Lab Name]</v>
      </c>
      <c r="I33" s="65"/>
      <c r="J33" s="82"/>
      <c r="K33" s="66"/>
    </row>
    <row r="34" spans="1:11" ht="17.399999999999999" x14ac:dyDescent="0.35">
      <c r="A34" s="65"/>
      <c r="B34" s="340" t="s">
        <v>228</v>
      </c>
      <c r="C34" s="4"/>
      <c r="D34" s="66"/>
      <c r="E34" s="434" t="s">
        <v>234</v>
      </c>
      <c r="F34" s="435"/>
      <c r="G34" s="90" t="str">
        <f>'Report Sign-Off Block'!D17</f>
        <v>[MM/DD/YYYY]</v>
      </c>
      <c r="H34" s="91" t="str">
        <f>'Report Sign-Off Block'!E17</f>
        <v>[Test Lab Name]</v>
      </c>
      <c r="I34" s="65" t="s">
        <v>124</v>
      </c>
      <c r="J34" s="82"/>
      <c r="K34" s="66"/>
    </row>
    <row r="35" spans="1:11" ht="17.399999999999999" x14ac:dyDescent="0.35">
      <c r="A35" s="65"/>
      <c r="B35" s="340" t="s">
        <v>229</v>
      </c>
      <c r="C35" s="3"/>
      <c r="D35" s="66"/>
      <c r="E35" s="434" t="s">
        <v>86</v>
      </c>
      <c r="F35" s="435"/>
      <c r="G35" s="90" t="str">
        <f>'Report Sign-Off Block'!D18</f>
        <v>[MM/DD/YYYY]</v>
      </c>
      <c r="H35" s="91" t="str">
        <f>'Report Sign-Off Block'!E18</f>
        <v>[Test Lab Name]</v>
      </c>
      <c r="I35" s="65"/>
      <c r="J35" s="82"/>
      <c r="K35" s="66"/>
    </row>
    <row r="36" spans="1:11" ht="18" thickBot="1" x14ac:dyDescent="0.4">
      <c r="A36" s="65"/>
      <c r="B36" s="340" t="s">
        <v>261</v>
      </c>
      <c r="C36" s="3"/>
      <c r="D36" s="66"/>
      <c r="E36" s="436" t="s">
        <v>86</v>
      </c>
      <c r="F36" s="437"/>
      <c r="G36" s="92" t="str">
        <f>'Report Sign-Off Block'!D19</f>
        <v>[MM/DD/YYYY]</v>
      </c>
      <c r="H36" s="93" t="str">
        <f>'Report Sign-Off Block'!E19</f>
        <v>[Test Lab Name]</v>
      </c>
      <c r="I36" s="65"/>
      <c r="J36" s="82"/>
      <c r="K36" s="66"/>
    </row>
    <row r="37" spans="1:11" ht="17.399999999999999" x14ac:dyDescent="0.35">
      <c r="A37" s="65"/>
      <c r="B37" s="340" t="s">
        <v>268</v>
      </c>
      <c r="C37" s="249"/>
      <c r="D37" s="66"/>
      <c r="E37" s="68"/>
      <c r="F37" s="68"/>
      <c r="G37" s="68"/>
      <c r="H37" s="68"/>
      <c r="I37" s="65"/>
      <c r="J37" s="82"/>
      <c r="K37" s="66"/>
    </row>
    <row r="38" spans="1:11" ht="18" thickBot="1" x14ac:dyDescent="0.4">
      <c r="A38" s="65"/>
      <c r="B38" s="343" t="s">
        <v>260</v>
      </c>
      <c r="C38" s="72"/>
      <c r="D38" s="66"/>
      <c r="E38" s="68"/>
      <c r="F38" s="68"/>
      <c r="G38" s="68"/>
      <c r="H38" s="68"/>
      <c r="I38" s="65"/>
      <c r="J38" s="82"/>
      <c r="K38" s="66"/>
    </row>
    <row r="39" spans="1:11" ht="16.2" thickBot="1" x14ac:dyDescent="0.4">
      <c r="A39" s="65"/>
      <c r="B39" s="68"/>
      <c r="C39" s="68"/>
      <c r="D39" s="66"/>
      <c r="E39" s="68"/>
      <c r="F39" s="68"/>
      <c r="G39" s="68"/>
      <c r="H39" s="68"/>
      <c r="I39" s="65"/>
      <c r="J39" s="82"/>
      <c r="K39" s="66"/>
    </row>
    <row r="40" spans="1:11" ht="16.2" thickBot="1" x14ac:dyDescent="0.4">
      <c r="A40" s="65"/>
      <c r="B40" s="409" t="s">
        <v>63</v>
      </c>
      <c r="C40" s="410"/>
      <c r="D40" s="66"/>
      <c r="I40" s="65"/>
      <c r="J40" s="82"/>
      <c r="K40" s="66"/>
    </row>
    <row r="41" spans="1:11" x14ac:dyDescent="0.35">
      <c r="A41" s="65"/>
      <c r="B41" s="338" t="s">
        <v>183</v>
      </c>
      <c r="C41" s="81"/>
      <c r="D41" s="66"/>
      <c r="I41" s="65"/>
      <c r="J41" s="82"/>
      <c r="K41" s="66"/>
    </row>
    <row r="42" spans="1:11" x14ac:dyDescent="0.35">
      <c r="A42" s="65"/>
      <c r="B42" s="339" t="s">
        <v>176</v>
      </c>
      <c r="C42" s="78" t="str">
        <f>IFERROR(IF(ISNUMBER(SEARCH("Non-Condensing",Furnace_Type)),"Non-Condensing",
IF(ISNUMBER(SEARCH("Condensing",Furnace_Type)),"Condensing","N/A")),"")</f>
        <v>N/A</v>
      </c>
      <c r="D42" s="66"/>
      <c r="I42" s="65"/>
      <c r="J42" s="82"/>
      <c r="K42" s="66"/>
    </row>
    <row r="43" spans="1:11" x14ac:dyDescent="0.35">
      <c r="A43" s="65"/>
      <c r="B43" s="339" t="s">
        <v>65</v>
      </c>
      <c r="C43" s="79"/>
      <c r="D43" s="66"/>
      <c r="I43" s="65"/>
      <c r="J43" s="82"/>
      <c r="K43" s="66"/>
    </row>
    <row r="44" spans="1:11" x14ac:dyDescent="0.35">
      <c r="A44" s="65"/>
      <c r="B44" s="339" t="s">
        <v>70</v>
      </c>
      <c r="C44" s="77"/>
      <c r="D44" s="66"/>
      <c r="I44" s="65"/>
      <c r="J44" s="82"/>
      <c r="K44" s="66"/>
    </row>
    <row r="45" spans="1:11" x14ac:dyDescent="0.35">
      <c r="A45" s="65"/>
      <c r="B45" s="339" t="s">
        <v>171</v>
      </c>
      <c r="C45" s="77"/>
      <c r="D45" s="66"/>
      <c r="I45" s="65"/>
      <c r="J45" s="82"/>
      <c r="K45" s="66"/>
    </row>
    <row r="46" spans="1:11" ht="46.8" x14ac:dyDescent="0.35">
      <c r="A46" s="65"/>
      <c r="B46" s="341" t="s">
        <v>210</v>
      </c>
      <c r="C46" s="79"/>
      <c r="D46" s="66"/>
      <c r="I46" s="65"/>
      <c r="J46" s="82"/>
      <c r="K46" s="66"/>
    </row>
    <row r="47" spans="1:11" ht="16.2" thickBot="1" x14ac:dyDescent="0.4">
      <c r="A47" s="65"/>
      <c r="B47" s="344" t="s">
        <v>296</v>
      </c>
      <c r="C47" s="80" t="str">
        <f>IFERROR(INDEX(Tables!$C$15:$C$17,MATCH(Installation_Type,Tables!$B$15:$B$17,0)),"")</f>
        <v/>
      </c>
      <c r="D47" s="66"/>
      <c r="I47" s="65"/>
      <c r="J47" s="82"/>
      <c r="K47" s="66"/>
    </row>
    <row r="48" spans="1:11" x14ac:dyDescent="0.35">
      <c r="A48" s="70"/>
      <c r="B48" s="70"/>
      <c r="C48" s="70"/>
      <c r="D48" s="70"/>
      <c r="E48" s="70"/>
      <c r="F48" s="70"/>
      <c r="G48" s="70"/>
      <c r="H48" s="70"/>
      <c r="I48" s="94"/>
      <c r="J48" s="82"/>
      <c r="K48" s="66"/>
    </row>
    <row r="49" spans="1:11" x14ac:dyDescent="0.35">
      <c r="A49" s="82"/>
      <c r="B49" s="82"/>
      <c r="C49" s="82"/>
      <c r="D49" s="82"/>
      <c r="E49" s="82"/>
      <c r="F49" s="82"/>
      <c r="G49" s="82"/>
      <c r="H49" s="82"/>
      <c r="I49" s="82"/>
      <c r="J49" s="82"/>
      <c r="K49" s="66"/>
    </row>
    <row r="50" spans="1:11" x14ac:dyDescent="0.35">
      <c r="A50" s="68"/>
      <c r="B50" s="68"/>
      <c r="C50" s="68"/>
      <c r="D50" s="68"/>
      <c r="E50" s="68"/>
      <c r="F50" s="68"/>
      <c r="G50" s="68"/>
      <c r="H50" s="68"/>
      <c r="I50" s="68"/>
      <c r="J50" s="68"/>
    </row>
  </sheetData>
  <sheetProtection algorithmName="SHA-512" hashValue="P31YXwv16LpEeCjRUyu1NO8gQUtbn4Ns0BYznV25Sa+8jtX2/KkzqHf1Cl/5sRfoL2J09H4yXiia1aBhZYim3g==" saltValue="By02Su6DcZuQ5HeTguZxdQ==" spinCount="100000" sheet="1" objects="1" scenarios="1" selectLockedCells="1"/>
  <mergeCells count="14">
    <mergeCell ref="B40:C40"/>
    <mergeCell ref="B2:C2"/>
    <mergeCell ref="E12:H12"/>
    <mergeCell ref="E19:F19"/>
    <mergeCell ref="B20:C20"/>
    <mergeCell ref="B12:C12"/>
    <mergeCell ref="B16:C16"/>
    <mergeCell ref="E28:H28"/>
    <mergeCell ref="E29:H31"/>
    <mergeCell ref="E32:F32"/>
    <mergeCell ref="E33:F33"/>
    <mergeCell ref="E34:F34"/>
    <mergeCell ref="E35:F35"/>
    <mergeCell ref="E36:F36"/>
  </mergeCells>
  <conditionalFormatting sqref="B36">
    <cfRule type="expression" dxfId="16" priority="1">
      <formula>$C$36="No"</formula>
    </cfRule>
  </conditionalFormatting>
  <conditionalFormatting sqref="B37:C38">
    <cfRule type="expression" dxfId="15" priority="2">
      <formula>$C$36="No"</formula>
    </cfRule>
  </conditionalFormatting>
  <dataValidations count="5">
    <dataValidation type="list" allowBlank="1" showInputMessage="1" showErrorMessage="1" sqref="C43" xr:uid="{7804CC5D-D2EE-4494-BDF7-93331640E963}">
      <formula1>DD_Burner_Stages</formula1>
    </dataValidation>
    <dataValidation type="list" allowBlank="1" showInputMessage="1" showErrorMessage="1" sqref="C43 C41" xr:uid="{FEF6F376-3FE7-4ABD-AC8F-5DC913826E45}">
      <formula1>DD_Furnace_Boiler_Type</formula1>
    </dataValidation>
    <dataValidation type="list" allowBlank="1" showInputMessage="1" showErrorMessage="1" sqref="C44" xr:uid="{30010CC0-A616-4152-B9CA-F9E0E36BCA76}">
      <formula1>DD_Installation_Type</formula1>
    </dataValidation>
    <dataValidation type="list" allowBlank="1" showInputMessage="1" showErrorMessage="1" sqref="C46 C36" xr:uid="{97B7F34A-812B-4DD1-A6B6-3E4E94C8FD3E}">
      <formula1>DD_Yes_No</formula1>
    </dataValidation>
    <dataValidation type="list" allowBlank="1" showInputMessage="1" showErrorMessage="1" sqref="C45" xr:uid="{74F0E880-1C74-4B86-BD0B-4CC7AFAB3D82}">
      <formula1>DD_Venting_Type</formula1>
    </dataValidation>
  </dataValidations>
  <hyperlinks>
    <hyperlink ref="E2" location="Instructions!A1" display="Back to Instructions tab" xr:uid="{0A39F51D-EED9-446C-850E-C78F1C910605}"/>
  </hyperlink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85337-9233-4B7B-8970-BA066628D593}">
  <sheetPr codeName="Sheet4">
    <tabColor rgb="FF0070C0"/>
    <pageSetUpPr fitToPage="1"/>
  </sheetPr>
  <dimension ref="A1:N76"/>
  <sheetViews>
    <sheetView showGridLines="0" zoomScale="80" zoomScaleNormal="80" workbookViewId="0">
      <selection activeCell="B14" sqref="B14:H17"/>
    </sheetView>
  </sheetViews>
  <sheetFormatPr defaultColWidth="9.109375" defaultRowHeight="15.6" x14ac:dyDescent="0.3"/>
  <cols>
    <col min="1" max="1" width="5" style="114" customWidth="1"/>
    <col min="2" max="2" width="33.33203125" style="114" customWidth="1"/>
    <col min="3" max="3" width="55.5546875" style="114" customWidth="1"/>
    <col min="4" max="4" width="32.5546875" style="114" customWidth="1"/>
    <col min="5" max="5" width="40.88671875" style="114" customWidth="1"/>
    <col min="6" max="6" width="31.5546875" style="114" customWidth="1"/>
    <col min="7" max="8" width="15.5546875" style="114" customWidth="1"/>
    <col min="9" max="9" width="5.5546875" style="114" customWidth="1"/>
    <col min="10" max="10" width="5" style="114" customWidth="1"/>
    <col min="11" max="16384" width="9.109375" style="114"/>
  </cols>
  <sheetData>
    <row r="1" spans="1:14" ht="16.2" thickBot="1" x14ac:dyDescent="0.35">
      <c r="I1" s="120"/>
      <c r="J1" s="133"/>
      <c r="K1" s="125"/>
    </row>
    <row r="2" spans="1:14" ht="18" thickBot="1" x14ac:dyDescent="0.35">
      <c r="B2" s="383" t="s">
        <v>0</v>
      </c>
      <c r="C2" s="384"/>
      <c r="F2" s="116"/>
      <c r="G2" s="115"/>
      <c r="H2" s="115"/>
      <c r="I2" s="120"/>
      <c r="J2" s="133"/>
      <c r="K2" s="125"/>
    </row>
    <row r="3" spans="1:14" x14ac:dyDescent="0.35">
      <c r="B3" s="44" t="str">
        <f>'Version Control'!B3</f>
        <v>Test Report Template Name:</v>
      </c>
      <c r="C3" s="38" t="str">
        <f>'Version Control'!C3</f>
        <v>Furnace Fans</v>
      </c>
      <c r="F3" s="117"/>
      <c r="G3" s="117"/>
      <c r="H3" s="117"/>
      <c r="I3" s="120"/>
      <c r="J3" s="133"/>
      <c r="K3" s="125"/>
    </row>
    <row r="4" spans="1:14" ht="17.399999999999999" x14ac:dyDescent="0.4">
      <c r="B4" s="45" t="str">
        <f>'Version Control'!B4</f>
        <v>Version Number:</v>
      </c>
      <c r="C4" s="39" t="str">
        <f>'Version Control'!C4</f>
        <v>v3.3</v>
      </c>
      <c r="E4" s="75" t="s">
        <v>230</v>
      </c>
      <c r="I4" s="120"/>
      <c r="J4" s="133"/>
      <c r="K4" s="125"/>
    </row>
    <row r="5" spans="1:14" x14ac:dyDescent="0.35">
      <c r="B5" s="45" t="str">
        <f>'Version Control'!B5</f>
        <v xml:space="preserve">Latest Template Revision: </v>
      </c>
      <c r="C5" s="40">
        <f>'Version Control'!C5</f>
        <v>46171</v>
      </c>
      <c r="I5" s="120"/>
      <c r="J5" s="133"/>
      <c r="K5" s="125"/>
    </row>
    <row r="6" spans="1:14" x14ac:dyDescent="0.35">
      <c r="B6" s="45" t="str">
        <f>'Version Control'!B6</f>
        <v>Tab Name:</v>
      </c>
      <c r="C6" s="39" t="str">
        <f ca="1">MID(CELL("filename",A1), FIND("]", CELL("filename", A1))+ 1, 255)</f>
        <v>Setup</v>
      </c>
      <c r="I6" s="120"/>
      <c r="J6" s="133"/>
      <c r="K6" s="125"/>
    </row>
    <row r="7" spans="1:14" x14ac:dyDescent="0.3">
      <c r="B7" s="41" t="str">
        <f>'Version Control'!B7</f>
        <v>File Name:</v>
      </c>
      <c r="C7" s="42" t="str">
        <f ca="1">'Version Control'!C7</f>
        <v>Furnace Fans - v3.3.xlsx</v>
      </c>
      <c r="I7" s="120"/>
      <c r="J7" s="133"/>
      <c r="K7" s="125"/>
    </row>
    <row r="8" spans="1:14" x14ac:dyDescent="0.3">
      <c r="B8" s="41" t="str">
        <f>'Version Control'!B8</f>
        <v>Test Start Date:</v>
      </c>
      <c r="C8" s="259" t="str">
        <f>'Version Control'!C8</f>
        <v>[MM/DD/YYYY]</v>
      </c>
      <c r="I8" s="120"/>
      <c r="J8" s="133"/>
      <c r="K8" s="125"/>
    </row>
    <row r="9" spans="1:14" ht="16.2" thickBot="1" x14ac:dyDescent="0.4">
      <c r="B9" s="46" t="str">
        <f>'Version Control'!B9</f>
        <v xml:space="preserve">Test Completion Date: </v>
      </c>
      <c r="C9" s="43" t="str">
        <f>'Version Control'!C9</f>
        <v>[MM/DD/YYYY]</v>
      </c>
      <c r="I9" s="120"/>
      <c r="J9" s="133"/>
      <c r="K9" s="125"/>
    </row>
    <row r="10" spans="1:14" x14ac:dyDescent="0.3">
      <c r="B10" s="211"/>
      <c r="C10" s="124"/>
      <c r="D10" s="124"/>
      <c r="E10" s="124"/>
      <c r="F10" s="124"/>
      <c r="G10" s="124"/>
      <c r="H10" s="124"/>
      <c r="I10" s="223"/>
      <c r="J10" s="225"/>
      <c r="K10" s="224"/>
      <c r="L10" s="210"/>
      <c r="M10" s="210"/>
      <c r="N10" s="210"/>
    </row>
    <row r="11" spans="1:14" ht="16.2" thickBot="1" x14ac:dyDescent="0.35">
      <c r="A11" s="120"/>
      <c r="B11" s="305"/>
      <c r="C11" s="306"/>
      <c r="D11" s="306"/>
      <c r="E11" s="306"/>
      <c r="F11" s="306"/>
      <c r="G11" s="306"/>
      <c r="H11" s="306"/>
      <c r="I11" s="307"/>
      <c r="J11" s="225"/>
      <c r="K11" s="224"/>
      <c r="L11" s="210"/>
      <c r="M11" s="210"/>
      <c r="N11" s="210"/>
    </row>
    <row r="12" spans="1:14" ht="16.2" thickBot="1" x14ac:dyDescent="0.35">
      <c r="A12" s="120"/>
      <c r="B12" s="416" t="s">
        <v>49</v>
      </c>
      <c r="C12" s="438"/>
      <c r="D12" s="438"/>
      <c r="E12" s="438"/>
      <c r="F12" s="438"/>
      <c r="G12" s="438"/>
      <c r="H12" s="417"/>
      <c r="I12" s="128"/>
      <c r="J12" s="133"/>
      <c r="K12" s="125"/>
    </row>
    <row r="13" spans="1:14" ht="17.25" customHeight="1" x14ac:dyDescent="0.3">
      <c r="A13" s="120"/>
      <c r="B13" s="439" t="s">
        <v>116</v>
      </c>
      <c r="C13" s="440"/>
      <c r="D13" s="440"/>
      <c r="E13" s="440"/>
      <c r="F13" s="440"/>
      <c r="G13" s="440"/>
      <c r="H13" s="441"/>
      <c r="I13" s="128"/>
      <c r="J13" s="133"/>
      <c r="K13" s="125"/>
    </row>
    <row r="14" spans="1:14" ht="16.5" customHeight="1" x14ac:dyDescent="0.3">
      <c r="A14" s="120"/>
      <c r="B14" s="442"/>
      <c r="C14" s="443"/>
      <c r="D14" s="443"/>
      <c r="E14" s="443"/>
      <c r="F14" s="443"/>
      <c r="G14" s="443"/>
      <c r="H14" s="444"/>
      <c r="I14" s="128"/>
      <c r="J14" s="133"/>
      <c r="K14" s="125"/>
    </row>
    <row r="15" spans="1:14" ht="16.5" customHeight="1" x14ac:dyDescent="0.3">
      <c r="A15" s="120"/>
      <c r="B15" s="442"/>
      <c r="C15" s="443"/>
      <c r="D15" s="443"/>
      <c r="E15" s="443"/>
      <c r="F15" s="443"/>
      <c r="G15" s="443"/>
      <c r="H15" s="444"/>
      <c r="I15" s="128"/>
      <c r="J15" s="133"/>
      <c r="K15" s="125"/>
    </row>
    <row r="16" spans="1:14" ht="16.5" customHeight="1" x14ac:dyDescent="0.3">
      <c r="A16" s="120"/>
      <c r="B16" s="442"/>
      <c r="C16" s="443"/>
      <c r="D16" s="443"/>
      <c r="E16" s="443"/>
      <c r="F16" s="443"/>
      <c r="G16" s="443"/>
      <c r="H16" s="444"/>
      <c r="I16" s="128"/>
      <c r="J16" s="133"/>
      <c r="K16" s="125"/>
    </row>
    <row r="17" spans="1:11" ht="17.25" customHeight="1" thickBot="1" x14ac:dyDescent="0.35">
      <c r="A17" s="120"/>
      <c r="B17" s="445"/>
      <c r="C17" s="446"/>
      <c r="D17" s="446"/>
      <c r="E17" s="446"/>
      <c r="F17" s="446"/>
      <c r="G17" s="446"/>
      <c r="H17" s="447"/>
      <c r="I17" s="128"/>
      <c r="J17" s="133"/>
      <c r="K17" s="125"/>
    </row>
    <row r="18" spans="1:11" ht="16.2" thickBot="1" x14ac:dyDescent="0.35">
      <c r="B18" s="24"/>
      <c r="C18" s="24"/>
      <c r="D18" s="24"/>
      <c r="E18" s="24"/>
      <c r="F18" s="24"/>
      <c r="G18" s="24"/>
      <c r="H18" s="24"/>
      <c r="I18" s="120"/>
      <c r="J18" s="133"/>
      <c r="K18" s="125"/>
    </row>
    <row r="19" spans="1:11" ht="16.2" thickBot="1" x14ac:dyDescent="0.35">
      <c r="A19" s="120"/>
      <c r="B19" s="416" t="s">
        <v>50</v>
      </c>
      <c r="C19" s="438"/>
      <c r="D19" s="438"/>
      <c r="E19" s="438"/>
      <c r="F19" s="438"/>
      <c r="G19" s="438"/>
      <c r="H19" s="417"/>
      <c r="I19" s="128"/>
      <c r="J19" s="133"/>
      <c r="K19" s="125"/>
    </row>
    <row r="20" spans="1:11" ht="17.25" customHeight="1" x14ac:dyDescent="0.3">
      <c r="A20" s="120"/>
      <c r="B20" s="439" t="s">
        <v>263</v>
      </c>
      <c r="C20" s="440"/>
      <c r="D20" s="440"/>
      <c r="E20" s="440"/>
      <c r="F20" s="440"/>
      <c r="G20" s="440"/>
      <c r="H20" s="441"/>
      <c r="I20" s="128"/>
      <c r="J20" s="133"/>
      <c r="K20" s="125"/>
    </row>
    <row r="21" spans="1:11" ht="16.5" customHeight="1" x14ac:dyDescent="0.3">
      <c r="A21" s="120"/>
      <c r="B21" s="442"/>
      <c r="C21" s="443"/>
      <c r="D21" s="443"/>
      <c r="E21" s="443"/>
      <c r="F21" s="443"/>
      <c r="G21" s="443"/>
      <c r="H21" s="444"/>
      <c r="I21" s="128"/>
      <c r="J21" s="133"/>
      <c r="K21" s="125"/>
    </row>
    <row r="22" spans="1:11" ht="16.5" customHeight="1" x14ac:dyDescent="0.3">
      <c r="A22" s="120"/>
      <c r="B22" s="442"/>
      <c r="C22" s="443"/>
      <c r="D22" s="443"/>
      <c r="E22" s="443"/>
      <c r="F22" s="443"/>
      <c r="G22" s="443"/>
      <c r="H22" s="444"/>
      <c r="I22" s="128"/>
      <c r="J22" s="133"/>
      <c r="K22" s="125"/>
    </row>
    <row r="23" spans="1:11" ht="16.5" customHeight="1" x14ac:dyDescent="0.3">
      <c r="A23" s="120"/>
      <c r="B23" s="442"/>
      <c r="C23" s="443"/>
      <c r="D23" s="443"/>
      <c r="E23" s="443"/>
      <c r="F23" s="443"/>
      <c r="G23" s="443"/>
      <c r="H23" s="444"/>
      <c r="I23" s="128"/>
      <c r="J23" s="133"/>
      <c r="K23" s="125"/>
    </row>
    <row r="24" spans="1:11" ht="17.25" customHeight="1" thickBot="1" x14ac:dyDescent="0.35">
      <c r="A24" s="120"/>
      <c r="B24" s="445"/>
      <c r="C24" s="446"/>
      <c r="D24" s="446"/>
      <c r="E24" s="446"/>
      <c r="F24" s="446"/>
      <c r="G24" s="446"/>
      <c r="H24" s="447"/>
      <c r="I24" s="128"/>
      <c r="J24" s="133"/>
      <c r="K24" s="125"/>
    </row>
    <row r="25" spans="1:11" ht="16.2" thickBot="1" x14ac:dyDescent="0.35">
      <c r="B25" s="24"/>
      <c r="C25" s="24"/>
      <c r="D25" s="24"/>
      <c r="E25" s="24"/>
      <c r="F25" s="24"/>
      <c r="G25" s="24"/>
      <c r="H25" s="24"/>
      <c r="I25" s="120"/>
      <c r="J25" s="133"/>
      <c r="K25" s="125"/>
    </row>
    <row r="26" spans="1:11" ht="16.2" thickBot="1" x14ac:dyDescent="0.35">
      <c r="A26" s="120"/>
      <c r="B26" s="416" t="s">
        <v>51</v>
      </c>
      <c r="C26" s="438"/>
      <c r="D26" s="438"/>
      <c r="E26" s="438"/>
      <c r="F26" s="438"/>
      <c r="G26" s="438"/>
      <c r="H26" s="417"/>
      <c r="I26" s="128"/>
      <c r="J26" s="133"/>
      <c r="K26" s="125"/>
    </row>
    <row r="27" spans="1:11" ht="17.25" customHeight="1" x14ac:dyDescent="0.3">
      <c r="A27" s="120"/>
      <c r="B27" s="439" t="s">
        <v>264</v>
      </c>
      <c r="C27" s="440"/>
      <c r="D27" s="440"/>
      <c r="E27" s="440"/>
      <c r="F27" s="440"/>
      <c r="G27" s="440"/>
      <c r="H27" s="441"/>
      <c r="I27" s="128"/>
      <c r="J27" s="133"/>
      <c r="K27" s="125"/>
    </row>
    <row r="28" spans="1:11" ht="16.5" customHeight="1" x14ac:dyDescent="0.3">
      <c r="A28" s="120"/>
      <c r="B28" s="442"/>
      <c r="C28" s="443"/>
      <c r="D28" s="443"/>
      <c r="E28" s="443"/>
      <c r="F28" s="443"/>
      <c r="G28" s="443"/>
      <c r="H28" s="444"/>
      <c r="I28" s="128"/>
      <c r="J28" s="133"/>
      <c r="K28" s="125"/>
    </row>
    <row r="29" spans="1:11" ht="16.5" customHeight="1" x14ac:dyDescent="0.3">
      <c r="A29" s="120"/>
      <c r="B29" s="442"/>
      <c r="C29" s="443"/>
      <c r="D29" s="443"/>
      <c r="E29" s="443"/>
      <c r="F29" s="443"/>
      <c r="G29" s="443"/>
      <c r="H29" s="444"/>
      <c r="I29" s="128"/>
      <c r="J29" s="133"/>
      <c r="K29" s="125"/>
    </row>
    <row r="30" spans="1:11" ht="16.5" customHeight="1" x14ac:dyDescent="0.3">
      <c r="A30" s="120"/>
      <c r="B30" s="442"/>
      <c r="C30" s="443"/>
      <c r="D30" s="443"/>
      <c r="E30" s="443"/>
      <c r="F30" s="443"/>
      <c r="G30" s="443"/>
      <c r="H30" s="444"/>
      <c r="I30" s="128"/>
      <c r="J30" s="133"/>
      <c r="K30" s="125"/>
    </row>
    <row r="31" spans="1:11" ht="17.25" customHeight="1" thickBot="1" x14ac:dyDescent="0.35">
      <c r="A31" s="120"/>
      <c r="B31" s="445"/>
      <c r="C31" s="446"/>
      <c r="D31" s="446"/>
      <c r="E31" s="446"/>
      <c r="F31" s="446"/>
      <c r="G31" s="446"/>
      <c r="H31" s="447"/>
      <c r="I31" s="128"/>
      <c r="J31" s="133"/>
      <c r="K31" s="125"/>
    </row>
    <row r="32" spans="1:11" ht="16.2" thickBot="1" x14ac:dyDescent="0.35">
      <c r="B32" s="24"/>
      <c r="C32" s="24"/>
      <c r="D32" s="24"/>
      <c r="E32" s="24"/>
      <c r="F32" s="24"/>
      <c r="G32" s="24"/>
      <c r="H32" s="24"/>
      <c r="I32" s="120"/>
      <c r="J32" s="133"/>
      <c r="K32" s="125"/>
    </row>
    <row r="33" spans="1:11" ht="16.2" thickBot="1" x14ac:dyDescent="0.35">
      <c r="A33" s="120"/>
      <c r="B33" s="416" t="s">
        <v>52</v>
      </c>
      <c r="C33" s="438"/>
      <c r="D33" s="438"/>
      <c r="E33" s="438"/>
      <c r="F33" s="438"/>
      <c r="G33" s="438"/>
      <c r="H33" s="417"/>
      <c r="I33" s="128"/>
      <c r="J33" s="133"/>
      <c r="K33" s="125"/>
    </row>
    <row r="34" spans="1:11" ht="17.25" customHeight="1" x14ac:dyDescent="0.3">
      <c r="A34" s="120"/>
      <c r="B34" s="439" t="s">
        <v>264</v>
      </c>
      <c r="C34" s="440"/>
      <c r="D34" s="440"/>
      <c r="E34" s="440"/>
      <c r="F34" s="440"/>
      <c r="G34" s="440"/>
      <c r="H34" s="441"/>
      <c r="I34" s="128"/>
      <c r="J34" s="133"/>
      <c r="K34" s="125"/>
    </row>
    <row r="35" spans="1:11" ht="16.5" customHeight="1" x14ac:dyDescent="0.3">
      <c r="A35" s="120"/>
      <c r="B35" s="442"/>
      <c r="C35" s="443"/>
      <c r="D35" s="443"/>
      <c r="E35" s="443"/>
      <c r="F35" s="443"/>
      <c r="G35" s="443"/>
      <c r="H35" s="444"/>
      <c r="I35" s="128"/>
      <c r="J35" s="133"/>
      <c r="K35" s="125"/>
    </row>
    <row r="36" spans="1:11" ht="16.5" customHeight="1" x14ac:dyDescent="0.3">
      <c r="A36" s="120"/>
      <c r="B36" s="442"/>
      <c r="C36" s="443"/>
      <c r="D36" s="443"/>
      <c r="E36" s="443"/>
      <c r="F36" s="443"/>
      <c r="G36" s="443"/>
      <c r="H36" s="444"/>
      <c r="I36" s="128"/>
      <c r="J36" s="133"/>
      <c r="K36" s="125"/>
    </row>
    <row r="37" spans="1:11" ht="16.5" customHeight="1" x14ac:dyDescent="0.3">
      <c r="A37" s="120"/>
      <c r="B37" s="442"/>
      <c r="C37" s="443"/>
      <c r="D37" s="443"/>
      <c r="E37" s="443"/>
      <c r="F37" s="443"/>
      <c r="G37" s="443"/>
      <c r="H37" s="444"/>
      <c r="I37" s="128"/>
      <c r="J37" s="133"/>
      <c r="K37" s="125"/>
    </row>
    <row r="38" spans="1:11" ht="17.25" customHeight="1" thickBot="1" x14ac:dyDescent="0.35">
      <c r="A38" s="120"/>
      <c r="B38" s="445"/>
      <c r="C38" s="446"/>
      <c r="D38" s="446"/>
      <c r="E38" s="446"/>
      <c r="F38" s="446"/>
      <c r="G38" s="446"/>
      <c r="H38" s="447"/>
      <c r="I38" s="128"/>
      <c r="J38" s="133"/>
      <c r="K38" s="125"/>
    </row>
    <row r="39" spans="1:11" ht="16.2" thickBot="1" x14ac:dyDescent="0.35">
      <c r="B39" s="24"/>
      <c r="C39" s="24"/>
      <c r="D39" s="24"/>
      <c r="E39" s="24"/>
      <c r="F39" s="24"/>
      <c r="G39" s="24"/>
      <c r="H39" s="24"/>
      <c r="I39" s="120"/>
      <c r="J39" s="133"/>
      <c r="K39" s="125"/>
    </row>
    <row r="40" spans="1:11" ht="16.2" thickBot="1" x14ac:dyDescent="0.35">
      <c r="A40" s="120"/>
      <c r="B40" s="416" t="s">
        <v>53</v>
      </c>
      <c r="C40" s="438"/>
      <c r="D40" s="438"/>
      <c r="E40" s="438"/>
      <c r="F40" s="438"/>
      <c r="G40" s="438"/>
      <c r="H40" s="417"/>
      <c r="I40" s="128"/>
      <c r="J40" s="133"/>
      <c r="K40" s="125"/>
    </row>
    <row r="41" spans="1:11" ht="17.25" customHeight="1" x14ac:dyDescent="0.3">
      <c r="A41" s="120"/>
      <c r="B41" s="439" t="s">
        <v>265</v>
      </c>
      <c r="C41" s="440"/>
      <c r="D41" s="440"/>
      <c r="E41" s="440"/>
      <c r="F41" s="440"/>
      <c r="G41" s="440"/>
      <c r="H41" s="441"/>
      <c r="I41" s="128"/>
      <c r="J41" s="133"/>
      <c r="K41" s="125"/>
    </row>
    <row r="42" spans="1:11" ht="16.5" customHeight="1" x14ac:dyDescent="0.3">
      <c r="A42" s="120"/>
      <c r="B42" s="442"/>
      <c r="C42" s="443"/>
      <c r="D42" s="443"/>
      <c r="E42" s="443"/>
      <c r="F42" s="443"/>
      <c r="G42" s="443"/>
      <c r="H42" s="444"/>
      <c r="I42" s="128"/>
      <c r="J42" s="133"/>
      <c r="K42" s="125"/>
    </row>
    <row r="43" spans="1:11" ht="16.5" customHeight="1" x14ac:dyDescent="0.3">
      <c r="A43" s="120"/>
      <c r="B43" s="442"/>
      <c r="C43" s="443"/>
      <c r="D43" s="443"/>
      <c r="E43" s="443"/>
      <c r="F43" s="443"/>
      <c r="G43" s="443"/>
      <c r="H43" s="444"/>
      <c r="I43" s="128"/>
      <c r="J43" s="133"/>
      <c r="K43" s="125"/>
    </row>
    <row r="44" spans="1:11" ht="16.5" customHeight="1" x14ac:dyDescent="0.3">
      <c r="A44" s="120"/>
      <c r="B44" s="442"/>
      <c r="C44" s="443"/>
      <c r="D44" s="443"/>
      <c r="E44" s="443"/>
      <c r="F44" s="443"/>
      <c r="G44" s="443"/>
      <c r="H44" s="444"/>
      <c r="I44" s="128"/>
      <c r="J44" s="133"/>
      <c r="K44" s="125"/>
    </row>
    <row r="45" spans="1:11" ht="17.25" customHeight="1" thickBot="1" x14ac:dyDescent="0.35">
      <c r="A45" s="120"/>
      <c r="B45" s="445"/>
      <c r="C45" s="446"/>
      <c r="D45" s="446"/>
      <c r="E45" s="446"/>
      <c r="F45" s="446"/>
      <c r="G45" s="446"/>
      <c r="H45" s="447"/>
      <c r="I45" s="128"/>
      <c r="J45" s="133"/>
      <c r="K45" s="125"/>
    </row>
    <row r="46" spans="1:11" ht="16.2" thickBot="1" x14ac:dyDescent="0.35">
      <c r="B46" s="24"/>
      <c r="C46" s="24"/>
      <c r="D46" s="24"/>
      <c r="E46" s="24"/>
      <c r="F46" s="24"/>
      <c r="G46" s="24"/>
      <c r="H46" s="24"/>
      <c r="I46" s="120"/>
      <c r="J46" s="133"/>
      <c r="K46" s="125"/>
    </row>
    <row r="47" spans="1:11" ht="16.2" thickBot="1" x14ac:dyDescent="0.35">
      <c r="A47" s="120"/>
      <c r="B47" s="416" t="s">
        <v>54</v>
      </c>
      <c r="C47" s="438"/>
      <c r="D47" s="438"/>
      <c r="E47" s="438"/>
      <c r="F47" s="438"/>
      <c r="G47" s="438"/>
      <c r="H47" s="417"/>
      <c r="I47" s="128"/>
      <c r="J47" s="133"/>
      <c r="K47" s="125"/>
    </row>
    <row r="48" spans="1:11" ht="17.25" customHeight="1" x14ac:dyDescent="0.3">
      <c r="A48" s="120"/>
      <c r="B48" s="439" t="s">
        <v>266</v>
      </c>
      <c r="C48" s="440"/>
      <c r="D48" s="440"/>
      <c r="E48" s="440"/>
      <c r="F48" s="440"/>
      <c r="G48" s="440"/>
      <c r="H48" s="441"/>
      <c r="I48" s="128"/>
      <c r="J48" s="133"/>
      <c r="K48" s="125"/>
    </row>
    <row r="49" spans="1:11" ht="16.5" customHeight="1" x14ac:dyDescent="0.3">
      <c r="A49" s="120"/>
      <c r="B49" s="442"/>
      <c r="C49" s="443"/>
      <c r="D49" s="443"/>
      <c r="E49" s="443"/>
      <c r="F49" s="443"/>
      <c r="G49" s="443"/>
      <c r="H49" s="444"/>
      <c r="I49" s="128"/>
      <c r="J49" s="133"/>
      <c r="K49" s="125"/>
    </row>
    <row r="50" spans="1:11" ht="16.5" customHeight="1" x14ac:dyDescent="0.3">
      <c r="A50" s="120"/>
      <c r="B50" s="442"/>
      <c r="C50" s="443"/>
      <c r="D50" s="443"/>
      <c r="E50" s="443"/>
      <c r="F50" s="443"/>
      <c r="G50" s="443"/>
      <c r="H50" s="444"/>
      <c r="I50" s="128"/>
      <c r="J50" s="133"/>
      <c r="K50" s="125"/>
    </row>
    <row r="51" spans="1:11" ht="16.5" customHeight="1" x14ac:dyDescent="0.3">
      <c r="A51" s="120"/>
      <c r="B51" s="442"/>
      <c r="C51" s="443"/>
      <c r="D51" s="443"/>
      <c r="E51" s="443"/>
      <c r="F51" s="443"/>
      <c r="G51" s="443"/>
      <c r="H51" s="444"/>
      <c r="I51" s="128"/>
      <c r="J51" s="133"/>
      <c r="K51" s="125"/>
    </row>
    <row r="52" spans="1:11" ht="17.25" customHeight="1" thickBot="1" x14ac:dyDescent="0.35">
      <c r="A52" s="120"/>
      <c r="B52" s="445"/>
      <c r="C52" s="446"/>
      <c r="D52" s="446"/>
      <c r="E52" s="446"/>
      <c r="F52" s="446"/>
      <c r="G52" s="446"/>
      <c r="H52" s="447"/>
      <c r="I52" s="128"/>
      <c r="J52" s="133"/>
      <c r="K52" s="125"/>
    </row>
    <row r="53" spans="1:11" ht="16.2" thickBot="1" x14ac:dyDescent="0.35">
      <c r="B53" s="24"/>
      <c r="C53" s="24"/>
      <c r="D53" s="24"/>
      <c r="E53" s="24"/>
      <c r="F53" s="24"/>
      <c r="G53" s="24"/>
      <c r="H53" s="24"/>
      <c r="I53" s="120"/>
      <c r="J53" s="133"/>
      <c r="K53" s="125"/>
    </row>
    <row r="54" spans="1:11" ht="16.2" thickBot="1" x14ac:dyDescent="0.35">
      <c r="A54" s="120"/>
      <c r="B54" s="416" t="s">
        <v>55</v>
      </c>
      <c r="C54" s="438"/>
      <c r="D54" s="438"/>
      <c r="E54" s="438"/>
      <c r="F54" s="438"/>
      <c r="G54" s="438"/>
      <c r="H54" s="417"/>
      <c r="I54" s="128"/>
      <c r="J54" s="133"/>
      <c r="K54" s="125"/>
    </row>
    <row r="55" spans="1:11" ht="17.25" customHeight="1" x14ac:dyDescent="0.3">
      <c r="A55" s="120"/>
      <c r="B55" s="439" t="s">
        <v>267</v>
      </c>
      <c r="C55" s="440"/>
      <c r="D55" s="440"/>
      <c r="E55" s="440"/>
      <c r="F55" s="440"/>
      <c r="G55" s="440"/>
      <c r="H55" s="441"/>
      <c r="I55" s="128"/>
      <c r="J55" s="133"/>
      <c r="K55" s="125"/>
    </row>
    <row r="56" spans="1:11" ht="16.5" customHeight="1" x14ac:dyDescent="0.3">
      <c r="A56" s="120"/>
      <c r="B56" s="442"/>
      <c r="C56" s="443"/>
      <c r="D56" s="443"/>
      <c r="E56" s="443"/>
      <c r="F56" s="443"/>
      <c r="G56" s="443"/>
      <c r="H56" s="444"/>
      <c r="I56" s="128"/>
      <c r="J56" s="133"/>
      <c r="K56" s="125"/>
    </row>
    <row r="57" spans="1:11" ht="16.5" customHeight="1" x14ac:dyDescent="0.3">
      <c r="A57" s="120"/>
      <c r="B57" s="442"/>
      <c r="C57" s="443"/>
      <c r="D57" s="443"/>
      <c r="E57" s="443"/>
      <c r="F57" s="443"/>
      <c r="G57" s="443"/>
      <c r="H57" s="444"/>
      <c r="I57" s="128"/>
      <c r="J57" s="133"/>
      <c r="K57" s="125"/>
    </row>
    <row r="58" spans="1:11" ht="16.5" customHeight="1" x14ac:dyDescent="0.3">
      <c r="A58" s="120"/>
      <c r="B58" s="442"/>
      <c r="C58" s="443"/>
      <c r="D58" s="443"/>
      <c r="E58" s="443"/>
      <c r="F58" s="443"/>
      <c r="G58" s="443"/>
      <c r="H58" s="444"/>
      <c r="I58" s="128"/>
      <c r="J58" s="133"/>
      <c r="K58" s="125"/>
    </row>
    <row r="59" spans="1:11" ht="17.25" customHeight="1" thickBot="1" x14ac:dyDescent="0.35">
      <c r="A59" s="120"/>
      <c r="B59" s="445"/>
      <c r="C59" s="446"/>
      <c r="D59" s="446"/>
      <c r="E59" s="446"/>
      <c r="F59" s="446"/>
      <c r="G59" s="446"/>
      <c r="H59" s="447"/>
      <c r="I59" s="128"/>
      <c r="J59" s="133"/>
      <c r="K59" s="125"/>
    </row>
    <row r="60" spans="1:11" ht="16.2" thickBot="1" x14ac:dyDescent="0.35">
      <c r="B60" s="24"/>
      <c r="C60" s="24"/>
      <c r="D60" s="24"/>
      <c r="E60" s="24"/>
      <c r="F60" s="24"/>
      <c r="G60" s="24"/>
      <c r="H60" s="24"/>
      <c r="I60" s="120"/>
      <c r="J60" s="133"/>
      <c r="K60" s="125"/>
    </row>
    <row r="61" spans="1:11" ht="16.2" thickBot="1" x14ac:dyDescent="0.35">
      <c r="A61" s="120"/>
      <c r="B61" s="416" t="s">
        <v>56</v>
      </c>
      <c r="C61" s="438"/>
      <c r="D61" s="438"/>
      <c r="E61" s="438"/>
      <c r="F61" s="438"/>
      <c r="G61" s="438"/>
      <c r="H61" s="417"/>
      <c r="I61" s="128"/>
      <c r="J61" s="133"/>
      <c r="K61" s="125"/>
    </row>
    <row r="62" spans="1:11" ht="17.25" customHeight="1" x14ac:dyDescent="0.3">
      <c r="A62" s="120"/>
      <c r="B62" s="439" t="s">
        <v>267</v>
      </c>
      <c r="C62" s="440"/>
      <c r="D62" s="440"/>
      <c r="E62" s="440"/>
      <c r="F62" s="440"/>
      <c r="G62" s="440"/>
      <c r="H62" s="441"/>
      <c r="I62" s="128"/>
      <c r="J62" s="133"/>
      <c r="K62" s="125"/>
    </row>
    <row r="63" spans="1:11" ht="16.5" customHeight="1" x14ac:dyDescent="0.3">
      <c r="A63" s="120"/>
      <c r="B63" s="442"/>
      <c r="C63" s="443"/>
      <c r="D63" s="443"/>
      <c r="E63" s="443"/>
      <c r="F63" s="443"/>
      <c r="G63" s="443"/>
      <c r="H63" s="444"/>
      <c r="I63" s="128"/>
      <c r="J63" s="133"/>
      <c r="K63" s="125"/>
    </row>
    <row r="64" spans="1:11" ht="16.5" customHeight="1" x14ac:dyDescent="0.3">
      <c r="A64" s="120"/>
      <c r="B64" s="442"/>
      <c r="C64" s="443"/>
      <c r="D64" s="443"/>
      <c r="E64" s="443"/>
      <c r="F64" s="443"/>
      <c r="G64" s="443"/>
      <c r="H64" s="444"/>
      <c r="I64" s="128"/>
      <c r="J64" s="133"/>
      <c r="K64" s="125"/>
    </row>
    <row r="65" spans="1:11" ht="16.5" customHeight="1" x14ac:dyDescent="0.3">
      <c r="A65" s="120"/>
      <c r="B65" s="442"/>
      <c r="C65" s="443"/>
      <c r="D65" s="443"/>
      <c r="E65" s="443"/>
      <c r="F65" s="443"/>
      <c r="G65" s="443"/>
      <c r="H65" s="444"/>
      <c r="I65" s="128"/>
      <c r="J65" s="133"/>
      <c r="K65" s="125"/>
    </row>
    <row r="66" spans="1:11" ht="17.25" customHeight="1" thickBot="1" x14ac:dyDescent="0.35">
      <c r="A66" s="120"/>
      <c r="B66" s="445"/>
      <c r="C66" s="446"/>
      <c r="D66" s="446"/>
      <c r="E66" s="446"/>
      <c r="F66" s="446"/>
      <c r="G66" s="446"/>
      <c r="H66" s="447"/>
      <c r="I66" s="128"/>
      <c r="J66" s="133"/>
      <c r="K66" s="125"/>
    </row>
    <row r="67" spans="1:11" ht="16.2" thickBot="1" x14ac:dyDescent="0.35">
      <c r="B67" s="24"/>
      <c r="C67" s="24"/>
      <c r="D67" s="24"/>
      <c r="E67" s="24"/>
      <c r="F67" s="24"/>
      <c r="G67" s="24"/>
      <c r="H67" s="24"/>
      <c r="I67" s="120"/>
      <c r="J67" s="133"/>
      <c r="K67" s="125"/>
    </row>
    <row r="68" spans="1:11" ht="16.2" thickBot="1" x14ac:dyDescent="0.35">
      <c r="A68" s="120"/>
      <c r="B68" s="416" t="s">
        <v>57</v>
      </c>
      <c r="C68" s="438"/>
      <c r="D68" s="438"/>
      <c r="E68" s="438"/>
      <c r="F68" s="438"/>
      <c r="G68" s="438"/>
      <c r="H68" s="417"/>
      <c r="I68" s="128"/>
      <c r="J68" s="133"/>
      <c r="K68" s="125"/>
    </row>
    <row r="69" spans="1:11" ht="17.25" customHeight="1" x14ac:dyDescent="0.3">
      <c r="A69" s="120"/>
      <c r="B69" s="439" t="s">
        <v>264</v>
      </c>
      <c r="C69" s="440"/>
      <c r="D69" s="440"/>
      <c r="E69" s="440"/>
      <c r="F69" s="440"/>
      <c r="G69" s="440"/>
      <c r="H69" s="441"/>
      <c r="I69" s="128"/>
      <c r="J69" s="133"/>
      <c r="K69" s="125"/>
    </row>
    <row r="70" spans="1:11" ht="16.5" customHeight="1" x14ac:dyDescent="0.3">
      <c r="A70" s="120"/>
      <c r="B70" s="442"/>
      <c r="C70" s="443"/>
      <c r="D70" s="443"/>
      <c r="E70" s="443"/>
      <c r="F70" s="443"/>
      <c r="G70" s="443"/>
      <c r="H70" s="444"/>
      <c r="I70" s="128"/>
      <c r="J70" s="133"/>
      <c r="K70" s="125"/>
    </row>
    <row r="71" spans="1:11" ht="16.5" customHeight="1" x14ac:dyDescent="0.3">
      <c r="A71" s="120"/>
      <c r="B71" s="442"/>
      <c r="C71" s="443"/>
      <c r="D71" s="443"/>
      <c r="E71" s="443"/>
      <c r="F71" s="443"/>
      <c r="G71" s="443"/>
      <c r="H71" s="444"/>
      <c r="I71" s="128"/>
      <c r="J71" s="133"/>
      <c r="K71" s="125"/>
    </row>
    <row r="72" spans="1:11" ht="16.5" customHeight="1" x14ac:dyDescent="0.3">
      <c r="A72" s="120"/>
      <c r="B72" s="442"/>
      <c r="C72" s="443"/>
      <c r="D72" s="443"/>
      <c r="E72" s="443"/>
      <c r="F72" s="443"/>
      <c r="G72" s="443"/>
      <c r="H72" s="444"/>
      <c r="I72" s="128"/>
      <c r="J72" s="133"/>
      <c r="K72" s="125"/>
    </row>
    <row r="73" spans="1:11" ht="17.25" customHeight="1" thickBot="1" x14ac:dyDescent="0.35">
      <c r="A73" s="120"/>
      <c r="B73" s="445"/>
      <c r="C73" s="446"/>
      <c r="D73" s="446"/>
      <c r="E73" s="446"/>
      <c r="F73" s="446"/>
      <c r="G73" s="446"/>
      <c r="H73" s="447"/>
      <c r="I73" s="128"/>
      <c r="J73" s="133"/>
      <c r="K73" s="125"/>
    </row>
    <row r="74" spans="1:11" x14ac:dyDescent="0.3">
      <c r="B74" s="24"/>
      <c r="C74" s="24"/>
      <c r="D74" s="24"/>
      <c r="E74" s="24"/>
      <c r="F74" s="24"/>
      <c r="G74" s="24"/>
      <c r="H74" s="24"/>
      <c r="I74" s="120"/>
      <c r="J74" s="133"/>
      <c r="K74" s="125"/>
    </row>
    <row r="75" spans="1:11" x14ac:dyDescent="0.3">
      <c r="A75" s="133"/>
      <c r="B75" s="133"/>
      <c r="C75" s="133"/>
      <c r="D75" s="133"/>
      <c r="E75" s="133"/>
      <c r="F75" s="133"/>
      <c r="G75" s="133"/>
      <c r="H75" s="133"/>
      <c r="I75" s="133"/>
      <c r="J75" s="133"/>
      <c r="K75" s="125"/>
    </row>
    <row r="76" spans="1:11" x14ac:dyDescent="0.3">
      <c r="A76" s="127"/>
      <c r="B76" s="127"/>
      <c r="C76" s="127"/>
      <c r="D76" s="127"/>
      <c r="E76" s="127"/>
      <c r="F76" s="127"/>
      <c r="G76" s="127"/>
      <c r="H76" s="127"/>
      <c r="I76" s="127"/>
      <c r="J76" s="127"/>
    </row>
  </sheetData>
  <sheetProtection algorithmName="SHA-512" hashValue="jT8RqPAeE5DjFERwJ1gxnpC+LR4wVVy/n86Qk9cgaTWjGlr6VEW1kfig2DGpLWqMQW3uyDcjaXY+Vd8jIPPiEQ==" saltValue="Phzb5k3+IHhQTcYGT3nBKg==" spinCount="100000" sheet="1" objects="1" scenarios="1" selectLockedCells="1"/>
  <mergeCells count="28">
    <mergeCell ref="B63:H66"/>
    <mergeCell ref="B68:H68"/>
    <mergeCell ref="B69:H69"/>
    <mergeCell ref="B70:H73"/>
    <mergeCell ref="B62:H62"/>
    <mergeCell ref="B55:H55"/>
    <mergeCell ref="B56:H59"/>
    <mergeCell ref="B35:H38"/>
    <mergeCell ref="B40:H40"/>
    <mergeCell ref="B41:H41"/>
    <mergeCell ref="B42:H45"/>
    <mergeCell ref="B47:H47"/>
    <mergeCell ref="B61:H61"/>
    <mergeCell ref="B34:H34"/>
    <mergeCell ref="B2:C2"/>
    <mergeCell ref="B12:H12"/>
    <mergeCell ref="B13:H13"/>
    <mergeCell ref="B14:H17"/>
    <mergeCell ref="B19:H19"/>
    <mergeCell ref="B20:H20"/>
    <mergeCell ref="B21:H24"/>
    <mergeCell ref="B26:H26"/>
    <mergeCell ref="B27:H27"/>
    <mergeCell ref="B28:H31"/>
    <mergeCell ref="B33:H33"/>
    <mergeCell ref="B48:H48"/>
    <mergeCell ref="B49:H52"/>
    <mergeCell ref="B54:H54"/>
  </mergeCells>
  <hyperlinks>
    <hyperlink ref="E4" location="Instructions!A1" display="Back to Instructions tab" xr:uid="{BCEDB95D-3FD5-4E0D-B0E7-B3A5A53EDBF3}"/>
  </hyperlinks>
  <printOptions horizontalCentered="1"/>
  <pageMargins left="0.25" right="0.25" top="0.75" bottom="0.25" header="0.3" footer="0.3"/>
  <pageSetup scale="79" orientation="landscape" r:id="rId1"/>
  <headerFooter>
    <oddHeader>&amp;F</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565C6-E3F9-4E13-8D0D-1843C225F6B7}">
  <sheetPr codeName="Sheet3">
    <tabColor rgb="FF0070C0"/>
  </sheetPr>
  <dimension ref="A1:K63"/>
  <sheetViews>
    <sheetView showGridLines="0" zoomScale="80" zoomScaleNormal="80" workbookViewId="0">
      <selection activeCell="C16" sqref="C16"/>
    </sheetView>
  </sheetViews>
  <sheetFormatPr defaultColWidth="12" defaultRowHeight="15.6" x14ac:dyDescent="0.3"/>
  <cols>
    <col min="1" max="1" width="3.88671875" style="64" customWidth="1"/>
    <col min="2" max="2" width="122.5546875" style="64" customWidth="1"/>
    <col min="3" max="3" width="47" style="64" customWidth="1"/>
    <col min="4" max="4" width="55.33203125" style="64" customWidth="1"/>
    <col min="5" max="5" width="38.5546875" style="64" customWidth="1"/>
    <col min="6" max="6" width="28.33203125" style="64" customWidth="1"/>
    <col min="7" max="8" width="30.21875" style="64" customWidth="1"/>
    <col min="9" max="9" width="2.5546875" style="64" customWidth="1"/>
    <col min="10" max="10" width="2.88671875" style="64" customWidth="1"/>
    <col min="11" max="16384" width="12" style="64"/>
  </cols>
  <sheetData>
    <row r="1" spans="1:11" ht="16.2" thickBot="1" x14ac:dyDescent="0.35">
      <c r="I1" s="212"/>
      <c r="J1" s="220"/>
      <c r="K1" s="213"/>
    </row>
    <row r="2" spans="1:11" ht="16.2" thickBot="1" x14ac:dyDescent="0.35">
      <c r="B2" s="383" t="s">
        <v>0</v>
      </c>
      <c r="C2" s="384"/>
      <c r="D2" s="114"/>
      <c r="E2" s="114"/>
      <c r="I2" s="212"/>
      <c r="J2" s="220"/>
      <c r="K2" s="213"/>
    </row>
    <row r="3" spans="1:11" x14ac:dyDescent="0.35">
      <c r="B3" s="44" t="str">
        <f>'Version Control'!B3</f>
        <v>Test Report Template Name:</v>
      </c>
      <c r="C3" s="38" t="str">
        <f>'Version Control'!C3</f>
        <v>Furnace Fans</v>
      </c>
      <c r="D3" s="114"/>
      <c r="E3" s="114"/>
      <c r="I3" s="212"/>
      <c r="J3" s="220"/>
      <c r="K3" s="213"/>
    </row>
    <row r="4" spans="1:11" ht="17.399999999999999" x14ac:dyDescent="0.4">
      <c r="B4" s="45" t="str">
        <f>'Version Control'!B4</f>
        <v>Version Number:</v>
      </c>
      <c r="C4" s="39" t="str">
        <f>'Version Control'!C4</f>
        <v>v3.3</v>
      </c>
      <c r="D4" s="114"/>
      <c r="E4" s="75" t="s">
        <v>230</v>
      </c>
      <c r="I4" s="212"/>
      <c r="J4" s="220"/>
      <c r="K4" s="213"/>
    </row>
    <row r="5" spans="1:11" x14ac:dyDescent="0.35">
      <c r="B5" s="45" t="str">
        <f>'Version Control'!B5</f>
        <v xml:space="preserve">Latest Template Revision: </v>
      </c>
      <c r="C5" s="40">
        <f>'Version Control'!C5</f>
        <v>46171</v>
      </c>
      <c r="D5" s="114"/>
      <c r="E5" s="114"/>
      <c r="I5" s="212"/>
      <c r="J5" s="220"/>
      <c r="K5" s="213"/>
    </row>
    <row r="6" spans="1:11" x14ac:dyDescent="0.35">
      <c r="B6" s="45" t="str">
        <f>'Version Control'!B6</f>
        <v>Tab Name:</v>
      </c>
      <c r="C6" s="39" t="str">
        <f ca="1">MID(CELL("filename",A1), FIND("]", CELL("filename", A1))+ 1, 255)</f>
        <v>Instrumentation</v>
      </c>
      <c r="D6" s="114"/>
      <c r="E6" s="114"/>
      <c r="I6" s="212"/>
      <c r="J6" s="220"/>
      <c r="K6" s="213"/>
    </row>
    <row r="7" spans="1:11" x14ac:dyDescent="0.3">
      <c r="B7" s="41" t="str">
        <f>'Version Control'!B7</f>
        <v>File Name:</v>
      </c>
      <c r="C7" s="42" t="str">
        <f ca="1">'Version Control'!C7</f>
        <v>Furnace Fans - v3.3.xlsx</v>
      </c>
      <c r="D7" s="114"/>
      <c r="E7" s="114"/>
      <c r="I7" s="212"/>
      <c r="J7" s="220"/>
      <c r="K7" s="213"/>
    </row>
    <row r="8" spans="1:11" x14ac:dyDescent="0.3">
      <c r="B8" s="41" t="str">
        <f>'Version Control'!B8</f>
        <v>Test Start Date:</v>
      </c>
      <c r="C8" s="259" t="str">
        <f>'Version Control'!C8</f>
        <v>[MM/DD/YYYY]</v>
      </c>
      <c r="D8" s="114"/>
      <c r="E8" s="114"/>
      <c r="I8" s="212"/>
      <c r="J8" s="220"/>
      <c r="K8" s="213"/>
    </row>
    <row r="9" spans="1:11" ht="16.2" thickBot="1" x14ac:dyDescent="0.4">
      <c r="B9" s="46" t="str">
        <f>'Version Control'!B9</f>
        <v xml:space="preserve">Test Completion Date: </v>
      </c>
      <c r="C9" s="43" t="str">
        <f>'Version Control'!C9</f>
        <v>[MM/DD/YYYY]</v>
      </c>
      <c r="D9" s="114"/>
      <c r="E9" s="114"/>
      <c r="I9" s="212"/>
      <c r="J9" s="220"/>
      <c r="K9" s="213"/>
    </row>
    <row r="10" spans="1:11" x14ac:dyDescent="0.3">
      <c r="B10" s="20"/>
      <c r="C10" s="20"/>
      <c r="D10" s="20"/>
      <c r="I10" s="212"/>
      <c r="J10" s="220"/>
      <c r="K10" s="213"/>
    </row>
    <row r="11" spans="1:11" ht="16.2" thickBot="1" x14ac:dyDescent="0.35">
      <c r="A11" s="212"/>
      <c r="B11" s="308"/>
      <c r="C11" s="308"/>
      <c r="D11" s="308"/>
      <c r="E11" s="213"/>
      <c r="I11" s="212"/>
      <c r="J11" s="220"/>
      <c r="K11" s="213"/>
    </row>
    <row r="12" spans="1:11" ht="16.2" thickBot="1" x14ac:dyDescent="0.35">
      <c r="A12" s="212"/>
      <c r="B12" s="416" t="s">
        <v>37</v>
      </c>
      <c r="C12" s="438"/>
      <c r="D12" s="417"/>
      <c r="E12" s="213"/>
      <c r="I12" s="212"/>
      <c r="J12" s="220"/>
      <c r="K12" s="213"/>
    </row>
    <row r="13" spans="1:11" x14ac:dyDescent="0.35">
      <c r="A13" s="65"/>
      <c r="B13" s="448" t="s">
        <v>38</v>
      </c>
      <c r="C13" s="449"/>
      <c r="D13" s="450"/>
      <c r="E13" s="213"/>
      <c r="I13" s="212"/>
      <c r="J13" s="220"/>
      <c r="K13" s="213"/>
    </row>
    <row r="14" spans="1:11" x14ac:dyDescent="0.35">
      <c r="A14" s="65"/>
      <c r="B14" s="451"/>
      <c r="C14" s="452"/>
      <c r="D14" s="453"/>
      <c r="E14" s="213"/>
      <c r="I14" s="212"/>
      <c r="J14" s="220"/>
      <c r="K14" s="213"/>
    </row>
    <row r="15" spans="1:11" x14ac:dyDescent="0.35">
      <c r="A15" s="65"/>
      <c r="B15" s="215" t="s">
        <v>39</v>
      </c>
      <c r="C15" s="214" t="s">
        <v>117</v>
      </c>
      <c r="D15" s="216" t="s">
        <v>40</v>
      </c>
      <c r="E15" s="213"/>
      <c r="I15" s="212"/>
      <c r="J15" s="220"/>
      <c r="K15" s="213"/>
    </row>
    <row r="16" spans="1:11" ht="115.5" customHeight="1" x14ac:dyDescent="0.35">
      <c r="A16" s="65"/>
      <c r="B16" s="345" t="s">
        <v>283</v>
      </c>
      <c r="C16" s="378"/>
      <c r="D16" s="376"/>
      <c r="E16" s="213"/>
      <c r="I16" s="212"/>
      <c r="J16" s="220"/>
      <c r="K16" s="213"/>
    </row>
    <row r="17" spans="1:11" ht="31.2" x14ac:dyDescent="0.35">
      <c r="A17" s="65"/>
      <c r="B17" s="346" t="s">
        <v>284</v>
      </c>
      <c r="C17" s="378"/>
      <c r="D17" s="376"/>
      <c r="E17" s="213"/>
      <c r="I17" s="212"/>
      <c r="J17" s="220"/>
      <c r="K17" s="213"/>
    </row>
    <row r="18" spans="1:11" ht="31.2" x14ac:dyDescent="0.35">
      <c r="A18" s="65"/>
      <c r="B18" s="346" t="s">
        <v>285</v>
      </c>
      <c r="C18" s="378"/>
      <c r="D18" s="376"/>
      <c r="E18" s="213"/>
      <c r="I18" s="212"/>
      <c r="J18" s="220"/>
      <c r="K18" s="213"/>
    </row>
    <row r="19" spans="1:11" ht="31.2" x14ac:dyDescent="0.35">
      <c r="A19" s="65"/>
      <c r="B19" s="346" t="s">
        <v>286</v>
      </c>
      <c r="C19" s="378"/>
      <c r="D19" s="376"/>
      <c r="E19" s="213"/>
      <c r="I19" s="212"/>
      <c r="J19" s="220"/>
      <c r="K19" s="213"/>
    </row>
    <row r="20" spans="1:11" ht="31.2" x14ac:dyDescent="0.35">
      <c r="A20" s="65"/>
      <c r="B20" s="346" t="s">
        <v>287</v>
      </c>
      <c r="C20" s="378"/>
      <c r="D20" s="376"/>
      <c r="E20" s="213"/>
      <c r="I20" s="212"/>
      <c r="J20" s="220"/>
      <c r="K20" s="213"/>
    </row>
    <row r="21" spans="1:11" ht="46.8" x14ac:dyDescent="0.35">
      <c r="A21" s="65"/>
      <c r="B21" s="346" t="s">
        <v>288</v>
      </c>
      <c r="C21" s="378"/>
      <c r="D21" s="376"/>
      <c r="E21" s="213"/>
      <c r="I21" s="212"/>
      <c r="J21" s="220"/>
      <c r="K21" s="213"/>
    </row>
    <row r="22" spans="1:11" ht="46.8" x14ac:dyDescent="0.35">
      <c r="A22" s="65"/>
      <c r="B22" s="346" t="s">
        <v>289</v>
      </c>
      <c r="C22" s="378"/>
      <c r="D22" s="376"/>
      <c r="E22" s="213"/>
      <c r="I22" s="212"/>
      <c r="J22" s="220"/>
      <c r="K22" s="213"/>
    </row>
    <row r="23" spans="1:11" ht="31.2" x14ac:dyDescent="0.35">
      <c r="A23" s="65"/>
      <c r="B23" s="346" t="s">
        <v>290</v>
      </c>
      <c r="C23" s="378"/>
      <c r="D23" s="376"/>
      <c r="E23" s="213"/>
      <c r="I23" s="212"/>
      <c r="J23" s="220"/>
      <c r="K23" s="213"/>
    </row>
    <row r="24" spans="1:11" ht="31.2" x14ac:dyDescent="0.35">
      <c r="A24" s="65"/>
      <c r="B24" s="346" t="s">
        <v>291</v>
      </c>
      <c r="C24" s="378"/>
      <c r="D24" s="376"/>
      <c r="E24" s="213"/>
      <c r="I24" s="212"/>
      <c r="J24" s="220"/>
      <c r="K24" s="213"/>
    </row>
    <row r="25" spans="1:11" ht="46.8" x14ac:dyDescent="0.35">
      <c r="A25" s="65"/>
      <c r="B25" s="346" t="s">
        <v>292</v>
      </c>
      <c r="C25" s="378"/>
      <c r="D25" s="376"/>
      <c r="E25" s="213"/>
      <c r="I25" s="212"/>
      <c r="J25" s="220"/>
      <c r="K25" s="213"/>
    </row>
    <row r="26" spans="1:11" ht="46.8" x14ac:dyDescent="0.35">
      <c r="A26" s="65"/>
      <c r="B26" s="346" t="s">
        <v>293</v>
      </c>
      <c r="C26" s="378"/>
      <c r="D26" s="376"/>
      <c r="E26" s="213"/>
      <c r="I26" s="212"/>
      <c r="J26" s="220"/>
      <c r="K26" s="213"/>
    </row>
    <row r="27" spans="1:11" ht="47.4" thickBot="1" x14ac:dyDescent="0.4">
      <c r="A27" s="65"/>
      <c r="B27" s="347" t="s">
        <v>294</v>
      </c>
      <c r="C27" s="379"/>
      <c r="D27" s="377"/>
      <c r="E27" s="213"/>
      <c r="I27" s="212"/>
      <c r="J27" s="220"/>
      <c r="K27" s="213"/>
    </row>
    <row r="28" spans="1:11" ht="16.2" thickBot="1" x14ac:dyDescent="0.4">
      <c r="A28" s="61"/>
      <c r="B28" s="76"/>
      <c r="C28" s="76"/>
      <c r="D28" s="76"/>
      <c r="E28" s="20"/>
      <c r="F28" s="20"/>
      <c r="G28" s="20"/>
      <c r="H28" s="20"/>
      <c r="I28" s="212"/>
      <c r="J28" s="220"/>
      <c r="K28" s="213"/>
    </row>
    <row r="29" spans="1:11" ht="16.2" thickBot="1" x14ac:dyDescent="0.35">
      <c r="A29" s="212"/>
      <c r="B29" s="416" t="s">
        <v>41</v>
      </c>
      <c r="C29" s="438"/>
      <c r="D29" s="438"/>
      <c r="E29" s="438"/>
      <c r="F29" s="438"/>
      <c r="G29" s="438"/>
      <c r="H29" s="417"/>
      <c r="I29" s="221"/>
      <c r="J29" s="220"/>
      <c r="K29" s="213"/>
    </row>
    <row r="30" spans="1:11" x14ac:dyDescent="0.3">
      <c r="A30" s="212"/>
      <c r="B30" s="217" t="s">
        <v>42</v>
      </c>
      <c r="C30" s="218" t="s">
        <v>43</v>
      </c>
      <c r="D30" s="218" t="s">
        <v>44</v>
      </c>
      <c r="E30" s="218" t="s">
        <v>45</v>
      </c>
      <c r="F30" s="218" t="s">
        <v>46</v>
      </c>
      <c r="G30" s="218" t="s">
        <v>47</v>
      </c>
      <c r="H30" s="219" t="s">
        <v>48</v>
      </c>
      <c r="I30" s="221"/>
      <c r="J30" s="220"/>
      <c r="K30" s="213"/>
    </row>
    <row r="31" spans="1:11" x14ac:dyDescent="0.3">
      <c r="A31" s="212"/>
      <c r="B31" s="176"/>
      <c r="C31" s="164"/>
      <c r="D31" s="164"/>
      <c r="E31" s="164"/>
      <c r="F31" s="164"/>
      <c r="G31" s="360" t="s">
        <v>216</v>
      </c>
      <c r="H31" s="361" t="s">
        <v>216</v>
      </c>
      <c r="I31" s="221"/>
      <c r="J31" s="220"/>
      <c r="K31" s="213"/>
    </row>
    <row r="32" spans="1:11" x14ac:dyDescent="0.3">
      <c r="A32" s="212"/>
      <c r="B32" s="176"/>
      <c r="C32" s="164"/>
      <c r="D32" s="164"/>
      <c r="E32" s="164"/>
      <c r="F32" s="164"/>
      <c r="G32" s="360" t="s">
        <v>216</v>
      </c>
      <c r="H32" s="361" t="s">
        <v>216</v>
      </c>
      <c r="I32" s="221"/>
      <c r="J32" s="220"/>
      <c r="K32" s="213"/>
    </row>
    <row r="33" spans="1:11" x14ac:dyDescent="0.3">
      <c r="A33" s="212"/>
      <c r="B33" s="176"/>
      <c r="C33" s="164"/>
      <c r="D33" s="164"/>
      <c r="E33" s="164"/>
      <c r="F33" s="164"/>
      <c r="G33" s="360" t="s">
        <v>216</v>
      </c>
      <c r="H33" s="361" t="s">
        <v>216</v>
      </c>
      <c r="I33" s="221"/>
      <c r="J33" s="220"/>
      <c r="K33" s="213"/>
    </row>
    <row r="34" spans="1:11" x14ac:dyDescent="0.3">
      <c r="A34" s="212"/>
      <c r="B34" s="176"/>
      <c r="C34" s="164"/>
      <c r="D34" s="164"/>
      <c r="E34" s="164"/>
      <c r="F34" s="164"/>
      <c r="G34" s="360" t="s">
        <v>216</v>
      </c>
      <c r="H34" s="361" t="s">
        <v>216</v>
      </c>
      <c r="I34" s="221"/>
      <c r="J34" s="220"/>
      <c r="K34" s="213"/>
    </row>
    <row r="35" spans="1:11" x14ac:dyDescent="0.3">
      <c r="A35" s="212"/>
      <c r="B35" s="176"/>
      <c r="C35" s="164"/>
      <c r="D35" s="164"/>
      <c r="E35" s="164"/>
      <c r="F35" s="164"/>
      <c r="G35" s="360" t="s">
        <v>216</v>
      </c>
      <c r="H35" s="361" t="s">
        <v>216</v>
      </c>
      <c r="I35" s="221"/>
      <c r="J35" s="220"/>
      <c r="K35" s="213"/>
    </row>
    <row r="36" spans="1:11" x14ac:dyDescent="0.3">
      <c r="A36" s="212"/>
      <c r="B36" s="176"/>
      <c r="C36" s="164"/>
      <c r="D36" s="164"/>
      <c r="E36" s="164"/>
      <c r="F36" s="164"/>
      <c r="G36" s="360" t="s">
        <v>216</v>
      </c>
      <c r="H36" s="361" t="s">
        <v>216</v>
      </c>
      <c r="I36" s="221"/>
      <c r="J36" s="220"/>
      <c r="K36" s="213"/>
    </row>
    <row r="37" spans="1:11" x14ac:dyDescent="0.3">
      <c r="A37" s="212"/>
      <c r="B37" s="176"/>
      <c r="C37" s="164"/>
      <c r="D37" s="164"/>
      <c r="E37" s="164"/>
      <c r="F37" s="164"/>
      <c r="G37" s="360" t="s">
        <v>216</v>
      </c>
      <c r="H37" s="361" t="s">
        <v>216</v>
      </c>
      <c r="I37" s="221"/>
      <c r="J37" s="220"/>
      <c r="K37" s="213"/>
    </row>
    <row r="38" spans="1:11" x14ac:dyDescent="0.3">
      <c r="A38" s="212"/>
      <c r="B38" s="176"/>
      <c r="C38" s="164"/>
      <c r="D38" s="164"/>
      <c r="E38" s="164"/>
      <c r="F38" s="164"/>
      <c r="G38" s="360" t="s">
        <v>216</v>
      </c>
      <c r="H38" s="361" t="s">
        <v>216</v>
      </c>
      <c r="I38" s="221"/>
      <c r="J38" s="220"/>
      <c r="K38" s="213"/>
    </row>
    <row r="39" spans="1:11" x14ac:dyDescent="0.3">
      <c r="A39" s="212"/>
      <c r="B39" s="176"/>
      <c r="C39" s="164"/>
      <c r="D39" s="164"/>
      <c r="E39" s="164"/>
      <c r="F39" s="164"/>
      <c r="G39" s="360" t="s">
        <v>216</v>
      </c>
      <c r="H39" s="361" t="s">
        <v>216</v>
      </c>
      <c r="I39" s="221"/>
      <c r="J39" s="220"/>
      <c r="K39" s="213"/>
    </row>
    <row r="40" spans="1:11" x14ac:dyDescent="0.3">
      <c r="A40" s="212"/>
      <c r="B40" s="176"/>
      <c r="C40" s="164"/>
      <c r="D40" s="164"/>
      <c r="E40" s="164"/>
      <c r="F40" s="164"/>
      <c r="G40" s="360" t="s">
        <v>216</v>
      </c>
      <c r="H40" s="361" t="s">
        <v>216</v>
      </c>
      <c r="I40" s="221"/>
      <c r="J40" s="220"/>
      <c r="K40" s="213"/>
    </row>
    <row r="41" spans="1:11" x14ac:dyDescent="0.3">
      <c r="A41" s="212"/>
      <c r="B41" s="176"/>
      <c r="C41" s="164"/>
      <c r="D41" s="164"/>
      <c r="E41" s="164"/>
      <c r="F41" s="164"/>
      <c r="G41" s="360" t="s">
        <v>216</v>
      </c>
      <c r="H41" s="361" t="s">
        <v>216</v>
      </c>
      <c r="I41" s="221"/>
      <c r="J41" s="220"/>
      <c r="K41" s="213"/>
    </row>
    <row r="42" spans="1:11" x14ac:dyDescent="0.3">
      <c r="A42" s="212"/>
      <c r="B42" s="176"/>
      <c r="C42" s="164"/>
      <c r="D42" s="164"/>
      <c r="E42" s="164"/>
      <c r="F42" s="164"/>
      <c r="G42" s="360" t="s">
        <v>216</v>
      </c>
      <c r="H42" s="361" t="s">
        <v>216</v>
      </c>
      <c r="I42" s="221"/>
      <c r="J42" s="220"/>
      <c r="K42" s="213"/>
    </row>
    <row r="43" spans="1:11" x14ac:dyDescent="0.3">
      <c r="A43" s="212"/>
      <c r="B43" s="176"/>
      <c r="C43" s="164"/>
      <c r="D43" s="164"/>
      <c r="E43" s="164"/>
      <c r="F43" s="164"/>
      <c r="G43" s="360" t="s">
        <v>216</v>
      </c>
      <c r="H43" s="361" t="s">
        <v>216</v>
      </c>
      <c r="I43" s="221"/>
      <c r="J43" s="220"/>
      <c r="K43" s="213"/>
    </row>
    <row r="44" spans="1:11" x14ac:dyDescent="0.3">
      <c r="A44" s="212"/>
      <c r="B44" s="176"/>
      <c r="C44" s="164"/>
      <c r="D44" s="164"/>
      <c r="E44" s="164"/>
      <c r="F44" s="164"/>
      <c r="G44" s="360" t="s">
        <v>216</v>
      </c>
      <c r="H44" s="361" t="s">
        <v>216</v>
      </c>
      <c r="I44" s="221"/>
      <c r="J44" s="220"/>
      <c r="K44" s="213"/>
    </row>
    <row r="45" spans="1:11" x14ac:dyDescent="0.3">
      <c r="A45" s="212"/>
      <c r="B45" s="176"/>
      <c r="C45" s="164"/>
      <c r="D45" s="164"/>
      <c r="E45" s="164"/>
      <c r="F45" s="164"/>
      <c r="G45" s="360" t="s">
        <v>216</v>
      </c>
      <c r="H45" s="361" t="s">
        <v>216</v>
      </c>
      <c r="I45" s="221"/>
      <c r="J45" s="220"/>
      <c r="K45" s="213"/>
    </row>
    <row r="46" spans="1:11" x14ac:dyDescent="0.3">
      <c r="A46" s="212"/>
      <c r="B46" s="176"/>
      <c r="C46" s="164"/>
      <c r="D46" s="164"/>
      <c r="E46" s="164"/>
      <c r="F46" s="164"/>
      <c r="G46" s="360" t="s">
        <v>216</v>
      </c>
      <c r="H46" s="361" t="s">
        <v>216</v>
      </c>
      <c r="I46" s="221"/>
      <c r="J46" s="220"/>
      <c r="K46" s="213"/>
    </row>
    <row r="47" spans="1:11" x14ac:dyDescent="0.3">
      <c r="A47" s="212"/>
      <c r="B47" s="176"/>
      <c r="C47" s="164"/>
      <c r="D47" s="164"/>
      <c r="E47" s="164"/>
      <c r="F47" s="164"/>
      <c r="G47" s="360" t="s">
        <v>216</v>
      </c>
      <c r="H47" s="361" t="s">
        <v>216</v>
      </c>
      <c r="I47" s="221"/>
      <c r="J47" s="220"/>
      <c r="K47" s="213"/>
    </row>
    <row r="48" spans="1:11" x14ac:dyDescent="0.3">
      <c r="A48" s="212"/>
      <c r="B48" s="176"/>
      <c r="C48" s="164"/>
      <c r="D48" s="164"/>
      <c r="E48" s="164"/>
      <c r="F48" s="164"/>
      <c r="G48" s="360" t="s">
        <v>216</v>
      </c>
      <c r="H48" s="361" t="s">
        <v>216</v>
      </c>
      <c r="I48" s="221"/>
      <c r="J48" s="220"/>
      <c r="K48" s="213"/>
    </row>
    <row r="49" spans="1:11" x14ac:dyDescent="0.3">
      <c r="A49" s="212"/>
      <c r="B49" s="176"/>
      <c r="C49" s="164"/>
      <c r="D49" s="164"/>
      <c r="E49" s="164"/>
      <c r="F49" s="164"/>
      <c r="G49" s="360" t="s">
        <v>216</v>
      </c>
      <c r="H49" s="361" t="s">
        <v>216</v>
      </c>
      <c r="I49" s="221"/>
      <c r="J49" s="220"/>
      <c r="K49" s="213"/>
    </row>
    <row r="50" spans="1:11" x14ac:dyDescent="0.3">
      <c r="A50" s="212"/>
      <c r="B50" s="176"/>
      <c r="C50" s="164"/>
      <c r="D50" s="164"/>
      <c r="E50" s="164"/>
      <c r="F50" s="164"/>
      <c r="G50" s="360" t="s">
        <v>216</v>
      </c>
      <c r="H50" s="361" t="s">
        <v>216</v>
      </c>
      <c r="I50" s="221"/>
      <c r="J50" s="220"/>
      <c r="K50" s="213"/>
    </row>
    <row r="51" spans="1:11" x14ac:dyDescent="0.3">
      <c r="A51" s="212"/>
      <c r="B51" s="176"/>
      <c r="C51" s="164"/>
      <c r="D51" s="164"/>
      <c r="E51" s="164"/>
      <c r="F51" s="164"/>
      <c r="G51" s="360" t="s">
        <v>216</v>
      </c>
      <c r="H51" s="361" t="s">
        <v>216</v>
      </c>
      <c r="I51" s="221"/>
      <c r="J51" s="220"/>
      <c r="K51" s="213"/>
    </row>
    <row r="52" spans="1:11" x14ac:dyDescent="0.3">
      <c r="A52" s="212"/>
      <c r="B52" s="176"/>
      <c r="C52" s="164"/>
      <c r="D52" s="164"/>
      <c r="E52" s="164"/>
      <c r="F52" s="164"/>
      <c r="G52" s="360" t="s">
        <v>216</v>
      </c>
      <c r="H52" s="361" t="s">
        <v>216</v>
      </c>
      <c r="I52" s="221"/>
      <c r="J52" s="220"/>
      <c r="K52" s="213"/>
    </row>
    <row r="53" spans="1:11" x14ac:dyDescent="0.3">
      <c r="A53" s="212"/>
      <c r="B53" s="176"/>
      <c r="C53" s="164"/>
      <c r="D53" s="164"/>
      <c r="E53" s="164"/>
      <c r="F53" s="164"/>
      <c r="G53" s="360" t="s">
        <v>216</v>
      </c>
      <c r="H53" s="361" t="s">
        <v>216</v>
      </c>
      <c r="I53" s="221"/>
      <c r="J53" s="220"/>
      <c r="K53" s="213"/>
    </row>
    <row r="54" spans="1:11" x14ac:dyDescent="0.3">
      <c r="A54" s="212"/>
      <c r="B54" s="176"/>
      <c r="C54" s="164"/>
      <c r="D54" s="164"/>
      <c r="E54" s="164"/>
      <c r="F54" s="164"/>
      <c r="G54" s="360" t="s">
        <v>216</v>
      </c>
      <c r="H54" s="361" t="s">
        <v>216</v>
      </c>
      <c r="I54" s="221"/>
      <c r="J54" s="220"/>
      <c r="K54" s="213"/>
    </row>
    <row r="55" spans="1:11" x14ac:dyDescent="0.3">
      <c r="A55" s="212"/>
      <c r="B55" s="176"/>
      <c r="C55" s="164"/>
      <c r="D55" s="164"/>
      <c r="E55" s="164"/>
      <c r="F55" s="164"/>
      <c r="G55" s="360" t="s">
        <v>216</v>
      </c>
      <c r="H55" s="361" t="s">
        <v>216</v>
      </c>
      <c r="I55" s="221"/>
      <c r="J55" s="220"/>
      <c r="K55" s="213"/>
    </row>
    <row r="56" spans="1:11" x14ac:dyDescent="0.3">
      <c r="A56" s="212"/>
      <c r="B56" s="176"/>
      <c r="C56" s="164"/>
      <c r="D56" s="164"/>
      <c r="E56" s="164"/>
      <c r="F56" s="164"/>
      <c r="G56" s="360" t="s">
        <v>216</v>
      </c>
      <c r="H56" s="361" t="s">
        <v>216</v>
      </c>
      <c r="I56" s="221"/>
      <c r="J56" s="220"/>
      <c r="K56" s="213"/>
    </row>
    <row r="57" spans="1:11" x14ac:dyDescent="0.3">
      <c r="A57" s="212"/>
      <c r="B57" s="176"/>
      <c r="C57" s="164"/>
      <c r="D57" s="164"/>
      <c r="E57" s="164"/>
      <c r="F57" s="164"/>
      <c r="G57" s="360" t="s">
        <v>216</v>
      </c>
      <c r="H57" s="361" t="s">
        <v>216</v>
      </c>
      <c r="I57" s="221"/>
      <c r="J57" s="220"/>
      <c r="K57" s="213"/>
    </row>
    <row r="58" spans="1:11" x14ac:dyDescent="0.3">
      <c r="A58" s="212"/>
      <c r="B58" s="176"/>
      <c r="C58" s="164"/>
      <c r="D58" s="164"/>
      <c r="E58" s="164"/>
      <c r="F58" s="164"/>
      <c r="G58" s="360" t="s">
        <v>216</v>
      </c>
      <c r="H58" s="361" t="s">
        <v>216</v>
      </c>
      <c r="I58" s="221"/>
      <c r="J58" s="220"/>
      <c r="K58" s="213"/>
    </row>
    <row r="59" spans="1:11" x14ac:dyDescent="0.3">
      <c r="A59" s="212"/>
      <c r="B59" s="176"/>
      <c r="C59" s="164"/>
      <c r="D59" s="164"/>
      <c r="E59" s="164"/>
      <c r="F59" s="164"/>
      <c r="G59" s="360" t="s">
        <v>216</v>
      </c>
      <c r="H59" s="361" t="s">
        <v>216</v>
      </c>
      <c r="I59" s="221"/>
      <c r="J59" s="220"/>
      <c r="K59" s="213"/>
    </row>
    <row r="60" spans="1:11" ht="16.2" thickBot="1" x14ac:dyDescent="0.35">
      <c r="A60" s="212"/>
      <c r="B60" s="177"/>
      <c r="C60" s="166"/>
      <c r="D60" s="166"/>
      <c r="E60" s="166"/>
      <c r="F60" s="166"/>
      <c r="G60" s="362" t="s">
        <v>216</v>
      </c>
      <c r="H60" s="363" t="s">
        <v>216</v>
      </c>
      <c r="I60" s="221"/>
      <c r="J60" s="220"/>
      <c r="K60" s="213"/>
    </row>
    <row r="61" spans="1:11" x14ac:dyDescent="0.3">
      <c r="A61" s="20"/>
      <c r="B61" s="21"/>
      <c r="C61" s="21"/>
      <c r="D61" s="21"/>
      <c r="E61" s="21"/>
      <c r="F61" s="21"/>
      <c r="G61" s="21"/>
      <c r="H61" s="21"/>
      <c r="I61" s="222"/>
      <c r="J61" s="220"/>
      <c r="K61" s="213"/>
    </row>
    <row r="62" spans="1:11" x14ac:dyDescent="0.3">
      <c r="A62" s="220"/>
      <c r="B62" s="220"/>
      <c r="C62" s="220"/>
      <c r="D62" s="220"/>
      <c r="E62" s="220"/>
      <c r="F62" s="220"/>
      <c r="G62" s="220"/>
      <c r="H62" s="220"/>
      <c r="I62" s="220"/>
      <c r="J62" s="220"/>
      <c r="K62" s="213"/>
    </row>
    <row r="63" spans="1:11" x14ac:dyDescent="0.3">
      <c r="A63" s="19"/>
      <c r="B63" s="19"/>
      <c r="C63" s="19"/>
      <c r="D63" s="19"/>
      <c r="E63" s="19"/>
      <c r="F63" s="19"/>
      <c r="G63" s="19"/>
      <c r="H63" s="19"/>
      <c r="I63" s="19"/>
      <c r="J63" s="19"/>
    </row>
  </sheetData>
  <sheetProtection algorithmName="SHA-512" hashValue="CVVG1v2qPUFi3nLcYnwtY8qD3n1A/HftEwu5KTUf9THRSKnNLiPDkefnte9xjBDQ+J+21eRXDwsBNW1ahXGYtA==" saltValue="emalDeCKL0p3ZuewR90nQA==" spinCount="100000" sheet="1" objects="1" scenarios="1" selectLockedCells="1"/>
  <protectedRanges>
    <protectedRange sqref="B31:H60" name="Range1"/>
  </protectedRanges>
  <mergeCells count="4">
    <mergeCell ref="B2:C2"/>
    <mergeCell ref="B12:D12"/>
    <mergeCell ref="B13:D14"/>
    <mergeCell ref="B29:H29"/>
  </mergeCells>
  <dataValidations count="1">
    <dataValidation type="list" allowBlank="1" showInputMessage="1" showErrorMessage="1" sqref="C16:C27" xr:uid="{BAD0050A-B765-40A1-9FEF-5AF2331BD57C}">
      <formula1>DD_Yes_No</formula1>
    </dataValidation>
  </dataValidations>
  <hyperlinks>
    <hyperlink ref="E4" location="Instructions!A1" display="Back to Instructions tab" xr:uid="{9C9D81E3-D720-4721-9C56-FCCF9BE2F23D}"/>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C48EF-012A-4DBD-9AD5-9BAD2D5B664C}">
  <sheetPr codeName="Sheet7">
    <tabColor rgb="FF0070C0"/>
  </sheetPr>
  <dimension ref="A1:AD262"/>
  <sheetViews>
    <sheetView showGridLines="0" zoomScale="80" zoomScaleNormal="80" workbookViewId="0">
      <selection activeCell="B13" sqref="B13:G38"/>
    </sheetView>
  </sheetViews>
  <sheetFormatPr defaultColWidth="9.109375" defaultRowHeight="15.6" x14ac:dyDescent="0.3"/>
  <cols>
    <col min="1" max="1" width="4.6640625" style="114" customWidth="1"/>
    <col min="2" max="2" width="30.6640625" style="114" customWidth="1"/>
    <col min="3" max="3" width="53.33203125" style="114" customWidth="1"/>
    <col min="4" max="4" width="17.109375" style="114" customWidth="1"/>
    <col min="5" max="5" width="27.109375" style="114" customWidth="1"/>
    <col min="6" max="7" width="14.109375" style="114" customWidth="1"/>
    <col min="8" max="8" width="5.21875" style="114" customWidth="1"/>
    <col min="9" max="9" width="14.109375" style="114" customWidth="1"/>
    <col min="10" max="10" width="15.33203125" style="114" customWidth="1"/>
    <col min="11" max="13" width="9.109375" style="114"/>
    <col min="14" max="14" width="9.109375" style="114" customWidth="1"/>
    <col min="15" max="19" width="9.109375" style="114"/>
    <col min="20" max="20" width="9.109375" style="114" customWidth="1"/>
    <col min="21" max="21" width="13.5546875" style="114" customWidth="1"/>
    <col min="22" max="22" width="16.33203125" style="114" customWidth="1"/>
    <col min="23" max="24" width="5.44140625" style="114" customWidth="1"/>
    <col min="25" max="16384" width="9.109375" style="114"/>
  </cols>
  <sheetData>
    <row r="1" spans="1:30" ht="16.2" thickBot="1" x14ac:dyDescent="0.35">
      <c r="B1" s="124"/>
      <c r="C1" s="124"/>
      <c r="W1" s="120"/>
      <c r="X1" s="133"/>
      <c r="Y1" s="125"/>
    </row>
    <row r="2" spans="1:30" ht="18" thickBot="1" x14ac:dyDescent="0.35">
      <c r="A2" s="120"/>
      <c r="B2" s="383" t="s">
        <v>0</v>
      </c>
      <c r="C2" s="384"/>
      <c r="D2" s="123"/>
      <c r="E2" s="116"/>
      <c r="F2" s="115"/>
      <c r="W2" s="120"/>
      <c r="X2" s="133"/>
      <c r="Y2" s="125"/>
    </row>
    <row r="3" spans="1:30" x14ac:dyDescent="0.35">
      <c r="A3" s="120"/>
      <c r="B3" s="44" t="str">
        <f>'Version Control'!B3</f>
        <v>Test Report Template Name:</v>
      </c>
      <c r="C3" s="38" t="str">
        <f>'Version Control'!C3</f>
        <v>Furnace Fans</v>
      </c>
      <c r="D3" s="121"/>
      <c r="E3" s="117"/>
      <c r="F3" s="117"/>
      <c r="W3" s="120"/>
      <c r="X3" s="133"/>
      <c r="Y3" s="125"/>
    </row>
    <row r="4" spans="1:30" ht="17.399999999999999" x14ac:dyDescent="0.35">
      <c r="A4" s="120"/>
      <c r="B4" s="45" t="str">
        <f>'Version Control'!B4</f>
        <v>Version Number:</v>
      </c>
      <c r="C4" s="39" t="str">
        <f>'Version Control'!C4</f>
        <v>v3.3</v>
      </c>
      <c r="D4" s="121"/>
      <c r="E4" s="136" t="s">
        <v>230</v>
      </c>
      <c r="F4" s="117"/>
      <c r="W4" s="120"/>
      <c r="X4" s="133"/>
      <c r="Y4" s="125"/>
    </row>
    <row r="5" spans="1:30" x14ac:dyDescent="0.35">
      <c r="A5" s="120"/>
      <c r="B5" s="45" t="str">
        <f>'Version Control'!B5</f>
        <v xml:space="preserve">Latest Template Revision: </v>
      </c>
      <c r="C5" s="40">
        <f>'Version Control'!C5</f>
        <v>46171</v>
      </c>
      <c r="D5" s="121"/>
      <c r="E5" s="117"/>
      <c r="F5" s="117"/>
      <c r="W5" s="120"/>
      <c r="X5" s="133"/>
      <c r="Y5" s="125"/>
    </row>
    <row r="6" spans="1:30" x14ac:dyDescent="0.35">
      <c r="A6" s="120"/>
      <c r="B6" s="45" t="str">
        <f>'Version Control'!B6</f>
        <v>Tab Name:</v>
      </c>
      <c r="C6" s="39" t="str">
        <f ca="1">MID(CELL("filename",A1), FIND("]", CELL("filename", A1))+ 1, 255)</f>
        <v>Photos</v>
      </c>
      <c r="D6" s="121"/>
      <c r="F6" s="117"/>
      <c r="W6" s="120"/>
      <c r="X6" s="133"/>
      <c r="Y6" s="125"/>
    </row>
    <row r="7" spans="1:30" ht="34.5" customHeight="1" x14ac:dyDescent="0.3">
      <c r="A7" s="120"/>
      <c r="B7" s="41" t="str">
        <f>'Version Control'!B7</f>
        <v>File Name:</v>
      </c>
      <c r="C7" s="42" t="str">
        <f ca="1">'Version Control'!C7</f>
        <v>Furnace Fans - v3.3.xlsx</v>
      </c>
      <c r="D7" s="121"/>
      <c r="E7" s="117"/>
      <c r="F7" s="117"/>
      <c r="W7" s="120"/>
      <c r="X7" s="133"/>
      <c r="Y7" s="125"/>
    </row>
    <row r="8" spans="1:30" x14ac:dyDescent="0.3">
      <c r="A8" s="120"/>
      <c r="B8" s="41" t="str">
        <f>'Version Control'!B8</f>
        <v>Test Start Date:</v>
      </c>
      <c r="C8" s="259" t="str">
        <f>'Version Control'!C8</f>
        <v>[MM/DD/YYYY]</v>
      </c>
      <c r="D8" s="121"/>
      <c r="E8" s="117"/>
      <c r="F8" s="117"/>
      <c r="W8" s="120"/>
      <c r="X8" s="133"/>
      <c r="Y8" s="125"/>
    </row>
    <row r="9" spans="1:30" ht="16.2" thickBot="1" x14ac:dyDescent="0.4">
      <c r="A9" s="120"/>
      <c r="B9" s="46" t="str">
        <f>'Version Control'!B9</f>
        <v xml:space="preserve">Test Completion Date: </v>
      </c>
      <c r="C9" s="43" t="str">
        <f>'Version Control'!C9</f>
        <v>[MM/DD/YYYY]</v>
      </c>
      <c r="D9" s="121"/>
      <c r="E9" s="117"/>
      <c r="F9" s="117"/>
      <c r="W9" s="120"/>
      <c r="X9" s="133"/>
      <c r="Y9" s="125"/>
    </row>
    <row r="10" spans="1:30" x14ac:dyDescent="0.3">
      <c r="B10" s="122"/>
      <c r="C10" s="122"/>
      <c r="D10" s="117"/>
      <c r="E10" s="117"/>
      <c r="W10" s="120"/>
      <c r="X10" s="133"/>
      <c r="Y10" s="125"/>
    </row>
    <row r="11" spans="1:30" ht="16.2" thickBot="1" x14ac:dyDescent="0.35">
      <c r="A11" s="117"/>
      <c r="B11" s="126"/>
      <c r="C11" s="126"/>
      <c r="D11" s="126"/>
      <c r="E11" s="126"/>
      <c r="F11" s="126"/>
      <c r="G11" s="126"/>
      <c r="H11" s="117"/>
      <c r="I11" s="126"/>
      <c r="J11" s="126"/>
      <c r="K11" s="126"/>
      <c r="L11" s="126"/>
      <c r="M11" s="126"/>
      <c r="N11" s="126"/>
      <c r="O11" s="126"/>
      <c r="P11" s="126"/>
      <c r="Q11" s="126"/>
      <c r="R11" s="126"/>
      <c r="S11" s="126"/>
      <c r="T11" s="126"/>
      <c r="U11" s="126"/>
      <c r="V11" s="126"/>
      <c r="W11" s="120"/>
      <c r="X11" s="133"/>
      <c r="Y11" s="125"/>
    </row>
    <row r="12" spans="1:30" ht="16.2" thickBot="1" x14ac:dyDescent="0.35">
      <c r="A12" s="120"/>
      <c r="B12" s="47" t="s">
        <v>77</v>
      </c>
      <c r="C12" s="53"/>
      <c r="D12" s="53"/>
      <c r="E12" s="53"/>
      <c r="F12" s="53"/>
      <c r="G12" s="54"/>
      <c r="H12" s="128"/>
      <c r="I12" s="47" t="s">
        <v>78</v>
      </c>
      <c r="J12" s="53"/>
      <c r="K12" s="53"/>
      <c r="L12" s="53"/>
      <c r="M12" s="53"/>
      <c r="N12" s="53"/>
      <c r="O12" s="53"/>
      <c r="P12" s="53"/>
      <c r="Q12" s="53"/>
      <c r="R12" s="53"/>
      <c r="S12" s="53"/>
      <c r="T12" s="53"/>
      <c r="U12" s="53"/>
      <c r="V12" s="54"/>
      <c r="W12" s="128"/>
      <c r="X12" s="133"/>
      <c r="Y12" s="125"/>
    </row>
    <row r="13" spans="1:30" x14ac:dyDescent="0.3">
      <c r="A13" s="120"/>
      <c r="B13" s="454"/>
      <c r="C13" s="455"/>
      <c r="D13" s="455"/>
      <c r="E13" s="455"/>
      <c r="F13" s="455"/>
      <c r="G13" s="456"/>
      <c r="H13" s="128"/>
      <c r="I13" s="454"/>
      <c r="J13" s="455"/>
      <c r="K13" s="455"/>
      <c r="L13" s="455"/>
      <c r="M13" s="455"/>
      <c r="N13" s="455"/>
      <c r="O13" s="455"/>
      <c r="P13" s="455"/>
      <c r="Q13" s="455"/>
      <c r="R13" s="455"/>
      <c r="S13" s="455"/>
      <c r="T13" s="455"/>
      <c r="U13" s="455"/>
      <c r="V13" s="456"/>
      <c r="W13" s="128"/>
      <c r="X13" s="133"/>
      <c r="Y13" s="125"/>
    </row>
    <row r="14" spans="1:30" x14ac:dyDescent="0.3">
      <c r="A14" s="120"/>
      <c r="B14" s="457"/>
      <c r="C14" s="458"/>
      <c r="D14" s="458"/>
      <c r="E14" s="458"/>
      <c r="F14" s="458"/>
      <c r="G14" s="459"/>
      <c r="H14" s="128"/>
      <c r="I14" s="457"/>
      <c r="J14" s="458"/>
      <c r="K14" s="458"/>
      <c r="L14" s="458"/>
      <c r="M14" s="458"/>
      <c r="N14" s="458"/>
      <c r="O14" s="458"/>
      <c r="P14" s="458"/>
      <c r="Q14" s="458"/>
      <c r="R14" s="458"/>
      <c r="S14" s="458"/>
      <c r="T14" s="458"/>
      <c r="U14" s="458"/>
      <c r="V14" s="459"/>
      <c r="W14" s="128"/>
      <c r="X14" s="133"/>
      <c r="Y14" s="125"/>
      <c r="Z14" s="63"/>
      <c r="AD14" s="118"/>
    </row>
    <row r="15" spans="1:30" x14ac:dyDescent="0.3">
      <c r="A15" s="120"/>
      <c r="B15" s="457"/>
      <c r="C15" s="458"/>
      <c r="D15" s="458"/>
      <c r="E15" s="458"/>
      <c r="F15" s="458"/>
      <c r="G15" s="459"/>
      <c r="H15" s="128"/>
      <c r="I15" s="457"/>
      <c r="J15" s="458"/>
      <c r="K15" s="458"/>
      <c r="L15" s="458"/>
      <c r="M15" s="458"/>
      <c r="N15" s="458"/>
      <c r="O15" s="458"/>
      <c r="P15" s="458"/>
      <c r="Q15" s="458"/>
      <c r="R15" s="458"/>
      <c r="S15" s="458"/>
      <c r="T15" s="458"/>
      <c r="U15" s="458"/>
      <c r="V15" s="459"/>
      <c r="W15" s="128"/>
      <c r="X15" s="133"/>
      <c r="Y15" s="125"/>
    </row>
    <row r="16" spans="1:30" x14ac:dyDescent="0.3">
      <c r="A16" s="120"/>
      <c r="B16" s="457"/>
      <c r="C16" s="458"/>
      <c r="D16" s="458"/>
      <c r="E16" s="458"/>
      <c r="F16" s="458"/>
      <c r="G16" s="459"/>
      <c r="H16" s="128"/>
      <c r="I16" s="457"/>
      <c r="J16" s="458"/>
      <c r="K16" s="458"/>
      <c r="L16" s="458"/>
      <c r="M16" s="458"/>
      <c r="N16" s="458"/>
      <c r="O16" s="458"/>
      <c r="P16" s="458"/>
      <c r="Q16" s="458"/>
      <c r="R16" s="458"/>
      <c r="S16" s="458"/>
      <c r="T16" s="458"/>
      <c r="U16" s="458"/>
      <c r="V16" s="459"/>
      <c r="W16" s="128"/>
      <c r="X16" s="133"/>
      <c r="Y16" s="125"/>
    </row>
    <row r="17" spans="1:25" x14ac:dyDescent="0.3">
      <c r="A17" s="120"/>
      <c r="B17" s="457"/>
      <c r="C17" s="458"/>
      <c r="D17" s="458"/>
      <c r="E17" s="458"/>
      <c r="F17" s="458"/>
      <c r="G17" s="459"/>
      <c r="H17" s="128"/>
      <c r="I17" s="457"/>
      <c r="J17" s="458"/>
      <c r="K17" s="458"/>
      <c r="L17" s="458"/>
      <c r="M17" s="458"/>
      <c r="N17" s="458"/>
      <c r="O17" s="458"/>
      <c r="P17" s="458"/>
      <c r="Q17" s="458"/>
      <c r="R17" s="458"/>
      <c r="S17" s="458"/>
      <c r="T17" s="458"/>
      <c r="U17" s="458"/>
      <c r="V17" s="459"/>
      <c r="W17" s="128"/>
      <c r="X17" s="133"/>
      <c r="Y17" s="125"/>
    </row>
    <row r="18" spans="1:25" x14ac:dyDescent="0.3">
      <c r="A18" s="120"/>
      <c r="B18" s="457"/>
      <c r="C18" s="458"/>
      <c r="D18" s="458"/>
      <c r="E18" s="458"/>
      <c r="F18" s="458"/>
      <c r="G18" s="459"/>
      <c r="H18" s="128"/>
      <c r="I18" s="457"/>
      <c r="J18" s="458"/>
      <c r="K18" s="458"/>
      <c r="L18" s="458"/>
      <c r="M18" s="458"/>
      <c r="N18" s="458"/>
      <c r="O18" s="458"/>
      <c r="P18" s="458"/>
      <c r="Q18" s="458"/>
      <c r="R18" s="458"/>
      <c r="S18" s="458"/>
      <c r="T18" s="458"/>
      <c r="U18" s="458"/>
      <c r="V18" s="459"/>
      <c r="W18" s="128"/>
      <c r="X18" s="133"/>
      <c r="Y18" s="125"/>
    </row>
    <row r="19" spans="1:25" x14ac:dyDescent="0.3">
      <c r="A19" s="120"/>
      <c r="B19" s="457"/>
      <c r="C19" s="458"/>
      <c r="D19" s="458"/>
      <c r="E19" s="458"/>
      <c r="F19" s="458"/>
      <c r="G19" s="459"/>
      <c r="H19" s="128"/>
      <c r="I19" s="457"/>
      <c r="J19" s="458"/>
      <c r="K19" s="458"/>
      <c r="L19" s="458"/>
      <c r="M19" s="458"/>
      <c r="N19" s="458"/>
      <c r="O19" s="458"/>
      <c r="P19" s="458"/>
      <c r="Q19" s="458"/>
      <c r="R19" s="458"/>
      <c r="S19" s="458"/>
      <c r="T19" s="458"/>
      <c r="U19" s="458"/>
      <c r="V19" s="459"/>
      <c r="W19" s="128"/>
      <c r="X19" s="133"/>
      <c r="Y19" s="125"/>
    </row>
    <row r="20" spans="1:25" x14ac:dyDescent="0.3">
      <c r="A20" s="120"/>
      <c r="B20" s="457"/>
      <c r="C20" s="458"/>
      <c r="D20" s="458"/>
      <c r="E20" s="458"/>
      <c r="F20" s="458"/>
      <c r="G20" s="459"/>
      <c r="H20" s="128"/>
      <c r="I20" s="457"/>
      <c r="J20" s="458"/>
      <c r="K20" s="458"/>
      <c r="L20" s="458"/>
      <c r="M20" s="458"/>
      <c r="N20" s="458"/>
      <c r="O20" s="458"/>
      <c r="P20" s="458"/>
      <c r="Q20" s="458"/>
      <c r="R20" s="458"/>
      <c r="S20" s="458"/>
      <c r="T20" s="458"/>
      <c r="U20" s="458"/>
      <c r="V20" s="459"/>
      <c r="W20" s="128"/>
      <c r="X20" s="133"/>
      <c r="Y20" s="125"/>
    </row>
    <row r="21" spans="1:25" x14ac:dyDescent="0.3">
      <c r="A21" s="120"/>
      <c r="B21" s="457"/>
      <c r="C21" s="458"/>
      <c r="D21" s="458"/>
      <c r="E21" s="458"/>
      <c r="F21" s="458"/>
      <c r="G21" s="459"/>
      <c r="H21" s="128"/>
      <c r="I21" s="457"/>
      <c r="J21" s="458"/>
      <c r="K21" s="458"/>
      <c r="L21" s="458"/>
      <c r="M21" s="458"/>
      <c r="N21" s="458"/>
      <c r="O21" s="458"/>
      <c r="P21" s="458"/>
      <c r="Q21" s="458"/>
      <c r="R21" s="458"/>
      <c r="S21" s="458"/>
      <c r="T21" s="458"/>
      <c r="U21" s="458"/>
      <c r="V21" s="459"/>
      <c r="W21" s="128"/>
      <c r="X21" s="133"/>
      <c r="Y21" s="125"/>
    </row>
    <row r="22" spans="1:25" x14ac:dyDescent="0.3">
      <c r="A22" s="120"/>
      <c r="B22" s="457"/>
      <c r="C22" s="458"/>
      <c r="D22" s="458"/>
      <c r="E22" s="458"/>
      <c r="F22" s="458"/>
      <c r="G22" s="459"/>
      <c r="H22" s="128"/>
      <c r="I22" s="457"/>
      <c r="J22" s="458"/>
      <c r="K22" s="458"/>
      <c r="L22" s="458"/>
      <c r="M22" s="458"/>
      <c r="N22" s="458"/>
      <c r="O22" s="458"/>
      <c r="P22" s="458"/>
      <c r="Q22" s="458"/>
      <c r="R22" s="458"/>
      <c r="S22" s="458"/>
      <c r="T22" s="458"/>
      <c r="U22" s="458"/>
      <c r="V22" s="459"/>
      <c r="W22" s="128"/>
      <c r="X22" s="133"/>
      <c r="Y22" s="125"/>
    </row>
    <row r="23" spans="1:25" x14ac:dyDescent="0.3">
      <c r="A23" s="120"/>
      <c r="B23" s="457"/>
      <c r="C23" s="458"/>
      <c r="D23" s="458"/>
      <c r="E23" s="458"/>
      <c r="F23" s="458"/>
      <c r="G23" s="459"/>
      <c r="H23" s="128"/>
      <c r="I23" s="457"/>
      <c r="J23" s="458"/>
      <c r="K23" s="458"/>
      <c r="L23" s="458"/>
      <c r="M23" s="458"/>
      <c r="N23" s="458"/>
      <c r="O23" s="458"/>
      <c r="P23" s="458"/>
      <c r="Q23" s="458"/>
      <c r="R23" s="458"/>
      <c r="S23" s="458"/>
      <c r="T23" s="458"/>
      <c r="U23" s="458"/>
      <c r="V23" s="459"/>
      <c r="W23" s="128"/>
      <c r="X23" s="133"/>
      <c r="Y23" s="125"/>
    </row>
    <row r="24" spans="1:25" x14ac:dyDescent="0.3">
      <c r="A24" s="120"/>
      <c r="B24" s="457"/>
      <c r="C24" s="458"/>
      <c r="D24" s="458"/>
      <c r="E24" s="458"/>
      <c r="F24" s="458"/>
      <c r="G24" s="459"/>
      <c r="H24" s="128"/>
      <c r="I24" s="457"/>
      <c r="J24" s="458"/>
      <c r="K24" s="458"/>
      <c r="L24" s="458"/>
      <c r="M24" s="458"/>
      <c r="N24" s="458"/>
      <c r="O24" s="458"/>
      <c r="P24" s="458"/>
      <c r="Q24" s="458"/>
      <c r="R24" s="458"/>
      <c r="S24" s="458"/>
      <c r="T24" s="458"/>
      <c r="U24" s="458"/>
      <c r="V24" s="459"/>
      <c r="W24" s="128"/>
      <c r="X24" s="133"/>
      <c r="Y24" s="125"/>
    </row>
    <row r="25" spans="1:25" x14ac:dyDescent="0.3">
      <c r="A25" s="120"/>
      <c r="B25" s="457"/>
      <c r="C25" s="458"/>
      <c r="D25" s="458"/>
      <c r="E25" s="458"/>
      <c r="F25" s="458"/>
      <c r="G25" s="459"/>
      <c r="H25" s="128"/>
      <c r="I25" s="457"/>
      <c r="J25" s="458"/>
      <c r="K25" s="458"/>
      <c r="L25" s="458"/>
      <c r="M25" s="458"/>
      <c r="N25" s="458"/>
      <c r="O25" s="458"/>
      <c r="P25" s="458"/>
      <c r="Q25" s="458"/>
      <c r="R25" s="458"/>
      <c r="S25" s="458"/>
      <c r="T25" s="458"/>
      <c r="U25" s="458"/>
      <c r="V25" s="459"/>
      <c r="W25" s="128"/>
      <c r="X25" s="133"/>
      <c r="Y25" s="125"/>
    </row>
    <row r="26" spans="1:25" x14ac:dyDescent="0.3">
      <c r="A26" s="120"/>
      <c r="B26" s="457"/>
      <c r="C26" s="458"/>
      <c r="D26" s="458"/>
      <c r="E26" s="458"/>
      <c r="F26" s="458"/>
      <c r="G26" s="459"/>
      <c r="H26" s="128"/>
      <c r="I26" s="457"/>
      <c r="J26" s="458"/>
      <c r="K26" s="458"/>
      <c r="L26" s="458"/>
      <c r="M26" s="458"/>
      <c r="N26" s="458"/>
      <c r="O26" s="458"/>
      <c r="P26" s="458"/>
      <c r="Q26" s="458"/>
      <c r="R26" s="458"/>
      <c r="S26" s="458"/>
      <c r="T26" s="458"/>
      <c r="U26" s="458"/>
      <c r="V26" s="459"/>
      <c r="W26" s="128"/>
      <c r="X26" s="133"/>
      <c r="Y26" s="125"/>
    </row>
    <row r="27" spans="1:25" x14ac:dyDescent="0.3">
      <c r="A27" s="120"/>
      <c r="B27" s="457"/>
      <c r="C27" s="458"/>
      <c r="D27" s="458"/>
      <c r="E27" s="458"/>
      <c r="F27" s="458"/>
      <c r="G27" s="459"/>
      <c r="H27" s="128"/>
      <c r="I27" s="457"/>
      <c r="J27" s="458"/>
      <c r="K27" s="458"/>
      <c r="L27" s="458"/>
      <c r="M27" s="458"/>
      <c r="N27" s="458"/>
      <c r="O27" s="458"/>
      <c r="P27" s="458"/>
      <c r="Q27" s="458"/>
      <c r="R27" s="458"/>
      <c r="S27" s="458"/>
      <c r="T27" s="458"/>
      <c r="U27" s="458"/>
      <c r="V27" s="459"/>
      <c r="W27" s="128"/>
      <c r="X27" s="133"/>
      <c r="Y27" s="125"/>
    </row>
    <row r="28" spans="1:25" x14ac:dyDescent="0.3">
      <c r="A28" s="120"/>
      <c r="B28" s="457"/>
      <c r="C28" s="458"/>
      <c r="D28" s="458"/>
      <c r="E28" s="458"/>
      <c r="F28" s="458"/>
      <c r="G28" s="459"/>
      <c r="H28" s="128"/>
      <c r="I28" s="457"/>
      <c r="J28" s="458"/>
      <c r="K28" s="458"/>
      <c r="L28" s="458"/>
      <c r="M28" s="458"/>
      <c r="N28" s="458"/>
      <c r="O28" s="458"/>
      <c r="P28" s="458"/>
      <c r="Q28" s="458"/>
      <c r="R28" s="458"/>
      <c r="S28" s="458"/>
      <c r="T28" s="458"/>
      <c r="U28" s="458"/>
      <c r="V28" s="459"/>
      <c r="W28" s="128"/>
      <c r="X28" s="133"/>
      <c r="Y28" s="125"/>
    </row>
    <row r="29" spans="1:25" x14ac:dyDescent="0.3">
      <c r="A29" s="120"/>
      <c r="B29" s="457"/>
      <c r="C29" s="458"/>
      <c r="D29" s="458"/>
      <c r="E29" s="458"/>
      <c r="F29" s="458"/>
      <c r="G29" s="459"/>
      <c r="H29" s="128"/>
      <c r="I29" s="457"/>
      <c r="J29" s="458"/>
      <c r="K29" s="458"/>
      <c r="L29" s="458"/>
      <c r="M29" s="458"/>
      <c r="N29" s="458"/>
      <c r="O29" s="458"/>
      <c r="P29" s="458"/>
      <c r="Q29" s="458"/>
      <c r="R29" s="458"/>
      <c r="S29" s="458"/>
      <c r="T29" s="458"/>
      <c r="U29" s="458"/>
      <c r="V29" s="459"/>
      <c r="W29" s="128"/>
      <c r="X29" s="133"/>
      <c r="Y29" s="125"/>
    </row>
    <row r="30" spans="1:25" x14ac:dyDescent="0.3">
      <c r="A30" s="120"/>
      <c r="B30" s="457"/>
      <c r="C30" s="458"/>
      <c r="D30" s="458"/>
      <c r="E30" s="458"/>
      <c r="F30" s="458"/>
      <c r="G30" s="459"/>
      <c r="H30" s="128"/>
      <c r="I30" s="457"/>
      <c r="J30" s="458"/>
      <c r="K30" s="458"/>
      <c r="L30" s="458"/>
      <c r="M30" s="458"/>
      <c r="N30" s="458"/>
      <c r="O30" s="458"/>
      <c r="P30" s="458"/>
      <c r="Q30" s="458"/>
      <c r="R30" s="458"/>
      <c r="S30" s="458"/>
      <c r="T30" s="458"/>
      <c r="U30" s="458"/>
      <c r="V30" s="459"/>
      <c r="W30" s="128"/>
      <c r="X30" s="133"/>
      <c r="Y30" s="125"/>
    </row>
    <row r="31" spans="1:25" x14ac:dyDescent="0.3">
      <c r="A31" s="120"/>
      <c r="B31" s="457"/>
      <c r="C31" s="458"/>
      <c r="D31" s="458"/>
      <c r="E31" s="458"/>
      <c r="F31" s="458"/>
      <c r="G31" s="459"/>
      <c r="H31" s="128"/>
      <c r="I31" s="457"/>
      <c r="J31" s="458"/>
      <c r="K31" s="458"/>
      <c r="L31" s="458"/>
      <c r="M31" s="458"/>
      <c r="N31" s="458"/>
      <c r="O31" s="458"/>
      <c r="P31" s="458"/>
      <c r="Q31" s="458"/>
      <c r="R31" s="458"/>
      <c r="S31" s="458"/>
      <c r="T31" s="458"/>
      <c r="U31" s="458"/>
      <c r="V31" s="459"/>
      <c r="W31" s="128"/>
      <c r="X31" s="133"/>
      <c r="Y31" s="125"/>
    </row>
    <row r="32" spans="1:25" x14ac:dyDescent="0.3">
      <c r="A32" s="120"/>
      <c r="B32" s="457"/>
      <c r="C32" s="458"/>
      <c r="D32" s="458"/>
      <c r="E32" s="458"/>
      <c r="F32" s="458"/>
      <c r="G32" s="459"/>
      <c r="H32" s="128"/>
      <c r="I32" s="457"/>
      <c r="J32" s="458"/>
      <c r="K32" s="458"/>
      <c r="L32" s="458"/>
      <c r="M32" s="458"/>
      <c r="N32" s="458"/>
      <c r="O32" s="458"/>
      <c r="P32" s="458"/>
      <c r="Q32" s="458"/>
      <c r="R32" s="458"/>
      <c r="S32" s="458"/>
      <c r="T32" s="458"/>
      <c r="U32" s="458"/>
      <c r="V32" s="459"/>
      <c r="W32" s="128"/>
      <c r="X32" s="133"/>
      <c r="Y32" s="125"/>
    </row>
    <row r="33" spans="1:25" x14ac:dyDescent="0.3">
      <c r="A33" s="120"/>
      <c r="B33" s="457"/>
      <c r="C33" s="458"/>
      <c r="D33" s="458"/>
      <c r="E33" s="458"/>
      <c r="F33" s="458"/>
      <c r="G33" s="459"/>
      <c r="H33" s="128"/>
      <c r="I33" s="457"/>
      <c r="J33" s="458"/>
      <c r="K33" s="458"/>
      <c r="L33" s="458"/>
      <c r="M33" s="458"/>
      <c r="N33" s="458"/>
      <c r="O33" s="458"/>
      <c r="P33" s="458"/>
      <c r="Q33" s="458"/>
      <c r="R33" s="458"/>
      <c r="S33" s="458"/>
      <c r="T33" s="458"/>
      <c r="U33" s="458"/>
      <c r="V33" s="459"/>
      <c r="W33" s="128"/>
      <c r="X33" s="133"/>
      <c r="Y33" s="125"/>
    </row>
    <row r="34" spans="1:25" x14ac:dyDescent="0.3">
      <c r="A34" s="120"/>
      <c r="B34" s="457"/>
      <c r="C34" s="458"/>
      <c r="D34" s="458"/>
      <c r="E34" s="458"/>
      <c r="F34" s="458"/>
      <c r="G34" s="459"/>
      <c r="H34" s="128"/>
      <c r="I34" s="457"/>
      <c r="J34" s="458"/>
      <c r="K34" s="458"/>
      <c r="L34" s="458"/>
      <c r="M34" s="458"/>
      <c r="N34" s="458"/>
      <c r="O34" s="458"/>
      <c r="P34" s="458"/>
      <c r="Q34" s="458"/>
      <c r="R34" s="458"/>
      <c r="S34" s="458"/>
      <c r="T34" s="458"/>
      <c r="U34" s="458"/>
      <c r="V34" s="459"/>
      <c r="W34" s="128"/>
      <c r="X34" s="133"/>
      <c r="Y34" s="125"/>
    </row>
    <row r="35" spans="1:25" x14ac:dyDescent="0.3">
      <c r="A35" s="120"/>
      <c r="B35" s="457"/>
      <c r="C35" s="458"/>
      <c r="D35" s="458"/>
      <c r="E35" s="458"/>
      <c r="F35" s="458"/>
      <c r="G35" s="459"/>
      <c r="H35" s="128"/>
      <c r="I35" s="457"/>
      <c r="J35" s="458"/>
      <c r="K35" s="458"/>
      <c r="L35" s="458"/>
      <c r="M35" s="458"/>
      <c r="N35" s="458"/>
      <c r="O35" s="458"/>
      <c r="P35" s="458"/>
      <c r="Q35" s="458"/>
      <c r="R35" s="458"/>
      <c r="S35" s="458"/>
      <c r="T35" s="458"/>
      <c r="U35" s="458"/>
      <c r="V35" s="459"/>
      <c r="W35" s="128"/>
      <c r="X35" s="133"/>
      <c r="Y35" s="125"/>
    </row>
    <row r="36" spans="1:25" x14ac:dyDescent="0.3">
      <c r="A36" s="120"/>
      <c r="B36" s="457"/>
      <c r="C36" s="458"/>
      <c r="D36" s="458"/>
      <c r="E36" s="458"/>
      <c r="F36" s="458"/>
      <c r="G36" s="459"/>
      <c r="H36" s="128"/>
      <c r="I36" s="457"/>
      <c r="J36" s="458"/>
      <c r="K36" s="458"/>
      <c r="L36" s="458"/>
      <c r="M36" s="458"/>
      <c r="N36" s="458"/>
      <c r="O36" s="458"/>
      <c r="P36" s="458"/>
      <c r="Q36" s="458"/>
      <c r="R36" s="458"/>
      <c r="S36" s="458"/>
      <c r="T36" s="458"/>
      <c r="U36" s="458"/>
      <c r="V36" s="459"/>
      <c r="W36" s="128"/>
      <c r="X36" s="133"/>
      <c r="Y36" s="125"/>
    </row>
    <row r="37" spans="1:25" x14ac:dyDescent="0.3">
      <c r="A37" s="120"/>
      <c r="B37" s="457"/>
      <c r="C37" s="458"/>
      <c r="D37" s="458"/>
      <c r="E37" s="458"/>
      <c r="F37" s="458"/>
      <c r="G37" s="459"/>
      <c r="H37" s="128"/>
      <c r="I37" s="457"/>
      <c r="J37" s="458"/>
      <c r="K37" s="458"/>
      <c r="L37" s="458"/>
      <c r="M37" s="458"/>
      <c r="N37" s="458"/>
      <c r="O37" s="458"/>
      <c r="P37" s="458"/>
      <c r="Q37" s="458"/>
      <c r="R37" s="458"/>
      <c r="S37" s="458"/>
      <c r="T37" s="458"/>
      <c r="U37" s="458"/>
      <c r="V37" s="459"/>
      <c r="W37" s="128"/>
      <c r="X37" s="133"/>
      <c r="Y37" s="125"/>
    </row>
    <row r="38" spans="1:25" ht="16.2" thickBot="1" x14ac:dyDescent="0.35">
      <c r="A38" s="120"/>
      <c r="B38" s="460"/>
      <c r="C38" s="461"/>
      <c r="D38" s="461"/>
      <c r="E38" s="461"/>
      <c r="F38" s="461"/>
      <c r="G38" s="462"/>
      <c r="H38" s="128"/>
      <c r="I38" s="460"/>
      <c r="J38" s="461"/>
      <c r="K38" s="461"/>
      <c r="L38" s="461"/>
      <c r="M38" s="461"/>
      <c r="N38" s="461"/>
      <c r="O38" s="461"/>
      <c r="P38" s="461"/>
      <c r="Q38" s="461"/>
      <c r="R38" s="461"/>
      <c r="S38" s="461"/>
      <c r="T38" s="461"/>
      <c r="U38" s="461"/>
      <c r="V38" s="462"/>
      <c r="W38" s="128"/>
      <c r="X38" s="133"/>
      <c r="Y38" s="125"/>
    </row>
    <row r="39" spans="1:25" ht="16.2" thickBot="1" x14ac:dyDescent="0.35">
      <c r="B39" s="24"/>
      <c r="C39" s="24"/>
      <c r="D39" s="24"/>
      <c r="E39" s="24"/>
      <c r="F39" s="24"/>
      <c r="G39" s="24"/>
      <c r="H39" s="124"/>
      <c r="I39" s="24"/>
      <c r="J39" s="24"/>
      <c r="K39" s="24"/>
      <c r="L39" s="24"/>
      <c r="M39" s="24"/>
      <c r="N39" s="24"/>
      <c r="O39" s="24"/>
      <c r="P39" s="24"/>
      <c r="Q39" s="24"/>
      <c r="R39" s="24"/>
      <c r="S39" s="24"/>
      <c r="T39" s="24"/>
      <c r="U39" s="24"/>
      <c r="V39" s="24"/>
      <c r="W39" s="120"/>
      <c r="X39" s="133"/>
      <c r="Y39" s="125"/>
    </row>
    <row r="40" spans="1:25" ht="16.2" thickBot="1" x14ac:dyDescent="0.35">
      <c r="A40" s="120"/>
      <c r="B40" s="47" t="s">
        <v>259</v>
      </c>
      <c r="C40" s="48"/>
      <c r="D40" s="48"/>
      <c r="E40" s="48"/>
      <c r="F40" s="48"/>
      <c r="G40" s="48"/>
      <c r="H40" s="48"/>
      <c r="I40" s="48"/>
      <c r="J40" s="48"/>
      <c r="K40" s="48"/>
      <c r="L40" s="48"/>
      <c r="M40" s="48"/>
      <c r="N40" s="48"/>
      <c r="O40" s="48"/>
      <c r="P40" s="48"/>
      <c r="Q40" s="48"/>
      <c r="R40" s="48"/>
      <c r="S40" s="48"/>
      <c r="T40" s="48"/>
      <c r="U40" s="48"/>
      <c r="V40" s="49"/>
      <c r="W40" s="128"/>
      <c r="X40" s="133"/>
      <c r="Y40" s="125"/>
    </row>
    <row r="41" spans="1:25" x14ac:dyDescent="0.3">
      <c r="A41" s="120"/>
      <c r="B41" s="454"/>
      <c r="C41" s="455"/>
      <c r="D41" s="455"/>
      <c r="E41" s="455"/>
      <c r="F41" s="455"/>
      <c r="G41" s="455"/>
      <c r="H41" s="455"/>
      <c r="I41" s="455"/>
      <c r="J41" s="455"/>
      <c r="K41" s="455"/>
      <c r="L41" s="455"/>
      <c r="M41" s="455"/>
      <c r="N41" s="455"/>
      <c r="O41" s="455"/>
      <c r="P41" s="455"/>
      <c r="Q41" s="455"/>
      <c r="R41" s="455"/>
      <c r="S41" s="455"/>
      <c r="T41" s="455"/>
      <c r="U41" s="455"/>
      <c r="V41" s="456"/>
      <c r="W41" s="128"/>
      <c r="X41" s="133"/>
      <c r="Y41" s="125"/>
    </row>
    <row r="42" spans="1:25" x14ac:dyDescent="0.3">
      <c r="A42" s="120"/>
      <c r="B42" s="457"/>
      <c r="C42" s="458"/>
      <c r="D42" s="458"/>
      <c r="E42" s="458"/>
      <c r="F42" s="458"/>
      <c r="G42" s="458"/>
      <c r="H42" s="458"/>
      <c r="I42" s="458"/>
      <c r="J42" s="458"/>
      <c r="K42" s="458"/>
      <c r="L42" s="458"/>
      <c r="M42" s="458"/>
      <c r="N42" s="458"/>
      <c r="O42" s="458"/>
      <c r="P42" s="458"/>
      <c r="Q42" s="458"/>
      <c r="R42" s="458"/>
      <c r="S42" s="458"/>
      <c r="T42" s="458"/>
      <c r="U42" s="458"/>
      <c r="V42" s="459"/>
      <c r="W42" s="128"/>
      <c r="X42" s="133"/>
      <c r="Y42" s="125"/>
    </row>
    <row r="43" spans="1:25" x14ac:dyDescent="0.3">
      <c r="A43" s="120"/>
      <c r="B43" s="457"/>
      <c r="C43" s="458"/>
      <c r="D43" s="458"/>
      <c r="E43" s="458"/>
      <c r="F43" s="458"/>
      <c r="G43" s="458"/>
      <c r="H43" s="458"/>
      <c r="I43" s="458"/>
      <c r="J43" s="458"/>
      <c r="K43" s="458"/>
      <c r="L43" s="458"/>
      <c r="M43" s="458"/>
      <c r="N43" s="458"/>
      <c r="O43" s="458"/>
      <c r="P43" s="458"/>
      <c r="Q43" s="458"/>
      <c r="R43" s="458"/>
      <c r="S43" s="458"/>
      <c r="T43" s="458"/>
      <c r="U43" s="458"/>
      <c r="V43" s="459"/>
      <c r="W43" s="128"/>
      <c r="X43" s="133"/>
      <c r="Y43" s="125"/>
    </row>
    <row r="44" spans="1:25" x14ac:dyDescent="0.3">
      <c r="A44" s="120"/>
      <c r="B44" s="457"/>
      <c r="C44" s="458"/>
      <c r="D44" s="458"/>
      <c r="E44" s="458"/>
      <c r="F44" s="458"/>
      <c r="G44" s="458"/>
      <c r="H44" s="458"/>
      <c r="I44" s="458"/>
      <c r="J44" s="458"/>
      <c r="K44" s="458"/>
      <c r="L44" s="458"/>
      <c r="M44" s="458"/>
      <c r="N44" s="458"/>
      <c r="O44" s="458"/>
      <c r="P44" s="458"/>
      <c r="Q44" s="458"/>
      <c r="R44" s="458"/>
      <c r="S44" s="458"/>
      <c r="T44" s="458"/>
      <c r="U44" s="458"/>
      <c r="V44" s="459"/>
      <c r="W44" s="128"/>
      <c r="X44" s="133"/>
      <c r="Y44" s="125"/>
    </row>
    <row r="45" spans="1:25" x14ac:dyDescent="0.3">
      <c r="A45" s="120"/>
      <c r="B45" s="457"/>
      <c r="C45" s="458"/>
      <c r="D45" s="458"/>
      <c r="E45" s="458"/>
      <c r="F45" s="458"/>
      <c r="G45" s="458"/>
      <c r="H45" s="458"/>
      <c r="I45" s="458"/>
      <c r="J45" s="458"/>
      <c r="K45" s="458"/>
      <c r="L45" s="458"/>
      <c r="M45" s="458"/>
      <c r="N45" s="458"/>
      <c r="O45" s="458"/>
      <c r="P45" s="458"/>
      <c r="Q45" s="458"/>
      <c r="R45" s="458"/>
      <c r="S45" s="458"/>
      <c r="T45" s="458"/>
      <c r="U45" s="458"/>
      <c r="V45" s="459"/>
      <c r="W45" s="128"/>
      <c r="X45" s="133"/>
      <c r="Y45" s="125"/>
    </row>
    <row r="46" spans="1:25" x14ac:dyDescent="0.3">
      <c r="A46" s="120"/>
      <c r="B46" s="457"/>
      <c r="C46" s="458"/>
      <c r="D46" s="458"/>
      <c r="E46" s="458"/>
      <c r="F46" s="458"/>
      <c r="G46" s="458"/>
      <c r="H46" s="458"/>
      <c r="I46" s="458"/>
      <c r="J46" s="458"/>
      <c r="K46" s="458"/>
      <c r="L46" s="458"/>
      <c r="M46" s="458"/>
      <c r="N46" s="458"/>
      <c r="O46" s="458"/>
      <c r="P46" s="458"/>
      <c r="Q46" s="458"/>
      <c r="R46" s="458"/>
      <c r="S46" s="458"/>
      <c r="T46" s="458"/>
      <c r="U46" s="458"/>
      <c r="V46" s="459"/>
      <c r="W46" s="128"/>
      <c r="X46" s="133"/>
      <c r="Y46" s="125"/>
    </row>
    <row r="47" spans="1:25" x14ac:dyDescent="0.3">
      <c r="A47" s="120"/>
      <c r="B47" s="457"/>
      <c r="C47" s="458"/>
      <c r="D47" s="458"/>
      <c r="E47" s="458"/>
      <c r="F47" s="458"/>
      <c r="G47" s="458"/>
      <c r="H47" s="458"/>
      <c r="I47" s="458"/>
      <c r="J47" s="458"/>
      <c r="K47" s="458"/>
      <c r="L47" s="458"/>
      <c r="M47" s="458"/>
      <c r="N47" s="458"/>
      <c r="O47" s="458"/>
      <c r="P47" s="458"/>
      <c r="Q47" s="458"/>
      <c r="R47" s="458"/>
      <c r="S47" s="458"/>
      <c r="T47" s="458"/>
      <c r="U47" s="458"/>
      <c r="V47" s="459"/>
      <c r="W47" s="128"/>
      <c r="X47" s="133"/>
      <c r="Y47" s="125"/>
    </row>
    <row r="48" spans="1:25" x14ac:dyDescent="0.3">
      <c r="A48" s="120"/>
      <c r="B48" s="457"/>
      <c r="C48" s="458"/>
      <c r="D48" s="458"/>
      <c r="E48" s="458"/>
      <c r="F48" s="458"/>
      <c r="G48" s="458"/>
      <c r="H48" s="458"/>
      <c r="I48" s="458"/>
      <c r="J48" s="458"/>
      <c r="K48" s="458"/>
      <c r="L48" s="458"/>
      <c r="M48" s="458"/>
      <c r="N48" s="458"/>
      <c r="O48" s="458"/>
      <c r="P48" s="458"/>
      <c r="Q48" s="458"/>
      <c r="R48" s="458"/>
      <c r="S48" s="458"/>
      <c r="T48" s="458"/>
      <c r="U48" s="458"/>
      <c r="V48" s="459"/>
      <c r="W48" s="128"/>
      <c r="X48" s="133"/>
      <c r="Y48" s="125"/>
    </row>
    <row r="49" spans="1:25" x14ac:dyDescent="0.3">
      <c r="A49" s="120"/>
      <c r="B49" s="457"/>
      <c r="C49" s="458"/>
      <c r="D49" s="458"/>
      <c r="E49" s="458"/>
      <c r="F49" s="458"/>
      <c r="G49" s="458"/>
      <c r="H49" s="458"/>
      <c r="I49" s="458"/>
      <c r="J49" s="458"/>
      <c r="K49" s="458"/>
      <c r="L49" s="458"/>
      <c r="M49" s="458"/>
      <c r="N49" s="458"/>
      <c r="O49" s="458"/>
      <c r="P49" s="458"/>
      <c r="Q49" s="458"/>
      <c r="R49" s="458"/>
      <c r="S49" s="458"/>
      <c r="T49" s="458"/>
      <c r="U49" s="458"/>
      <c r="V49" s="459"/>
      <c r="W49" s="128"/>
      <c r="X49" s="133"/>
      <c r="Y49" s="125"/>
    </row>
    <row r="50" spans="1:25" x14ac:dyDescent="0.3">
      <c r="A50" s="120"/>
      <c r="B50" s="457"/>
      <c r="C50" s="458"/>
      <c r="D50" s="458"/>
      <c r="E50" s="458"/>
      <c r="F50" s="458"/>
      <c r="G50" s="458"/>
      <c r="H50" s="458"/>
      <c r="I50" s="458"/>
      <c r="J50" s="458"/>
      <c r="K50" s="458"/>
      <c r="L50" s="458"/>
      <c r="M50" s="458"/>
      <c r="N50" s="458"/>
      <c r="O50" s="458"/>
      <c r="P50" s="458"/>
      <c r="Q50" s="458"/>
      <c r="R50" s="458"/>
      <c r="S50" s="458"/>
      <c r="T50" s="458"/>
      <c r="U50" s="458"/>
      <c r="V50" s="459"/>
      <c r="W50" s="128"/>
      <c r="X50" s="133"/>
      <c r="Y50" s="125"/>
    </row>
    <row r="51" spans="1:25" x14ac:dyDescent="0.3">
      <c r="A51" s="120"/>
      <c r="B51" s="457"/>
      <c r="C51" s="458"/>
      <c r="D51" s="458"/>
      <c r="E51" s="458"/>
      <c r="F51" s="458"/>
      <c r="G51" s="458"/>
      <c r="H51" s="458"/>
      <c r="I51" s="458"/>
      <c r="J51" s="458"/>
      <c r="K51" s="458"/>
      <c r="L51" s="458"/>
      <c r="M51" s="458"/>
      <c r="N51" s="458"/>
      <c r="O51" s="458"/>
      <c r="P51" s="458"/>
      <c r="Q51" s="458"/>
      <c r="R51" s="458"/>
      <c r="S51" s="458"/>
      <c r="T51" s="458"/>
      <c r="U51" s="458"/>
      <c r="V51" s="459"/>
      <c r="W51" s="128"/>
      <c r="X51" s="133"/>
      <c r="Y51" s="125"/>
    </row>
    <row r="52" spans="1:25" x14ac:dyDescent="0.3">
      <c r="A52" s="120"/>
      <c r="B52" s="457"/>
      <c r="C52" s="458"/>
      <c r="D52" s="458"/>
      <c r="E52" s="458"/>
      <c r="F52" s="458"/>
      <c r="G52" s="458"/>
      <c r="H52" s="458"/>
      <c r="I52" s="458"/>
      <c r="J52" s="458"/>
      <c r="K52" s="458"/>
      <c r="L52" s="458"/>
      <c r="M52" s="458"/>
      <c r="N52" s="458"/>
      <c r="O52" s="458"/>
      <c r="P52" s="458"/>
      <c r="Q52" s="458"/>
      <c r="R52" s="458"/>
      <c r="S52" s="458"/>
      <c r="T52" s="458"/>
      <c r="U52" s="458"/>
      <c r="V52" s="459"/>
      <c r="W52" s="128"/>
      <c r="X52" s="133"/>
      <c r="Y52" s="125"/>
    </row>
    <row r="53" spans="1:25" x14ac:dyDescent="0.3">
      <c r="A53" s="120"/>
      <c r="B53" s="457"/>
      <c r="C53" s="458"/>
      <c r="D53" s="458"/>
      <c r="E53" s="458"/>
      <c r="F53" s="458"/>
      <c r="G53" s="458"/>
      <c r="H53" s="458"/>
      <c r="I53" s="458"/>
      <c r="J53" s="458"/>
      <c r="K53" s="458"/>
      <c r="L53" s="458"/>
      <c r="M53" s="458"/>
      <c r="N53" s="458"/>
      <c r="O53" s="458"/>
      <c r="P53" s="458"/>
      <c r="Q53" s="458"/>
      <c r="R53" s="458"/>
      <c r="S53" s="458"/>
      <c r="T53" s="458"/>
      <c r="U53" s="458"/>
      <c r="V53" s="459"/>
      <c r="W53" s="128"/>
      <c r="X53" s="133"/>
      <c r="Y53" s="125"/>
    </row>
    <row r="54" spans="1:25" x14ac:dyDescent="0.3">
      <c r="A54" s="120"/>
      <c r="B54" s="457"/>
      <c r="C54" s="458"/>
      <c r="D54" s="458"/>
      <c r="E54" s="458"/>
      <c r="F54" s="458"/>
      <c r="G54" s="458"/>
      <c r="H54" s="458"/>
      <c r="I54" s="458"/>
      <c r="J54" s="458"/>
      <c r="K54" s="458"/>
      <c r="L54" s="458"/>
      <c r="M54" s="458"/>
      <c r="N54" s="458"/>
      <c r="O54" s="458"/>
      <c r="P54" s="458"/>
      <c r="Q54" s="458"/>
      <c r="R54" s="458"/>
      <c r="S54" s="458"/>
      <c r="T54" s="458"/>
      <c r="U54" s="458"/>
      <c r="V54" s="459"/>
      <c r="W54" s="128"/>
      <c r="X54" s="133"/>
      <c r="Y54" s="125"/>
    </row>
    <row r="55" spans="1:25" x14ac:dyDescent="0.3">
      <c r="A55" s="120"/>
      <c r="B55" s="457"/>
      <c r="C55" s="458"/>
      <c r="D55" s="458"/>
      <c r="E55" s="458"/>
      <c r="F55" s="458"/>
      <c r="G55" s="458"/>
      <c r="H55" s="458"/>
      <c r="I55" s="458"/>
      <c r="J55" s="458"/>
      <c r="K55" s="458"/>
      <c r="L55" s="458"/>
      <c r="M55" s="458"/>
      <c r="N55" s="458"/>
      <c r="O55" s="458"/>
      <c r="P55" s="458"/>
      <c r="Q55" s="458"/>
      <c r="R55" s="458"/>
      <c r="S55" s="458"/>
      <c r="T55" s="458"/>
      <c r="U55" s="458"/>
      <c r="V55" s="459"/>
      <c r="W55" s="128"/>
      <c r="X55" s="133"/>
      <c r="Y55" s="125"/>
    </row>
    <row r="56" spans="1:25" x14ac:dyDescent="0.3">
      <c r="A56" s="120"/>
      <c r="B56" s="457"/>
      <c r="C56" s="458"/>
      <c r="D56" s="458"/>
      <c r="E56" s="458"/>
      <c r="F56" s="458"/>
      <c r="G56" s="458"/>
      <c r="H56" s="458"/>
      <c r="I56" s="458"/>
      <c r="J56" s="458"/>
      <c r="K56" s="458"/>
      <c r="L56" s="458"/>
      <c r="M56" s="458"/>
      <c r="N56" s="458"/>
      <c r="O56" s="458"/>
      <c r="P56" s="458"/>
      <c r="Q56" s="458"/>
      <c r="R56" s="458"/>
      <c r="S56" s="458"/>
      <c r="T56" s="458"/>
      <c r="U56" s="458"/>
      <c r="V56" s="459"/>
      <c r="W56" s="128"/>
      <c r="X56" s="133"/>
      <c r="Y56" s="125"/>
    </row>
    <row r="57" spans="1:25" x14ac:dyDescent="0.3">
      <c r="A57" s="120"/>
      <c r="B57" s="457"/>
      <c r="C57" s="458"/>
      <c r="D57" s="458"/>
      <c r="E57" s="458"/>
      <c r="F57" s="458"/>
      <c r="G57" s="458"/>
      <c r="H57" s="458"/>
      <c r="I57" s="458"/>
      <c r="J57" s="458"/>
      <c r="K57" s="458"/>
      <c r="L57" s="458"/>
      <c r="M57" s="458"/>
      <c r="N57" s="458"/>
      <c r="O57" s="458"/>
      <c r="P57" s="458"/>
      <c r="Q57" s="458"/>
      <c r="R57" s="458"/>
      <c r="S57" s="458"/>
      <c r="T57" s="458"/>
      <c r="U57" s="458"/>
      <c r="V57" s="459"/>
      <c r="W57" s="128"/>
      <c r="X57" s="133"/>
      <c r="Y57" s="125"/>
    </row>
    <row r="58" spans="1:25" x14ac:dyDescent="0.3">
      <c r="A58" s="120"/>
      <c r="B58" s="457"/>
      <c r="C58" s="458"/>
      <c r="D58" s="458"/>
      <c r="E58" s="458"/>
      <c r="F58" s="458"/>
      <c r="G58" s="458"/>
      <c r="H58" s="458"/>
      <c r="I58" s="458"/>
      <c r="J58" s="458"/>
      <c r="K58" s="458"/>
      <c r="L58" s="458"/>
      <c r="M58" s="458"/>
      <c r="N58" s="458"/>
      <c r="O58" s="458"/>
      <c r="P58" s="458"/>
      <c r="Q58" s="458"/>
      <c r="R58" s="458"/>
      <c r="S58" s="458"/>
      <c r="T58" s="458"/>
      <c r="U58" s="458"/>
      <c r="V58" s="459"/>
      <c r="W58" s="128"/>
      <c r="X58" s="133"/>
      <c r="Y58" s="125"/>
    </row>
    <row r="59" spans="1:25" x14ac:dyDescent="0.3">
      <c r="A59" s="120"/>
      <c r="B59" s="457"/>
      <c r="C59" s="458"/>
      <c r="D59" s="458"/>
      <c r="E59" s="458"/>
      <c r="F59" s="458"/>
      <c r="G59" s="458"/>
      <c r="H59" s="458"/>
      <c r="I59" s="458"/>
      <c r="J59" s="458"/>
      <c r="K59" s="458"/>
      <c r="L59" s="458"/>
      <c r="M59" s="458"/>
      <c r="N59" s="458"/>
      <c r="O59" s="458"/>
      <c r="P59" s="458"/>
      <c r="Q59" s="458"/>
      <c r="R59" s="458"/>
      <c r="S59" s="458"/>
      <c r="T59" s="458"/>
      <c r="U59" s="458"/>
      <c r="V59" s="459"/>
      <c r="W59" s="128"/>
      <c r="X59" s="133"/>
      <c r="Y59" s="125"/>
    </row>
    <row r="60" spans="1:25" x14ac:dyDescent="0.3">
      <c r="A60" s="120"/>
      <c r="B60" s="457"/>
      <c r="C60" s="458"/>
      <c r="D60" s="458"/>
      <c r="E60" s="458"/>
      <c r="F60" s="458"/>
      <c r="G60" s="458"/>
      <c r="H60" s="458"/>
      <c r="I60" s="458"/>
      <c r="J60" s="458"/>
      <c r="K60" s="458"/>
      <c r="L60" s="458"/>
      <c r="M60" s="458"/>
      <c r="N60" s="458"/>
      <c r="O60" s="458"/>
      <c r="P60" s="458"/>
      <c r="Q60" s="458"/>
      <c r="R60" s="458"/>
      <c r="S60" s="458"/>
      <c r="T60" s="458"/>
      <c r="U60" s="458"/>
      <c r="V60" s="459"/>
      <c r="W60" s="128"/>
      <c r="X60" s="133"/>
      <c r="Y60" s="125"/>
    </row>
    <row r="61" spans="1:25" x14ac:dyDescent="0.3">
      <c r="A61" s="120"/>
      <c r="B61" s="457"/>
      <c r="C61" s="458"/>
      <c r="D61" s="458"/>
      <c r="E61" s="458"/>
      <c r="F61" s="458"/>
      <c r="G61" s="458"/>
      <c r="H61" s="458"/>
      <c r="I61" s="458"/>
      <c r="J61" s="458"/>
      <c r="K61" s="458"/>
      <c r="L61" s="458"/>
      <c r="M61" s="458"/>
      <c r="N61" s="458"/>
      <c r="O61" s="458"/>
      <c r="P61" s="458"/>
      <c r="Q61" s="458"/>
      <c r="R61" s="458"/>
      <c r="S61" s="458"/>
      <c r="T61" s="458"/>
      <c r="U61" s="458"/>
      <c r="V61" s="459"/>
      <c r="W61" s="128"/>
      <c r="X61" s="133"/>
      <c r="Y61" s="125"/>
    </row>
    <row r="62" spans="1:25" x14ac:dyDescent="0.3">
      <c r="A62" s="120"/>
      <c r="B62" s="457"/>
      <c r="C62" s="458"/>
      <c r="D62" s="458"/>
      <c r="E62" s="458"/>
      <c r="F62" s="458"/>
      <c r="G62" s="458"/>
      <c r="H62" s="458"/>
      <c r="I62" s="458"/>
      <c r="J62" s="458"/>
      <c r="K62" s="458"/>
      <c r="L62" s="458"/>
      <c r="M62" s="458"/>
      <c r="N62" s="458"/>
      <c r="O62" s="458"/>
      <c r="P62" s="458"/>
      <c r="Q62" s="458"/>
      <c r="R62" s="458"/>
      <c r="S62" s="458"/>
      <c r="T62" s="458"/>
      <c r="U62" s="458"/>
      <c r="V62" s="459"/>
      <c r="W62" s="128"/>
      <c r="X62" s="133"/>
      <c r="Y62" s="125"/>
    </row>
    <row r="63" spans="1:25" x14ac:dyDescent="0.3">
      <c r="A63" s="120"/>
      <c r="B63" s="457"/>
      <c r="C63" s="458"/>
      <c r="D63" s="458"/>
      <c r="E63" s="458"/>
      <c r="F63" s="458"/>
      <c r="G63" s="458"/>
      <c r="H63" s="458"/>
      <c r="I63" s="458"/>
      <c r="J63" s="458"/>
      <c r="K63" s="458"/>
      <c r="L63" s="458"/>
      <c r="M63" s="458"/>
      <c r="N63" s="458"/>
      <c r="O63" s="458"/>
      <c r="P63" s="458"/>
      <c r="Q63" s="458"/>
      <c r="R63" s="458"/>
      <c r="S63" s="458"/>
      <c r="T63" s="458"/>
      <c r="U63" s="458"/>
      <c r="V63" s="459"/>
      <c r="W63" s="128"/>
      <c r="X63" s="133"/>
      <c r="Y63" s="125"/>
    </row>
    <row r="64" spans="1:25" x14ac:dyDescent="0.3">
      <c r="A64" s="120"/>
      <c r="B64" s="457"/>
      <c r="C64" s="458"/>
      <c r="D64" s="458"/>
      <c r="E64" s="458"/>
      <c r="F64" s="458"/>
      <c r="G64" s="458"/>
      <c r="H64" s="458"/>
      <c r="I64" s="458"/>
      <c r="J64" s="458"/>
      <c r="K64" s="458"/>
      <c r="L64" s="458"/>
      <c r="M64" s="458"/>
      <c r="N64" s="458"/>
      <c r="O64" s="458"/>
      <c r="P64" s="458"/>
      <c r="Q64" s="458"/>
      <c r="R64" s="458"/>
      <c r="S64" s="458"/>
      <c r="T64" s="458"/>
      <c r="U64" s="458"/>
      <c r="V64" s="459"/>
      <c r="W64" s="128"/>
      <c r="X64" s="133"/>
      <c r="Y64" s="125"/>
    </row>
    <row r="65" spans="1:25" x14ac:dyDescent="0.3">
      <c r="A65" s="120"/>
      <c r="B65" s="457"/>
      <c r="C65" s="458"/>
      <c r="D65" s="458"/>
      <c r="E65" s="458"/>
      <c r="F65" s="458"/>
      <c r="G65" s="458"/>
      <c r="H65" s="458"/>
      <c r="I65" s="458"/>
      <c r="J65" s="458"/>
      <c r="K65" s="458"/>
      <c r="L65" s="458"/>
      <c r="M65" s="458"/>
      <c r="N65" s="458"/>
      <c r="O65" s="458"/>
      <c r="P65" s="458"/>
      <c r="Q65" s="458"/>
      <c r="R65" s="458"/>
      <c r="S65" s="458"/>
      <c r="T65" s="458"/>
      <c r="U65" s="458"/>
      <c r="V65" s="459"/>
      <c r="W65" s="128"/>
      <c r="X65" s="133"/>
      <c r="Y65" s="125"/>
    </row>
    <row r="66" spans="1:25" ht="16.2" thickBot="1" x14ac:dyDescent="0.35">
      <c r="A66" s="120"/>
      <c r="B66" s="460"/>
      <c r="C66" s="461"/>
      <c r="D66" s="461"/>
      <c r="E66" s="461"/>
      <c r="F66" s="461"/>
      <c r="G66" s="461"/>
      <c r="H66" s="461"/>
      <c r="I66" s="461"/>
      <c r="J66" s="461"/>
      <c r="K66" s="461"/>
      <c r="L66" s="461"/>
      <c r="M66" s="461"/>
      <c r="N66" s="461"/>
      <c r="O66" s="461"/>
      <c r="P66" s="461"/>
      <c r="Q66" s="461"/>
      <c r="R66" s="461"/>
      <c r="S66" s="461"/>
      <c r="T66" s="461"/>
      <c r="U66" s="461"/>
      <c r="V66" s="462"/>
      <c r="W66" s="128"/>
      <c r="X66" s="133"/>
      <c r="Y66" s="125"/>
    </row>
    <row r="67" spans="1:25" s="119" customFormat="1" ht="16.2" thickBot="1" x14ac:dyDescent="0.35">
      <c r="B67" s="129"/>
      <c r="C67" s="129"/>
      <c r="D67" s="129"/>
      <c r="E67" s="129"/>
      <c r="F67" s="129"/>
      <c r="G67" s="129"/>
      <c r="H67" s="129"/>
      <c r="I67" s="129"/>
      <c r="J67" s="129"/>
      <c r="K67" s="129"/>
      <c r="L67" s="129"/>
      <c r="M67" s="129"/>
      <c r="N67" s="129"/>
      <c r="O67" s="129"/>
      <c r="P67" s="129"/>
      <c r="Q67" s="129"/>
      <c r="R67" s="129"/>
      <c r="S67" s="129"/>
      <c r="T67" s="129"/>
      <c r="U67" s="129"/>
      <c r="V67" s="129"/>
      <c r="W67" s="131"/>
      <c r="X67" s="133"/>
      <c r="Y67" s="132"/>
    </row>
    <row r="68" spans="1:25" ht="16.2" thickBot="1" x14ac:dyDescent="0.35">
      <c r="A68" s="120"/>
      <c r="B68" s="50" t="s">
        <v>269</v>
      </c>
      <c r="C68" s="51"/>
      <c r="D68" s="51"/>
      <c r="E68" s="51"/>
      <c r="F68" s="51"/>
      <c r="G68" s="52"/>
      <c r="H68" s="128"/>
      <c r="I68" s="50" t="s">
        <v>270</v>
      </c>
      <c r="J68" s="51"/>
      <c r="K68" s="51"/>
      <c r="L68" s="51"/>
      <c r="M68" s="51"/>
      <c r="N68" s="51"/>
      <c r="O68" s="51"/>
      <c r="P68" s="51"/>
      <c r="Q68" s="51"/>
      <c r="R68" s="51"/>
      <c r="S68" s="51"/>
      <c r="T68" s="51"/>
      <c r="U68" s="51"/>
      <c r="V68" s="52"/>
      <c r="W68" s="128"/>
      <c r="X68" s="133"/>
      <c r="Y68" s="125"/>
    </row>
    <row r="69" spans="1:25" x14ac:dyDescent="0.3">
      <c r="A69" s="120"/>
      <c r="B69" s="454"/>
      <c r="C69" s="455"/>
      <c r="D69" s="455"/>
      <c r="E69" s="455"/>
      <c r="F69" s="455"/>
      <c r="G69" s="456"/>
      <c r="H69" s="128"/>
      <c r="I69" s="454"/>
      <c r="J69" s="455"/>
      <c r="K69" s="455"/>
      <c r="L69" s="455"/>
      <c r="M69" s="455"/>
      <c r="N69" s="455"/>
      <c r="O69" s="455"/>
      <c r="P69" s="455"/>
      <c r="Q69" s="455"/>
      <c r="R69" s="455"/>
      <c r="S69" s="455"/>
      <c r="T69" s="455"/>
      <c r="U69" s="455"/>
      <c r="V69" s="456"/>
      <c r="W69" s="128"/>
      <c r="X69" s="133"/>
      <c r="Y69" s="125"/>
    </row>
    <row r="70" spans="1:25" x14ac:dyDescent="0.3">
      <c r="A70" s="120"/>
      <c r="B70" s="457"/>
      <c r="C70" s="458"/>
      <c r="D70" s="458"/>
      <c r="E70" s="458"/>
      <c r="F70" s="458"/>
      <c r="G70" s="459"/>
      <c r="H70" s="128"/>
      <c r="I70" s="457"/>
      <c r="J70" s="458"/>
      <c r="K70" s="458"/>
      <c r="L70" s="458"/>
      <c r="M70" s="458"/>
      <c r="N70" s="458"/>
      <c r="O70" s="458"/>
      <c r="P70" s="458"/>
      <c r="Q70" s="458"/>
      <c r="R70" s="458"/>
      <c r="S70" s="458"/>
      <c r="T70" s="458"/>
      <c r="U70" s="458"/>
      <c r="V70" s="459"/>
      <c r="W70" s="128"/>
      <c r="X70" s="133"/>
      <c r="Y70" s="125"/>
    </row>
    <row r="71" spans="1:25" x14ac:dyDescent="0.3">
      <c r="A71" s="120"/>
      <c r="B71" s="457"/>
      <c r="C71" s="458"/>
      <c r="D71" s="458"/>
      <c r="E71" s="458"/>
      <c r="F71" s="458"/>
      <c r="G71" s="459"/>
      <c r="H71" s="128"/>
      <c r="I71" s="457"/>
      <c r="J71" s="458"/>
      <c r="K71" s="458"/>
      <c r="L71" s="458"/>
      <c r="M71" s="458"/>
      <c r="N71" s="458"/>
      <c r="O71" s="458"/>
      <c r="P71" s="458"/>
      <c r="Q71" s="458"/>
      <c r="R71" s="458"/>
      <c r="S71" s="458"/>
      <c r="T71" s="458"/>
      <c r="U71" s="458"/>
      <c r="V71" s="459"/>
      <c r="W71" s="128"/>
      <c r="X71" s="133"/>
      <c r="Y71" s="125"/>
    </row>
    <row r="72" spans="1:25" x14ac:dyDescent="0.3">
      <c r="A72" s="120"/>
      <c r="B72" s="457"/>
      <c r="C72" s="458"/>
      <c r="D72" s="458"/>
      <c r="E72" s="458"/>
      <c r="F72" s="458"/>
      <c r="G72" s="459"/>
      <c r="H72" s="128"/>
      <c r="I72" s="457"/>
      <c r="J72" s="458"/>
      <c r="K72" s="458"/>
      <c r="L72" s="458"/>
      <c r="M72" s="458"/>
      <c r="N72" s="458"/>
      <c r="O72" s="458"/>
      <c r="P72" s="458"/>
      <c r="Q72" s="458"/>
      <c r="R72" s="458"/>
      <c r="S72" s="458"/>
      <c r="T72" s="458"/>
      <c r="U72" s="458"/>
      <c r="V72" s="459"/>
      <c r="W72" s="128"/>
      <c r="X72" s="133"/>
      <c r="Y72" s="125"/>
    </row>
    <row r="73" spans="1:25" x14ac:dyDescent="0.3">
      <c r="A73" s="120"/>
      <c r="B73" s="457"/>
      <c r="C73" s="458"/>
      <c r="D73" s="458"/>
      <c r="E73" s="458"/>
      <c r="F73" s="458"/>
      <c r="G73" s="459"/>
      <c r="H73" s="128"/>
      <c r="I73" s="457"/>
      <c r="J73" s="458"/>
      <c r="K73" s="458"/>
      <c r="L73" s="458"/>
      <c r="M73" s="458"/>
      <c r="N73" s="458"/>
      <c r="O73" s="458"/>
      <c r="P73" s="458"/>
      <c r="Q73" s="458"/>
      <c r="R73" s="458"/>
      <c r="S73" s="458"/>
      <c r="T73" s="458"/>
      <c r="U73" s="458"/>
      <c r="V73" s="459"/>
      <c r="W73" s="128"/>
      <c r="X73" s="133"/>
      <c r="Y73" s="125"/>
    </row>
    <row r="74" spans="1:25" x14ac:dyDescent="0.3">
      <c r="A74" s="120"/>
      <c r="B74" s="457"/>
      <c r="C74" s="458"/>
      <c r="D74" s="458"/>
      <c r="E74" s="458"/>
      <c r="F74" s="458"/>
      <c r="G74" s="459"/>
      <c r="H74" s="128"/>
      <c r="I74" s="457"/>
      <c r="J74" s="458"/>
      <c r="K74" s="458"/>
      <c r="L74" s="458"/>
      <c r="M74" s="458"/>
      <c r="N74" s="458"/>
      <c r="O74" s="458"/>
      <c r="P74" s="458"/>
      <c r="Q74" s="458"/>
      <c r="R74" s="458"/>
      <c r="S74" s="458"/>
      <c r="T74" s="458"/>
      <c r="U74" s="458"/>
      <c r="V74" s="459"/>
      <c r="W74" s="128"/>
      <c r="X74" s="133"/>
      <c r="Y74" s="125"/>
    </row>
    <row r="75" spans="1:25" x14ac:dyDescent="0.3">
      <c r="A75" s="120"/>
      <c r="B75" s="457"/>
      <c r="C75" s="458"/>
      <c r="D75" s="458"/>
      <c r="E75" s="458"/>
      <c r="F75" s="458"/>
      <c r="G75" s="459"/>
      <c r="H75" s="128"/>
      <c r="I75" s="457"/>
      <c r="J75" s="458"/>
      <c r="K75" s="458"/>
      <c r="L75" s="458"/>
      <c r="M75" s="458"/>
      <c r="N75" s="458"/>
      <c r="O75" s="458"/>
      <c r="P75" s="458"/>
      <c r="Q75" s="458"/>
      <c r="R75" s="458"/>
      <c r="S75" s="458"/>
      <c r="T75" s="458"/>
      <c r="U75" s="458"/>
      <c r="V75" s="459"/>
      <c r="W75" s="128"/>
      <c r="X75" s="133"/>
      <c r="Y75" s="125"/>
    </row>
    <row r="76" spans="1:25" x14ac:dyDescent="0.3">
      <c r="A76" s="120"/>
      <c r="B76" s="457"/>
      <c r="C76" s="458"/>
      <c r="D76" s="458"/>
      <c r="E76" s="458"/>
      <c r="F76" s="458"/>
      <c r="G76" s="459"/>
      <c r="H76" s="128"/>
      <c r="I76" s="457"/>
      <c r="J76" s="458"/>
      <c r="K76" s="458"/>
      <c r="L76" s="458"/>
      <c r="M76" s="458"/>
      <c r="N76" s="458"/>
      <c r="O76" s="458"/>
      <c r="P76" s="458"/>
      <c r="Q76" s="458"/>
      <c r="R76" s="458"/>
      <c r="S76" s="458"/>
      <c r="T76" s="458"/>
      <c r="U76" s="458"/>
      <c r="V76" s="459"/>
      <c r="W76" s="128"/>
      <c r="X76" s="133"/>
      <c r="Y76" s="125"/>
    </row>
    <row r="77" spans="1:25" x14ac:dyDescent="0.3">
      <c r="A77" s="120"/>
      <c r="B77" s="457"/>
      <c r="C77" s="458"/>
      <c r="D77" s="458"/>
      <c r="E77" s="458"/>
      <c r="F77" s="458"/>
      <c r="G77" s="459"/>
      <c r="H77" s="128"/>
      <c r="I77" s="457"/>
      <c r="J77" s="458"/>
      <c r="K77" s="458"/>
      <c r="L77" s="458"/>
      <c r="M77" s="458"/>
      <c r="N77" s="458"/>
      <c r="O77" s="458"/>
      <c r="P77" s="458"/>
      <c r="Q77" s="458"/>
      <c r="R77" s="458"/>
      <c r="S77" s="458"/>
      <c r="T77" s="458"/>
      <c r="U77" s="458"/>
      <c r="V77" s="459"/>
      <c r="W77" s="128"/>
      <c r="X77" s="133"/>
      <c r="Y77" s="125"/>
    </row>
    <row r="78" spans="1:25" x14ac:dyDescent="0.3">
      <c r="A78" s="120"/>
      <c r="B78" s="457"/>
      <c r="C78" s="458"/>
      <c r="D78" s="458"/>
      <c r="E78" s="458"/>
      <c r="F78" s="458"/>
      <c r="G78" s="459"/>
      <c r="H78" s="128"/>
      <c r="I78" s="457"/>
      <c r="J78" s="458"/>
      <c r="K78" s="458"/>
      <c r="L78" s="458"/>
      <c r="M78" s="458"/>
      <c r="N78" s="458"/>
      <c r="O78" s="458"/>
      <c r="P78" s="458"/>
      <c r="Q78" s="458"/>
      <c r="R78" s="458"/>
      <c r="S78" s="458"/>
      <c r="T78" s="458"/>
      <c r="U78" s="458"/>
      <c r="V78" s="459"/>
      <c r="W78" s="128"/>
      <c r="X78" s="133"/>
      <c r="Y78" s="125"/>
    </row>
    <row r="79" spans="1:25" x14ac:dyDescent="0.3">
      <c r="A79" s="120"/>
      <c r="B79" s="457"/>
      <c r="C79" s="458"/>
      <c r="D79" s="458"/>
      <c r="E79" s="458"/>
      <c r="F79" s="458"/>
      <c r="G79" s="459"/>
      <c r="H79" s="128"/>
      <c r="I79" s="457"/>
      <c r="J79" s="458"/>
      <c r="K79" s="458"/>
      <c r="L79" s="458"/>
      <c r="M79" s="458"/>
      <c r="N79" s="458"/>
      <c r="O79" s="458"/>
      <c r="P79" s="458"/>
      <c r="Q79" s="458"/>
      <c r="R79" s="458"/>
      <c r="S79" s="458"/>
      <c r="T79" s="458"/>
      <c r="U79" s="458"/>
      <c r="V79" s="459"/>
      <c r="W79" s="128"/>
      <c r="X79" s="133"/>
      <c r="Y79" s="125"/>
    </row>
    <row r="80" spans="1:25" x14ac:dyDescent="0.3">
      <c r="A80" s="120"/>
      <c r="B80" s="457"/>
      <c r="C80" s="458"/>
      <c r="D80" s="458"/>
      <c r="E80" s="458"/>
      <c r="F80" s="458"/>
      <c r="G80" s="459"/>
      <c r="H80" s="128"/>
      <c r="I80" s="457"/>
      <c r="J80" s="458"/>
      <c r="K80" s="458"/>
      <c r="L80" s="458"/>
      <c r="M80" s="458"/>
      <c r="N80" s="458"/>
      <c r="O80" s="458"/>
      <c r="P80" s="458"/>
      <c r="Q80" s="458"/>
      <c r="R80" s="458"/>
      <c r="S80" s="458"/>
      <c r="T80" s="458"/>
      <c r="U80" s="458"/>
      <c r="V80" s="459"/>
      <c r="W80" s="128"/>
      <c r="X80" s="133"/>
      <c r="Y80" s="125"/>
    </row>
    <row r="81" spans="1:25" x14ac:dyDescent="0.3">
      <c r="A81" s="120"/>
      <c r="B81" s="457"/>
      <c r="C81" s="458"/>
      <c r="D81" s="458"/>
      <c r="E81" s="458"/>
      <c r="F81" s="458"/>
      <c r="G81" s="459"/>
      <c r="H81" s="128"/>
      <c r="I81" s="457"/>
      <c r="J81" s="458"/>
      <c r="K81" s="458"/>
      <c r="L81" s="458"/>
      <c r="M81" s="458"/>
      <c r="N81" s="458"/>
      <c r="O81" s="458"/>
      <c r="P81" s="458"/>
      <c r="Q81" s="458"/>
      <c r="R81" s="458"/>
      <c r="S81" s="458"/>
      <c r="T81" s="458"/>
      <c r="U81" s="458"/>
      <c r="V81" s="459"/>
      <c r="W81" s="128"/>
      <c r="X81" s="133"/>
      <c r="Y81" s="125"/>
    </row>
    <row r="82" spans="1:25" x14ac:dyDescent="0.3">
      <c r="A82" s="120"/>
      <c r="B82" s="457"/>
      <c r="C82" s="458"/>
      <c r="D82" s="458"/>
      <c r="E82" s="458"/>
      <c r="F82" s="458"/>
      <c r="G82" s="459"/>
      <c r="H82" s="128"/>
      <c r="I82" s="457"/>
      <c r="J82" s="458"/>
      <c r="K82" s="458"/>
      <c r="L82" s="458"/>
      <c r="M82" s="458"/>
      <c r="N82" s="458"/>
      <c r="O82" s="458"/>
      <c r="P82" s="458"/>
      <c r="Q82" s="458"/>
      <c r="R82" s="458"/>
      <c r="S82" s="458"/>
      <c r="T82" s="458"/>
      <c r="U82" s="458"/>
      <c r="V82" s="459"/>
      <c r="W82" s="128"/>
      <c r="X82" s="133"/>
      <c r="Y82" s="125"/>
    </row>
    <row r="83" spans="1:25" x14ac:dyDescent="0.3">
      <c r="A83" s="120"/>
      <c r="B83" s="457"/>
      <c r="C83" s="458"/>
      <c r="D83" s="458"/>
      <c r="E83" s="458"/>
      <c r="F83" s="458"/>
      <c r="G83" s="459"/>
      <c r="H83" s="128"/>
      <c r="I83" s="457"/>
      <c r="J83" s="458"/>
      <c r="K83" s="458"/>
      <c r="L83" s="458"/>
      <c r="M83" s="458"/>
      <c r="N83" s="458"/>
      <c r="O83" s="458"/>
      <c r="P83" s="458"/>
      <c r="Q83" s="458"/>
      <c r="R83" s="458"/>
      <c r="S83" s="458"/>
      <c r="T83" s="458"/>
      <c r="U83" s="458"/>
      <c r="V83" s="459"/>
      <c r="W83" s="128"/>
      <c r="X83" s="133"/>
      <c r="Y83" s="125"/>
    </row>
    <row r="84" spans="1:25" x14ac:dyDescent="0.3">
      <c r="A84" s="120"/>
      <c r="B84" s="457"/>
      <c r="C84" s="458"/>
      <c r="D84" s="458"/>
      <c r="E84" s="458"/>
      <c r="F84" s="458"/>
      <c r="G84" s="459"/>
      <c r="H84" s="128"/>
      <c r="I84" s="457"/>
      <c r="J84" s="458"/>
      <c r="K84" s="458"/>
      <c r="L84" s="458"/>
      <c r="M84" s="458"/>
      <c r="N84" s="458"/>
      <c r="O84" s="458"/>
      <c r="P84" s="458"/>
      <c r="Q84" s="458"/>
      <c r="R84" s="458"/>
      <c r="S84" s="458"/>
      <c r="T84" s="458"/>
      <c r="U84" s="458"/>
      <c r="V84" s="459"/>
      <c r="W84" s="128"/>
      <c r="X84" s="133"/>
      <c r="Y84" s="125"/>
    </row>
    <row r="85" spans="1:25" x14ac:dyDescent="0.3">
      <c r="A85" s="120"/>
      <c r="B85" s="457"/>
      <c r="C85" s="458"/>
      <c r="D85" s="458"/>
      <c r="E85" s="458"/>
      <c r="F85" s="458"/>
      <c r="G85" s="459"/>
      <c r="H85" s="128"/>
      <c r="I85" s="457"/>
      <c r="J85" s="458"/>
      <c r="K85" s="458"/>
      <c r="L85" s="458"/>
      <c r="M85" s="458"/>
      <c r="N85" s="458"/>
      <c r="O85" s="458"/>
      <c r="P85" s="458"/>
      <c r="Q85" s="458"/>
      <c r="R85" s="458"/>
      <c r="S85" s="458"/>
      <c r="T85" s="458"/>
      <c r="U85" s="458"/>
      <c r="V85" s="459"/>
      <c r="W85" s="128"/>
      <c r="X85" s="133"/>
      <c r="Y85" s="125"/>
    </row>
    <row r="86" spans="1:25" x14ac:dyDescent="0.3">
      <c r="A86" s="120"/>
      <c r="B86" s="457"/>
      <c r="C86" s="458"/>
      <c r="D86" s="458"/>
      <c r="E86" s="458"/>
      <c r="F86" s="458"/>
      <c r="G86" s="459"/>
      <c r="H86" s="128"/>
      <c r="I86" s="457"/>
      <c r="J86" s="458"/>
      <c r="K86" s="458"/>
      <c r="L86" s="458"/>
      <c r="M86" s="458"/>
      <c r="N86" s="458"/>
      <c r="O86" s="458"/>
      <c r="P86" s="458"/>
      <c r="Q86" s="458"/>
      <c r="R86" s="458"/>
      <c r="S86" s="458"/>
      <c r="T86" s="458"/>
      <c r="U86" s="458"/>
      <c r="V86" s="459"/>
      <c r="W86" s="128"/>
      <c r="X86" s="133"/>
      <c r="Y86" s="125"/>
    </row>
    <row r="87" spans="1:25" x14ac:dyDescent="0.3">
      <c r="A87" s="120"/>
      <c r="B87" s="457"/>
      <c r="C87" s="458"/>
      <c r="D87" s="458"/>
      <c r="E87" s="458"/>
      <c r="F87" s="458"/>
      <c r="G87" s="459"/>
      <c r="H87" s="128"/>
      <c r="I87" s="457"/>
      <c r="J87" s="458"/>
      <c r="K87" s="458"/>
      <c r="L87" s="458"/>
      <c r="M87" s="458"/>
      <c r="N87" s="458"/>
      <c r="O87" s="458"/>
      <c r="P87" s="458"/>
      <c r="Q87" s="458"/>
      <c r="R87" s="458"/>
      <c r="S87" s="458"/>
      <c r="T87" s="458"/>
      <c r="U87" s="458"/>
      <c r="V87" s="459"/>
      <c r="W87" s="128"/>
      <c r="X87" s="133"/>
      <c r="Y87" s="125"/>
    </row>
    <row r="88" spans="1:25" x14ac:dyDescent="0.3">
      <c r="A88" s="120"/>
      <c r="B88" s="457"/>
      <c r="C88" s="458"/>
      <c r="D88" s="458"/>
      <c r="E88" s="458"/>
      <c r="F88" s="458"/>
      <c r="G88" s="459"/>
      <c r="H88" s="128"/>
      <c r="I88" s="457"/>
      <c r="J88" s="458"/>
      <c r="K88" s="458"/>
      <c r="L88" s="458"/>
      <c r="M88" s="458"/>
      <c r="N88" s="458"/>
      <c r="O88" s="458"/>
      <c r="P88" s="458"/>
      <c r="Q88" s="458"/>
      <c r="R88" s="458"/>
      <c r="S88" s="458"/>
      <c r="T88" s="458"/>
      <c r="U88" s="458"/>
      <c r="V88" s="459"/>
      <c r="W88" s="128"/>
      <c r="X88" s="133"/>
      <c r="Y88" s="125"/>
    </row>
    <row r="89" spans="1:25" x14ac:dyDescent="0.3">
      <c r="A89" s="120"/>
      <c r="B89" s="457"/>
      <c r="C89" s="458"/>
      <c r="D89" s="458"/>
      <c r="E89" s="458"/>
      <c r="F89" s="458"/>
      <c r="G89" s="459"/>
      <c r="H89" s="128"/>
      <c r="I89" s="457"/>
      <c r="J89" s="458"/>
      <c r="K89" s="458"/>
      <c r="L89" s="458"/>
      <c r="M89" s="458"/>
      <c r="N89" s="458"/>
      <c r="O89" s="458"/>
      <c r="P89" s="458"/>
      <c r="Q89" s="458"/>
      <c r="R89" s="458"/>
      <c r="S89" s="458"/>
      <c r="T89" s="458"/>
      <c r="U89" s="458"/>
      <c r="V89" s="459"/>
      <c r="W89" s="128"/>
      <c r="X89" s="133"/>
      <c r="Y89" s="125"/>
    </row>
    <row r="90" spans="1:25" x14ac:dyDescent="0.3">
      <c r="A90" s="120"/>
      <c r="B90" s="457"/>
      <c r="C90" s="458"/>
      <c r="D90" s="458"/>
      <c r="E90" s="458"/>
      <c r="F90" s="458"/>
      <c r="G90" s="459"/>
      <c r="H90" s="128"/>
      <c r="I90" s="457"/>
      <c r="J90" s="458"/>
      <c r="K90" s="458"/>
      <c r="L90" s="458"/>
      <c r="M90" s="458"/>
      <c r="N90" s="458"/>
      <c r="O90" s="458"/>
      <c r="P90" s="458"/>
      <c r="Q90" s="458"/>
      <c r="R90" s="458"/>
      <c r="S90" s="458"/>
      <c r="T90" s="458"/>
      <c r="U90" s="458"/>
      <c r="V90" s="459"/>
      <c r="W90" s="128"/>
      <c r="X90" s="133"/>
      <c r="Y90" s="125"/>
    </row>
    <row r="91" spans="1:25" x14ac:dyDescent="0.3">
      <c r="A91" s="120"/>
      <c r="B91" s="457"/>
      <c r="C91" s="458"/>
      <c r="D91" s="458"/>
      <c r="E91" s="458"/>
      <c r="F91" s="458"/>
      <c r="G91" s="459"/>
      <c r="H91" s="128"/>
      <c r="I91" s="457"/>
      <c r="J91" s="458"/>
      <c r="K91" s="458"/>
      <c r="L91" s="458"/>
      <c r="M91" s="458"/>
      <c r="N91" s="458"/>
      <c r="O91" s="458"/>
      <c r="P91" s="458"/>
      <c r="Q91" s="458"/>
      <c r="R91" s="458"/>
      <c r="S91" s="458"/>
      <c r="T91" s="458"/>
      <c r="U91" s="458"/>
      <c r="V91" s="459"/>
      <c r="W91" s="128"/>
      <c r="X91" s="133"/>
      <c r="Y91" s="125"/>
    </row>
    <row r="92" spans="1:25" x14ac:dyDescent="0.3">
      <c r="A92" s="120"/>
      <c r="B92" s="457"/>
      <c r="C92" s="458"/>
      <c r="D92" s="458"/>
      <c r="E92" s="458"/>
      <c r="F92" s="458"/>
      <c r="G92" s="459"/>
      <c r="H92" s="128"/>
      <c r="I92" s="457"/>
      <c r="J92" s="458"/>
      <c r="K92" s="458"/>
      <c r="L92" s="458"/>
      <c r="M92" s="458"/>
      <c r="N92" s="458"/>
      <c r="O92" s="458"/>
      <c r="P92" s="458"/>
      <c r="Q92" s="458"/>
      <c r="R92" s="458"/>
      <c r="S92" s="458"/>
      <c r="T92" s="458"/>
      <c r="U92" s="458"/>
      <c r="V92" s="459"/>
      <c r="W92" s="128"/>
      <c r="X92" s="133"/>
      <c r="Y92" s="125"/>
    </row>
    <row r="93" spans="1:25" x14ac:dyDescent="0.3">
      <c r="A93" s="120"/>
      <c r="B93" s="457"/>
      <c r="C93" s="458"/>
      <c r="D93" s="458"/>
      <c r="E93" s="458"/>
      <c r="F93" s="458"/>
      <c r="G93" s="459"/>
      <c r="H93" s="128"/>
      <c r="I93" s="457"/>
      <c r="J93" s="458"/>
      <c r="K93" s="458"/>
      <c r="L93" s="458"/>
      <c r="M93" s="458"/>
      <c r="N93" s="458"/>
      <c r="O93" s="458"/>
      <c r="P93" s="458"/>
      <c r="Q93" s="458"/>
      <c r="R93" s="458"/>
      <c r="S93" s="458"/>
      <c r="T93" s="458"/>
      <c r="U93" s="458"/>
      <c r="V93" s="459"/>
      <c r="W93" s="128"/>
      <c r="X93" s="133"/>
      <c r="Y93" s="125"/>
    </row>
    <row r="94" spans="1:25" ht="16.2" thickBot="1" x14ac:dyDescent="0.35">
      <c r="A94" s="120"/>
      <c r="B94" s="460"/>
      <c r="C94" s="461"/>
      <c r="D94" s="461"/>
      <c r="E94" s="461"/>
      <c r="F94" s="461"/>
      <c r="G94" s="462"/>
      <c r="H94" s="128"/>
      <c r="I94" s="460"/>
      <c r="J94" s="461"/>
      <c r="K94" s="461"/>
      <c r="L94" s="461"/>
      <c r="M94" s="461"/>
      <c r="N94" s="461"/>
      <c r="O94" s="461"/>
      <c r="P94" s="461"/>
      <c r="Q94" s="461"/>
      <c r="R94" s="461"/>
      <c r="S94" s="461"/>
      <c r="T94" s="461"/>
      <c r="U94" s="461"/>
      <c r="V94" s="462"/>
      <c r="W94" s="128"/>
      <c r="X94" s="133"/>
      <c r="Y94" s="125"/>
    </row>
    <row r="95" spans="1:25" ht="16.2" thickBot="1" x14ac:dyDescent="0.35">
      <c r="B95" s="24"/>
      <c r="C95" s="24"/>
      <c r="D95" s="24"/>
      <c r="E95" s="24"/>
      <c r="F95" s="24"/>
      <c r="G95" s="24"/>
      <c r="H95" s="124"/>
      <c r="I95" s="24"/>
      <c r="J95" s="24"/>
      <c r="K95" s="24"/>
      <c r="L95" s="24"/>
      <c r="M95" s="24"/>
      <c r="N95" s="24"/>
      <c r="O95" s="24"/>
      <c r="P95" s="24"/>
      <c r="Q95" s="24"/>
      <c r="R95" s="24"/>
      <c r="S95" s="24"/>
      <c r="T95" s="24"/>
      <c r="U95" s="24"/>
      <c r="V95" s="24"/>
      <c r="W95" s="120"/>
      <c r="X95" s="133"/>
      <c r="Y95" s="125"/>
    </row>
    <row r="96" spans="1:25" ht="16.2" thickBot="1" x14ac:dyDescent="0.35">
      <c r="A96" s="120"/>
      <c r="B96" s="50" t="s">
        <v>271</v>
      </c>
      <c r="C96" s="51"/>
      <c r="D96" s="51"/>
      <c r="E96" s="51"/>
      <c r="F96" s="51"/>
      <c r="G96" s="51"/>
      <c r="H96" s="51"/>
      <c r="I96" s="51"/>
      <c r="J96" s="51"/>
      <c r="K96" s="51"/>
      <c r="L96" s="51"/>
      <c r="M96" s="51"/>
      <c r="N96" s="51"/>
      <c r="O96" s="51"/>
      <c r="P96" s="51"/>
      <c r="Q96" s="51"/>
      <c r="R96" s="51"/>
      <c r="S96" s="51"/>
      <c r="T96" s="51"/>
      <c r="U96" s="51"/>
      <c r="V96" s="52"/>
      <c r="W96" s="128"/>
      <c r="X96" s="133"/>
      <c r="Y96" s="125"/>
    </row>
    <row r="97" spans="1:25" x14ac:dyDescent="0.3">
      <c r="A97" s="120"/>
      <c r="B97" s="454"/>
      <c r="C97" s="455"/>
      <c r="D97" s="455"/>
      <c r="E97" s="455"/>
      <c r="F97" s="455"/>
      <c r="G97" s="455"/>
      <c r="H97" s="455"/>
      <c r="I97" s="455"/>
      <c r="J97" s="455"/>
      <c r="K97" s="455"/>
      <c r="L97" s="455"/>
      <c r="M97" s="455"/>
      <c r="N97" s="455"/>
      <c r="O97" s="455"/>
      <c r="P97" s="455"/>
      <c r="Q97" s="455"/>
      <c r="R97" s="455"/>
      <c r="S97" s="455"/>
      <c r="T97" s="455"/>
      <c r="U97" s="455"/>
      <c r="V97" s="456"/>
      <c r="W97" s="128"/>
      <c r="X97" s="133"/>
      <c r="Y97" s="125"/>
    </row>
    <row r="98" spans="1:25" x14ac:dyDescent="0.3">
      <c r="A98" s="120"/>
      <c r="B98" s="457"/>
      <c r="C98" s="458"/>
      <c r="D98" s="458"/>
      <c r="E98" s="458"/>
      <c r="F98" s="458"/>
      <c r="G98" s="458"/>
      <c r="H98" s="458"/>
      <c r="I98" s="458"/>
      <c r="J98" s="458"/>
      <c r="K98" s="458"/>
      <c r="L98" s="458"/>
      <c r="M98" s="458"/>
      <c r="N98" s="458"/>
      <c r="O98" s="458"/>
      <c r="P98" s="458"/>
      <c r="Q98" s="458"/>
      <c r="R98" s="458"/>
      <c r="S98" s="458"/>
      <c r="T98" s="458"/>
      <c r="U98" s="458"/>
      <c r="V98" s="459"/>
      <c r="W98" s="128"/>
      <c r="X98" s="133"/>
      <c r="Y98" s="125"/>
    </row>
    <row r="99" spans="1:25" x14ac:dyDescent="0.3">
      <c r="A99" s="120"/>
      <c r="B99" s="457"/>
      <c r="C99" s="458"/>
      <c r="D99" s="458"/>
      <c r="E99" s="458"/>
      <c r="F99" s="458"/>
      <c r="G99" s="458"/>
      <c r="H99" s="458"/>
      <c r="I99" s="458"/>
      <c r="J99" s="458"/>
      <c r="K99" s="458"/>
      <c r="L99" s="458"/>
      <c r="M99" s="458"/>
      <c r="N99" s="458"/>
      <c r="O99" s="458"/>
      <c r="P99" s="458"/>
      <c r="Q99" s="458"/>
      <c r="R99" s="458"/>
      <c r="S99" s="458"/>
      <c r="T99" s="458"/>
      <c r="U99" s="458"/>
      <c r="V99" s="459"/>
      <c r="W99" s="128"/>
      <c r="X99" s="133"/>
      <c r="Y99" s="125"/>
    </row>
    <row r="100" spans="1:25" x14ac:dyDescent="0.3">
      <c r="A100" s="120"/>
      <c r="B100" s="457"/>
      <c r="C100" s="458"/>
      <c r="D100" s="458"/>
      <c r="E100" s="458"/>
      <c r="F100" s="458"/>
      <c r="G100" s="458"/>
      <c r="H100" s="458"/>
      <c r="I100" s="458"/>
      <c r="J100" s="458"/>
      <c r="K100" s="458"/>
      <c r="L100" s="458"/>
      <c r="M100" s="458"/>
      <c r="N100" s="458"/>
      <c r="O100" s="458"/>
      <c r="P100" s="458"/>
      <c r="Q100" s="458"/>
      <c r="R100" s="458"/>
      <c r="S100" s="458"/>
      <c r="T100" s="458"/>
      <c r="U100" s="458"/>
      <c r="V100" s="459"/>
      <c r="W100" s="128"/>
      <c r="X100" s="133"/>
      <c r="Y100" s="125"/>
    </row>
    <row r="101" spans="1:25" x14ac:dyDescent="0.3">
      <c r="A101" s="120"/>
      <c r="B101" s="457"/>
      <c r="C101" s="458"/>
      <c r="D101" s="458"/>
      <c r="E101" s="458"/>
      <c r="F101" s="458"/>
      <c r="G101" s="458"/>
      <c r="H101" s="458"/>
      <c r="I101" s="458"/>
      <c r="J101" s="458"/>
      <c r="K101" s="458"/>
      <c r="L101" s="458"/>
      <c r="M101" s="458"/>
      <c r="N101" s="458"/>
      <c r="O101" s="458"/>
      <c r="P101" s="458"/>
      <c r="Q101" s="458"/>
      <c r="R101" s="458"/>
      <c r="S101" s="458"/>
      <c r="T101" s="458"/>
      <c r="U101" s="458"/>
      <c r="V101" s="459"/>
      <c r="W101" s="128"/>
      <c r="X101" s="133"/>
      <c r="Y101" s="125"/>
    </row>
    <row r="102" spans="1:25" x14ac:dyDescent="0.3">
      <c r="A102" s="120"/>
      <c r="B102" s="457"/>
      <c r="C102" s="458"/>
      <c r="D102" s="458"/>
      <c r="E102" s="458"/>
      <c r="F102" s="458"/>
      <c r="G102" s="458"/>
      <c r="H102" s="458"/>
      <c r="I102" s="458"/>
      <c r="J102" s="458"/>
      <c r="K102" s="458"/>
      <c r="L102" s="458"/>
      <c r="M102" s="458"/>
      <c r="N102" s="458"/>
      <c r="O102" s="458"/>
      <c r="P102" s="458"/>
      <c r="Q102" s="458"/>
      <c r="R102" s="458"/>
      <c r="S102" s="458"/>
      <c r="T102" s="458"/>
      <c r="U102" s="458"/>
      <c r="V102" s="459"/>
      <c r="W102" s="128"/>
      <c r="X102" s="133"/>
      <c r="Y102" s="125"/>
    </row>
    <row r="103" spans="1:25" x14ac:dyDescent="0.3">
      <c r="A103" s="120"/>
      <c r="B103" s="457"/>
      <c r="C103" s="458"/>
      <c r="D103" s="458"/>
      <c r="E103" s="458"/>
      <c r="F103" s="458"/>
      <c r="G103" s="458"/>
      <c r="H103" s="458"/>
      <c r="I103" s="458"/>
      <c r="J103" s="458"/>
      <c r="K103" s="458"/>
      <c r="L103" s="458"/>
      <c r="M103" s="458"/>
      <c r="N103" s="458"/>
      <c r="O103" s="458"/>
      <c r="P103" s="458"/>
      <c r="Q103" s="458"/>
      <c r="R103" s="458"/>
      <c r="S103" s="458"/>
      <c r="T103" s="458"/>
      <c r="U103" s="458"/>
      <c r="V103" s="459"/>
      <c r="W103" s="128"/>
      <c r="X103" s="133"/>
      <c r="Y103" s="125"/>
    </row>
    <row r="104" spans="1:25" x14ac:dyDescent="0.3">
      <c r="A104" s="120"/>
      <c r="B104" s="457"/>
      <c r="C104" s="458"/>
      <c r="D104" s="458"/>
      <c r="E104" s="458"/>
      <c r="F104" s="458"/>
      <c r="G104" s="458"/>
      <c r="H104" s="458"/>
      <c r="I104" s="458"/>
      <c r="J104" s="458"/>
      <c r="K104" s="458"/>
      <c r="L104" s="458"/>
      <c r="M104" s="458"/>
      <c r="N104" s="458"/>
      <c r="O104" s="458"/>
      <c r="P104" s="458"/>
      <c r="Q104" s="458"/>
      <c r="R104" s="458"/>
      <c r="S104" s="458"/>
      <c r="T104" s="458"/>
      <c r="U104" s="458"/>
      <c r="V104" s="459"/>
      <c r="W104" s="128"/>
      <c r="X104" s="133"/>
      <c r="Y104" s="125"/>
    </row>
    <row r="105" spans="1:25" x14ac:dyDescent="0.3">
      <c r="A105" s="120"/>
      <c r="B105" s="457"/>
      <c r="C105" s="458"/>
      <c r="D105" s="458"/>
      <c r="E105" s="458"/>
      <c r="F105" s="458"/>
      <c r="G105" s="458"/>
      <c r="H105" s="458"/>
      <c r="I105" s="458"/>
      <c r="J105" s="458"/>
      <c r="K105" s="458"/>
      <c r="L105" s="458"/>
      <c r="M105" s="458"/>
      <c r="N105" s="458"/>
      <c r="O105" s="458"/>
      <c r="P105" s="458"/>
      <c r="Q105" s="458"/>
      <c r="R105" s="458"/>
      <c r="S105" s="458"/>
      <c r="T105" s="458"/>
      <c r="U105" s="458"/>
      <c r="V105" s="459"/>
      <c r="W105" s="128"/>
      <c r="X105" s="133"/>
      <c r="Y105" s="125"/>
    </row>
    <row r="106" spans="1:25" x14ac:dyDescent="0.3">
      <c r="A106" s="120"/>
      <c r="B106" s="457"/>
      <c r="C106" s="458"/>
      <c r="D106" s="458"/>
      <c r="E106" s="458"/>
      <c r="F106" s="458"/>
      <c r="G106" s="458"/>
      <c r="H106" s="458"/>
      <c r="I106" s="458"/>
      <c r="J106" s="458"/>
      <c r="K106" s="458"/>
      <c r="L106" s="458"/>
      <c r="M106" s="458"/>
      <c r="N106" s="458"/>
      <c r="O106" s="458"/>
      <c r="P106" s="458"/>
      <c r="Q106" s="458"/>
      <c r="R106" s="458"/>
      <c r="S106" s="458"/>
      <c r="T106" s="458"/>
      <c r="U106" s="458"/>
      <c r="V106" s="459"/>
      <c r="W106" s="128"/>
      <c r="X106" s="133"/>
      <c r="Y106" s="125"/>
    </row>
    <row r="107" spans="1:25" x14ac:dyDescent="0.3">
      <c r="A107" s="120"/>
      <c r="B107" s="457"/>
      <c r="C107" s="458"/>
      <c r="D107" s="458"/>
      <c r="E107" s="458"/>
      <c r="F107" s="458"/>
      <c r="G107" s="458"/>
      <c r="H107" s="458"/>
      <c r="I107" s="458"/>
      <c r="J107" s="458"/>
      <c r="K107" s="458"/>
      <c r="L107" s="458"/>
      <c r="M107" s="458"/>
      <c r="N107" s="458"/>
      <c r="O107" s="458"/>
      <c r="P107" s="458"/>
      <c r="Q107" s="458"/>
      <c r="R107" s="458"/>
      <c r="S107" s="458"/>
      <c r="T107" s="458"/>
      <c r="U107" s="458"/>
      <c r="V107" s="459"/>
      <c r="W107" s="128"/>
      <c r="X107" s="133"/>
      <c r="Y107" s="125"/>
    </row>
    <row r="108" spans="1:25" x14ac:dyDescent="0.3">
      <c r="A108" s="120"/>
      <c r="B108" s="457"/>
      <c r="C108" s="458"/>
      <c r="D108" s="458"/>
      <c r="E108" s="458"/>
      <c r="F108" s="458"/>
      <c r="G108" s="458"/>
      <c r="H108" s="458"/>
      <c r="I108" s="458"/>
      <c r="J108" s="458"/>
      <c r="K108" s="458"/>
      <c r="L108" s="458"/>
      <c r="M108" s="458"/>
      <c r="N108" s="458"/>
      <c r="O108" s="458"/>
      <c r="P108" s="458"/>
      <c r="Q108" s="458"/>
      <c r="R108" s="458"/>
      <c r="S108" s="458"/>
      <c r="T108" s="458"/>
      <c r="U108" s="458"/>
      <c r="V108" s="459"/>
      <c r="W108" s="128"/>
      <c r="X108" s="133"/>
      <c r="Y108" s="125"/>
    </row>
    <row r="109" spans="1:25" x14ac:dyDescent="0.3">
      <c r="A109" s="120"/>
      <c r="B109" s="457"/>
      <c r="C109" s="458"/>
      <c r="D109" s="458"/>
      <c r="E109" s="458"/>
      <c r="F109" s="458"/>
      <c r="G109" s="458"/>
      <c r="H109" s="458"/>
      <c r="I109" s="458"/>
      <c r="J109" s="458"/>
      <c r="K109" s="458"/>
      <c r="L109" s="458"/>
      <c r="M109" s="458"/>
      <c r="N109" s="458"/>
      <c r="O109" s="458"/>
      <c r="P109" s="458"/>
      <c r="Q109" s="458"/>
      <c r="R109" s="458"/>
      <c r="S109" s="458"/>
      <c r="T109" s="458"/>
      <c r="U109" s="458"/>
      <c r="V109" s="459"/>
      <c r="W109" s="128"/>
      <c r="X109" s="133"/>
      <c r="Y109" s="125"/>
    </row>
    <row r="110" spans="1:25" x14ac:dyDescent="0.3">
      <c r="A110" s="120"/>
      <c r="B110" s="457"/>
      <c r="C110" s="458"/>
      <c r="D110" s="458"/>
      <c r="E110" s="458"/>
      <c r="F110" s="458"/>
      <c r="G110" s="458"/>
      <c r="H110" s="458"/>
      <c r="I110" s="458"/>
      <c r="J110" s="458"/>
      <c r="K110" s="458"/>
      <c r="L110" s="458"/>
      <c r="M110" s="458"/>
      <c r="N110" s="458"/>
      <c r="O110" s="458"/>
      <c r="P110" s="458"/>
      <c r="Q110" s="458"/>
      <c r="R110" s="458"/>
      <c r="S110" s="458"/>
      <c r="T110" s="458"/>
      <c r="U110" s="458"/>
      <c r="V110" s="459"/>
      <c r="W110" s="128"/>
      <c r="X110" s="133"/>
      <c r="Y110" s="125"/>
    </row>
    <row r="111" spans="1:25" x14ac:dyDescent="0.3">
      <c r="A111" s="120"/>
      <c r="B111" s="457"/>
      <c r="C111" s="458"/>
      <c r="D111" s="458"/>
      <c r="E111" s="458"/>
      <c r="F111" s="458"/>
      <c r="G111" s="458"/>
      <c r="H111" s="458"/>
      <c r="I111" s="458"/>
      <c r="J111" s="458"/>
      <c r="K111" s="458"/>
      <c r="L111" s="458"/>
      <c r="M111" s="458"/>
      <c r="N111" s="458"/>
      <c r="O111" s="458"/>
      <c r="P111" s="458"/>
      <c r="Q111" s="458"/>
      <c r="R111" s="458"/>
      <c r="S111" s="458"/>
      <c r="T111" s="458"/>
      <c r="U111" s="458"/>
      <c r="V111" s="459"/>
      <c r="W111" s="128"/>
      <c r="X111" s="133"/>
      <c r="Y111" s="125"/>
    </row>
    <row r="112" spans="1:25" x14ac:dyDescent="0.3">
      <c r="A112" s="120"/>
      <c r="B112" s="457"/>
      <c r="C112" s="458"/>
      <c r="D112" s="458"/>
      <c r="E112" s="458"/>
      <c r="F112" s="458"/>
      <c r="G112" s="458"/>
      <c r="H112" s="458"/>
      <c r="I112" s="458"/>
      <c r="J112" s="458"/>
      <c r="K112" s="458"/>
      <c r="L112" s="458"/>
      <c r="M112" s="458"/>
      <c r="N112" s="458"/>
      <c r="O112" s="458"/>
      <c r="P112" s="458"/>
      <c r="Q112" s="458"/>
      <c r="R112" s="458"/>
      <c r="S112" s="458"/>
      <c r="T112" s="458"/>
      <c r="U112" s="458"/>
      <c r="V112" s="459"/>
      <c r="W112" s="128"/>
      <c r="X112" s="133"/>
      <c r="Y112" s="125"/>
    </row>
    <row r="113" spans="1:25" x14ac:dyDescent="0.3">
      <c r="A113" s="120"/>
      <c r="B113" s="457"/>
      <c r="C113" s="458"/>
      <c r="D113" s="458"/>
      <c r="E113" s="458"/>
      <c r="F113" s="458"/>
      <c r="G113" s="458"/>
      <c r="H113" s="458"/>
      <c r="I113" s="458"/>
      <c r="J113" s="458"/>
      <c r="K113" s="458"/>
      <c r="L113" s="458"/>
      <c r="M113" s="458"/>
      <c r="N113" s="458"/>
      <c r="O113" s="458"/>
      <c r="P113" s="458"/>
      <c r="Q113" s="458"/>
      <c r="R113" s="458"/>
      <c r="S113" s="458"/>
      <c r="T113" s="458"/>
      <c r="U113" s="458"/>
      <c r="V113" s="459"/>
      <c r="W113" s="128"/>
      <c r="X113" s="133"/>
      <c r="Y113" s="125"/>
    </row>
    <row r="114" spans="1:25" x14ac:dyDescent="0.3">
      <c r="A114" s="120"/>
      <c r="B114" s="457"/>
      <c r="C114" s="458"/>
      <c r="D114" s="458"/>
      <c r="E114" s="458"/>
      <c r="F114" s="458"/>
      <c r="G114" s="458"/>
      <c r="H114" s="458"/>
      <c r="I114" s="458"/>
      <c r="J114" s="458"/>
      <c r="K114" s="458"/>
      <c r="L114" s="458"/>
      <c r="M114" s="458"/>
      <c r="N114" s="458"/>
      <c r="O114" s="458"/>
      <c r="P114" s="458"/>
      <c r="Q114" s="458"/>
      <c r="R114" s="458"/>
      <c r="S114" s="458"/>
      <c r="T114" s="458"/>
      <c r="U114" s="458"/>
      <c r="V114" s="459"/>
      <c r="W114" s="128"/>
      <c r="X114" s="133"/>
      <c r="Y114" s="125"/>
    </row>
    <row r="115" spans="1:25" x14ac:dyDescent="0.3">
      <c r="A115" s="120"/>
      <c r="B115" s="457"/>
      <c r="C115" s="458"/>
      <c r="D115" s="458"/>
      <c r="E115" s="458"/>
      <c r="F115" s="458"/>
      <c r="G115" s="458"/>
      <c r="H115" s="458"/>
      <c r="I115" s="458"/>
      <c r="J115" s="458"/>
      <c r="K115" s="458"/>
      <c r="L115" s="458"/>
      <c r="M115" s="458"/>
      <c r="N115" s="458"/>
      <c r="O115" s="458"/>
      <c r="P115" s="458"/>
      <c r="Q115" s="458"/>
      <c r="R115" s="458"/>
      <c r="S115" s="458"/>
      <c r="T115" s="458"/>
      <c r="U115" s="458"/>
      <c r="V115" s="459"/>
      <c r="W115" s="128"/>
      <c r="X115" s="133"/>
      <c r="Y115" s="125"/>
    </row>
    <row r="116" spans="1:25" x14ac:dyDescent="0.3">
      <c r="A116" s="120"/>
      <c r="B116" s="457"/>
      <c r="C116" s="458"/>
      <c r="D116" s="458"/>
      <c r="E116" s="458"/>
      <c r="F116" s="458"/>
      <c r="G116" s="458"/>
      <c r="H116" s="458"/>
      <c r="I116" s="458"/>
      <c r="J116" s="458"/>
      <c r="K116" s="458"/>
      <c r="L116" s="458"/>
      <c r="M116" s="458"/>
      <c r="N116" s="458"/>
      <c r="O116" s="458"/>
      <c r="P116" s="458"/>
      <c r="Q116" s="458"/>
      <c r="R116" s="458"/>
      <c r="S116" s="458"/>
      <c r="T116" s="458"/>
      <c r="U116" s="458"/>
      <c r="V116" s="459"/>
      <c r="W116" s="128"/>
      <c r="X116" s="133"/>
      <c r="Y116" s="125"/>
    </row>
    <row r="117" spans="1:25" x14ac:dyDescent="0.3">
      <c r="A117" s="120"/>
      <c r="B117" s="457"/>
      <c r="C117" s="458"/>
      <c r="D117" s="458"/>
      <c r="E117" s="458"/>
      <c r="F117" s="458"/>
      <c r="G117" s="458"/>
      <c r="H117" s="458"/>
      <c r="I117" s="458"/>
      <c r="J117" s="458"/>
      <c r="K117" s="458"/>
      <c r="L117" s="458"/>
      <c r="M117" s="458"/>
      <c r="N117" s="458"/>
      <c r="O117" s="458"/>
      <c r="P117" s="458"/>
      <c r="Q117" s="458"/>
      <c r="R117" s="458"/>
      <c r="S117" s="458"/>
      <c r="T117" s="458"/>
      <c r="U117" s="458"/>
      <c r="V117" s="459"/>
      <c r="W117" s="128"/>
      <c r="X117" s="133"/>
      <c r="Y117" s="125"/>
    </row>
    <row r="118" spans="1:25" x14ac:dyDescent="0.3">
      <c r="A118" s="120"/>
      <c r="B118" s="457"/>
      <c r="C118" s="458"/>
      <c r="D118" s="458"/>
      <c r="E118" s="458"/>
      <c r="F118" s="458"/>
      <c r="G118" s="458"/>
      <c r="H118" s="458"/>
      <c r="I118" s="458"/>
      <c r="J118" s="458"/>
      <c r="K118" s="458"/>
      <c r="L118" s="458"/>
      <c r="M118" s="458"/>
      <c r="N118" s="458"/>
      <c r="O118" s="458"/>
      <c r="P118" s="458"/>
      <c r="Q118" s="458"/>
      <c r="R118" s="458"/>
      <c r="S118" s="458"/>
      <c r="T118" s="458"/>
      <c r="U118" s="458"/>
      <c r="V118" s="459"/>
      <c r="W118" s="128"/>
      <c r="X118" s="133"/>
      <c r="Y118" s="125"/>
    </row>
    <row r="119" spans="1:25" x14ac:dyDescent="0.3">
      <c r="A119" s="120"/>
      <c r="B119" s="457"/>
      <c r="C119" s="458"/>
      <c r="D119" s="458"/>
      <c r="E119" s="458"/>
      <c r="F119" s="458"/>
      <c r="G119" s="458"/>
      <c r="H119" s="458"/>
      <c r="I119" s="458"/>
      <c r="J119" s="458"/>
      <c r="K119" s="458"/>
      <c r="L119" s="458"/>
      <c r="M119" s="458"/>
      <c r="N119" s="458"/>
      <c r="O119" s="458"/>
      <c r="P119" s="458"/>
      <c r="Q119" s="458"/>
      <c r="R119" s="458"/>
      <c r="S119" s="458"/>
      <c r="T119" s="458"/>
      <c r="U119" s="458"/>
      <c r="V119" s="459"/>
      <c r="W119" s="128"/>
      <c r="X119" s="133"/>
      <c r="Y119" s="125"/>
    </row>
    <row r="120" spans="1:25" x14ac:dyDescent="0.3">
      <c r="A120" s="120"/>
      <c r="B120" s="457"/>
      <c r="C120" s="458"/>
      <c r="D120" s="458"/>
      <c r="E120" s="458"/>
      <c r="F120" s="458"/>
      <c r="G120" s="458"/>
      <c r="H120" s="458"/>
      <c r="I120" s="458"/>
      <c r="J120" s="458"/>
      <c r="K120" s="458"/>
      <c r="L120" s="458"/>
      <c r="M120" s="458"/>
      <c r="N120" s="458"/>
      <c r="O120" s="458"/>
      <c r="P120" s="458"/>
      <c r="Q120" s="458"/>
      <c r="R120" s="458"/>
      <c r="S120" s="458"/>
      <c r="T120" s="458"/>
      <c r="U120" s="458"/>
      <c r="V120" s="459"/>
      <c r="W120" s="128"/>
      <c r="X120" s="133"/>
      <c r="Y120" s="125"/>
    </row>
    <row r="121" spans="1:25" x14ac:dyDescent="0.3">
      <c r="A121" s="120"/>
      <c r="B121" s="457"/>
      <c r="C121" s="458"/>
      <c r="D121" s="458"/>
      <c r="E121" s="458"/>
      <c r="F121" s="458"/>
      <c r="G121" s="458"/>
      <c r="H121" s="458"/>
      <c r="I121" s="458"/>
      <c r="J121" s="458"/>
      <c r="K121" s="458"/>
      <c r="L121" s="458"/>
      <c r="M121" s="458"/>
      <c r="N121" s="458"/>
      <c r="O121" s="458"/>
      <c r="P121" s="458"/>
      <c r="Q121" s="458"/>
      <c r="R121" s="458"/>
      <c r="S121" s="458"/>
      <c r="T121" s="458"/>
      <c r="U121" s="458"/>
      <c r="V121" s="459"/>
      <c r="W121" s="128"/>
      <c r="X121" s="133"/>
      <c r="Y121" s="125"/>
    </row>
    <row r="122" spans="1:25" ht="16.2" thickBot="1" x14ac:dyDescent="0.35">
      <c r="A122" s="120"/>
      <c r="B122" s="460"/>
      <c r="C122" s="461"/>
      <c r="D122" s="461"/>
      <c r="E122" s="461"/>
      <c r="F122" s="461"/>
      <c r="G122" s="461"/>
      <c r="H122" s="461"/>
      <c r="I122" s="461"/>
      <c r="J122" s="461"/>
      <c r="K122" s="461"/>
      <c r="L122" s="461"/>
      <c r="M122" s="461"/>
      <c r="N122" s="461"/>
      <c r="O122" s="461"/>
      <c r="P122" s="461"/>
      <c r="Q122" s="461"/>
      <c r="R122" s="461"/>
      <c r="S122" s="461"/>
      <c r="T122" s="461"/>
      <c r="U122" s="461"/>
      <c r="V122" s="462"/>
      <c r="W122" s="128"/>
      <c r="X122" s="133"/>
      <c r="Y122" s="125"/>
    </row>
    <row r="123" spans="1:25" s="119" customFormat="1" ht="16.2" thickBot="1" x14ac:dyDescent="0.35">
      <c r="B123" s="129"/>
      <c r="C123" s="129"/>
      <c r="D123" s="129"/>
      <c r="E123" s="129"/>
      <c r="F123" s="129"/>
      <c r="G123" s="129"/>
      <c r="H123" s="130"/>
      <c r="I123" s="129"/>
      <c r="J123" s="129"/>
      <c r="K123" s="129"/>
      <c r="L123" s="129"/>
      <c r="M123" s="129"/>
      <c r="N123" s="129"/>
      <c r="O123" s="129"/>
      <c r="P123" s="129"/>
      <c r="Q123" s="129"/>
      <c r="R123" s="129"/>
      <c r="S123" s="129"/>
      <c r="T123" s="129"/>
      <c r="U123" s="129"/>
      <c r="V123" s="129"/>
      <c r="W123" s="131"/>
      <c r="X123" s="133"/>
      <c r="Y123" s="132"/>
    </row>
    <row r="124" spans="1:25" ht="16.2" thickBot="1" x14ac:dyDescent="0.35">
      <c r="A124" s="120"/>
      <c r="B124" s="47" t="s">
        <v>272</v>
      </c>
      <c r="C124" s="48"/>
      <c r="D124" s="48"/>
      <c r="E124" s="48"/>
      <c r="F124" s="48"/>
      <c r="G124" s="48"/>
      <c r="H124" s="48"/>
      <c r="I124" s="48"/>
      <c r="J124" s="48"/>
      <c r="K124" s="48"/>
      <c r="L124" s="48"/>
      <c r="M124" s="48"/>
      <c r="N124" s="48"/>
      <c r="O124" s="48"/>
      <c r="P124" s="48"/>
      <c r="Q124" s="48"/>
      <c r="R124" s="48"/>
      <c r="S124" s="48"/>
      <c r="T124" s="48"/>
      <c r="U124" s="48"/>
      <c r="V124" s="49"/>
      <c r="W124" s="128"/>
      <c r="X124" s="133"/>
      <c r="Y124" s="125"/>
    </row>
    <row r="125" spans="1:25" x14ac:dyDescent="0.3">
      <c r="A125" s="120"/>
      <c r="B125" s="454"/>
      <c r="C125" s="455"/>
      <c r="D125" s="455"/>
      <c r="E125" s="455"/>
      <c r="F125" s="455"/>
      <c r="G125" s="455"/>
      <c r="H125" s="455"/>
      <c r="I125" s="455"/>
      <c r="J125" s="455"/>
      <c r="K125" s="455"/>
      <c r="L125" s="455"/>
      <c r="M125" s="455"/>
      <c r="N125" s="455"/>
      <c r="O125" s="455"/>
      <c r="P125" s="455"/>
      <c r="Q125" s="455"/>
      <c r="R125" s="455"/>
      <c r="S125" s="455"/>
      <c r="T125" s="455"/>
      <c r="U125" s="455"/>
      <c r="V125" s="456"/>
      <c r="W125" s="128"/>
      <c r="X125" s="133"/>
      <c r="Y125" s="125"/>
    </row>
    <row r="126" spans="1:25" x14ac:dyDescent="0.3">
      <c r="A126" s="120"/>
      <c r="B126" s="457"/>
      <c r="C126" s="458"/>
      <c r="D126" s="458"/>
      <c r="E126" s="458"/>
      <c r="F126" s="458"/>
      <c r="G126" s="458"/>
      <c r="H126" s="458"/>
      <c r="I126" s="458"/>
      <c r="J126" s="458"/>
      <c r="K126" s="458"/>
      <c r="L126" s="458"/>
      <c r="M126" s="458"/>
      <c r="N126" s="458"/>
      <c r="O126" s="458"/>
      <c r="P126" s="458"/>
      <c r="Q126" s="458"/>
      <c r="R126" s="458"/>
      <c r="S126" s="458"/>
      <c r="T126" s="458"/>
      <c r="U126" s="458"/>
      <c r="V126" s="459"/>
      <c r="W126" s="128"/>
      <c r="X126" s="133"/>
      <c r="Y126" s="125"/>
    </row>
    <row r="127" spans="1:25" x14ac:dyDescent="0.3">
      <c r="A127" s="120"/>
      <c r="B127" s="457"/>
      <c r="C127" s="458"/>
      <c r="D127" s="458"/>
      <c r="E127" s="458"/>
      <c r="F127" s="458"/>
      <c r="G127" s="458"/>
      <c r="H127" s="458"/>
      <c r="I127" s="458"/>
      <c r="J127" s="458"/>
      <c r="K127" s="458"/>
      <c r="L127" s="458"/>
      <c r="M127" s="458"/>
      <c r="N127" s="458"/>
      <c r="O127" s="458"/>
      <c r="P127" s="458"/>
      <c r="Q127" s="458"/>
      <c r="R127" s="458"/>
      <c r="S127" s="458"/>
      <c r="T127" s="458"/>
      <c r="U127" s="458"/>
      <c r="V127" s="459"/>
      <c r="W127" s="128"/>
      <c r="X127" s="133"/>
      <c r="Y127" s="125"/>
    </row>
    <row r="128" spans="1:25" x14ac:dyDescent="0.3">
      <c r="A128" s="120"/>
      <c r="B128" s="457"/>
      <c r="C128" s="458"/>
      <c r="D128" s="458"/>
      <c r="E128" s="458"/>
      <c r="F128" s="458"/>
      <c r="G128" s="458"/>
      <c r="H128" s="458"/>
      <c r="I128" s="458"/>
      <c r="J128" s="458"/>
      <c r="K128" s="458"/>
      <c r="L128" s="458"/>
      <c r="M128" s="458"/>
      <c r="N128" s="458"/>
      <c r="O128" s="458"/>
      <c r="P128" s="458"/>
      <c r="Q128" s="458"/>
      <c r="R128" s="458"/>
      <c r="S128" s="458"/>
      <c r="T128" s="458"/>
      <c r="U128" s="458"/>
      <c r="V128" s="459"/>
      <c r="W128" s="128"/>
      <c r="X128" s="133"/>
      <c r="Y128" s="125"/>
    </row>
    <row r="129" spans="1:25" x14ac:dyDescent="0.3">
      <c r="A129" s="120"/>
      <c r="B129" s="457"/>
      <c r="C129" s="458"/>
      <c r="D129" s="458"/>
      <c r="E129" s="458"/>
      <c r="F129" s="458"/>
      <c r="G129" s="458"/>
      <c r="H129" s="458"/>
      <c r="I129" s="458"/>
      <c r="J129" s="458"/>
      <c r="K129" s="458"/>
      <c r="L129" s="458"/>
      <c r="M129" s="458"/>
      <c r="N129" s="458"/>
      <c r="O129" s="458"/>
      <c r="P129" s="458"/>
      <c r="Q129" s="458"/>
      <c r="R129" s="458"/>
      <c r="S129" s="458"/>
      <c r="T129" s="458"/>
      <c r="U129" s="458"/>
      <c r="V129" s="459"/>
      <c r="W129" s="128"/>
      <c r="X129" s="133"/>
      <c r="Y129" s="125"/>
    </row>
    <row r="130" spans="1:25" x14ac:dyDescent="0.3">
      <c r="A130" s="120"/>
      <c r="B130" s="457"/>
      <c r="C130" s="458"/>
      <c r="D130" s="458"/>
      <c r="E130" s="458"/>
      <c r="F130" s="458"/>
      <c r="G130" s="458"/>
      <c r="H130" s="458"/>
      <c r="I130" s="458"/>
      <c r="J130" s="458"/>
      <c r="K130" s="458"/>
      <c r="L130" s="458"/>
      <c r="M130" s="458"/>
      <c r="N130" s="458"/>
      <c r="O130" s="458"/>
      <c r="P130" s="458"/>
      <c r="Q130" s="458"/>
      <c r="R130" s="458"/>
      <c r="S130" s="458"/>
      <c r="T130" s="458"/>
      <c r="U130" s="458"/>
      <c r="V130" s="459"/>
      <c r="W130" s="128"/>
      <c r="X130" s="133"/>
      <c r="Y130" s="125"/>
    </row>
    <row r="131" spans="1:25" x14ac:dyDescent="0.3">
      <c r="A131" s="120"/>
      <c r="B131" s="457"/>
      <c r="C131" s="458"/>
      <c r="D131" s="458"/>
      <c r="E131" s="458"/>
      <c r="F131" s="458"/>
      <c r="G131" s="458"/>
      <c r="H131" s="458"/>
      <c r="I131" s="458"/>
      <c r="J131" s="458"/>
      <c r="K131" s="458"/>
      <c r="L131" s="458"/>
      <c r="M131" s="458"/>
      <c r="N131" s="458"/>
      <c r="O131" s="458"/>
      <c r="P131" s="458"/>
      <c r="Q131" s="458"/>
      <c r="R131" s="458"/>
      <c r="S131" s="458"/>
      <c r="T131" s="458"/>
      <c r="U131" s="458"/>
      <c r="V131" s="459"/>
      <c r="W131" s="128"/>
      <c r="X131" s="133"/>
      <c r="Y131" s="125"/>
    </row>
    <row r="132" spans="1:25" x14ac:dyDescent="0.3">
      <c r="A132" s="120"/>
      <c r="B132" s="457"/>
      <c r="C132" s="458"/>
      <c r="D132" s="458"/>
      <c r="E132" s="458"/>
      <c r="F132" s="458"/>
      <c r="G132" s="458"/>
      <c r="H132" s="458"/>
      <c r="I132" s="458"/>
      <c r="J132" s="458"/>
      <c r="K132" s="458"/>
      <c r="L132" s="458"/>
      <c r="M132" s="458"/>
      <c r="N132" s="458"/>
      <c r="O132" s="458"/>
      <c r="P132" s="458"/>
      <c r="Q132" s="458"/>
      <c r="R132" s="458"/>
      <c r="S132" s="458"/>
      <c r="T132" s="458"/>
      <c r="U132" s="458"/>
      <c r="V132" s="459"/>
      <c r="W132" s="128"/>
      <c r="X132" s="133"/>
      <c r="Y132" s="125"/>
    </row>
    <row r="133" spans="1:25" x14ac:dyDescent="0.3">
      <c r="A133" s="120"/>
      <c r="B133" s="457"/>
      <c r="C133" s="458"/>
      <c r="D133" s="458"/>
      <c r="E133" s="458"/>
      <c r="F133" s="458"/>
      <c r="G133" s="458"/>
      <c r="H133" s="458"/>
      <c r="I133" s="458"/>
      <c r="J133" s="458"/>
      <c r="K133" s="458"/>
      <c r="L133" s="458"/>
      <c r="M133" s="458"/>
      <c r="N133" s="458"/>
      <c r="O133" s="458"/>
      <c r="P133" s="458"/>
      <c r="Q133" s="458"/>
      <c r="R133" s="458"/>
      <c r="S133" s="458"/>
      <c r="T133" s="458"/>
      <c r="U133" s="458"/>
      <c r="V133" s="459"/>
      <c r="W133" s="128"/>
      <c r="X133" s="133"/>
      <c r="Y133" s="125"/>
    </row>
    <row r="134" spans="1:25" x14ac:dyDescent="0.3">
      <c r="A134" s="120"/>
      <c r="B134" s="457"/>
      <c r="C134" s="458"/>
      <c r="D134" s="458"/>
      <c r="E134" s="458"/>
      <c r="F134" s="458"/>
      <c r="G134" s="458"/>
      <c r="H134" s="458"/>
      <c r="I134" s="458"/>
      <c r="J134" s="458"/>
      <c r="K134" s="458"/>
      <c r="L134" s="458"/>
      <c r="M134" s="458"/>
      <c r="N134" s="458"/>
      <c r="O134" s="458"/>
      <c r="P134" s="458"/>
      <c r="Q134" s="458"/>
      <c r="R134" s="458"/>
      <c r="S134" s="458"/>
      <c r="T134" s="458"/>
      <c r="U134" s="458"/>
      <c r="V134" s="459"/>
      <c r="W134" s="128"/>
      <c r="X134" s="133"/>
      <c r="Y134" s="125"/>
    </row>
    <row r="135" spans="1:25" x14ac:dyDescent="0.3">
      <c r="A135" s="120"/>
      <c r="B135" s="457"/>
      <c r="C135" s="458"/>
      <c r="D135" s="458"/>
      <c r="E135" s="458"/>
      <c r="F135" s="458"/>
      <c r="G135" s="458"/>
      <c r="H135" s="458"/>
      <c r="I135" s="458"/>
      <c r="J135" s="458"/>
      <c r="K135" s="458"/>
      <c r="L135" s="458"/>
      <c r="M135" s="458"/>
      <c r="N135" s="458"/>
      <c r="O135" s="458"/>
      <c r="P135" s="458"/>
      <c r="Q135" s="458"/>
      <c r="R135" s="458"/>
      <c r="S135" s="458"/>
      <c r="T135" s="458"/>
      <c r="U135" s="458"/>
      <c r="V135" s="459"/>
      <c r="W135" s="128"/>
      <c r="X135" s="133"/>
      <c r="Y135" s="125"/>
    </row>
    <row r="136" spans="1:25" x14ac:dyDescent="0.3">
      <c r="A136" s="120"/>
      <c r="B136" s="457"/>
      <c r="C136" s="458"/>
      <c r="D136" s="458"/>
      <c r="E136" s="458"/>
      <c r="F136" s="458"/>
      <c r="G136" s="458"/>
      <c r="H136" s="458"/>
      <c r="I136" s="458"/>
      <c r="J136" s="458"/>
      <c r="K136" s="458"/>
      <c r="L136" s="458"/>
      <c r="M136" s="458"/>
      <c r="N136" s="458"/>
      <c r="O136" s="458"/>
      <c r="P136" s="458"/>
      <c r="Q136" s="458"/>
      <c r="R136" s="458"/>
      <c r="S136" s="458"/>
      <c r="T136" s="458"/>
      <c r="U136" s="458"/>
      <c r="V136" s="459"/>
      <c r="W136" s="128"/>
      <c r="X136" s="133"/>
      <c r="Y136" s="125"/>
    </row>
    <row r="137" spans="1:25" x14ac:dyDescent="0.3">
      <c r="A137" s="120"/>
      <c r="B137" s="457"/>
      <c r="C137" s="458"/>
      <c r="D137" s="458"/>
      <c r="E137" s="458"/>
      <c r="F137" s="458"/>
      <c r="G137" s="458"/>
      <c r="H137" s="458"/>
      <c r="I137" s="458"/>
      <c r="J137" s="458"/>
      <c r="K137" s="458"/>
      <c r="L137" s="458"/>
      <c r="M137" s="458"/>
      <c r="N137" s="458"/>
      <c r="O137" s="458"/>
      <c r="P137" s="458"/>
      <c r="Q137" s="458"/>
      <c r="R137" s="458"/>
      <c r="S137" s="458"/>
      <c r="T137" s="458"/>
      <c r="U137" s="458"/>
      <c r="V137" s="459"/>
      <c r="W137" s="128"/>
      <c r="X137" s="133"/>
      <c r="Y137" s="125"/>
    </row>
    <row r="138" spans="1:25" x14ac:dyDescent="0.3">
      <c r="A138" s="120"/>
      <c r="B138" s="457"/>
      <c r="C138" s="458"/>
      <c r="D138" s="458"/>
      <c r="E138" s="458"/>
      <c r="F138" s="458"/>
      <c r="G138" s="458"/>
      <c r="H138" s="458"/>
      <c r="I138" s="458"/>
      <c r="J138" s="458"/>
      <c r="K138" s="458"/>
      <c r="L138" s="458"/>
      <c r="M138" s="458"/>
      <c r="N138" s="458"/>
      <c r="O138" s="458"/>
      <c r="P138" s="458"/>
      <c r="Q138" s="458"/>
      <c r="R138" s="458"/>
      <c r="S138" s="458"/>
      <c r="T138" s="458"/>
      <c r="U138" s="458"/>
      <c r="V138" s="459"/>
      <c r="W138" s="128"/>
      <c r="X138" s="133"/>
      <c r="Y138" s="125"/>
    </row>
    <row r="139" spans="1:25" x14ac:dyDescent="0.3">
      <c r="A139" s="120"/>
      <c r="B139" s="457"/>
      <c r="C139" s="458"/>
      <c r="D139" s="458"/>
      <c r="E139" s="458"/>
      <c r="F139" s="458"/>
      <c r="G139" s="458"/>
      <c r="H139" s="458"/>
      <c r="I139" s="458"/>
      <c r="J139" s="458"/>
      <c r="K139" s="458"/>
      <c r="L139" s="458"/>
      <c r="M139" s="458"/>
      <c r="N139" s="458"/>
      <c r="O139" s="458"/>
      <c r="P139" s="458"/>
      <c r="Q139" s="458"/>
      <c r="R139" s="458"/>
      <c r="S139" s="458"/>
      <c r="T139" s="458"/>
      <c r="U139" s="458"/>
      <c r="V139" s="459"/>
      <c r="W139" s="128"/>
      <c r="X139" s="133"/>
      <c r="Y139" s="125"/>
    </row>
    <row r="140" spans="1:25" x14ac:dyDescent="0.3">
      <c r="A140" s="120"/>
      <c r="B140" s="457"/>
      <c r="C140" s="458"/>
      <c r="D140" s="458"/>
      <c r="E140" s="458"/>
      <c r="F140" s="458"/>
      <c r="G140" s="458"/>
      <c r="H140" s="458"/>
      <c r="I140" s="458"/>
      <c r="J140" s="458"/>
      <c r="K140" s="458"/>
      <c r="L140" s="458"/>
      <c r="M140" s="458"/>
      <c r="N140" s="458"/>
      <c r="O140" s="458"/>
      <c r="P140" s="458"/>
      <c r="Q140" s="458"/>
      <c r="R140" s="458"/>
      <c r="S140" s="458"/>
      <c r="T140" s="458"/>
      <c r="U140" s="458"/>
      <c r="V140" s="459"/>
      <c r="W140" s="128"/>
      <c r="X140" s="133"/>
      <c r="Y140" s="125"/>
    </row>
    <row r="141" spans="1:25" x14ac:dyDescent="0.3">
      <c r="A141" s="120"/>
      <c r="B141" s="457"/>
      <c r="C141" s="458"/>
      <c r="D141" s="458"/>
      <c r="E141" s="458"/>
      <c r="F141" s="458"/>
      <c r="G141" s="458"/>
      <c r="H141" s="458"/>
      <c r="I141" s="458"/>
      <c r="J141" s="458"/>
      <c r="K141" s="458"/>
      <c r="L141" s="458"/>
      <c r="M141" s="458"/>
      <c r="N141" s="458"/>
      <c r="O141" s="458"/>
      <c r="P141" s="458"/>
      <c r="Q141" s="458"/>
      <c r="R141" s="458"/>
      <c r="S141" s="458"/>
      <c r="T141" s="458"/>
      <c r="U141" s="458"/>
      <c r="V141" s="459"/>
      <c r="W141" s="128"/>
      <c r="X141" s="133"/>
      <c r="Y141" s="125"/>
    </row>
    <row r="142" spans="1:25" x14ac:dyDescent="0.3">
      <c r="A142" s="120"/>
      <c r="B142" s="457"/>
      <c r="C142" s="458"/>
      <c r="D142" s="458"/>
      <c r="E142" s="458"/>
      <c r="F142" s="458"/>
      <c r="G142" s="458"/>
      <c r="H142" s="458"/>
      <c r="I142" s="458"/>
      <c r="J142" s="458"/>
      <c r="K142" s="458"/>
      <c r="L142" s="458"/>
      <c r="M142" s="458"/>
      <c r="N142" s="458"/>
      <c r="O142" s="458"/>
      <c r="P142" s="458"/>
      <c r="Q142" s="458"/>
      <c r="R142" s="458"/>
      <c r="S142" s="458"/>
      <c r="T142" s="458"/>
      <c r="U142" s="458"/>
      <c r="V142" s="459"/>
      <c r="W142" s="128"/>
      <c r="X142" s="133"/>
      <c r="Y142" s="125"/>
    </row>
    <row r="143" spans="1:25" x14ac:dyDescent="0.3">
      <c r="A143" s="120"/>
      <c r="B143" s="457"/>
      <c r="C143" s="458"/>
      <c r="D143" s="458"/>
      <c r="E143" s="458"/>
      <c r="F143" s="458"/>
      <c r="G143" s="458"/>
      <c r="H143" s="458"/>
      <c r="I143" s="458"/>
      <c r="J143" s="458"/>
      <c r="K143" s="458"/>
      <c r="L143" s="458"/>
      <c r="M143" s="458"/>
      <c r="N143" s="458"/>
      <c r="O143" s="458"/>
      <c r="P143" s="458"/>
      <c r="Q143" s="458"/>
      <c r="R143" s="458"/>
      <c r="S143" s="458"/>
      <c r="T143" s="458"/>
      <c r="U143" s="458"/>
      <c r="V143" s="459"/>
      <c r="W143" s="128"/>
      <c r="X143" s="133"/>
      <c r="Y143" s="125"/>
    </row>
    <row r="144" spans="1:25" x14ac:dyDescent="0.3">
      <c r="A144" s="120"/>
      <c r="B144" s="457"/>
      <c r="C144" s="458"/>
      <c r="D144" s="458"/>
      <c r="E144" s="458"/>
      <c r="F144" s="458"/>
      <c r="G144" s="458"/>
      <c r="H144" s="458"/>
      <c r="I144" s="458"/>
      <c r="J144" s="458"/>
      <c r="K144" s="458"/>
      <c r="L144" s="458"/>
      <c r="M144" s="458"/>
      <c r="N144" s="458"/>
      <c r="O144" s="458"/>
      <c r="P144" s="458"/>
      <c r="Q144" s="458"/>
      <c r="R144" s="458"/>
      <c r="S144" s="458"/>
      <c r="T144" s="458"/>
      <c r="U144" s="458"/>
      <c r="V144" s="459"/>
      <c r="W144" s="128"/>
      <c r="X144" s="133"/>
      <c r="Y144" s="125"/>
    </row>
    <row r="145" spans="1:25" x14ac:dyDescent="0.3">
      <c r="A145" s="120"/>
      <c r="B145" s="457"/>
      <c r="C145" s="458"/>
      <c r="D145" s="458"/>
      <c r="E145" s="458"/>
      <c r="F145" s="458"/>
      <c r="G145" s="458"/>
      <c r="H145" s="458"/>
      <c r="I145" s="458"/>
      <c r="J145" s="458"/>
      <c r="K145" s="458"/>
      <c r="L145" s="458"/>
      <c r="M145" s="458"/>
      <c r="N145" s="458"/>
      <c r="O145" s="458"/>
      <c r="P145" s="458"/>
      <c r="Q145" s="458"/>
      <c r="R145" s="458"/>
      <c r="S145" s="458"/>
      <c r="T145" s="458"/>
      <c r="U145" s="458"/>
      <c r="V145" s="459"/>
      <c r="W145" s="128"/>
      <c r="X145" s="133"/>
      <c r="Y145" s="125"/>
    </row>
    <row r="146" spans="1:25" x14ac:dyDescent="0.3">
      <c r="A146" s="120"/>
      <c r="B146" s="457"/>
      <c r="C146" s="458"/>
      <c r="D146" s="458"/>
      <c r="E146" s="458"/>
      <c r="F146" s="458"/>
      <c r="G146" s="458"/>
      <c r="H146" s="458"/>
      <c r="I146" s="458"/>
      <c r="J146" s="458"/>
      <c r="K146" s="458"/>
      <c r="L146" s="458"/>
      <c r="M146" s="458"/>
      <c r="N146" s="458"/>
      <c r="O146" s="458"/>
      <c r="P146" s="458"/>
      <c r="Q146" s="458"/>
      <c r="R146" s="458"/>
      <c r="S146" s="458"/>
      <c r="T146" s="458"/>
      <c r="U146" s="458"/>
      <c r="V146" s="459"/>
      <c r="W146" s="128"/>
      <c r="X146" s="133"/>
      <c r="Y146" s="125"/>
    </row>
    <row r="147" spans="1:25" x14ac:dyDescent="0.3">
      <c r="A147" s="120"/>
      <c r="B147" s="457"/>
      <c r="C147" s="458"/>
      <c r="D147" s="458"/>
      <c r="E147" s="458"/>
      <c r="F147" s="458"/>
      <c r="G147" s="458"/>
      <c r="H147" s="458"/>
      <c r="I147" s="458"/>
      <c r="J147" s="458"/>
      <c r="K147" s="458"/>
      <c r="L147" s="458"/>
      <c r="M147" s="458"/>
      <c r="N147" s="458"/>
      <c r="O147" s="458"/>
      <c r="P147" s="458"/>
      <c r="Q147" s="458"/>
      <c r="R147" s="458"/>
      <c r="S147" s="458"/>
      <c r="T147" s="458"/>
      <c r="U147" s="458"/>
      <c r="V147" s="459"/>
      <c r="W147" s="128"/>
      <c r="X147" s="133"/>
      <c r="Y147" s="125"/>
    </row>
    <row r="148" spans="1:25" x14ac:dyDescent="0.3">
      <c r="A148" s="120"/>
      <c r="B148" s="457"/>
      <c r="C148" s="458"/>
      <c r="D148" s="458"/>
      <c r="E148" s="458"/>
      <c r="F148" s="458"/>
      <c r="G148" s="458"/>
      <c r="H148" s="458"/>
      <c r="I148" s="458"/>
      <c r="J148" s="458"/>
      <c r="K148" s="458"/>
      <c r="L148" s="458"/>
      <c r="M148" s="458"/>
      <c r="N148" s="458"/>
      <c r="O148" s="458"/>
      <c r="P148" s="458"/>
      <c r="Q148" s="458"/>
      <c r="R148" s="458"/>
      <c r="S148" s="458"/>
      <c r="T148" s="458"/>
      <c r="U148" s="458"/>
      <c r="V148" s="459"/>
      <c r="W148" s="128"/>
      <c r="X148" s="133"/>
      <c r="Y148" s="125"/>
    </row>
    <row r="149" spans="1:25" x14ac:dyDescent="0.3">
      <c r="A149" s="120"/>
      <c r="B149" s="457"/>
      <c r="C149" s="458"/>
      <c r="D149" s="458"/>
      <c r="E149" s="458"/>
      <c r="F149" s="458"/>
      <c r="G149" s="458"/>
      <c r="H149" s="458"/>
      <c r="I149" s="458"/>
      <c r="J149" s="458"/>
      <c r="K149" s="458"/>
      <c r="L149" s="458"/>
      <c r="M149" s="458"/>
      <c r="N149" s="458"/>
      <c r="O149" s="458"/>
      <c r="P149" s="458"/>
      <c r="Q149" s="458"/>
      <c r="R149" s="458"/>
      <c r="S149" s="458"/>
      <c r="T149" s="458"/>
      <c r="U149" s="458"/>
      <c r="V149" s="459"/>
      <c r="W149" s="128"/>
      <c r="X149" s="133"/>
      <c r="Y149" s="125"/>
    </row>
    <row r="150" spans="1:25" ht="16.2" thickBot="1" x14ac:dyDescent="0.35">
      <c r="A150" s="120"/>
      <c r="B150" s="460"/>
      <c r="C150" s="461"/>
      <c r="D150" s="461"/>
      <c r="E150" s="461"/>
      <c r="F150" s="461"/>
      <c r="G150" s="461"/>
      <c r="H150" s="461"/>
      <c r="I150" s="461"/>
      <c r="J150" s="461"/>
      <c r="K150" s="461"/>
      <c r="L150" s="461"/>
      <c r="M150" s="461"/>
      <c r="N150" s="461"/>
      <c r="O150" s="461"/>
      <c r="P150" s="461"/>
      <c r="Q150" s="461"/>
      <c r="R150" s="461"/>
      <c r="S150" s="461"/>
      <c r="T150" s="461"/>
      <c r="U150" s="461"/>
      <c r="V150" s="462"/>
      <c r="W150" s="128"/>
      <c r="X150" s="133"/>
      <c r="Y150" s="125"/>
    </row>
    <row r="151" spans="1:25" ht="16.2" thickBot="1" x14ac:dyDescent="0.35">
      <c r="B151" s="24"/>
      <c r="C151" s="24"/>
      <c r="D151" s="24"/>
      <c r="E151" s="24"/>
      <c r="F151" s="24"/>
      <c r="G151" s="24"/>
      <c r="H151" s="24"/>
      <c r="I151" s="24"/>
      <c r="J151" s="24"/>
      <c r="K151" s="24"/>
      <c r="L151" s="24"/>
      <c r="M151" s="24"/>
      <c r="N151" s="24"/>
      <c r="O151" s="24"/>
      <c r="P151" s="24"/>
      <c r="Q151" s="24"/>
      <c r="R151" s="24"/>
      <c r="S151" s="24"/>
      <c r="T151" s="24"/>
      <c r="U151" s="24"/>
      <c r="V151" s="24"/>
      <c r="W151" s="120"/>
      <c r="X151" s="133"/>
      <c r="Y151" s="125"/>
    </row>
    <row r="152" spans="1:25" ht="16.2" thickBot="1" x14ac:dyDescent="0.35">
      <c r="A152" s="120"/>
      <c r="B152" s="47" t="s">
        <v>273</v>
      </c>
      <c r="C152" s="48"/>
      <c r="D152" s="48"/>
      <c r="E152" s="48"/>
      <c r="F152" s="48"/>
      <c r="G152" s="48"/>
      <c r="H152" s="48"/>
      <c r="I152" s="48"/>
      <c r="J152" s="48"/>
      <c r="K152" s="48"/>
      <c r="L152" s="48"/>
      <c r="M152" s="48"/>
      <c r="N152" s="48"/>
      <c r="O152" s="48"/>
      <c r="P152" s="48"/>
      <c r="Q152" s="48"/>
      <c r="R152" s="48"/>
      <c r="S152" s="48"/>
      <c r="T152" s="48"/>
      <c r="U152" s="48"/>
      <c r="V152" s="49"/>
      <c r="W152" s="128"/>
      <c r="X152" s="133"/>
      <c r="Y152" s="125"/>
    </row>
    <row r="153" spans="1:25" x14ac:dyDescent="0.3">
      <c r="A153" s="120"/>
      <c r="B153" s="454"/>
      <c r="C153" s="455"/>
      <c r="D153" s="455"/>
      <c r="E153" s="455"/>
      <c r="F153" s="455"/>
      <c r="G153" s="455"/>
      <c r="H153" s="455"/>
      <c r="I153" s="455"/>
      <c r="J153" s="455"/>
      <c r="K153" s="455"/>
      <c r="L153" s="455"/>
      <c r="M153" s="455"/>
      <c r="N153" s="455"/>
      <c r="O153" s="455"/>
      <c r="P153" s="455"/>
      <c r="Q153" s="455"/>
      <c r="R153" s="455"/>
      <c r="S153" s="455"/>
      <c r="T153" s="455"/>
      <c r="U153" s="455"/>
      <c r="V153" s="456"/>
      <c r="W153" s="128"/>
      <c r="X153" s="133"/>
      <c r="Y153" s="125"/>
    </row>
    <row r="154" spans="1:25" x14ac:dyDescent="0.3">
      <c r="A154" s="120"/>
      <c r="B154" s="457"/>
      <c r="C154" s="458"/>
      <c r="D154" s="458"/>
      <c r="E154" s="458"/>
      <c r="F154" s="458"/>
      <c r="G154" s="458"/>
      <c r="H154" s="458"/>
      <c r="I154" s="458"/>
      <c r="J154" s="458"/>
      <c r="K154" s="458"/>
      <c r="L154" s="458"/>
      <c r="M154" s="458"/>
      <c r="N154" s="458"/>
      <c r="O154" s="458"/>
      <c r="P154" s="458"/>
      <c r="Q154" s="458"/>
      <c r="R154" s="458"/>
      <c r="S154" s="458"/>
      <c r="T154" s="458"/>
      <c r="U154" s="458"/>
      <c r="V154" s="459"/>
      <c r="W154" s="128"/>
      <c r="X154" s="133"/>
      <c r="Y154" s="125"/>
    </row>
    <row r="155" spans="1:25" x14ac:dyDescent="0.3">
      <c r="A155" s="120"/>
      <c r="B155" s="457"/>
      <c r="C155" s="458"/>
      <c r="D155" s="458"/>
      <c r="E155" s="458"/>
      <c r="F155" s="458"/>
      <c r="G155" s="458"/>
      <c r="H155" s="458"/>
      <c r="I155" s="458"/>
      <c r="J155" s="458"/>
      <c r="K155" s="458"/>
      <c r="L155" s="458"/>
      <c r="M155" s="458"/>
      <c r="N155" s="458"/>
      <c r="O155" s="458"/>
      <c r="P155" s="458"/>
      <c r="Q155" s="458"/>
      <c r="R155" s="458"/>
      <c r="S155" s="458"/>
      <c r="T155" s="458"/>
      <c r="U155" s="458"/>
      <c r="V155" s="459"/>
      <c r="W155" s="128"/>
      <c r="X155" s="133"/>
      <c r="Y155" s="125"/>
    </row>
    <row r="156" spans="1:25" x14ac:dyDescent="0.3">
      <c r="A156" s="120"/>
      <c r="B156" s="457"/>
      <c r="C156" s="458"/>
      <c r="D156" s="458"/>
      <c r="E156" s="458"/>
      <c r="F156" s="458"/>
      <c r="G156" s="458"/>
      <c r="H156" s="458"/>
      <c r="I156" s="458"/>
      <c r="J156" s="458"/>
      <c r="K156" s="458"/>
      <c r="L156" s="458"/>
      <c r="M156" s="458"/>
      <c r="N156" s="458"/>
      <c r="O156" s="458"/>
      <c r="P156" s="458"/>
      <c r="Q156" s="458"/>
      <c r="R156" s="458"/>
      <c r="S156" s="458"/>
      <c r="T156" s="458"/>
      <c r="U156" s="458"/>
      <c r="V156" s="459"/>
      <c r="W156" s="128"/>
      <c r="X156" s="133"/>
      <c r="Y156" s="125"/>
    </row>
    <row r="157" spans="1:25" x14ac:dyDescent="0.3">
      <c r="A157" s="120"/>
      <c r="B157" s="457"/>
      <c r="C157" s="458"/>
      <c r="D157" s="458"/>
      <c r="E157" s="458"/>
      <c r="F157" s="458"/>
      <c r="G157" s="458"/>
      <c r="H157" s="458"/>
      <c r="I157" s="458"/>
      <c r="J157" s="458"/>
      <c r="K157" s="458"/>
      <c r="L157" s="458"/>
      <c r="M157" s="458"/>
      <c r="N157" s="458"/>
      <c r="O157" s="458"/>
      <c r="P157" s="458"/>
      <c r="Q157" s="458"/>
      <c r="R157" s="458"/>
      <c r="S157" s="458"/>
      <c r="T157" s="458"/>
      <c r="U157" s="458"/>
      <c r="V157" s="459"/>
      <c r="W157" s="128"/>
      <c r="X157" s="133"/>
      <c r="Y157" s="125"/>
    </row>
    <row r="158" spans="1:25" x14ac:dyDescent="0.3">
      <c r="A158" s="120"/>
      <c r="B158" s="457"/>
      <c r="C158" s="458"/>
      <c r="D158" s="458"/>
      <c r="E158" s="458"/>
      <c r="F158" s="458"/>
      <c r="G158" s="458"/>
      <c r="H158" s="458"/>
      <c r="I158" s="458"/>
      <c r="J158" s="458"/>
      <c r="K158" s="458"/>
      <c r="L158" s="458"/>
      <c r="M158" s="458"/>
      <c r="N158" s="458"/>
      <c r="O158" s="458"/>
      <c r="P158" s="458"/>
      <c r="Q158" s="458"/>
      <c r="R158" s="458"/>
      <c r="S158" s="458"/>
      <c r="T158" s="458"/>
      <c r="U158" s="458"/>
      <c r="V158" s="459"/>
      <c r="W158" s="128"/>
      <c r="X158" s="133"/>
      <c r="Y158" s="125"/>
    </row>
    <row r="159" spans="1:25" x14ac:dyDescent="0.3">
      <c r="A159" s="120"/>
      <c r="B159" s="457"/>
      <c r="C159" s="458"/>
      <c r="D159" s="458"/>
      <c r="E159" s="458"/>
      <c r="F159" s="458"/>
      <c r="G159" s="458"/>
      <c r="H159" s="458"/>
      <c r="I159" s="458"/>
      <c r="J159" s="458"/>
      <c r="K159" s="458"/>
      <c r="L159" s="458"/>
      <c r="M159" s="458"/>
      <c r="N159" s="458"/>
      <c r="O159" s="458"/>
      <c r="P159" s="458"/>
      <c r="Q159" s="458"/>
      <c r="R159" s="458"/>
      <c r="S159" s="458"/>
      <c r="T159" s="458"/>
      <c r="U159" s="458"/>
      <c r="V159" s="459"/>
      <c r="W159" s="128"/>
      <c r="X159" s="133"/>
      <c r="Y159" s="125"/>
    </row>
    <row r="160" spans="1:25" x14ac:dyDescent="0.3">
      <c r="A160" s="120"/>
      <c r="B160" s="457"/>
      <c r="C160" s="458"/>
      <c r="D160" s="458"/>
      <c r="E160" s="458"/>
      <c r="F160" s="458"/>
      <c r="G160" s="458"/>
      <c r="H160" s="458"/>
      <c r="I160" s="458"/>
      <c r="J160" s="458"/>
      <c r="K160" s="458"/>
      <c r="L160" s="458"/>
      <c r="M160" s="458"/>
      <c r="N160" s="458"/>
      <c r="O160" s="458"/>
      <c r="P160" s="458"/>
      <c r="Q160" s="458"/>
      <c r="R160" s="458"/>
      <c r="S160" s="458"/>
      <c r="T160" s="458"/>
      <c r="U160" s="458"/>
      <c r="V160" s="459"/>
      <c r="W160" s="128"/>
      <c r="X160" s="133"/>
      <c r="Y160" s="125"/>
    </row>
    <row r="161" spans="1:25" x14ac:dyDescent="0.3">
      <c r="A161" s="120"/>
      <c r="B161" s="457"/>
      <c r="C161" s="458"/>
      <c r="D161" s="458"/>
      <c r="E161" s="458"/>
      <c r="F161" s="458"/>
      <c r="G161" s="458"/>
      <c r="H161" s="458"/>
      <c r="I161" s="458"/>
      <c r="J161" s="458"/>
      <c r="K161" s="458"/>
      <c r="L161" s="458"/>
      <c r="M161" s="458"/>
      <c r="N161" s="458"/>
      <c r="O161" s="458"/>
      <c r="P161" s="458"/>
      <c r="Q161" s="458"/>
      <c r="R161" s="458"/>
      <c r="S161" s="458"/>
      <c r="T161" s="458"/>
      <c r="U161" s="458"/>
      <c r="V161" s="459"/>
      <c r="W161" s="128"/>
      <c r="X161" s="133"/>
      <c r="Y161" s="125"/>
    </row>
    <row r="162" spans="1:25" x14ac:dyDescent="0.3">
      <c r="A162" s="120"/>
      <c r="B162" s="457"/>
      <c r="C162" s="458"/>
      <c r="D162" s="458"/>
      <c r="E162" s="458"/>
      <c r="F162" s="458"/>
      <c r="G162" s="458"/>
      <c r="H162" s="458"/>
      <c r="I162" s="458"/>
      <c r="J162" s="458"/>
      <c r="K162" s="458"/>
      <c r="L162" s="458"/>
      <c r="M162" s="458"/>
      <c r="N162" s="458"/>
      <c r="O162" s="458"/>
      <c r="P162" s="458"/>
      <c r="Q162" s="458"/>
      <c r="R162" s="458"/>
      <c r="S162" s="458"/>
      <c r="T162" s="458"/>
      <c r="U162" s="458"/>
      <c r="V162" s="459"/>
      <c r="W162" s="128"/>
      <c r="X162" s="133"/>
      <c r="Y162" s="125"/>
    </row>
    <row r="163" spans="1:25" x14ac:dyDescent="0.3">
      <c r="A163" s="120"/>
      <c r="B163" s="457"/>
      <c r="C163" s="458"/>
      <c r="D163" s="458"/>
      <c r="E163" s="458"/>
      <c r="F163" s="458"/>
      <c r="G163" s="458"/>
      <c r="H163" s="458"/>
      <c r="I163" s="458"/>
      <c r="J163" s="458"/>
      <c r="K163" s="458"/>
      <c r="L163" s="458"/>
      <c r="M163" s="458"/>
      <c r="N163" s="458"/>
      <c r="O163" s="458"/>
      <c r="P163" s="458"/>
      <c r="Q163" s="458"/>
      <c r="R163" s="458"/>
      <c r="S163" s="458"/>
      <c r="T163" s="458"/>
      <c r="U163" s="458"/>
      <c r="V163" s="459"/>
      <c r="W163" s="128"/>
      <c r="X163" s="133"/>
      <c r="Y163" s="125"/>
    </row>
    <row r="164" spans="1:25" x14ac:dyDescent="0.3">
      <c r="A164" s="120"/>
      <c r="B164" s="457"/>
      <c r="C164" s="458"/>
      <c r="D164" s="458"/>
      <c r="E164" s="458"/>
      <c r="F164" s="458"/>
      <c r="G164" s="458"/>
      <c r="H164" s="458"/>
      <c r="I164" s="458"/>
      <c r="J164" s="458"/>
      <c r="K164" s="458"/>
      <c r="L164" s="458"/>
      <c r="M164" s="458"/>
      <c r="N164" s="458"/>
      <c r="O164" s="458"/>
      <c r="P164" s="458"/>
      <c r="Q164" s="458"/>
      <c r="R164" s="458"/>
      <c r="S164" s="458"/>
      <c r="T164" s="458"/>
      <c r="U164" s="458"/>
      <c r="V164" s="459"/>
      <c r="W164" s="128"/>
      <c r="X164" s="133"/>
      <c r="Y164" s="125"/>
    </row>
    <row r="165" spans="1:25" x14ac:dyDescent="0.3">
      <c r="A165" s="120"/>
      <c r="B165" s="457"/>
      <c r="C165" s="458"/>
      <c r="D165" s="458"/>
      <c r="E165" s="458"/>
      <c r="F165" s="458"/>
      <c r="G165" s="458"/>
      <c r="H165" s="458"/>
      <c r="I165" s="458"/>
      <c r="J165" s="458"/>
      <c r="K165" s="458"/>
      <c r="L165" s="458"/>
      <c r="M165" s="458"/>
      <c r="N165" s="458"/>
      <c r="O165" s="458"/>
      <c r="P165" s="458"/>
      <c r="Q165" s="458"/>
      <c r="R165" s="458"/>
      <c r="S165" s="458"/>
      <c r="T165" s="458"/>
      <c r="U165" s="458"/>
      <c r="V165" s="459"/>
      <c r="W165" s="128"/>
      <c r="X165" s="133"/>
      <c r="Y165" s="125"/>
    </row>
    <row r="166" spans="1:25" x14ac:dyDescent="0.3">
      <c r="A166" s="120"/>
      <c r="B166" s="457"/>
      <c r="C166" s="458"/>
      <c r="D166" s="458"/>
      <c r="E166" s="458"/>
      <c r="F166" s="458"/>
      <c r="G166" s="458"/>
      <c r="H166" s="458"/>
      <c r="I166" s="458"/>
      <c r="J166" s="458"/>
      <c r="K166" s="458"/>
      <c r="L166" s="458"/>
      <c r="M166" s="458"/>
      <c r="N166" s="458"/>
      <c r="O166" s="458"/>
      <c r="P166" s="458"/>
      <c r="Q166" s="458"/>
      <c r="R166" s="458"/>
      <c r="S166" s="458"/>
      <c r="T166" s="458"/>
      <c r="U166" s="458"/>
      <c r="V166" s="459"/>
      <c r="W166" s="128"/>
      <c r="X166" s="133"/>
      <c r="Y166" s="125"/>
    </row>
    <row r="167" spans="1:25" x14ac:dyDescent="0.3">
      <c r="A167" s="120"/>
      <c r="B167" s="457"/>
      <c r="C167" s="458"/>
      <c r="D167" s="458"/>
      <c r="E167" s="458"/>
      <c r="F167" s="458"/>
      <c r="G167" s="458"/>
      <c r="H167" s="458"/>
      <c r="I167" s="458"/>
      <c r="J167" s="458"/>
      <c r="K167" s="458"/>
      <c r="L167" s="458"/>
      <c r="M167" s="458"/>
      <c r="N167" s="458"/>
      <c r="O167" s="458"/>
      <c r="P167" s="458"/>
      <c r="Q167" s="458"/>
      <c r="R167" s="458"/>
      <c r="S167" s="458"/>
      <c r="T167" s="458"/>
      <c r="U167" s="458"/>
      <c r="V167" s="459"/>
      <c r="W167" s="128"/>
      <c r="X167" s="133"/>
      <c r="Y167" s="125"/>
    </row>
    <row r="168" spans="1:25" x14ac:dyDescent="0.3">
      <c r="A168" s="120"/>
      <c r="B168" s="457"/>
      <c r="C168" s="458"/>
      <c r="D168" s="458"/>
      <c r="E168" s="458"/>
      <c r="F168" s="458"/>
      <c r="G168" s="458"/>
      <c r="H168" s="458"/>
      <c r="I168" s="458"/>
      <c r="J168" s="458"/>
      <c r="K168" s="458"/>
      <c r="L168" s="458"/>
      <c r="M168" s="458"/>
      <c r="N168" s="458"/>
      <c r="O168" s="458"/>
      <c r="P168" s="458"/>
      <c r="Q168" s="458"/>
      <c r="R168" s="458"/>
      <c r="S168" s="458"/>
      <c r="T168" s="458"/>
      <c r="U168" s="458"/>
      <c r="V168" s="459"/>
      <c r="W168" s="128"/>
      <c r="X168" s="133"/>
      <c r="Y168" s="125"/>
    </row>
    <row r="169" spans="1:25" x14ac:dyDescent="0.3">
      <c r="A169" s="120"/>
      <c r="B169" s="457"/>
      <c r="C169" s="458"/>
      <c r="D169" s="458"/>
      <c r="E169" s="458"/>
      <c r="F169" s="458"/>
      <c r="G169" s="458"/>
      <c r="H169" s="458"/>
      <c r="I169" s="458"/>
      <c r="J169" s="458"/>
      <c r="K169" s="458"/>
      <c r="L169" s="458"/>
      <c r="M169" s="458"/>
      <c r="N169" s="458"/>
      <c r="O169" s="458"/>
      <c r="P169" s="458"/>
      <c r="Q169" s="458"/>
      <c r="R169" s="458"/>
      <c r="S169" s="458"/>
      <c r="T169" s="458"/>
      <c r="U169" s="458"/>
      <c r="V169" s="459"/>
      <c r="W169" s="128"/>
      <c r="X169" s="133"/>
      <c r="Y169" s="125"/>
    </row>
    <row r="170" spans="1:25" x14ac:dyDescent="0.3">
      <c r="A170" s="120"/>
      <c r="B170" s="457"/>
      <c r="C170" s="458"/>
      <c r="D170" s="458"/>
      <c r="E170" s="458"/>
      <c r="F170" s="458"/>
      <c r="G170" s="458"/>
      <c r="H170" s="458"/>
      <c r="I170" s="458"/>
      <c r="J170" s="458"/>
      <c r="K170" s="458"/>
      <c r="L170" s="458"/>
      <c r="M170" s="458"/>
      <c r="N170" s="458"/>
      <c r="O170" s="458"/>
      <c r="P170" s="458"/>
      <c r="Q170" s="458"/>
      <c r="R170" s="458"/>
      <c r="S170" s="458"/>
      <c r="T170" s="458"/>
      <c r="U170" s="458"/>
      <c r="V170" s="459"/>
      <c r="W170" s="128"/>
      <c r="X170" s="133"/>
      <c r="Y170" s="125"/>
    </row>
    <row r="171" spans="1:25" x14ac:dyDescent="0.3">
      <c r="A171" s="120"/>
      <c r="B171" s="457"/>
      <c r="C171" s="458"/>
      <c r="D171" s="458"/>
      <c r="E171" s="458"/>
      <c r="F171" s="458"/>
      <c r="G171" s="458"/>
      <c r="H171" s="458"/>
      <c r="I171" s="458"/>
      <c r="J171" s="458"/>
      <c r="K171" s="458"/>
      <c r="L171" s="458"/>
      <c r="M171" s="458"/>
      <c r="N171" s="458"/>
      <c r="O171" s="458"/>
      <c r="P171" s="458"/>
      <c r="Q171" s="458"/>
      <c r="R171" s="458"/>
      <c r="S171" s="458"/>
      <c r="T171" s="458"/>
      <c r="U171" s="458"/>
      <c r="V171" s="459"/>
      <c r="W171" s="128"/>
      <c r="X171" s="133"/>
      <c r="Y171" s="125"/>
    </row>
    <row r="172" spans="1:25" x14ac:dyDescent="0.3">
      <c r="A172" s="120"/>
      <c r="B172" s="457"/>
      <c r="C172" s="458"/>
      <c r="D172" s="458"/>
      <c r="E172" s="458"/>
      <c r="F172" s="458"/>
      <c r="G172" s="458"/>
      <c r="H172" s="458"/>
      <c r="I172" s="458"/>
      <c r="J172" s="458"/>
      <c r="K172" s="458"/>
      <c r="L172" s="458"/>
      <c r="M172" s="458"/>
      <c r="N172" s="458"/>
      <c r="O172" s="458"/>
      <c r="P172" s="458"/>
      <c r="Q172" s="458"/>
      <c r="R172" s="458"/>
      <c r="S172" s="458"/>
      <c r="T172" s="458"/>
      <c r="U172" s="458"/>
      <c r="V172" s="459"/>
      <c r="W172" s="128"/>
      <c r="X172" s="133"/>
      <c r="Y172" s="125"/>
    </row>
    <row r="173" spans="1:25" x14ac:dyDescent="0.3">
      <c r="A173" s="120"/>
      <c r="B173" s="457"/>
      <c r="C173" s="458"/>
      <c r="D173" s="458"/>
      <c r="E173" s="458"/>
      <c r="F173" s="458"/>
      <c r="G173" s="458"/>
      <c r="H173" s="458"/>
      <c r="I173" s="458"/>
      <c r="J173" s="458"/>
      <c r="K173" s="458"/>
      <c r="L173" s="458"/>
      <c r="M173" s="458"/>
      <c r="N173" s="458"/>
      <c r="O173" s="458"/>
      <c r="P173" s="458"/>
      <c r="Q173" s="458"/>
      <c r="R173" s="458"/>
      <c r="S173" s="458"/>
      <c r="T173" s="458"/>
      <c r="U173" s="458"/>
      <c r="V173" s="459"/>
      <c r="W173" s="128"/>
      <c r="X173" s="133"/>
      <c r="Y173" s="125"/>
    </row>
    <row r="174" spans="1:25" x14ac:dyDescent="0.3">
      <c r="A174" s="120"/>
      <c r="B174" s="457"/>
      <c r="C174" s="458"/>
      <c r="D174" s="458"/>
      <c r="E174" s="458"/>
      <c r="F174" s="458"/>
      <c r="G174" s="458"/>
      <c r="H174" s="458"/>
      <c r="I174" s="458"/>
      <c r="J174" s="458"/>
      <c r="K174" s="458"/>
      <c r="L174" s="458"/>
      <c r="M174" s="458"/>
      <c r="N174" s="458"/>
      <c r="O174" s="458"/>
      <c r="P174" s="458"/>
      <c r="Q174" s="458"/>
      <c r="R174" s="458"/>
      <c r="S174" s="458"/>
      <c r="T174" s="458"/>
      <c r="U174" s="458"/>
      <c r="V174" s="459"/>
      <c r="W174" s="128"/>
      <c r="X174" s="133"/>
      <c r="Y174" s="125"/>
    </row>
    <row r="175" spans="1:25" x14ac:dyDescent="0.3">
      <c r="A175" s="120"/>
      <c r="B175" s="457"/>
      <c r="C175" s="458"/>
      <c r="D175" s="458"/>
      <c r="E175" s="458"/>
      <c r="F175" s="458"/>
      <c r="G175" s="458"/>
      <c r="H175" s="458"/>
      <c r="I175" s="458"/>
      <c r="J175" s="458"/>
      <c r="K175" s="458"/>
      <c r="L175" s="458"/>
      <c r="M175" s="458"/>
      <c r="N175" s="458"/>
      <c r="O175" s="458"/>
      <c r="P175" s="458"/>
      <c r="Q175" s="458"/>
      <c r="R175" s="458"/>
      <c r="S175" s="458"/>
      <c r="T175" s="458"/>
      <c r="U175" s="458"/>
      <c r="V175" s="459"/>
      <c r="W175" s="128"/>
      <c r="X175" s="133"/>
      <c r="Y175" s="125"/>
    </row>
    <row r="176" spans="1:25" x14ac:dyDescent="0.3">
      <c r="A176" s="120"/>
      <c r="B176" s="457"/>
      <c r="C176" s="458"/>
      <c r="D176" s="458"/>
      <c r="E176" s="458"/>
      <c r="F176" s="458"/>
      <c r="G176" s="458"/>
      <c r="H176" s="458"/>
      <c r="I176" s="458"/>
      <c r="J176" s="458"/>
      <c r="K176" s="458"/>
      <c r="L176" s="458"/>
      <c r="M176" s="458"/>
      <c r="N176" s="458"/>
      <c r="O176" s="458"/>
      <c r="P176" s="458"/>
      <c r="Q176" s="458"/>
      <c r="R176" s="458"/>
      <c r="S176" s="458"/>
      <c r="T176" s="458"/>
      <c r="U176" s="458"/>
      <c r="V176" s="459"/>
      <c r="W176" s="128"/>
      <c r="X176" s="133"/>
      <c r="Y176" s="125"/>
    </row>
    <row r="177" spans="1:25" x14ac:dyDescent="0.3">
      <c r="A177" s="120"/>
      <c r="B177" s="457"/>
      <c r="C177" s="458"/>
      <c r="D177" s="458"/>
      <c r="E177" s="458"/>
      <c r="F177" s="458"/>
      <c r="G177" s="458"/>
      <c r="H177" s="458"/>
      <c r="I177" s="458"/>
      <c r="J177" s="458"/>
      <c r="K177" s="458"/>
      <c r="L177" s="458"/>
      <c r="M177" s="458"/>
      <c r="N177" s="458"/>
      <c r="O177" s="458"/>
      <c r="P177" s="458"/>
      <c r="Q177" s="458"/>
      <c r="R177" s="458"/>
      <c r="S177" s="458"/>
      <c r="T177" s="458"/>
      <c r="U177" s="458"/>
      <c r="V177" s="459"/>
      <c r="W177" s="128"/>
      <c r="X177" s="133"/>
      <c r="Y177" s="125"/>
    </row>
    <row r="178" spans="1:25" ht="16.2" thickBot="1" x14ac:dyDescent="0.35">
      <c r="A178" s="120"/>
      <c r="B178" s="460"/>
      <c r="C178" s="461"/>
      <c r="D178" s="461"/>
      <c r="E178" s="461"/>
      <c r="F178" s="461"/>
      <c r="G178" s="461"/>
      <c r="H178" s="461"/>
      <c r="I178" s="461"/>
      <c r="J178" s="461"/>
      <c r="K178" s="461"/>
      <c r="L178" s="461"/>
      <c r="M178" s="461"/>
      <c r="N178" s="461"/>
      <c r="O178" s="461"/>
      <c r="P178" s="461"/>
      <c r="Q178" s="461"/>
      <c r="R178" s="461"/>
      <c r="S178" s="461"/>
      <c r="T178" s="461"/>
      <c r="U178" s="461"/>
      <c r="V178" s="462"/>
      <c r="W178" s="128"/>
      <c r="X178" s="133"/>
      <c r="Y178" s="125"/>
    </row>
    <row r="179" spans="1:25" ht="16.2" thickBot="1" x14ac:dyDescent="0.35">
      <c r="B179" s="24"/>
      <c r="C179" s="24"/>
      <c r="D179" s="24"/>
      <c r="E179" s="24"/>
      <c r="F179" s="24"/>
      <c r="G179" s="24"/>
      <c r="H179" s="24"/>
      <c r="I179" s="24"/>
      <c r="J179" s="24"/>
      <c r="K179" s="24"/>
      <c r="L179" s="24"/>
      <c r="M179" s="24"/>
      <c r="N179" s="24"/>
      <c r="O179" s="24"/>
      <c r="P179" s="24"/>
      <c r="Q179" s="24"/>
      <c r="R179" s="24"/>
      <c r="S179" s="24"/>
      <c r="T179" s="24"/>
      <c r="U179" s="24"/>
      <c r="V179" s="24"/>
      <c r="W179" s="120"/>
      <c r="X179" s="133"/>
      <c r="Y179" s="125"/>
    </row>
    <row r="180" spans="1:25" s="119" customFormat="1" ht="16.2" thickBot="1" x14ac:dyDescent="0.35">
      <c r="A180" s="131"/>
      <c r="B180" s="47" t="s">
        <v>274</v>
      </c>
      <c r="C180" s="48"/>
      <c r="D180" s="48"/>
      <c r="E180" s="48"/>
      <c r="F180" s="48"/>
      <c r="G180" s="48"/>
      <c r="H180" s="48"/>
      <c r="I180" s="48"/>
      <c r="J180" s="48"/>
      <c r="K180" s="48"/>
      <c r="L180" s="48"/>
      <c r="M180" s="48"/>
      <c r="N180" s="48"/>
      <c r="O180" s="48"/>
      <c r="P180" s="48"/>
      <c r="Q180" s="48"/>
      <c r="R180" s="48"/>
      <c r="S180" s="48"/>
      <c r="T180" s="48"/>
      <c r="U180" s="48"/>
      <c r="V180" s="49"/>
      <c r="W180" s="134"/>
      <c r="X180" s="133"/>
      <c r="Y180" s="132"/>
    </row>
    <row r="181" spans="1:25" x14ac:dyDescent="0.3">
      <c r="A181" s="120"/>
      <c r="B181" s="454"/>
      <c r="C181" s="455"/>
      <c r="D181" s="455"/>
      <c r="E181" s="455"/>
      <c r="F181" s="455"/>
      <c r="G181" s="455"/>
      <c r="H181" s="455"/>
      <c r="I181" s="455"/>
      <c r="J181" s="455"/>
      <c r="K181" s="455"/>
      <c r="L181" s="455"/>
      <c r="M181" s="455"/>
      <c r="N181" s="455"/>
      <c r="O181" s="455"/>
      <c r="P181" s="455"/>
      <c r="Q181" s="455"/>
      <c r="R181" s="455"/>
      <c r="S181" s="455"/>
      <c r="T181" s="455"/>
      <c r="U181" s="455"/>
      <c r="V181" s="456"/>
      <c r="W181" s="128"/>
      <c r="X181" s="133"/>
      <c r="Y181" s="125"/>
    </row>
    <row r="182" spans="1:25" x14ac:dyDescent="0.3">
      <c r="A182" s="120"/>
      <c r="B182" s="457"/>
      <c r="C182" s="458"/>
      <c r="D182" s="458"/>
      <c r="E182" s="458"/>
      <c r="F182" s="458"/>
      <c r="G182" s="458"/>
      <c r="H182" s="458"/>
      <c r="I182" s="458"/>
      <c r="J182" s="458"/>
      <c r="K182" s="458"/>
      <c r="L182" s="458"/>
      <c r="M182" s="458"/>
      <c r="N182" s="458"/>
      <c r="O182" s="458"/>
      <c r="P182" s="458"/>
      <c r="Q182" s="458"/>
      <c r="R182" s="458"/>
      <c r="S182" s="458"/>
      <c r="T182" s="458"/>
      <c r="U182" s="458"/>
      <c r="V182" s="459"/>
      <c r="W182" s="128"/>
      <c r="X182" s="133"/>
      <c r="Y182" s="125"/>
    </row>
    <row r="183" spans="1:25" x14ac:dyDescent="0.3">
      <c r="A183" s="120"/>
      <c r="B183" s="457"/>
      <c r="C183" s="458"/>
      <c r="D183" s="458"/>
      <c r="E183" s="458"/>
      <c r="F183" s="458"/>
      <c r="G183" s="458"/>
      <c r="H183" s="458"/>
      <c r="I183" s="458"/>
      <c r="J183" s="458"/>
      <c r="K183" s="458"/>
      <c r="L183" s="458"/>
      <c r="M183" s="458"/>
      <c r="N183" s="458"/>
      <c r="O183" s="458"/>
      <c r="P183" s="458"/>
      <c r="Q183" s="458"/>
      <c r="R183" s="458"/>
      <c r="S183" s="458"/>
      <c r="T183" s="458"/>
      <c r="U183" s="458"/>
      <c r="V183" s="459"/>
      <c r="W183" s="128"/>
      <c r="X183" s="133"/>
      <c r="Y183" s="125"/>
    </row>
    <row r="184" spans="1:25" x14ac:dyDescent="0.3">
      <c r="A184" s="120"/>
      <c r="B184" s="457"/>
      <c r="C184" s="458"/>
      <c r="D184" s="458"/>
      <c r="E184" s="458"/>
      <c r="F184" s="458"/>
      <c r="G184" s="458"/>
      <c r="H184" s="458"/>
      <c r="I184" s="458"/>
      <c r="J184" s="458"/>
      <c r="K184" s="458"/>
      <c r="L184" s="458"/>
      <c r="M184" s="458"/>
      <c r="N184" s="458"/>
      <c r="O184" s="458"/>
      <c r="P184" s="458"/>
      <c r="Q184" s="458"/>
      <c r="R184" s="458"/>
      <c r="S184" s="458"/>
      <c r="T184" s="458"/>
      <c r="U184" s="458"/>
      <c r="V184" s="459"/>
      <c r="W184" s="128"/>
      <c r="X184" s="133"/>
      <c r="Y184" s="125"/>
    </row>
    <row r="185" spans="1:25" x14ac:dyDescent="0.3">
      <c r="A185" s="120"/>
      <c r="B185" s="457"/>
      <c r="C185" s="458"/>
      <c r="D185" s="458"/>
      <c r="E185" s="458"/>
      <c r="F185" s="458"/>
      <c r="G185" s="458"/>
      <c r="H185" s="458"/>
      <c r="I185" s="458"/>
      <c r="J185" s="458"/>
      <c r="K185" s="458"/>
      <c r="L185" s="458"/>
      <c r="M185" s="458"/>
      <c r="N185" s="458"/>
      <c r="O185" s="458"/>
      <c r="P185" s="458"/>
      <c r="Q185" s="458"/>
      <c r="R185" s="458"/>
      <c r="S185" s="458"/>
      <c r="T185" s="458"/>
      <c r="U185" s="458"/>
      <c r="V185" s="459"/>
      <c r="W185" s="128"/>
      <c r="X185" s="133"/>
      <c r="Y185" s="125"/>
    </row>
    <row r="186" spans="1:25" x14ac:dyDescent="0.3">
      <c r="A186" s="120"/>
      <c r="B186" s="457"/>
      <c r="C186" s="458"/>
      <c r="D186" s="458"/>
      <c r="E186" s="458"/>
      <c r="F186" s="458"/>
      <c r="G186" s="458"/>
      <c r="H186" s="458"/>
      <c r="I186" s="458"/>
      <c r="J186" s="458"/>
      <c r="K186" s="458"/>
      <c r="L186" s="458"/>
      <c r="M186" s="458"/>
      <c r="N186" s="458"/>
      <c r="O186" s="458"/>
      <c r="P186" s="458"/>
      <c r="Q186" s="458"/>
      <c r="R186" s="458"/>
      <c r="S186" s="458"/>
      <c r="T186" s="458"/>
      <c r="U186" s="458"/>
      <c r="V186" s="459"/>
      <c r="W186" s="128"/>
      <c r="X186" s="133"/>
      <c r="Y186" s="125"/>
    </row>
    <row r="187" spans="1:25" x14ac:dyDescent="0.3">
      <c r="A187" s="120"/>
      <c r="B187" s="457"/>
      <c r="C187" s="458"/>
      <c r="D187" s="458"/>
      <c r="E187" s="458"/>
      <c r="F187" s="458"/>
      <c r="G187" s="458"/>
      <c r="H187" s="458"/>
      <c r="I187" s="458"/>
      <c r="J187" s="458"/>
      <c r="K187" s="458"/>
      <c r="L187" s="458"/>
      <c r="M187" s="458"/>
      <c r="N187" s="458"/>
      <c r="O187" s="458"/>
      <c r="P187" s="458"/>
      <c r="Q187" s="458"/>
      <c r="R187" s="458"/>
      <c r="S187" s="458"/>
      <c r="T187" s="458"/>
      <c r="U187" s="458"/>
      <c r="V187" s="459"/>
      <c r="W187" s="128"/>
      <c r="X187" s="133"/>
      <c r="Y187" s="125"/>
    </row>
    <row r="188" spans="1:25" x14ac:dyDescent="0.3">
      <c r="A188" s="120"/>
      <c r="B188" s="457"/>
      <c r="C188" s="458"/>
      <c r="D188" s="458"/>
      <c r="E188" s="458"/>
      <c r="F188" s="458"/>
      <c r="G188" s="458"/>
      <c r="H188" s="458"/>
      <c r="I188" s="458"/>
      <c r="J188" s="458"/>
      <c r="K188" s="458"/>
      <c r="L188" s="458"/>
      <c r="M188" s="458"/>
      <c r="N188" s="458"/>
      <c r="O188" s="458"/>
      <c r="P188" s="458"/>
      <c r="Q188" s="458"/>
      <c r="R188" s="458"/>
      <c r="S188" s="458"/>
      <c r="T188" s="458"/>
      <c r="U188" s="458"/>
      <c r="V188" s="459"/>
      <c r="W188" s="128"/>
      <c r="X188" s="133"/>
      <c r="Y188" s="125"/>
    </row>
    <row r="189" spans="1:25" x14ac:dyDescent="0.3">
      <c r="A189" s="120"/>
      <c r="B189" s="457"/>
      <c r="C189" s="458"/>
      <c r="D189" s="458"/>
      <c r="E189" s="458"/>
      <c r="F189" s="458"/>
      <c r="G189" s="458"/>
      <c r="H189" s="458"/>
      <c r="I189" s="458"/>
      <c r="J189" s="458"/>
      <c r="K189" s="458"/>
      <c r="L189" s="458"/>
      <c r="M189" s="458"/>
      <c r="N189" s="458"/>
      <c r="O189" s="458"/>
      <c r="P189" s="458"/>
      <c r="Q189" s="458"/>
      <c r="R189" s="458"/>
      <c r="S189" s="458"/>
      <c r="T189" s="458"/>
      <c r="U189" s="458"/>
      <c r="V189" s="459"/>
      <c r="W189" s="128"/>
      <c r="X189" s="133"/>
      <c r="Y189" s="125"/>
    </row>
    <row r="190" spans="1:25" x14ac:dyDescent="0.3">
      <c r="A190" s="120"/>
      <c r="B190" s="457"/>
      <c r="C190" s="458"/>
      <c r="D190" s="458"/>
      <c r="E190" s="458"/>
      <c r="F190" s="458"/>
      <c r="G190" s="458"/>
      <c r="H190" s="458"/>
      <c r="I190" s="458"/>
      <c r="J190" s="458"/>
      <c r="K190" s="458"/>
      <c r="L190" s="458"/>
      <c r="M190" s="458"/>
      <c r="N190" s="458"/>
      <c r="O190" s="458"/>
      <c r="P190" s="458"/>
      <c r="Q190" s="458"/>
      <c r="R190" s="458"/>
      <c r="S190" s="458"/>
      <c r="T190" s="458"/>
      <c r="U190" s="458"/>
      <c r="V190" s="459"/>
      <c r="W190" s="128"/>
      <c r="X190" s="133"/>
      <c r="Y190" s="125"/>
    </row>
    <row r="191" spans="1:25" x14ac:dyDescent="0.3">
      <c r="A191" s="120"/>
      <c r="B191" s="457"/>
      <c r="C191" s="458"/>
      <c r="D191" s="458"/>
      <c r="E191" s="458"/>
      <c r="F191" s="458"/>
      <c r="G191" s="458"/>
      <c r="H191" s="458"/>
      <c r="I191" s="458"/>
      <c r="J191" s="458"/>
      <c r="K191" s="458"/>
      <c r="L191" s="458"/>
      <c r="M191" s="458"/>
      <c r="N191" s="458"/>
      <c r="O191" s="458"/>
      <c r="P191" s="458"/>
      <c r="Q191" s="458"/>
      <c r="R191" s="458"/>
      <c r="S191" s="458"/>
      <c r="T191" s="458"/>
      <c r="U191" s="458"/>
      <c r="V191" s="459"/>
      <c r="W191" s="128"/>
      <c r="X191" s="133"/>
      <c r="Y191" s="125"/>
    </row>
    <row r="192" spans="1:25" x14ac:dyDescent="0.3">
      <c r="A192" s="120"/>
      <c r="B192" s="457"/>
      <c r="C192" s="458"/>
      <c r="D192" s="458"/>
      <c r="E192" s="458"/>
      <c r="F192" s="458"/>
      <c r="G192" s="458"/>
      <c r="H192" s="458"/>
      <c r="I192" s="458"/>
      <c r="J192" s="458"/>
      <c r="K192" s="458"/>
      <c r="L192" s="458"/>
      <c r="M192" s="458"/>
      <c r="N192" s="458"/>
      <c r="O192" s="458"/>
      <c r="P192" s="458"/>
      <c r="Q192" s="458"/>
      <c r="R192" s="458"/>
      <c r="S192" s="458"/>
      <c r="T192" s="458"/>
      <c r="U192" s="458"/>
      <c r="V192" s="459"/>
      <c r="W192" s="128"/>
      <c r="X192" s="133"/>
      <c r="Y192" s="125"/>
    </row>
    <row r="193" spans="1:25" x14ac:dyDescent="0.3">
      <c r="A193" s="120"/>
      <c r="B193" s="457"/>
      <c r="C193" s="458"/>
      <c r="D193" s="458"/>
      <c r="E193" s="458"/>
      <c r="F193" s="458"/>
      <c r="G193" s="458"/>
      <c r="H193" s="458"/>
      <c r="I193" s="458"/>
      <c r="J193" s="458"/>
      <c r="K193" s="458"/>
      <c r="L193" s="458"/>
      <c r="M193" s="458"/>
      <c r="N193" s="458"/>
      <c r="O193" s="458"/>
      <c r="P193" s="458"/>
      <c r="Q193" s="458"/>
      <c r="R193" s="458"/>
      <c r="S193" s="458"/>
      <c r="T193" s="458"/>
      <c r="U193" s="458"/>
      <c r="V193" s="459"/>
      <c r="W193" s="128"/>
      <c r="X193" s="133"/>
      <c r="Y193" s="125"/>
    </row>
    <row r="194" spans="1:25" x14ac:dyDescent="0.3">
      <c r="A194" s="120"/>
      <c r="B194" s="457"/>
      <c r="C194" s="458"/>
      <c r="D194" s="458"/>
      <c r="E194" s="458"/>
      <c r="F194" s="458"/>
      <c r="G194" s="458"/>
      <c r="H194" s="458"/>
      <c r="I194" s="458"/>
      <c r="J194" s="458"/>
      <c r="K194" s="458"/>
      <c r="L194" s="458"/>
      <c r="M194" s="458"/>
      <c r="N194" s="458"/>
      <c r="O194" s="458"/>
      <c r="P194" s="458"/>
      <c r="Q194" s="458"/>
      <c r="R194" s="458"/>
      <c r="S194" s="458"/>
      <c r="T194" s="458"/>
      <c r="U194" s="458"/>
      <c r="V194" s="459"/>
      <c r="W194" s="128"/>
      <c r="X194" s="133"/>
      <c r="Y194" s="125"/>
    </row>
    <row r="195" spans="1:25" x14ac:dyDescent="0.3">
      <c r="A195" s="120"/>
      <c r="B195" s="457"/>
      <c r="C195" s="458"/>
      <c r="D195" s="458"/>
      <c r="E195" s="458"/>
      <c r="F195" s="458"/>
      <c r="G195" s="458"/>
      <c r="H195" s="458"/>
      <c r="I195" s="458"/>
      <c r="J195" s="458"/>
      <c r="K195" s="458"/>
      <c r="L195" s="458"/>
      <c r="M195" s="458"/>
      <c r="N195" s="458"/>
      <c r="O195" s="458"/>
      <c r="P195" s="458"/>
      <c r="Q195" s="458"/>
      <c r="R195" s="458"/>
      <c r="S195" s="458"/>
      <c r="T195" s="458"/>
      <c r="U195" s="458"/>
      <c r="V195" s="459"/>
      <c r="W195" s="128"/>
      <c r="X195" s="133"/>
      <c r="Y195" s="125"/>
    </row>
    <row r="196" spans="1:25" x14ac:dyDescent="0.3">
      <c r="A196" s="120"/>
      <c r="B196" s="457"/>
      <c r="C196" s="458"/>
      <c r="D196" s="458"/>
      <c r="E196" s="458"/>
      <c r="F196" s="458"/>
      <c r="G196" s="458"/>
      <c r="H196" s="458"/>
      <c r="I196" s="458"/>
      <c r="J196" s="458"/>
      <c r="K196" s="458"/>
      <c r="L196" s="458"/>
      <c r="M196" s="458"/>
      <c r="N196" s="458"/>
      <c r="O196" s="458"/>
      <c r="P196" s="458"/>
      <c r="Q196" s="458"/>
      <c r="R196" s="458"/>
      <c r="S196" s="458"/>
      <c r="T196" s="458"/>
      <c r="U196" s="458"/>
      <c r="V196" s="459"/>
      <c r="W196" s="128"/>
      <c r="X196" s="133"/>
      <c r="Y196" s="125"/>
    </row>
    <row r="197" spans="1:25" x14ac:dyDescent="0.3">
      <c r="A197" s="120"/>
      <c r="B197" s="457"/>
      <c r="C197" s="458"/>
      <c r="D197" s="458"/>
      <c r="E197" s="458"/>
      <c r="F197" s="458"/>
      <c r="G197" s="458"/>
      <c r="H197" s="458"/>
      <c r="I197" s="458"/>
      <c r="J197" s="458"/>
      <c r="K197" s="458"/>
      <c r="L197" s="458"/>
      <c r="M197" s="458"/>
      <c r="N197" s="458"/>
      <c r="O197" s="458"/>
      <c r="P197" s="458"/>
      <c r="Q197" s="458"/>
      <c r="R197" s="458"/>
      <c r="S197" s="458"/>
      <c r="T197" s="458"/>
      <c r="U197" s="458"/>
      <c r="V197" s="459"/>
      <c r="W197" s="128"/>
      <c r="X197" s="133"/>
      <c r="Y197" s="125"/>
    </row>
    <row r="198" spans="1:25" x14ac:dyDescent="0.3">
      <c r="A198" s="120"/>
      <c r="B198" s="457"/>
      <c r="C198" s="458"/>
      <c r="D198" s="458"/>
      <c r="E198" s="458"/>
      <c r="F198" s="458"/>
      <c r="G198" s="458"/>
      <c r="H198" s="458"/>
      <c r="I198" s="458"/>
      <c r="J198" s="458"/>
      <c r="K198" s="458"/>
      <c r="L198" s="458"/>
      <c r="M198" s="458"/>
      <c r="N198" s="458"/>
      <c r="O198" s="458"/>
      <c r="P198" s="458"/>
      <c r="Q198" s="458"/>
      <c r="R198" s="458"/>
      <c r="S198" s="458"/>
      <c r="T198" s="458"/>
      <c r="U198" s="458"/>
      <c r="V198" s="459"/>
      <c r="W198" s="128"/>
      <c r="X198" s="133"/>
      <c r="Y198" s="125"/>
    </row>
    <row r="199" spans="1:25" x14ac:dyDescent="0.3">
      <c r="A199" s="120"/>
      <c r="B199" s="457"/>
      <c r="C199" s="458"/>
      <c r="D199" s="458"/>
      <c r="E199" s="458"/>
      <c r="F199" s="458"/>
      <c r="G199" s="458"/>
      <c r="H199" s="458"/>
      <c r="I199" s="458"/>
      <c r="J199" s="458"/>
      <c r="K199" s="458"/>
      <c r="L199" s="458"/>
      <c r="M199" s="458"/>
      <c r="N199" s="458"/>
      <c r="O199" s="458"/>
      <c r="P199" s="458"/>
      <c r="Q199" s="458"/>
      <c r="R199" s="458"/>
      <c r="S199" s="458"/>
      <c r="T199" s="458"/>
      <c r="U199" s="458"/>
      <c r="V199" s="459"/>
      <c r="W199" s="128"/>
      <c r="X199" s="133"/>
      <c r="Y199" s="125"/>
    </row>
    <row r="200" spans="1:25" x14ac:dyDescent="0.3">
      <c r="A200" s="120"/>
      <c r="B200" s="457"/>
      <c r="C200" s="458"/>
      <c r="D200" s="458"/>
      <c r="E200" s="458"/>
      <c r="F200" s="458"/>
      <c r="G200" s="458"/>
      <c r="H200" s="458"/>
      <c r="I200" s="458"/>
      <c r="J200" s="458"/>
      <c r="K200" s="458"/>
      <c r="L200" s="458"/>
      <c r="M200" s="458"/>
      <c r="N200" s="458"/>
      <c r="O200" s="458"/>
      <c r="P200" s="458"/>
      <c r="Q200" s="458"/>
      <c r="R200" s="458"/>
      <c r="S200" s="458"/>
      <c r="T200" s="458"/>
      <c r="U200" s="458"/>
      <c r="V200" s="459"/>
      <c r="W200" s="128"/>
      <c r="X200" s="133"/>
      <c r="Y200" s="125"/>
    </row>
    <row r="201" spans="1:25" x14ac:dyDescent="0.3">
      <c r="A201" s="120"/>
      <c r="B201" s="457"/>
      <c r="C201" s="458"/>
      <c r="D201" s="458"/>
      <c r="E201" s="458"/>
      <c r="F201" s="458"/>
      <c r="G201" s="458"/>
      <c r="H201" s="458"/>
      <c r="I201" s="458"/>
      <c r="J201" s="458"/>
      <c r="K201" s="458"/>
      <c r="L201" s="458"/>
      <c r="M201" s="458"/>
      <c r="N201" s="458"/>
      <c r="O201" s="458"/>
      <c r="P201" s="458"/>
      <c r="Q201" s="458"/>
      <c r="R201" s="458"/>
      <c r="S201" s="458"/>
      <c r="T201" s="458"/>
      <c r="U201" s="458"/>
      <c r="V201" s="459"/>
      <c r="W201" s="128"/>
      <c r="X201" s="133"/>
      <c r="Y201" s="125"/>
    </row>
    <row r="202" spans="1:25" x14ac:dyDescent="0.3">
      <c r="A202" s="120"/>
      <c r="B202" s="457"/>
      <c r="C202" s="458"/>
      <c r="D202" s="458"/>
      <c r="E202" s="458"/>
      <c r="F202" s="458"/>
      <c r="G202" s="458"/>
      <c r="H202" s="458"/>
      <c r="I202" s="458"/>
      <c r="J202" s="458"/>
      <c r="K202" s="458"/>
      <c r="L202" s="458"/>
      <c r="M202" s="458"/>
      <c r="N202" s="458"/>
      <c r="O202" s="458"/>
      <c r="P202" s="458"/>
      <c r="Q202" s="458"/>
      <c r="R202" s="458"/>
      <c r="S202" s="458"/>
      <c r="T202" s="458"/>
      <c r="U202" s="458"/>
      <c r="V202" s="459"/>
      <c r="W202" s="128"/>
      <c r="X202" s="133"/>
      <c r="Y202" s="125"/>
    </row>
    <row r="203" spans="1:25" x14ac:dyDescent="0.3">
      <c r="A203" s="120"/>
      <c r="B203" s="457"/>
      <c r="C203" s="458"/>
      <c r="D203" s="458"/>
      <c r="E203" s="458"/>
      <c r="F203" s="458"/>
      <c r="G203" s="458"/>
      <c r="H203" s="458"/>
      <c r="I203" s="458"/>
      <c r="J203" s="458"/>
      <c r="K203" s="458"/>
      <c r="L203" s="458"/>
      <c r="M203" s="458"/>
      <c r="N203" s="458"/>
      <c r="O203" s="458"/>
      <c r="P203" s="458"/>
      <c r="Q203" s="458"/>
      <c r="R203" s="458"/>
      <c r="S203" s="458"/>
      <c r="T203" s="458"/>
      <c r="U203" s="458"/>
      <c r="V203" s="459"/>
      <c r="W203" s="128"/>
      <c r="X203" s="133"/>
      <c r="Y203" s="125"/>
    </row>
    <row r="204" spans="1:25" x14ac:dyDescent="0.3">
      <c r="A204" s="120"/>
      <c r="B204" s="457"/>
      <c r="C204" s="458"/>
      <c r="D204" s="458"/>
      <c r="E204" s="458"/>
      <c r="F204" s="458"/>
      <c r="G204" s="458"/>
      <c r="H204" s="458"/>
      <c r="I204" s="458"/>
      <c r="J204" s="458"/>
      <c r="K204" s="458"/>
      <c r="L204" s="458"/>
      <c r="M204" s="458"/>
      <c r="N204" s="458"/>
      <c r="O204" s="458"/>
      <c r="P204" s="458"/>
      <c r="Q204" s="458"/>
      <c r="R204" s="458"/>
      <c r="S204" s="458"/>
      <c r="T204" s="458"/>
      <c r="U204" s="458"/>
      <c r="V204" s="459"/>
      <c r="W204" s="128"/>
      <c r="X204" s="133"/>
      <c r="Y204" s="125"/>
    </row>
    <row r="205" spans="1:25" x14ac:dyDescent="0.3">
      <c r="A205" s="120"/>
      <c r="B205" s="457"/>
      <c r="C205" s="458"/>
      <c r="D205" s="458"/>
      <c r="E205" s="458"/>
      <c r="F205" s="458"/>
      <c r="G205" s="458"/>
      <c r="H205" s="458"/>
      <c r="I205" s="458"/>
      <c r="J205" s="458"/>
      <c r="K205" s="458"/>
      <c r="L205" s="458"/>
      <c r="M205" s="458"/>
      <c r="N205" s="458"/>
      <c r="O205" s="458"/>
      <c r="P205" s="458"/>
      <c r="Q205" s="458"/>
      <c r="R205" s="458"/>
      <c r="S205" s="458"/>
      <c r="T205" s="458"/>
      <c r="U205" s="458"/>
      <c r="V205" s="459"/>
      <c r="W205" s="128"/>
      <c r="X205" s="133"/>
      <c r="Y205" s="125"/>
    </row>
    <row r="206" spans="1:25" ht="16.2" thickBot="1" x14ac:dyDescent="0.35">
      <c r="A206" s="120"/>
      <c r="B206" s="460"/>
      <c r="C206" s="461"/>
      <c r="D206" s="461"/>
      <c r="E206" s="461"/>
      <c r="F206" s="461"/>
      <c r="G206" s="461"/>
      <c r="H206" s="461"/>
      <c r="I206" s="461"/>
      <c r="J206" s="461"/>
      <c r="K206" s="461"/>
      <c r="L206" s="461"/>
      <c r="M206" s="461"/>
      <c r="N206" s="461"/>
      <c r="O206" s="461"/>
      <c r="P206" s="461"/>
      <c r="Q206" s="461"/>
      <c r="R206" s="461"/>
      <c r="S206" s="461"/>
      <c r="T206" s="461"/>
      <c r="U206" s="461"/>
      <c r="V206" s="462"/>
      <c r="W206" s="128"/>
      <c r="X206" s="133"/>
      <c r="Y206" s="125"/>
    </row>
    <row r="207" spans="1:25" ht="16.2" thickBot="1" x14ac:dyDescent="0.35">
      <c r="B207" s="24"/>
      <c r="C207" s="24"/>
      <c r="D207" s="24"/>
      <c r="E207" s="24"/>
      <c r="F207" s="24"/>
      <c r="G207" s="24"/>
      <c r="H207" s="24"/>
      <c r="I207" s="24"/>
      <c r="J207" s="24"/>
      <c r="K207" s="24"/>
      <c r="L207" s="24"/>
      <c r="M207" s="24"/>
      <c r="N207" s="24"/>
      <c r="O207" s="24"/>
      <c r="P207" s="24"/>
      <c r="Q207" s="24"/>
      <c r="R207" s="24"/>
      <c r="S207" s="24"/>
      <c r="T207" s="24"/>
      <c r="U207" s="24"/>
      <c r="V207" s="24"/>
      <c r="W207" s="120"/>
      <c r="X207" s="133"/>
      <c r="Y207" s="125"/>
    </row>
    <row r="208" spans="1:25" ht="16.2" thickBot="1" x14ac:dyDescent="0.35">
      <c r="A208" s="120"/>
      <c r="B208" s="47" t="s">
        <v>275</v>
      </c>
      <c r="C208" s="48"/>
      <c r="D208" s="48"/>
      <c r="E208" s="48"/>
      <c r="F208" s="48"/>
      <c r="G208" s="48"/>
      <c r="H208" s="48"/>
      <c r="I208" s="48"/>
      <c r="J208" s="48"/>
      <c r="K208" s="48"/>
      <c r="L208" s="48"/>
      <c r="M208" s="48"/>
      <c r="N208" s="48"/>
      <c r="O208" s="48"/>
      <c r="P208" s="48"/>
      <c r="Q208" s="48"/>
      <c r="R208" s="48"/>
      <c r="S208" s="48"/>
      <c r="T208" s="48"/>
      <c r="U208" s="48"/>
      <c r="V208" s="49"/>
      <c r="W208" s="128"/>
      <c r="X208" s="133"/>
      <c r="Y208" s="125"/>
    </row>
    <row r="209" spans="1:25" x14ac:dyDescent="0.3">
      <c r="A209" s="120"/>
      <c r="B209" s="454"/>
      <c r="C209" s="455"/>
      <c r="D209" s="455"/>
      <c r="E209" s="455"/>
      <c r="F209" s="455"/>
      <c r="G209" s="455"/>
      <c r="H209" s="455"/>
      <c r="I209" s="455"/>
      <c r="J209" s="455"/>
      <c r="K209" s="455"/>
      <c r="L209" s="455"/>
      <c r="M209" s="455"/>
      <c r="N209" s="455"/>
      <c r="O209" s="455"/>
      <c r="P209" s="455"/>
      <c r="Q209" s="455"/>
      <c r="R209" s="455"/>
      <c r="S209" s="455"/>
      <c r="T209" s="455"/>
      <c r="U209" s="455"/>
      <c r="V209" s="456"/>
      <c r="W209" s="128"/>
      <c r="X209" s="133"/>
      <c r="Y209" s="125"/>
    </row>
    <row r="210" spans="1:25" x14ac:dyDescent="0.3">
      <c r="A210" s="120"/>
      <c r="B210" s="457"/>
      <c r="C210" s="458"/>
      <c r="D210" s="458"/>
      <c r="E210" s="458"/>
      <c r="F210" s="458"/>
      <c r="G210" s="458"/>
      <c r="H210" s="458"/>
      <c r="I210" s="458"/>
      <c r="J210" s="458"/>
      <c r="K210" s="458"/>
      <c r="L210" s="458"/>
      <c r="M210" s="458"/>
      <c r="N210" s="458"/>
      <c r="O210" s="458"/>
      <c r="P210" s="458"/>
      <c r="Q210" s="458"/>
      <c r="R210" s="458"/>
      <c r="S210" s="458"/>
      <c r="T210" s="458"/>
      <c r="U210" s="458"/>
      <c r="V210" s="459"/>
      <c r="W210" s="128"/>
      <c r="X210" s="133"/>
      <c r="Y210" s="125"/>
    </row>
    <row r="211" spans="1:25" x14ac:dyDescent="0.3">
      <c r="A211" s="120"/>
      <c r="B211" s="457"/>
      <c r="C211" s="458"/>
      <c r="D211" s="458"/>
      <c r="E211" s="458"/>
      <c r="F211" s="458"/>
      <c r="G211" s="458"/>
      <c r="H211" s="458"/>
      <c r="I211" s="458"/>
      <c r="J211" s="458"/>
      <c r="K211" s="458"/>
      <c r="L211" s="458"/>
      <c r="M211" s="458"/>
      <c r="N211" s="458"/>
      <c r="O211" s="458"/>
      <c r="P211" s="458"/>
      <c r="Q211" s="458"/>
      <c r="R211" s="458"/>
      <c r="S211" s="458"/>
      <c r="T211" s="458"/>
      <c r="U211" s="458"/>
      <c r="V211" s="459"/>
      <c r="W211" s="128"/>
      <c r="X211" s="133"/>
      <c r="Y211" s="125"/>
    </row>
    <row r="212" spans="1:25" x14ac:dyDescent="0.3">
      <c r="A212" s="120"/>
      <c r="B212" s="457"/>
      <c r="C212" s="458"/>
      <c r="D212" s="458"/>
      <c r="E212" s="458"/>
      <c r="F212" s="458"/>
      <c r="G212" s="458"/>
      <c r="H212" s="458"/>
      <c r="I212" s="458"/>
      <c r="J212" s="458"/>
      <c r="K212" s="458"/>
      <c r="L212" s="458"/>
      <c r="M212" s="458"/>
      <c r="N212" s="458"/>
      <c r="O212" s="458"/>
      <c r="P212" s="458"/>
      <c r="Q212" s="458"/>
      <c r="R212" s="458"/>
      <c r="S212" s="458"/>
      <c r="T212" s="458"/>
      <c r="U212" s="458"/>
      <c r="V212" s="459"/>
      <c r="W212" s="128"/>
      <c r="X212" s="133"/>
      <c r="Y212" s="125"/>
    </row>
    <row r="213" spans="1:25" x14ac:dyDescent="0.3">
      <c r="A213" s="120"/>
      <c r="B213" s="457"/>
      <c r="C213" s="458"/>
      <c r="D213" s="458"/>
      <c r="E213" s="458"/>
      <c r="F213" s="458"/>
      <c r="G213" s="458"/>
      <c r="H213" s="458"/>
      <c r="I213" s="458"/>
      <c r="J213" s="458"/>
      <c r="K213" s="458"/>
      <c r="L213" s="458"/>
      <c r="M213" s="458"/>
      <c r="N213" s="458"/>
      <c r="O213" s="458"/>
      <c r="P213" s="458"/>
      <c r="Q213" s="458"/>
      <c r="R213" s="458"/>
      <c r="S213" s="458"/>
      <c r="T213" s="458"/>
      <c r="U213" s="458"/>
      <c r="V213" s="459"/>
      <c r="W213" s="128"/>
      <c r="X213" s="133"/>
      <c r="Y213" s="125"/>
    </row>
    <row r="214" spans="1:25" x14ac:dyDescent="0.3">
      <c r="A214" s="120"/>
      <c r="B214" s="457"/>
      <c r="C214" s="458"/>
      <c r="D214" s="458"/>
      <c r="E214" s="458"/>
      <c r="F214" s="458"/>
      <c r="G214" s="458"/>
      <c r="H214" s="458"/>
      <c r="I214" s="458"/>
      <c r="J214" s="458"/>
      <c r="K214" s="458"/>
      <c r="L214" s="458"/>
      <c r="M214" s="458"/>
      <c r="N214" s="458"/>
      <c r="O214" s="458"/>
      <c r="P214" s="458"/>
      <c r="Q214" s="458"/>
      <c r="R214" s="458"/>
      <c r="S214" s="458"/>
      <c r="T214" s="458"/>
      <c r="U214" s="458"/>
      <c r="V214" s="459"/>
      <c r="W214" s="128"/>
      <c r="X214" s="133"/>
      <c r="Y214" s="125"/>
    </row>
    <row r="215" spans="1:25" x14ac:dyDescent="0.3">
      <c r="A215" s="120"/>
      <c r="B215" s="457"/>
      <c r="C215" s="458"/>
      <c r="D215" s="458"/>
      <c r="E215" s="458"/>
      <c r="F215" s="458"/>
      <c r="G215" s="458"/>
      <c r="H215" s="458"/>
      <c r="I215" s="458"/>
      <c r="J215" s="458"/>
      <c r="K215" s="458"/>
      <c r="L215" s="458"/>
      <c r="M215" s="458"/>
      <c r="N215" s="458"/>
      <c r="O215" s="458"/>
      <c r="P215" s="458"/>
      <c r="Q215" s="458"/>
      <c r="R215" s="458"/>
      <c r="S215" s="458"/>
      <c r="T215" s="458"/>
      <c r="U215" s="458"/>
      <c r="V215" s="459"/>
      <c r="W215" s="128"/>
      <c r="X215" s="133"/>
      <c r="Y215" s="125"/>
    </row>
    <row r="216" spans="1:25" x14ac:dyDescent="0.3">
      <c r="A216" s="120"/>
      <c r="B216" s="457"/>
      <c r="C216" s="458"/>
      <c r="D216" s="458"/>
      <c r="E216" s="458"/>
      <c r="F216" s="458"/>
      <c r="G216" s="458"/>
      <c r="H216" s="458"/>
      <c r="I216" s="458"/>
      <c r="J216" s="458"/>
      <c r="K216" s="458"/>
      <c r="L216" s="458"/>
      <c r="M216" s="458"/>
      <c r="N216" s="458"/>
      <c r="O216" s="458"/>
      <c r="P216" s="458"/>
      <c r="Q216" s="458"/>
      <c r="R216" s="458"/>
      <c r="S216" s="458"/>
      <c r="T216" s="458"/>
      <c r="U216" s="458"/>
      <c r="V216" s="459"/>
      <c r="W216" s="128"/>
      <c r="X216" s="133"/>
      <c r="Y216" s="125"/>
    </row>
    <row r="217" spans="1:25" x14ac:dyDescent="0.3">
      <c r="A217" s="120"/>
      <c r="B217" s="457"/>
      <c r="C217" s="458"/>
      <c r="D217" s="458"/>
      <c r="E217" s="458"/>
      <c r="F217" s="458"/>
      <c r="G217" s="458"/>
      <c r="H217" s="458"/>
      <c r="I217" s="458"/>
      <c r="J217" s="458"/>
      <c r="K217" s="458"/>
      <c r="L217" s="458"/>
      <c r="M217" s="458"/>
      <c r="N217" s="458"/>
      <c r="O217" s="458"/>
      <c r="P217" s="458"/>
      <c r="Q217" s="458"/>
      <c r="R217" s="458"/>
      <c r="S217" s="458"/>
      <c r="T217" s="458"/>
      <c r="U217" s="458"/>
      <c r="V217" s="459"/>
      <c r="W217" s="128"/>
      <c r="X217" s="133"/>
      <c r="Y217" s="125"/>
    </row>
    <row r="218" spans="1:25" x14ac:dyDescent="0.3">
      <c r="A218" s="120"/>
      <c r="B218" s="457"/>
      <c r="C218" s="458"/>
      <c r="D218" s="458"/>
      <c r="E218" s="458"/>
      <c r="F218" s="458"/>
      <c r="G218" s="458"/>
      <c r="H218" s="458"/>
      <c r="I218" s="458"/>
      <c r="J218" s="458"/>
      <c r="K218" s="458"/>
      <c r="L218" s="458"/>
      <c r="M218" s="458"/>
      <c r="N218" s="458"/>
      <c r="O218" s="458"/>
      <c r="P218" s="458"/>
      <c r="Q218" s="458"/>
      <c r="R218" s="458"/>
      <c r="S218" s="458"/>
      <c r="T218" s="458"/>
      <c r="U218" s="458"/>
      <c r="V218" s="459"/>
      <c r="W218" s="128"/>
      <c r="X218" s="133"/>
      <c r="Y218" s="125"/>
    </row>
    <row r="219" spans="1:25" x14ac:dyDescent="0.3">
      <c r="A219" s="120"/>
      <c r="B219" s="457"/>
      <c r="C219" s="458"/>
      <c r="D219" s="458"/>
      <c r="E219" s="458"/>
      <c r="F219" s="458"/>
      <c r="G219" s="458"/>
      <c r="H219" s="458"/>
      <c r="I219" s="458"/>
      <c r="J219" s="458"/>
      <c r="K219" s="458"/>
      <c r="L219" s="458"/>
      <c r="M219" s="458"/>
      <c r="N219" s="458"/>
      <c r="O219" s="458"/>
      <c r="P219" s="458"/>
      <c r="Q219" s="458"/>
      <c r="R219" s="458"/>
      <c r="S219" s="458"/>
      <c r="T219" s="458"/>
      <c r="U219" s="458"/>
      <c r="V219" s="459"/>
      <c r="W219" s="128"/>
      <c r="X219" s="133"/>
      <c r="Y219" s="125"/>
    </row>
    <row r="220" spans="1:25" x14ac:dyDescent="0.3">
      <c r="A220" s="120"/>
      <c r="B220" s="457"/>
      <c r="C220" s="458"/>
      <c r="D220" s="458"/>
      <c r="E220" s="458"/>
      <c r="F220" s="458"/>
      <c r="G220" s="458"/>
      <c r="H220" s="458"/>
      <c r="I220" s="458"/>
      <c r="J220" s="458"/>
      <c r="K220" s="458"/>
      <c r="L220" s="458"/>
      <c r="M220" s="458"/>
      <c r="N220" s="458"/>
      <c r="O220" s="458"/>
      <c r="P220" s="458"/>
      <c r="Q220" s="458"/>
      <c r="R220" s="458"/>
      <c r="S220" s="458"/>
      <c r="T220" s="458"/>
      <c r="U220" s="458"/>
      <c r="V220" s="459"/>
      <c r="W220" s="128"/>
      <c r="X220" s="133"/>
      <c r="Y220" s="125"/>
    </row>
    <row r="221" spans="1:25" x14ac:dyDescent="0.3">
      <c r="A221" s="120"/>
      <c r="B221" s="457"/>
      <c r="C221" s="458"/>
      <c r="D221" s="458"/>
      <c r="E221" s="458"/>
      <c r="F221" s="458"/>
      <c r="G221" s="458"/>
      <c r="H221" s="458"/>
      <c r="I221" s="458"/>
      <c r="J221" s="458"/>
      <c r="K221" s="458"/>
      <c r="L221" s="458"/>
      <c r="M221" s="458"/>
      <c r="N221" s="458"/>
      <c r="O221" s="458"/>
      <c r="P221" s="458"/>
      <c r="Q221" s="458"/>
      <c r="R221" s="458"/>
      <c r="S221" s="458"/>
      <c r="T221" s="458"/>
      <c r="U221" s="458"/>
      <c r="V221" s="459"/>
      <c r="W221" s="128"/>
      <c r="X221" s="133"/>
      <c r="Y221" s="125"/>
    </row>
    <row r="222" spans="1:25" x14ac:dyDescent="0.3">
      <c r="A222" s="120"/>
      <c r="B222" s="457"/>
      <c r="C222" s="458"/>
      <c r="D222" s="458"/>
      <c r="E222" s="458"/>
      <c r="F222" s="458"/>
      <c r="G222" s="458"/>
      <c r="H222" s="458"/>
      <c r="I222" s="458"/>
      <c r="J222" s="458"/>
      <c r="K222" s="458"/>
      <c r="L222" s="458"/>
      <c r="M222" s="458"/>
      <c r="N222" s="458"/>
      <c r="O222" s="458"/>
      <c r="P222" s="458"/>
      <c r="Q222" s="458"/>
      <c r="R222" s="458"/>
      <c r="S222" s="458"/>
      <c r="T222" s="458"/>
      <c r="U222" s="458"/>
      <c r="V222" s="459"/>
      <c r="W222" s="128"/>
      <c r="X222" s="133"/>
      <c r="Y222" s="125"/>
    </row>
    <row r="223" spans="1:25" x14ac:dyDescent="0.3">
      <c r="A223" s="120"/>
      <c r="B223" s="457"/>
      <c r="C223" s="458"/>
      <c r="D223" s="458"/>
      <c r="E223" s="458"/>
      <c r="F223" s="458"/>
      <c r="G223" s="458"/>
      <c r="H223" s="458"/>
      <c r="I223" s="458"/>
      <c r="J223" s="458"/>
      <c r="K223" s="458"/>
      <c r="L223" s="458"/>
      <c r="M223" s="458"/>
      <c r="N223" s="458"/>
      <c r="O223" s="458"/>
      <c r="P223" s="458"/>
      <c r="Q223" s="458"/>
      <c r="R223" s="458"/>
      <c r="S223" s="458"/>
      <c r="T223" s="458"/>
      <c r="U223" s="458"/>
      <c r="V223" s="459"/>
      <c r="W223" s="128"/>
      <c r="X223" s="133"/>
      <c r="Y223" s="125"/>
    </row>
    <row r="224" spans="1:25" x14ac:dyDescent="0.3">
      <c r="A224" s="120"/>
      <c r="B224" s="457"/>
      <c r="C224" s="458"/>
      <c r="D224" s="458"/>
      <c r="E224" s="458"/>
      <c r="F224" s="458"/>
      <c r="G224" s="458"/>
      <c r="H224" s="458"/>
      <c r="I224" s="458"/>
      <c r="J224" s="458"/>
      <c r="K224" s="458"/>
      <c r="L224" s="458"/>
      <c r="M224" s="458"/>
      <c r="N224" s="458"/>
      <c r="O224" s="458"/>
      <c r="P224" s="458"/>
      <c r="Q224" s="458"/>
      <c r="R224" s="458"/>
      <c r="S224" s="458"/>
      <c r="T224" s="458"/>
      <c r="U224" s="458"/>
      <c r="V224" s="459"/>
      <c r="W224" s="128"/>
      <c r="X224" s="133"/>
      <c r="Y224" s="125"/>
    </row>
    <row r="225" spans="1:25" x14ac:dyDescent="0.3">
      <c r="A225" s="120"/>
      <c r="B225" s="457"/>
      <c r="C225" s="458"/>
      <c r="D225" s="458"/>
      <c r="E225" s="458"/>
      <c r="F225" s="458"/>
      <c r="G225" s="458"/>
      <c r="H225" s="458"/>
      <c r="I225" s="458"/>
      <c r="J225" s="458"/>
      <c r="K225" s="458"/>
      <c r="L225" s="458"/>
      <c r="M225" s="458"/>
      <c r="N225" s="458"/>
      <c r="O225" s="458"/>
      <c r="P225" s="458"/>
      <c r="Q225" s="458"/>
      <c r="R225" s="458"/>
      <c r="S225" s="458"/>
      <c r="T225" s="458"/>
      <c r="U225" s="458"/>
      <c r="V225" s="459"/>
      <c r="W225" s="128"/>
      <c r="X225" s="133"/>
      <c r="Y225" s="125"/>
    </row>
    <row r="226" spans="1:25" x14ac:dyDescent="0.3">
      <c r="A226" s="120"/>
      <c r="B226" s="457"/>
      <c r="C226" s="458"/>
      <c r="D226" s="458"/>
      <c r="E226" s="458"/>
      <c r="F226" s="458"/>
      <c r="G226" s="458"/>
      <c r="H226" s="458"/>
      <c r="I226" s="458"/>
      <c r="J226" s="458"/>
      <c r="K226" s="458"/>
      <c r="L226" s="458"/>
      <c r="M226" s="458"/>
      <c r="N226" s="458"/>
      <c r="O226" s="458"/>
      <c r="P226" s="458"/>
      <c r="Q226" s="458"/>
      <c r="R226" s="458"/>
      <c r="S226" s="458"/>
      <c r="T226" s="458"/>
      <c r="U226" s="458"/>
      <c r="V226" s="459"/>
      <c r="W226" s="128"/>
      <c r="X226" s="133"/>
      <c r="Y226" s="125"/>
    </row>
    <row r="227" spans="1:25" x14ac:dyDescent="0.3">
      <c r="A227" s="120"/>
      <c r="B227" s="457"/>
      <c r="C227" s="458"/>
      <c r="D227" s="458"/>
      <c r="E227" s="458"/>
      <c r="F227" s="458"/>
      <c r="G227" s="458"/>
      <c r="H227" s="458"/>
      <c r="I227" s="458"/>
      <c r="J227" s="458"/>
      <c r="K227" s="458"/>
      <c r="L227" s="458"/>
      <c r="M227" s="458"/>
      <c r="N227" s="458"/>
      <c r="O227" s="458"/>
      <c r="P227" s="458"/>
      <c r="Q227" s="458"/>
      <c r="R227" s="458"/>
      <c r="S227" s="458"/>
      <c r="T227" s="458"/>
      <c r="U227" s="458"/>
      <c r="V227" s="459"/>
      <c r="W227" s="128"/>
      <c r="X227" s="133"/>
      <c r="Y227" s="125"/>
    </row>
    <row r="228" spans="1:25" x14ac:dyDescent="0.3">
      <c r="A228" s="120"/>
      <c r="B228" s="457"/>
      <c r="C228" s="458"/>
      <c r="D228" s="458"/>
      <c r="E228" s="458"/>
      <c r="F228" s="458"/>
      <c r="G228" s="458"/>
      <c r="H228" s="458"/>
      <c r="I228" s="458"/>
      <c r="J228" s="458"/>
      <c r="K228" s="458"/>
      <c r="L228" s="458"/>
      <c r="M228" s="458"/>
      <c r="N228" s="458"/>
      <c r="O228" s="458"/>
      <c r="P228" s="458"/>
      <c r="Q228" s="458"/>
      <c r="R228" s="458"/>
      <c r="S228" s="458"/>
      <c r="T228" s="458"/>
      <c r="U228" s="458"/>
      <c r="V228" s="459"/>
      <c r="W228" s="128"/>
      <c r="X228" s="133"/>
      <c r="Y228" s="125"/>
    </row>
    <row r="229" spans="1:25" x14ac:dyDescent="0.3">
      <c r="A229" s="120"/>
      <c r="B229" s="457"/>
      <c r="C229" s="458"/>
      <c r="D229" s="458"/>
      <c r="E229" s="458"/>
      <c r="F229" s="458"/>
      <c r="G229" s="458"/>
      <c r="H229" s="458"/>
      <c r="I229" s="458"/>
      <c r="J229" s="458"/>
      <c r="K229" s="458"/>
      <c r="L229" s="458"/>
      <c r="M229" s="458"/>
      <c r="N229" s="458"/>
      <c r="O229" s="458"/>
      <c r="P229" s="458"/>
      <c r="Q229" s="458"/>
      <c r="R229" s="458"/>
      <c r="S229" s="458"/>
      <c r="T229" s="458"/>
      <c r="U229" s="458"/>
      <c r="V229" s="459"/>
      <c r="W229" s="128"/>
      <c r="X229" s="133"/>
      <c r="Y229" s="125"/>
    </row>
    <row r="230" spans="1:25" x14ac:dyDescent="0.3">
      <c r="A230" s="120"/>
      <c r="B230" s="457"/>
      <c r="C230" s="458"/>
      <c r="D230" s="458"/>
      <c r="E230" s="458"/>
      <c r="F230" s="458"/>
      <c r="G230" s="458"/>
      <c r="H230" s="458"/>
      <c r="I230" s="458"/>
      <c r="J230" s="458"/>
      <c r="K230" s="458"/>
      <c r="L230" s="458"/>
      <c r="M230" s="458"/>
      <c r="N230" s="458"/>
      <c r="O230" s="458"/>
      <c r="P230" s="458"/>
      <c r="Q230" s="458"/>
      <c r="R230" s="458"/>
      <c r="S230" s="458"/>
      <c r="T230" s="458"/>
      <c r="U230" s="458"/>
      <c r="V230" s="459"/>
      <c r="W230" s="128"/>
      <c r="X230" s="133"/>
      <c r="Y230" s="125"/>
    </row>
    <row r="231" spans="1:25" x14ac:dyDescent="0.3">
      <c r="A231" s="120"/>
      <c r="B231" s="457"/>
      <c r="C231" s="458"/>
      <c r="D231" s="458"/>
      <c r="E231" s="458"/>
      <c r="F231" s="458"/>
      <c r="G231" s="458"/>
      <c r="H231" s="458"/>
      <c r="I231" s="458"/>
      <c r="J231" s="458"/>
      <c r="K231" s="458"/>
      <c r="L231" s="458"/>
      <c r="M231" s="458"/>
      <c r="N231" s="458"/>
      <c r="O231" s="458"/>
      <c r="P231" s="458"/>
      <c r="Q231" s="458"/>
      <c r="R231" s="458"/>
      <c r="S231" s="458"/>
      <c r="T231" s="458"/>
      <c r="U231" s="458"/>
      <c r="V231" s="459"/>
      <c r="W231" s="128"/>
      <c r="X231" s="133"/>
      <c r="Y231" s="125"/>
    </row>
    <row r="232" spans="1:25" x14ac:dyDescent="0.3">
      <c r="A232" s="120"/>
      <c r="B232" s="457"/>
      <c r="C232" s="458"/>
      <c r="D232" s="458"/>
      <c r="E232" s="458"/>
      <c r="F232" s="458"/>
      <c r="G232" s="458"/>
      <c r="H232" s="458"/>
      <c r="I232" s="458"/>
      <c r="J232" s="458"/>
      <c r="K232" s="458"/>
      <c r="L232" s="458"/>
      <c r="M232" s="458"/>
      <c r="N232" s="458"/>
      <c r="O232" s="458"/>
      <c r="P232" s="458"/>
      <c r="Q232" s="458"/>
      <c r="R232" s="458"/>
      <c r="S232" s="458"/>
      <c r="T232" s="458"/>
      <c r="U232" s="458"/>
      <c r="V232" s="459"/>
      <c r="W232" s="128"/>
      <c r="X232" s="133"/>
      <c r="Y232" s="125"/>
    </row>
    <row r="233" spans="1:25" x14ac:dyDescent="0.3">
      <c r="A233" s="120"/>
      <c r="B233" s="457"/>
      <c r="C233" s="458"/>
      <c r="D233" s="458"/>
      <c r="E233" s="458"/>
      <c r="F233" s="458"/>
      <c r="G233" s="458"/>
      <c r="H233" s="458"/>
      <c r="I233" s="458"/>
      <c r="J233" s="458"/>
      <c r="K233" s="458"/>
      <c r="L233" s="458"/>
      <c r="M233" s="458"/>
      <c r="N233" s="458"/>
      <c r="O233" s="458"/>
      <c r="P233" s="458"/>
      <c r="Q233" s="458"/>
      <c r="R233" s="458"/>
      <c r="S233" s="458"/>
      <c r="T233" s="458"/>
      <c r="U233" s="458"/>
      <c r="V233" s="459"/>
      <c r="W233" s="128"/>
      <c r="X233" s="133"/>
      <c r="Y233" s="125"/>
    </row>
    <row r="234" spans="1:25" x14ac:dyDescent="0.3">
      <c r="A234" s="120"/>
      <c r="B234" s="457"/>
      <c r="C234" s="458"/>
      <c r="D234" s="458"/>
      <c r="E234" s="458"/>
      <c r="F234" s="458"/>
      <c r="G234" s="458"/>
      <c r="H234" s="458"/>
      <c r="I234" s="458"/>
      <c r="J234" s="458"/>
      <c r="K234" s="458"/>
      <c r="L234" s="458"/>
      <c r="M234" s="458"/>
      <c r="N234" s="458"/>
      <c r="O234" s="458"/>
      <c r="P234" s="458"/>
      <c r="Q234" s="458"/>
      <c r="R234" s="458"/>
      <c r="S234" s="458"/>
      <c r="T234" s="458"/>
      <c r="U234" s="458"/>
      <c r="V234" s="459"/>
      <c r="W234" s="128"/>
      <c r="X234" s="133"/>
      <c r="Y234" s="125"/>
    </row>
    <row r="235" spans="1:25" x14ac:dyDescent="0.3">
      <c r="A235" s="120"/>
      <c r="B235" s="457"/>
      <c r="C235" s="458"/>
      <c r="D235" s="458"/>
      <c r="E235" s="458"/>
      <c r="F235" s="458"/>
      <c r="G235" s="458"/>
      <c r="H235" s="458"/>
      <c r="I235" s="458"/>
      <c r="J235" s="458"/>
      <c r="K235" s="458"/>
      <c r="L235" s="458"/>
      <c r="M235" s="458"/>
      <c r="N235" s="458"/>
      <c r="O235" s="458"/>
      <c r="P235" s="458"/>
      <c r="Q235" s="458"/>
      <c r="R235" s="458"/>
      <c r="S235" s="458"/>
      <c r="T235" s="458"/>
      <c r="U235" s="458"/>
      <c r="V235" s="459"/>
      <c r="W235" s="128"/>
      <c r="X235" s="133"/>
      <c r="Y235" s="125"/>
    </row>
    <row r="236" spans="1:25" x14ac:dyDescent="0.3">
      <c r="A236" s="131"/>
      <c r="B236" s="457"/>
      <c r="C236" s="458"/>
      <c r="D236" s="458"/>
      <c r="E236" s="458"/>
      <c r="F236" s="458"/>
      <c r="G236" s="458"/>
      <c r="H236" s="458"/>
      <c r="I236" s="458"/>
      <c r="J236" s="458"/>
      <c r="K236" s="458"/>
      <c r="L236" s="458"/>
      <c r="M236" s="458"/>
      <c r="N236" s="458"/>
      <c r="O236" s="458"/>
      <c r="P236" s="458"/>
      <c r="Q236" s="458"/>
      <c r="R236" s="458"/>
      <c r="S236" s="458"/>
      <c r="T236" s="458"/>
      <c r="U236" s="458"/>
      <c r="V236" s="459"/>
      <c r="W236" s="134"/>
      <c r="X236" s="133"/>
      <c r="Y236" s="125"/>
    </row>
    <row r="237" spans="1:25" x14ac:dyDescent="0.3">
      <c r="A237" s="120"/>
      <c r="B237" s="457"/>
      <c r="C237" s="458"/>
      <c r="D237" s="458"/>
      <c r="E237" s="458"/>
      <c r="F237" s="458"/>
      <c r="G237" s="458"/>
      <c r="H237" s="458"/>
      <c r="I237" s="458"/>
      <c r="J237" s="458"/>
      <c r="K237" s="458"/>
      <c r="L237" s="458"/>
      <c r="M237" s="458"/>
      <c r="N237" s="458"/>
      <c r="O237" s="458"/>
      <c r="P237" s="458"/>
      <c r="Q237" s="458"/>
      <c r="R237" s="458"/>
      <c r="S237" s="458"/>
      <c r="T237" s="458"/>
      <c r="U237" s="458"/>
      <c r="V237" s="459"/>
      <c r="W237" s="128"/>
      <c r="X237" s="133"/>
      <c r="Y237" s="125"/>
    </row>
    <row r="238" spans="1:25" x14ac:dyDescent="0.3">
      <c r="A238" s="120"/>
      <c r="B238" s="457"/>
      <c r="C238" s="458"/>
      <c r="D238" s="458"/>
      <c r="E238" s="458"/>
      <c r="F238" s="458"/>
      <c r="G238" s="458"/>
      <c r="H238" s="458"/>
      <c r="I238" s="458"/>
      <c r="J238" s="458"/>
      <c r="K238" s="458"/>
      <c r="L238" s="458"/>
      <c r="M238" s="458"/>
      <c r="N238" s="458"/>
      <c r="O238" s="458"/>
      <c r="P238" s="458"/>
      <c r="Q238" s="458"/>
      <c r="R238" s="458"/>
      <c r="S238" s="458"/>
      <c r="T238" s="458"/>
      <c r="U238" s="458"/>
      <c r="V238" s="459"/>
      <c r="W238" s="128"/>
      <c r="X238" s="133"/>
      <c r="Y238" s="125"/>
    </row>
    <row r="239" spans="1:25" x14ac:dyDescent="0.3">
      <c r="A239" s="120"/>
      <c r="B239" s="457"/>
      <c r="C239" s="458"/>
      <c r="D239" s="458"/>
      <c r="E239" s="458"/>
      <c r="F239" s="458"/>
      <c r="G239" s="458"/>
      <c r="H239" s="458"/>
      <c r="I239" s="458"/>
      <c r="J239" s="458"/>
      <c r="K239" s="458"/>
      <c r="L239" s="458"/>
      <c r="M239" s="458"/>
      <c r="N239" s="458"/>
      <c r="O239" s="458"/>
      <c r="P239" s="458"/>
      <c r="Q239" s="458"/>
      <c r="R239" s="458"/>
      <c r="S239" s="458"/>
      <c r="T239" s="458"/>
      <c r="U239" s="458"/>
      <c r="V239" s="459"/>
      <c r="W239" s="128"/>
      <c r="X239" s="133"/>
      <c r="Y239" s="125"/>
    </row>
    <row r="240" spans="1:25" x14ac:dyDescent="0.3">
      <c r="A240" s="120"/>
      <c r="B240" s="457"/>
      <c r="C240" s="458"/>
      <c r="D240" s="458"/>
      <c r="E240" s="458"/>
      <c r="F240" s="458"/>
      <c r="G240" s="458"/>
      <c r="H240" s="458"/>
      <c r="I240" s="458"/>
      <c r="J240" s="458"/>
      <c r="K240" s="458"/>
      <c r="L240" s="458"/>
      <c r="M240" s="458"/>
      <c r="N240" s="458"/>
      <c r="O240" s="458"/>
      <c r="P240" s="458"/>
      <c r="Q240" s="458"/>
      <c r="R240" s="458"/>
      <c r="S240" s="458"/>
      <c r="T240" s="458"/>
      <c r="U240" s="458"/>
      <c r="V240" s="459"/>
      <c r="W240" s="128"/>
      <c r="X240" s="133"/>
      <c r="Y240" s="125"/>
    </row>
    <row r="241" spans="1:25" x14ac:dyDescent="0.3">
      <c r="A241" s="120"/>
      <c r="B241" s="457"/>
      <c r="C241" s="458"/>
      <c r="D241" s="458"/>
      <c r="E241" s="458"/>
      <c r="F241" s="458"/>
      <c r="G241" s="458"/>
      <c r="H241" s="458"/>
      <c r="I241" s="458"/>
      <c r="J241" s="458"/>
      <c r="K241" s="458"/>
      <c r="L241" s="458"/>
      <c r="M241" s="458"/>
      <c r="N241" s="458"/>
      <c r="O241" s="458"/>
      <c r="P241" s="458"/>
      <c r="Q241" s="458"/>
      <c r="R241" s="458"/>
      <c r="S241" s="458"/>
      <c r="T241" s="458"/>
      <c r="U241" s="458"/>
      <c r="V241" s="459"/>
      <c r="W241" s="128"/>
      <c r="X241" s="133"/>
      <c r="Y241" s="125"/>
    </row>
    <row r="242" spans="1:25" x14ac:dyDescent="0.3">
      <c r="A242" s="120"/>
      <c r="B242" s="457"/>
      <c r="C242" s="458"/>
      <c r="D242" s="458"/>
      <c r="E242" s="458"/>
      <c r="F242" s="458"/>
      <c r="G242" s="458"/>
      <c r="H242" s="458"/>
      <c r="I242" s="458"/>
      <c r="J242" s="458"/>
      <c r="K242" s="458"/>
      <c r="L242" s="458"/>
      <c r="M242" s="458"/>
      <c r="N242" s="458"/>
      <c r="O242" s="458"/>
      <c r="P242" s="458"/>
      <c r="Q242" s="458"/>
      <c r="R242" s="458"/>
      <c r="S242" s="458"/>
      <c r="T242" s="458"/>
      <c r="U242" s="458"/>
      <c r="V242" s="459"/>
      <c r="W242" s="128"/>
      <c r="X242" s="133"/>
      <c r="Y242" s="125"/>
    </row>
    <row r="243" spans="1:25" x14ac:dyDescent="0.3">
      <c r="A243" s="120"/>
      <c r="B243" s="457"/>
      <c r="C243" s="458"/>
      <c r="D243" s="458"/>
      <c r="E243" s="458"/>
      <c r="F243" s="458"/>
      <c r="G243" s="458"/>
      <c r="H243" s="458"/>
      <c r="I243" s="458"/>
      <c r="J243" s="458"/>
      <c r="K243" s="458"/>
      <c r="L243" s="458"/>
      <c r="M243" s="458"/>
      <c r="N243" s="458"/>
      <c r="O243" s="458"/>
      <c r="P243" s="458"/>
      <c r="Q243" s="458"/>
      <c r="R243" s="458"/>
      <c r="S243" s="458"/>
      <c r="T243" s="458"/>
      <c r="U243" s="458"/>
      <c r="V243" s="459"/>
      <c r="W243" s="128"/>
      <c r="X243" s="133"/>
      <c r="Y243" s="125"/>
    </row>
    <row r="244" spans="1:25" x14ac:dyDescent="0.3">
      <c r="A244" s="120"/>
      <c r="B244" s="457"/>
      <c r="C244" s="458"/>
      <c r="D244" s="458"/>
      <c r="E244" s="458"/>
      <c r="F244" s="458"/>
      <c r="G244" s="458"/>
      <c r="H244" s="458"/>
      <c r="I244" s="458"/>
      <c r="J244" s="458"/>
      <c r="K244" s="458"/>
      <c r="L244" s="458"/>
      <c r="M244" s="458"/>
      <c r="N244" s="458"/>
      <c r="O244" s="458"/>
      <c r="P244" s="458"/>
      <c r="Q244" s="458"/>
      <c r="R244" s="458"/>
      <c r="S244" s="458"/>
      <c r="T244" s="458"/>
      <c r="U244" s="458"/>
      <c r="V244" s="459"/>
      <c r="W244" s="128"/>
      <c r="X244" s="133"/>
      <c r="Y244" s="125"/>
    </row>
    <row r="245" spans="1:25" x14ac:dyDescent="0.3">
      <c r="A245" s="120"/>
      <c r="B245" s="457"/>
      <c r="C245" s="458"/>
      <c r="D245" s="458"/>
      <c r="E245" s="458"/>
      <c r="F245" s="458"/>
      <c r="G245" s="458"/>
      <c r="H245" s="458"/>
      <c r="I245" s="458"/>
      <c r="J245" s="458"/>
      <c r="K245" s="458"/>
      <c r="L245" s="458"/>
      <c r="M245" s="458"/>
      <c r="N245" s="458"/>
      <c r="O245" s="458"/>
      <c r="P245" s="458"/>
      <c r="Q245" s="458"/>
      <c r="R245" s="458"/>
      <c r="S245" s="458"/>
      <c r="T245" s="458"/>
      <c r="U245" s="458"/>
      <c r="V245" s="459"/>
      <c r="W245" s="128"/>
      <c r="X245" s="133"/>
      <c r="Y245" s="125"/>
    </row>
    <row r="246" spans="1:25" x14ac:dyDescent="0.3">
      <c r="A246" s="120"/>
      <c r="B246" s="457"/>
      <c r="C246" s="458"/>
      <c r="D246" s="458"/>
      <c r="E246" s="458"/>
      <c r="F246" s="458"/>
      <c r="G246" s="458"/>
      <c r="H246" s="458"/>
      <c r="I246" s="458"/>
      <c r="J246" s="458"/>
      <c r="K246" s="458"/>
      <c r="L246" s="458"/>
      <c r="M246" s="458"/>
      <c r="N246" s="458"/>
      <c r="O246" s="458"/>
      <c r="P246" s="458"/>
      <c r="Q246" s="458"/>
      <c r="R246" s="458"/>
      <c r="S246" s="458"/>
      <c r="T246" s="458"/>
      <c r="U246" s="458"/>
      <c r="V246" s="459"/>
      <c r="W246" s="128"/>
      <c r="X246" s="133"/>
      <c r="Y246" s="125"/>
    </row>
    <row r="247" spans="1:25" x14ac:dyDescent="0.3">
      <c r="A247" s="120"/>
      <c r="B247" s="457"/>
      <c r="C247" s="458"/>
      <c r="D247" s="458"/>
      <c r="E247" s="458"/>
      <c r="F247" s="458"/>
      <c r="G247" s="458"/>
      <c r="H247" s="458"/>
      <c r="I247" s="458"/>
      <c r="J247" s="458"/>
      <c r="K247" s="458"/>
      <c r="L247" s="458"/>
      <c r="M247" s="458"/>
      <c r="N247" s="458"/>
      <c r="O247" s="458"/>
      <c r="P247" s="458"/>
      <c r="Q247" s="458"/>
      <c r="R247" s="458"/>
      <c r="S247" s="458"/>
      <c r="T247" s="458"/>
      <c r="U247" s="458"/>
      <c r="V247" s="459"/>
      <c r="W247" s="128"/>
      <c r="X247" s="133"/>
      <c r="Y247" s="125"/>
    </row>
    <row r="248" spans="1:25" x14ac:dyDescent="0.3">
      <c r="A248" s="120"/>
      <c r="B248" s="457"/>
      <c r="C248" s="458"/>
      <c r="D248" s="458"/>
      <c r="E248" s="458"/>
      <c r="F248" s="458"/>
      <c r="G248" s="458"/>
      <c r="H248" s="458"/>
      <c r="I248" s="458"/>
      <c r="J248" s="458"/>
      <c r="K248" s="458"/>
      <c r="L248" s="458"/>
      <c r="M248" s="458"/>
      <c r="N248" s="458"/>
      <c r="O248" s="458"/>
      <c r="P248" s="458"/>
      <c r="Q248" s="458"/>
      <c r="R248" s="458"/>
      <c r="S248" s="458"/>
      <c r="T248" s="458"/>
      <c r="U248" s="458"/>
      <c r="V248" s="459"/>
      <c r="W248" s="128"/>
      <c r="X248" s="133"/>
      <c r="Y248" s="125"/>
    </row>
    <row r="249" spans="1:25" x14ac:dyDescent="0.3">
      <c r="A249" s="120"/>
      <c r="B249" s="457"/>
      <c r="C249" s="458"/>
      <c r="D249" s="458"/>
      <c r="E249" s="458"/>
      <c r="F249" s="458"/>
      <c r="G249" s="458"/>
      <c r="H249" s="458"/>
      <c r="I249" s="458"/>
      <c r="J249" s="458"/>
      <c r="K249" s="458"/>
      <c r="L249" s="458"/>
      <c r="M249" s="458"/>
      <c r="N249" s="458"/>
      <c r="O249" s="458"/>
      <c r="P249" s="458"/>
      <c r="Q249" s="458"/>
      <c r="R249" s="458"/>
      <c r="S249" s="458"/>
      <c r="T249" s="458"/>
      <c r="U249" s="458"/>
      <c r="V249" s="459"/>
      <c r="W249" s="128"/>
      <c r="X249" s="133"/>
      <c r="Y249" s="125"/>
    </row>
    <row r="250" spans="1:25" x14ac:dyDescent="0.3">
      <c r="A250" s="120"/>
      <c r="B250" s="457"/>
      <c r="C250" s="458"/>
      <c r="D250" s="458"/>
      <c r="E250" s="458"/>
      <c r="F250" s="458"/>
      <c r="G250" s="458"/>
      <c r="H250" s="458"/>
      <c r="I250" s="458"/>
      <c r="J250" s="458"/>
      <c r="K250" s="458"/>
      <c r="L250" s="458"/>
      <c r="M250" s="458"/>
      <c r="N250" s="458"/>
      <c r="O250" s="458"/>
      <c r="P250" s="458"/>
      <c r="Q250" s="458"/>
      <c r="R250" s="458"/>
      <c r="S250" s="458"/>
      <c r="T250" s="458"/>
      <c r="U250" s="458"/>
      <c r="V250" s="459"/>
      <c r="W250" s="128"/>
      <c r="X250" s="133"/>
      <c r="Y250" s="125"/>
    </row>
    <row r="251" spans="1:25" x14ac:dyDescent="0.3">
      <c r="A251" s="120"/>
      <c r="B251" s="457"/>
      <c r="C251" s="458"/>
      <c r="D251" s="458"/>
      <c r="E251" s="458"/>
      <c r="F251" s="458"/>
      <c r="G251" s="458"/>
      <c r="H251" s="458"/>
      <c r="I251" s="458"/>
      <c r="J251" s="458"/>
      <c r="K251" s="458"/>
      <c r="L251" s="458"/>
      <c r="M251" s="458"/>
      <c r="N251" s="458"/>
      <c r="O251" s="458"/>
      <c r="P251" s="458"/>
      <c r="Q251" s="458"/>
      <c r="R251" s="458"/>
      <c r="S251" s="458"/>
      <c r="T251" s="458"/>
      <c r="U251" s="458"/>
      <c r="V251" s="459"/>
      <c r="W251" s="128"/>
      <c r="X251" s="133"/>
      <c r="Y251" s="125"/>
    </row>
    <row r="252" spans="1:25" x14ac:dyDescent="0.3">
      <c r="A252" s="120"/>
      <c r="B252" s="457"/>
      <c r="C252" s="458"/>
      <c r="D252" s="458"/>
      <c r="E252" s="458"/>
      <c r="F252" s="458"/>
      <c r="G252" s="458"/>
      <c r="H252" s="458"/>
      <c r="I252" s="458"/>
      <c r="J252" s="458"/>
      <c r="K252" s="458"/>
      <c r="L252" s="458"/>
      <c r="M252" s="458"/>
      <c r="N252" s="458"/>
      <c r="O252" s="458"/>
      <c r="P252" s="458"/>
      <c r="Q252" s="458"/>
      <c r="R252" s="458"/>
      <c r="S252" s="458"/>
      <c r="T252" s="458"/>
      <c r="U252" s="458"/>
      <c r="V252" s="459"/>
      <c r="W252" s="128"/>
      <c r="X252" s="133"/>
      <c r="Y252" s="125"/>
    </row>
    <row r="253" spans="1:25" x14ac:dyDescent="0.3">
      <c r="A253" s="120"/>
      <c r="B253" s="457"/>
      <c r="C253" s="458"/>
      <c r="D253" s="458"/>
      <c r="E253" s="458"/>
      <c r="F253" s="458"/>
      <c r="G253" s="458"/>
      <c r="H253" s="458"/>
      <c r="I253" s="458"/>
      <c r="J253" s="458"/>
      <c r="K253" s="458"/>
      <c r="L253" s="458"/>
      <c r="M253" s="458"/>
      <c r="N253" s="458"/>
      <c r="O253" s="458"/>
      <c r="P253" s="458"/>
      <c r="Q253" s="458"/>
      <c r="R253" s="458"/>
      <c r="S253" s="458"/>
      <c r="T253" s="458"/>
      <c r="U253" s="458"/>
      <c r="V253" s="459"/>
      <c r="W253" s="128"/>
      <c r="X253" s="133"/>
      <c r="Y253" s="125"/>
    </row>
    <row r="254" spans="1:25" x14ac:dyDescent="0.3">
      <c r="A254" s="120"/>
      <c r="B254" s="457"/>
      <c r="C254" s="458"/>
      <c r="D254" s="458"/>
      <c r="E254" s="458"/>
      <c r="F254" s="458"/>
      <c r="G254" s="458"/>
      <c r="H254" s="458"/>
      <c r="I254" s="458"/>
      <c r="J254" s="458"/>
      <c r="K254" s="458"/>
      <c r="L254" s="458"/>
      <c r="M254" s="458"/>
      <c r="N254" s="458"/>
      <c r="O254" s="458"/>
      <c r="P254" s="458"/>
      <c r="Q254" s="458"/>
      <c r="R254" s="458"/>
      <c r="S254" s="458"/>
      <c r="T254" s="458"/>
      <c r="U254" s="458"/>
      <c r="V254" s="459"/>
      <c r="W254" s="128"/>
      <c r="X254" s="133"/>
      <c r="Y254" s="125"/>
    </row>
    <row r="255" spans="1:25" x14ac:dyDescent="0.3">
      <c r="A255" s="120"/>
      <c r="B255" s="457"/>
      <c r="C255" s="458"/>
      <c r="D255" s="458"/>
      <c r="E255" s="458"/>
      <c r="F255" s="458"/>
      <c r="G255" s="458"/>
      <c r="H255" s="458"/>
      <c r="I255" s="458"/>
      <c r="J255" s="458"/>
      <c r="K255" s="458"/>
      <c r="L255" s="458"/>
      <c r="M255" s="458"/>
      <c r="N255" s="458"/>
      <c r="O255" s="458"/>
      <c r="P255" s="458"/>
      <c r="Q255" s="458"/>
      <c r="R255" s="458"/>
      <c r="S255" s="458"/>
      <c r="T255" s="458"/>
      <c r="U255" s="458"/>
      <c r="V255" s="459"/>
      <c r="W255" s="128"/>
      <c r="X255" s="133"/>
      <c r="Y255" s="125"/>
    </row>
    <row r="256" spans="1:25" x14ac:dyDescent="0.3">
      <c r="A256" s="120"/>
      <c r="B256" s="457"/>
      <c r="C256" s="458"/>
      <c r="D256" s="458"/>
      <c r="E256" s="458"/>
      <c r="F256" s="458"/>
      <c r="G256" s="458"/>
      <c r="H256" s="458"/>
      <c r="I256" s="458"/>
      <c r="J256" s="458"/>
      <c r="K256" s="458"/>
      <c r="L256" s="458"/>
      <c r="M256" s="458"/>
      <c r="N256" s="458"/>
      <c r="O256" s="458"/>
      <c r="P256" s="458"/>
      <c r="Q256" s="458"/>
      <c r="R256" s="458"/>
      <c r="S256" s="458"/>
      <c r="T256" s="458"/>
      <c r="U256" s="458"/>
      <c r="V256" s="459"/>
      <c r="W256" s="128"/>
      <c r="X256" s="133"/>
      <c r="Y256" s="125"/>
    </row>
    <row r="257" spans="1:25" x14ac:dyDescent="0.3">
      <c r="A257" s="120"/>
      <c r="B257" s="457"/>
      <c r="C257" s="458"/>
      <c r="D257" s="458"/>
      <c r="E257" s="458"/>
      <c r="F257" s="458"/>
      <c r="G257" s="458"/>
      <c r="H257" s="458"/>
      <c r="I257" s="458"/>
      <c r="J257" s="458"/>
      <c r="K257" s="458"/>
      <c r="L257" s="458"/>
      <c r="M257" s="458"/>
      <c r="N257" s="458"/>
      <c r="O257" s="458"/>
      <c r="P257" s="458"/>
      <c r="Q257" s="458"/>
      <c r="R257" s="458"/>
      <c r="S257" s="458"/>
      <c r="T257" s="458"/>
      <c r="U257" s="458"/>
      <c r="V257" s="459"/>
      <c r="W257" s="128"/>
      <c r="X257" s="133"/>
      <c r="Y257" s="125"/>
    </row>
    <row r="258" spans="1:25" x14ac:dyDescent="0.3">
      <c r="A258" s="120"/>
      <c r="B258" s="457"/>
      <c r="C258" s="458"/>
      <c r="D258" s="458"/>
      <c r="E258" s="458"/>
      <c r="F258" s="458"/>
      <c r="G258" s="458"/>
      <c r="H258" s="458"/>
      <c r="I258" s="458"/>
      <c r="J258" s="458"/>
      <c r="K258" s="458"/>
      <c r="L258" s="458"/>
      <c r="M258" s="458"/>
      <c r="N258" s="458"/>
      <c r="O258" s="458"/>
      <c r="P258" s="458"/>
      <c r="Q258" s="458"/>
      <c r="R258" s="458"/>
      <c r="S258" s="458"/>
      <c r="T258" s="458"/>
      <c r="U258" s="458"/>
      <c r="V258" s="459"/>
      <c r="W258" s="128"/>
      <c r="X258" s="133"/>
      <c r="Y258" s="125"/>
    </row>
    <row r="259" spans="1:25" ht="16.2" thickBot="1" x14ac:dyDescent="0.35">
      <c r="A259" s="120"/>
      <c r="B259" s="460"/>
      <c r="C259" s="461"/>
      <c r="D259" s="461"/>
      <c r="E259" s="461"/>
      <c r="F259" s="461"/>
      <c r="G259" s="461"/>
      <c r="H259" s="461"/>
      <c r="I259" s="461"/>
      <c r="J259" s="461"/>
      <c r="K259" s="461"/>
      <c r="L259" s="461"/>
      <c r="M259" s="461"/>
      <c r="N259" s="461"/>
      <c r="O259" s="461"/>
      <c r="P259" s="461"/>
      <c r="Q259" s="461"/>
      <c r="R259" s="461"/>
      <c r="S259" s="461"/>
      <c r="T259" s="461"/>
      <c r="U259" s="461"/>
      <c r="V259" s="462"/>
      <c r="W259" s="128"/>
      <c r="X259" s="133"/>
      <c r="Y259" s="125"/>
    </row>
    <row r="260" spans="1:25" x14ac:dyDescent="0.3">
      <c r="A260" s="124"/>
      <c r="B260" s="24"/>
      <c r="C260" s="24"/>
      <c r="D260" s="24"/>
      <c r="E260" s="24"/>
      <c r="F260" s="24"/>
      <c r="G260" s="24"/>
      <c r="H260" s="24"/>
      <c r="I260" s="24"/>
      <c r="J260" s="24"/>
      <c r="K260" s="24"/>
      <c r="L260" s="24"/>
      <c r="M260" s="24"/>
      <c r="N260" s="24"/>
      <c r="O260" s="24"/>
      <c r="P260" s="24"/>
      <c r="Q260" s="24"/>
      <c r="R260" s="24"/>
      <c r="S260" s="24"/>
      <c r="T260" s="24"/>
      <c r="U260" s="24"/>
      <c r="V260" s="24"/>
      <c r="W260" s="135"/>
      <c r="X260" s="133"/>
      <c r="Y260" s="125"/>
    </row>
    <row r="261" spans="1:25" x14ac:dyDescent="0.3">
      <c r="A261" s="133"/>
      <c r="B261" s="133"/>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25"/>
    </row>
    <row r="262" spans="1:25" x14ac:dyDescent="0.3">
      <c r="A262" s="127"/>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row>
  </sheetData>
  <sheetProtection algorithmName="SHA-512" hashValue="+f3jg59h/aaYQogGd7J9DhSwAvYcUZX+AOOnXYFst7keXWPh+OSHYCvj1si6zujoC+DjIQ4syoXFMJmXVBAi/A==" saltValue="tUTpw/sLyExsa8KJ0wzH2A==" spinCount="100000" sheet="1" scenarios="1" selectLockedCells="1"/>
  <mergeCells count="11">
    <mergeCell ref="B209:V259"/>
    <mergeCell ref="B69:G94"/>
    <mergeCell ref="I69:V94"/>
    <mergeCell ref="B97:V122"/>
    <mergeCell ref="B125:V150"/>
    <mergeCell ref="B153:V178"/>
    <mergeCell ref="B2:C2"/>
    <mergeCell ref="B13:G38"/>
    <mergeCell ref="I13:V38"/>
    <mergeCell ref="B41:V66"/>
    <mergeCell ref="B181:V206"/>
  </mergeCells>
  <hyperlinks>
    <hyperlink ref="E4" location="Instructions!A1" display="Back to Instructions tab" xr:uid="{24450375-7CD3-4DA7-AE83-B20C19DEF6C9}"/>
  </hyperlinks>
  <printOptions horizontalCentered="1"/>
  <pageMargins left="0.25" right="0.25" top="0.75" bottom="0.25" header="0.3" footer="0.3"/>
  <pageSetup scale="75" fitToHeight="3" orientation="landscape" r:id="rId1"/>
  <headerFooter>
    <oddHeader>&amp;F</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sheetPr>
  <dimension ref="A1:R110"/>
  <sheetViews>
    <sheetView showGridLines="0" zoomScale="80" zoomScaleNormal="80" workbookViewId="0">
      <selection activeCell="D14" sqref="D14"/>
    </sheetView>
  </sheetViews>
  <sheetFormatPr defaultColWidth="9.5546875" defaultRowHeight="15.6" x14ac:dyDescent="0.35"/>
  <cols>
    <col min="1" max="1" width="4.109375" style="62" customWidth="1"/>
    <col min="2" max="2" width="4.6640625" style="62" customWidth="1"/>
    <col min="3" max="3" width="26.6640625" style="62" customWidth="1"/>
    <col min="4" max="4" width="40.5546875" style="62" customWidth="1"/>
    <col min="5" max="5" width="30.109375" style="62" customWidth="1"/>
    <col min="6" max="6" width="23.109375" style="62" customWidth="1"/>
    <col min="7" max="7" width="27.88671875" style="62" customWidth="1"/>
    <col min="8" max="10" width="30" style="62" customWidth="1"/>
    <col min="11" max="11" width="38.5546875" style="62" bestFit="1" customWidth="1"/>
    <col min="12" max="12" width="31.5546875" style="62" customWidth="1"/>
    <col min="13" max="13" width="38.5546875" style="62" customWidth="1"/>
    <col min="14" max="14" width="24" style="62" customWidth="1"/>
    <col min="15" max="15" width="4.6640625" style="62" customWidth="1"/>
    <col min="16" max="16" width="5.5546875" style="62" customWidth="1"/>
    <col min="17" max="17" width="4" style="62" customWidth="1"/>
    <col min="18" max="16384" width="9.5546875" style="62"/>
  </cols>
  <sheetData>
    <row r="1" spans="1:17" ht="16.2" thickBot="1" x14ac:dyDescent="0.4">
      <c r="B1" s="67"/>
      <c r="C1" s="67"/>
      <c r="D1" s="67"/>
      <c r="Q1" s="140"/>
    </row>
    <row r="2" spans="1:17" ht="18" thickBot="1" x14ac:dyDescent="0.4">
      <c r="B2" s="383" t="s">
        <v>0</v>
      </c>
      <c r="C2" s="495"/>
      <c r="D2" s="384"/>
      <c r="E2" s="116"/>
      <c r="Q2" s="140"/>
    </row>
    <row r="3" spans="1:17" ht="17.399999999999999" x14ac:dyDescent="0.35">
      <c r="B3" s="496" t="str">
        <f>'Version Control'!B3</f>
        <v>Test Report Template Name:</v>
      </c>
      <c r="C3" s="497"/>
      <c r="D3" s="38" t="str">
        <f>'Version Control'!C3</f>
        <v>Furnace Fans</v>
      </c>
      <c r="E3" s="117"/>
      <c r="F3" s="136" t="s">
        <v>230</v>
      </c>
      <c r="Q3" s="140"/>
    </row>
    <row r="4" spans="1:17" x14ac:dyDescent="0.35">
      <c r="B4" s="484" t="str">
        <f>'Version Control'!B4</f>
        <v>Version Number:</v>
      </c>
      <c r="C4" s="485"/>
      <c r="D4" s="39" t="str">
        <f>'Version Control'!C4</f>
        <v>v3.3</v>
      </c>
      <c r="Q4" s="140"/>
    </row>
    <row r="5" spans="1:17" x14ac:dyDescent="0.35">
      <c r="B5" s="484" t="str">
        <f>'Version Control'!B5</f>
        <v xml:space="preserve">Latest Template Revision: </v>
      </c>
      <c r="C5" s="485"/>
      <c r="D5" s="40">
        <f>'Version Control'!C5</f>
        <v>46171</v>
      </c>
      <c r="E5" s="117"/>
      <c r="Q5" s="140"/>
    </row>
    <row r="6" spans="1:17" x14ac:dyDescent="0.35">
      <c r="B6" s="484" t="str">
        <f>'Version Control'!B6</f>
        <v>Tab Name:</v>
      </c>
      <c r="C6" s="485"/>
      <c r="D6" s="39" t="str">
        <f ca="1">MID(CELL("filename",A1), FIND("]", CELL("filename", A1))+ 1, 255)</f>
        <v>FER Input Data</v>
      </c>
      <c r="E6" s="114"/>
      <c r="Q6" s="140"/>
    </row>
    <row r="7" spans="1:17" x14ac:dyDescent="0.35">
      <c r="B7" s="484" t="str">
        <f>'Version Control'!B7</f>
        <v>File Name:</v>
      </c>
      <c r="C7" s="485"/>
      <c r="D7" s="42" t="str">
        <f ca="1">'Version Control'!C7</f>
        <v>Furnace Fans - v3.3.xlsx</v>
      </c>
      <c r="E7" s="117"/>
      <c r="Q7" s="140"/>
    </row>
    <row r="8" spans="1:17" x14ac:dyDescent="0.35">
      <c r="B8" s="484" t="str">
        <f>'Version Control'!B8</f>
        <v>Test Start Date:</v>
      </c>
      <c r="C8" s="485"/>
      <c r="D8" s="259" t="str">
        <f>'Version Control'!C8</f>
        <v>[MM/DD/YYYY]</v>
      </c>
      <c r="E8" s="117"/>
      <c r="Q8" s="140"/>
    </row>
    <row r="9" spans="1:17" ht="16.2" thickBot="1" x14ac:dyDescent="0.4">
      <c r="B9" s="510" t="str">
        <f>'Version Control'!B9</f>
        <v xml:space="preserve">Test Completion Date: </v>
      </c>
      <c r="C9" s="511"/>
      <c r="D9" s="43" t="str">
        <f>'Version Control'!C9</f>
        <v>[MM/DD/YYYY]</v>
      </c>
      <c r="E9" s="117"/>
      <c r="Q9" s="140"/>
    </row>
    <row r="10" spans="1:17" x14ac:dyDescent="0.35">
      <c r="B10" s="69"/>
      <c r="C10" s="69"/>
      <c r="Q10" s="140"/>
    </row>
    <row r="11" spans="1:17" ht="16.2" thickBot="1" x14ac:dyDescent="0.4">
      <c r="B11" s="67"/>
      <c r="C11" s="67"/>
      <c r="D11" s="67"/>
      <c r="Q11" s="140"/>
    </row>
    <row r="12" spans="1:17" ht="16.2" thickBot="1" x14ac:dyDescent="0.4">
      <c r="A12" s="137"/>
      <c r="B12" s="520" t="s">
        <v>58</v>
      </c>
      <c r="C12" s="521"/>
      <c r="D12" s="522"/>
      <c r="Q12" s="140"/>
    </row>
    <row r="13" spans="1:17" x14ac:dyDescent="0.35">
      <c r="A13" s="137"/>
      <c r="B13" s="518" t="s">
        <v>125</v>
      </c>
      <c r="C13" s="519"/>
      <c r="D13" s="278" t="s">
        <v>187</v>
      </c>
      <c r="Q13" s="140"/>
    </row>
    <row r="14" spans="1:17" x14ac:dyDescent="0.35">
      <c r="A14" s="137"/>
      <c r="B14" s="516" t="s">
        <v>129</v>
      </c>
      <c r="C14" s="517"/>
      <c r="D14" s="159"/>
      <c r="Q14" s="140"/>
    </row>
    <row r="15" spans="1:17" x14ac:dyDescent="0.35">
      <c r="A15" s="137"/>
      <c r="B15" s="514" t="s">
        <v>130</v>
      </c>
      <c r="C15" s="515"/>
      <c r="D15" s="5"/>
      <c r="Q15" s="140"/>
    </row>
    <row r="16" spans="1:17" ht="16.2" thickBot="1" x14ac:dyDescent="0.4">
      <c r="A16" s="137"/>
      <c r="B16" s="512" t="s">
        <v>123</v>
      </c>
      <c r="C16" s="513"/>
      <c r="D16" s="6"/>
      <c r="Q16" s="140"/>
    </row>
    <row r="17" spans="1:18" ht="16.2" thickBot="1" x14ac:dyDescent="0.4">
      <c r="B17" s="162"/>
      <c r="C17" s="162"/>
      <c r="D17" s="162"/>
      <c r="E17" s="67"/>
      <c r="F17" s="67"/>
      <c r="G17" s="67"/>
      <c r="H17" s="67"/>
      <c r="I17" s="67"/>
      <c r="J17" s="67"/>
      <c r="K17" s="67"/>
      <c r="L17" s="67"/>
      <c r="M17" s="67"/>
      <c r="N17" s="67"/>
      <c r="O17" s="67"/>
      <c r="Q17" s="140"/>
      <c r="R17" s="138"/>
    </row>
    <row r="18" spans="1:18" s="156" customFormat="1" ht="16.2" thickBot="1" x14ac:dyDescent="0.35">
      <c r="A18" s="160"/>
      <c r="B18" s="466" t="s">
        <v>184</v>
      </c>
      <c r="C18" s="467"/>
      <c r="D18" s="467"/>
      <c r="E18" s="467"/>
      <c r="F18" s="467"/>
      <c r="G18" s="467"/>
      <c r="H18" s="467"/>
      <c r="I18" s="467"/>
      <c r="J18" s="467"/>
      <c r="K18" s="467"/>
      <c r="L18" s="467"/>
      <c r="M18" s="467"/>
      <c r="N18" s="467"/>
      <c r="O18" s="468"/>
      <c r="P18" s="161"/>
      <c r="Q18" s="238"/>
      <c r="R18" s="161"/>
    </row>
    <row r="19" spans="1:18" ht="16.2" thickBot="1" x14ac:dyDescent="0.4">
      <c r="A19" s="137"/>
      <c r="B19" s="226"/>
      <c r="C19" s="162"/>
      <c r="D19" s="162"/>
      <c r="E19" s="162"/>
      <c r="F19" s="162"/>
      <c r="G19" s="162"/>
      <c r="H19" s="162"/>
      <c r="I19" s="162"/>
      <c r="J19" s="162"/>
      <c r="K19" s="162"/>
      <c r="L19" s="162"/>
      <c r="M19" s="162"/>
      <c r="N19" s="162"/>
      <c r="O19" s="230"/>
      <c r="P19" s="138"/>
      <c r="Q19" s="140"/>
      <c r="R19" s="138"/>
    </row>
    <row r="20" spans="1:18" ht="16.2" thickBot="1" x14ac:dyDescent="0.4">
      <c r="A20" s="137"/>
      <c r="B20" s="228"/>
      <c r="C20" s="504" t="s">
        <v>262</v>
      </c>
      <c r="D20" s="505"/>
      <c r="E20" s="505"/>
      <c r="F20" s="505"/>
      <c r="G20" s="505"/>
      <c r="H20" s="505"/>
      <c r="I20" s="505"/>
      <c r="J20" s="505"/>
      <c r="K20" s="505"/>
      <c r="L20" s="505"/>
      <c r="M20" s="506"/>
      <c r="N20" s="138"/>
      <c r="O20" s="231"/>
      <c r="P20" s="138"/>
      <c r="Q20" s="140"/>
      <c r="R20" s="138"/>
    </row>
    <row r="21" spans="1:18" x14ac:dyDescent="0.35">
      <c r="A21" s="137"/>
      <c r="B21" s="228"/>
      <c r="C21" s="168" t="s">
        <v>150</v>
      </c>
      <c r="D21" s="169" t="s">
        <v>151</v>
      </c>
      <c r="E21" s="169" t="s">
        <v>152</v>
      </c>
      <c r="F21" s="169" t="str">
        <f>IF(OR(Furnace_Type="Non-Weatherized, Non-Condensing Oil Furnace Fan (NWO-NC)", Furnace_Type="Mobile Home Oil Furnace (MH-NW-OF)"), "HHV Btu/lb", "HHV Btu/ft^3")</f>
        <v>HHV Btu/ft^3</v>
      </c>
      <c r="G21" s="169" t="s">
        <v>153</v>
      </c>
      <c r="H21" s="169" t="str">
        <f>IF(OR(Furnace_Type="Non-Weatherized, Non-Condensing Oil Furnace Fan (NWO-NC)", Furnace_Type="Mobile Home Oil Furnace (MH-NW-OF)"), "Oil lbs", "Gas ft^3")</f>
        <v>Gas ft^3</v>
      </c>
      <c r="I21" s="169" t="s">
        <v>154</v>
      </c>
      <c r="J21" s="169" t="s">
        <v>155</v>
      </c>
      <c r="K21" s="169" t="s">
        <v>156</v>
      </c>
      <c r="L21" s="169" t="s">
        <v>157</v>
      </c>
      <c r="M21" s="170" t="s">
        <v>179</v>
      </c>
      <c r="O21" s="231"/>
      <c r="P21" s="138"/>
      <c r="Q21" s="140"/>
      <c r="R21" s="138"/>
    </row>
    <row r="22" spans="1:18" ht="16.2" thickBot="1" x14ac:dyDescent="0.4">
      <c r="A22" s="137"/>
      <c r="B22" s="228"/>
      <c r="C22" s="165"/>
      <c r="D22" s="166"/>
      <c r="E22" s="166"/>
      <c r="F22" s="166"/>
      <c r="G22" s="166"/>
      <c r="H22" s="166"/>
      <c r="I22" s="166"/>
      <c r="J22" s="166"/>
      <c r="K22" s="166"/>
      <c r="L22" s="367"/>
      <c r="M22" s="368"/>
      <c r="O22" s="231"/>
      <c r="P22" s="138"/>
      <c r="Q22" s="140"/>
      <c r="R22" s="138"/>
    </row>
    <row r="23" spans="1:18" ht="16.2" thickBot="1" x14ac:dyDescent="0.4">
      <c r="A23" s="137"/>
      <c r="B23" s="229"/>
      <c r="C23" s="163"/>
      <c r="D23" s="69"/>
      <c r="E23" s="69"/>
      <c r="F23" s="69"/>
      <c r="G23" s="69"/>
      <c r="H23" s="69"/>
      <c r="I23" s="69"/>
      <c r="J23" s="69"/>
      <c r="K23" s="69"/>
      <c r="L23" s="69"/>
      <c r="M23" s="69"/>
      <c r="N23" s="69"/>
      <c r="O23" s="227"/>
      <c r="P23" s="138"/>
      <c r="Q23" s="140"/>
      <c r="R23" s="138"/>
    </row>
    <row r="24" spans="1:18" ht="16.2" thickBot="1" x14ac:dyDescent="0.4">
      <c r="A24" s="137"/>
      <c r="B24" s="228"/>
      <c r="C24" s="507" t="s">
        <v>186</v>
      </c>
      <c r="D24" s="508"/>
      <c r="E24" s="508"/>
      <c r="F24" s="508"/>
      <c r="G24" s="508"/>
      <c r="H24" s="508"/>
      <c r="I24" s="508"/>
      <c r="J24" s="509"/>
      <c r="K24" s="139"/>
      <c r="L24" s="501" t="s">
        <v>188</v>
      </c>
      <c r="M24" s="502"/>
      <c r="N24" s="503"/>
      <c r="O24" s="227"/>
      <c r="P24" s="138"/>
      <c r="Q24" s="140"/>
      <c r="R24" s="138"/>
    </row>
    <row r="25" spans="1:18" x14ac:dyDescent="0.35">
      <c r="A25" s="137"/>
      <c r="B25" s="228"/>
      <c r="C25" s="319" t="s">
        <v>131</v>
      </c>
      <c r="D25" s="257" t="s">
        <v>132</v>
      </c>
      <c r="E25" s="256" t="s">
        <v>133</v>
      </c>
      <c r="F25" s="256" t="s">
        <v>134</v>
      </c>
      <c r="G25" s="256" t="s">
        <v>135</v>
      </c>
      <c r="H25" s="256" t="s">
        <v>136</v>
      </c>
      <c r="I25" s="256" t="s">
        <v>142</v>
      </c>
      <c r="J25" s="318" t="s">
        <v>276</v>
      </c>
      <c r="K25" s="139"/>
      <c r="L25" s="178"/>
      <c r="M25" s="180"/>
      <c r="N25" s="179"/>
      <c r="O25" s="227"/>
      <c r="P25" s="138"/>
      <c r="Q25" s="140"/>
      <c r="R25" s="138"/>
    </row>
    <row r="26" spans="1:18" x14ac:dyDescent="0.35">
      <c r="A26" s="137"/>
      <c r="B26" s="228"/>
      <c r="C26" s="348">
        <v>0</v>
      </c>
      <c r="D26" s="255"/>
      <c r="E26" s="164"/>
      <c r="F26" s="164"/>
      <c r="G26" s="164"/>
      <c r="H26" s="164"/>
      <c r="I26" s="164"/>
      <c r="J26" s="171"/>
      <c r="K26" s="139"/>
      <c r="L26" s="181"/>
      <c r="M26" s="164"/>
      <c r="N26" s="183"/>
      <c r="O26" s="227"/>
      <c r="P26" s="138"/>
      <c r="Q26" s="140"/>
      <c r="R26" s="138"/>
    </row>
    <row r="27" spans="1:18" ht="16.2" thickBot="1" x14ac:dyDescent="0.4">
      <c r="A27" s="137"/>
      <c r="B27" s="228"/>
      <c r="C27" s="349">
        <v>5</v>
      </c>
      <c r="D27" s="164"/>
      <c r="E27" s="164"/>
      <c r="F27" s="164"/>
      <c r="G27" s="164"/>
      <c r="H27" s="164"/>
      <c r="I27" s="164"/>
      <c r="J27" s="171"/>
      <c r="K27" s="139"/>
      <c r="L27" s="177"/>
      <c r="M27" s="182"/>
      <c r="N27" s="167"/>
      <c r="O27" s="227"/>
      <c r="P27" s="138"/>
      <c r="Q27" s="140"/>
      <c r="R27" s="138"/>
    </row>
    <row r="28" spans="1:18" ht="16.2" thickBot="1" x14ac:dyDescent="0.4">
      <c r="A28" s="137"/>
      <c r="B28" s="228"/>
      <c r="C28" s="349">
        <v>10</v>
      </c>
      <c r="D28" s="164"/>
      <c r="E28" s="164"/>
      <c r="F28" s="164"/>
      <c r="G28" s="164"/>
      <c r="H28" s="164"/>
      <c r="I28" s="164"/>
      <c r="J28" s="171"/>
      <c r="K28" s="138"/>
      <c r="L28" s="184"/>
      <c r="M28" s="184"/>
      <c r="N28" s="184"/>
      <c r="O28" s="227"/>
      <c r="P28" s="138"/>
      <c r="Q28" s="140"/>
      <c r="R28" s="138"/>
    </row>
    <row r="29" spans="1:18" ht="16.2" thickBot="1" x14ac:dyDescent="0.4">
      <c r="A29" s="137"/>
      <c r="B29" s="228"/>
      <c r="C29" s="349">
        <v>15</v>
      </c>
      <c r="D29" s="164"/>
      <c r="E29" s="164"/>
      <c r="F29" s="164"/>
      <c r="G29" s="164"/>
      <c r="H29" s="164"/>
      <c r="I29" s="164"/>
      <c r="J29" s="171"/>
      <c r="K29" s="139"/>
      <c r="L29" s="501" t="s">
        <v>189</v>
      </c>
      <c r="M29" s="502"/>
      <c r="N29" s="503"/>
      <c r="O29" s="227"/>
      <c r="P29" s="138"/>
      <c r="Q29" s="140"/>
      <c r="R29" s="138"/>
    </row>
    <row r="30" spans="1:18" x14ac:dyDescent="0.35">
      <c r="A30" s="137"/>
      <c r="B30" s="228"/>
      <c r="C30" s="349">
        <v>20</v>
      </c>
      <c r="D30" s="164"/>
      <c r="E30" s="164"/>
      <c r="F30" s="164"/>
      <c r="G30" s="164"/>
      <c r="H30" s="164"/>
      <c r="I30" s="164"/>
      <c r="J30" s="171"/>
      <c r="K30" s="139"/>
      <c r="L30" s="178"/>
      <c r="M30" s="185"/>
      <c r="N30" s="179"/>
      <c r="O30" s="227"/>
      <c r="P30" s="138"/>
      <c r="Q30" s="140"/>
      <c r="R30" s="138"/>
    </row>
    <row r="31" spans="1:18" x14ac:dyDescent="0.35">
      <c r="A31" s="137"/>
      <c r="B31" s="228"/>
      <c r="C31" s="349">
        <v>25</v>
      </c>
      <c r="D31" s="164"/>
      <c r="E31" s="164"/>
      <c r="F31" s="164"/>
      <c r="G31" s="164"/>
      <c r="H31" s="164"/>
      <c r="I31" s="164"/>
      <c r="J31" s="171"/>
      <c r="K31" s="139"/>
      <c r="L31" s="176"/>
      <c r="M31" s="164"/>
      <c r="N31" s="171"/>
      <c r="O31" s="227"/>
      <c r="P31" s="138"/>
      <c r="Q31" s="140"/>
      <c r="R31" s="138"/>
    </row>
    <row r="32" spans="1:18" ht="16.2" thickBot="1" x14ac:dyDescent="0.4">
      <c r="A32" s="137"/>
      <c r="B32" s="228"/>
      <c r="C32" s="350">
        <v>30</v>
      </c>
      <c r="D32" s="166"/>
      <c r="E32" s="166"/>
      <c r="F32" s="166"/>
      <c r="G32" s="166"/>
      <c r="H32" s="166"/>
      <c r="I32" s="166"/>
      <c r="J32" s="167"/>
      <c r="K32" s="139"/>
      <c r="L32" s="177"/>
      <c r="M32" s="166"/>
      <c r="N32" s="167"/>
      <c r="O32" s="227"/>
      <c r="P32" s="138"/>
      <c r="Q32" s="140"/>
      <c r="R32" s="138"/>
    </row>
    <row r="33" spans="1:18" ht="16.2" thickBot="1" x14ac:dyDescent="0.4">
      <c r="A33" s="137"/>
      <c r="B33" s="228"/>
      <c r="C33" s="69"/>
      <c r="D33" s="69"/>
      <c r="E33" s="69"/>
      <c r="F33" s="69"/>
      <c r="G33" s="69"/>
      <c r="H33" s="69"/>
      <c r="I33" s="253"/>
      <c r="J33" s="253"/>
      <c r="K33" s="138"/>
      <c r="L33" s="162"/>
      <c r="M33" s="162"/>
      <c r="N33" s="162"/>
      <c r="O33" s="227"/>
      <c r="P33" s="138"/>
      <c r="Q33" s="140"/>
      <c r="R33" s="138"/>
    </row>
    <row r="34" spans="1:18" ht="16.2" thickBot="1" x14ac:dyDescent="0.4">
      <c r="A34" s="137"/>
      <c r="B34" s="228"/>
      <c r="C34" s="69"/>
      <c r="D34" s="69"/>
      <c r="E34" s="69"/>
      <c r="F34" s="69"/>
      <c r="G34" s="69"/>
      <c r="H34" s="69"/>
      <c r="I34" s="254"/>
      <c r="J34" s="254"/>
      <c r="K34" s="139"/>
      <c r="L34" s="498" t="s">
        <v>137</v>
      </c>
      <c r="M34" s="499"/>
      <c r="N34" s="500"/>
      <c r="O34" s="227"/>
      <c r="P34" s="138"/>
      <c r="Q34" s="140"/>
      <c r="R34" s="138"/>
    </row>
    <row r="35" spans="1:18" ht="16.2" thickBot="1" x14ac:dyDescent="0.4">
      <c r="A35" s="137"/>
      <c r="B35" s="228"/>
      <c r="I35" s="139"/>
      <c r="J35" s="139"/>
      <c r="K35" s="139"/>
      <c r="L35" s="475" t="e">
        <f>INDEX(Tables!$D$29:$D$32,MATCH(Venting_Type,Tables!$B$29:$B$32,0))</f>
        <v>#N/A</v>
      </c>
      <c r="M35" s="476"/>
      <c r="N35" s="477"/>
      <c r="O35" s="227"/>
      <c r="P35" s="138"/>
      <c r="Q35" s="140"/>
      <c r="R35" s="138"/>
    </row>
    <row r="36" spans="1:18" ht="16.2" thickBot="1" x14ac:dyDescent="0.4">
      <c r="A36" s="137"/>
      <c r="B36" s="229"/>
      <c r="C36" s="67"/>
      <c r="D36" s="67"/>
      <c r="E36" s="67"/>
      <c r="F36" s="67"/>
      <c r="G36" s="67"/>
      <c r="O36" s="227"/>
      <c r="P36" s="138"/>
      <c r="Q36" s="140"/>
      <c r="R36" s="138"/>
    </row>
    <row r="37" spans="1:18" ht="16.2" thickBot="1" x14ac:dyDescent="0.4">
      <c r="A37" s="137"/>
      <c r="B37" s="228"/>
      <c r="C37" s="486" t="s">
        <v>139</v>
      </c>
      <c r="D37" s="487"/>
      <c r="E37" s="487"/>
      <c r="F37" s="487"/>
      <c r="G37" s="488"/>
      <c r="H37" s="138"/>
      <c r="I37" s="138"/>
      <c r="J37" s="138"/>
      <c r="O37" s="227"/>
      <c r="P37" s="138"/>
      <c r="Q37" s="140"/>
      <c r="R37" s="138"/>
    </row>
    <row r="38" spans="1:18" x14ac:dyDescent="0.35">
      <c r="A38" s="137"/>
      <c r="B38" s="228"/>
      <c r="C38" s="187" t="s">
        <v>140</v>
      </c>
      <c r="D38" s="188" t="s">
        <v>141</v>
      </c>
      <c r="E38" s="188" t="s">
        <v>142</v>
      </c>
      <c r="F38" s="188" t="s">
        <v>135</v>
      </c>
      <c r="G38" s="189" t="s">
        <v>143</v>
      </c>
      <c r="H38" s="138"/>
      <c r="I38" s="138"/>
      <c r="J38" s="138"/>
      <c r="O38" s="227"/>
      <c r="P38" s="138"/>
      <c r="Q38" s="140"/>
      <c r="R38" s="138"/>
    </row>
    <row r="39" spans="1:18" ht="16.2" thickBot="1" x14ac:dyDescent="0.4">
      <c r="A39" s="137"/>
      <c r="B39" s="228"/>
      <c r="C39" s="165"/>
      <c r="D39" s="186"/>
      <c r="E39" s="186"/>
      <c r="F39" s="186"/>
      <c r="G39" s="366"/>
      <c r="H39" s="138"/>
      <c r="I39" s="138"/>
      <c r="J39" s="138"/>
      <c r="O39" s="227"/>
      <c r="P39" s="138"/>
      <c r="Q39" s="140"/>
      <c r="R39" s="138"/>
    </row>
    <row r="40" spans="1:18" ht="16.2" thickBot="1" x14ac:dyDescent="0.4">
      <c r="A40" s="137"/>
      <c r="B40" s="229"/>
      <c r="C40" s="162"/>
      <c r="D40" s="162"/>
      <c r="E40" s="162"/>
      <c r="F40" s="162"/>
      <c r="G40" s="162"/>
      <c r="H40" s="67"/>
      <c r="I40" s="67"/>
      <c r="J40" s="67"/>
      <c r="K40" s="67"/>
      <c r="L40" s="67"/>
      <c r="M40" s="67"/>
      <c r="N40" s="67"/>
      <c r="O40" s="227"/>
      <c r="P40" s="138"/>
      <c r="Q40" s="140"/>
      <c r="R40" s="138"/>
    </row>
    <row r="41" spans="1:18" ht="16.2" thickBot="1" x14ac:dyDescent="0.4">
      <c r="A41" s="137"/>
      <c r="B41" s="228"/>
      <c r="C41" s="250" t="s">
        <v>144</v>
      </c>
      <c r="D41" s="251"/>
      <c r="E41" s="251"/>
      <c r="F41" s="251"/>
      <c r="G41" s="251"/>
      <c r="H41" s="251"/>
      <c r="I41" s="251"/>
      <c r="J41" s="251"/>
      <c r="K41" s="251"/>
      <c r="L41" s="251"/>
      <c r="M41" s="252"/>
      <c r="N41" s="138"/>
      <c r="O41" s="231"/>
      <c r="P41" s="138"/>
      <c r="Q41" s="140"/>
      <c r="R41" s="138"/>
    </row>
    <row r="42" spans="1:18" x14ac:dyDescent="0.35">
      <c r="A42" s="137"/>
      <c r="B42" s="228"/>
      <c r="C42" s="172" t="s">
        <v>140</v>
      </c>
      <c r="D42" s="173" t="s">
        <v>141</v>
      </c>
      <c r="E42" s="173" t="s">
        <v>142</v>
      </c>
      <c r="F42" s="173" t="s">
        <v>135</v>
      </c>
      <c r="G42" s="173" t="s">
        <v>145</v>
      </c>
      <c r="H42" s="173" t="s">
        <v>146</v>
      </c>
      <c r="I42" s="173" t="s">
        <v>147</v>
      </c>
      <c r="J42" s="173" t="s">
        <v>299</v>
      </c>
      <c r="K42" s="173" t="s">
        <v>148</v>
      </c>
      <c r="L42" s="173" t="s">
        <v>149</v>
      </c>
      <c r="M42" s="174" t="s">
        <v>143</v>
      </c>
      <c r="O42" s="231"/>
      <c r="P42" s="138"/>
      <c r="Q42" s="140"/>
      <c r="R42" s="138"/>
    </row>
    <row r="43" spans="1:18" ht="16.2" thickBot="1" x14ac:dyDescent="0.4">
      <c r="A43" s="137"/>
      <c r="B43" s="228"/>
      <c r="C43" s="165"/>
      <c r="D43" s="186"/>
      <c r="E43" s="186"/>
      <c r="F43" s="186"/>
      <c r="G43" s="186"/>
      <c r="H43" s="186"/>
      <c r="I43" s="190">
        <f>H43-G43</f>
        <v>0</v>
      </c>
      <c r="J43" s="186"/>
      <c r="K43" s="186"/>
      <c r="L43" s="190">
        <f>K43-J43</f>
        <v>0</v>
      </c>
      <c r="M43" s="366"/>
      <c r="O43" s="231"/>
      <c r="P43" s="138"/>
      <c r="Q43" s="140"/>
      <c r="R43" s="138"/>
    </row>
    <row r="44" spans="1:18" ht="16.2" thickBot="1" x14ac:dyDescent="0.4">
      <c r="A44" s="137"/>
      <c r="B44" s="234"/>
      <c r="C44" s="235"/>
      <c r="D44" s="235"/>
      <c r="E44" s="235"/>
      <c r="F44" s="235"/>
      <c r="G44" s="235"/>
      <c r="H44" s="235"/>
      <c r="I44" s="235"/>
      <c r="J44" s="235"/>
      <c r="K44" s="236"/>
      <c r="L44" s="236"/>
      <c r="M44" s="236"/>
      <c r="N44" s="236"/>
      <c r="O44" s="233"/>
      <c r="P44" s="138"/>
      <c r="Q44" s="140"/>
      <c r="R44" s="138"/>
    </row>
    <row r="45" spans="1:18" x14ac:dyDescent="0.35">
      <c r="B45" s="175"/>
      <c r="C45" s="175"/>
      <c r="D45" s="175"/>
      <c r="E45" s="175"/>
      <c r="F45" s="175"/>
      <c r="G45" s="175"/>
      <c r="H45" s="69"/>
      <c r="I45" s="69"/>
      <c r="J45" s="69"/>
      <c r="K45" s="69"/>
      <c r="L45" s="69"/>
      <c r="M45" s="69"/>
      <c r="N45" s="69"/>
      <c r="O45" s="69"/>
      <c r="Q45" s="140"/>
      <c r="R45" s="138"/>
    </row>
    <row r="46" spans="1:18" ht="16.2" thickBot="1" x14ac:dyDescent="0.4">
      <c r="B46" s="67"/>
      <c r="C46" s="67"/>
      <c r="D46" s="67"/>
      <c r="E46" s="67"/>
      <c r="F46" s="67"/>
      <c r="G46" s="67"/>
      <c r="H46" s="67"/>
      <c r="I46" s="67"/>
      <c r="J46" s="67"/>
      <c r="K46" s="67"/>
      <c r="L46" s="67"/>
      <c r="M46" s="67"/>
      <c r="N46" s="67"/>
      <c r="O46" s="67"/>
      <c r="Q46" s="140"/>
      <c r="R46" s="138"/>
    </row>
    <row r="47" spans="1:18" s="156" customFormat="1" ht="16.2" thickBot="1" x14ac:dyDescent="0.35">
      <c r="A47" s="160"/>
      <c r="B47" s="466" t="s">
        <v>173</v>
      </c>
      <c r="C47" s="467"/>
      <c r="D47" s="467"/>
      <c r="E47" s="467"/>
      <c r="F47" s="467"/>
      <c r="G47" s="467"/>
      <c r="H47" s="467"/>
      <c r="I47" s="467"/>
      <c r="J47" s="467"/>
      <c r="K47" s="467"/>
      <c r="L47" s="467"/>
      <c r="M47" s="467"/>
      <c r="N47" s="467"/>
      <c r="O47" s="468"/>
      <c r="P47" s="161"/>
      <c r="Q47" s="238"/>
      <c r="R47" s="161"/>
    </row>
    <row r="48" spans="1:18" ht="16.2" thickBot="1" x14ac:dyDescent="0.4">
      <c r="A48" s="137"/>
      <c r="B48" s="226"/>
      <c r="C48" s="162"/>
      <c r="D48" s="162"/>
      <c r="E48" s="162"/>
      <c r="F48" s="162"/>
      <c r="G48" s="162"/>
      <c r="H48" s="162"/>
      <c r="I48" s="162"/>
      <c r="J48" s="162"/>
      <c r="K48" s="162"/>
      <c r="L48" s="162"/>
      <c r="M48" s="162"/>
      <c r="N48" s="69"/>
      <c r="O48" s="230"/>
      <c r="P48" s="138"/>
      <c r="Q48" s="140"/>
      <c r="R48" s="138"/>
    </row>
    <row r="49" spans="1:18" ht="16.2" thickBot="1" x14ac:dyDescent="0.4">
      <c r="A49" s="137"/>
      <c r="B49" s="228"/>
      <c r="C49" s="250" t="s">
        <v>262</v>
      </c>
      <c r="D49" s="251"/>
      <c r="E49" s="251"/>
      <c r="F49" s="251"/>
      <c r="G49" s="251"/>
      <c r="H49" s="251"/>
      <c r="I49" s="251"/>
      <c r="J49" s="251"/>
      <c r="K49" s="251"/>
      <c r="L49" s="252"/>
      <c r="M49" s="138"/>
      <c r="N49" s="138"/>
      <c r="O49" s="227"/>
      <c r="P49" s="138"/>
      <c r="Q49" s="140"/>
      <c r="R49" s="138"/>
    </row>
    <row r="50" spans="1:18" x14ac:dyDescent="0.35">
      <c r="A50" s="137"/>
      <c r="B50" s="228"/>
      <c r="C50" s="168" t="s">
        <v>150</v>
      </c>
      <c r="D50" s="169" t="s">
        <v>151</v>
      </c>
      <c r="E50" s="169" t="s">
        <v>152</v>
      </c>
      <c r="F50" s="169" t="str">
        <f>IF(OR(Furnace_Type="Non-Weatherized, Non-Condensing Oil Furnace Fan (NWO-NC)", Furnace_Type="Mobile Home Oil Furnace (MH-NW-OF)"), "HHV Btu/lb", "HHV Btu/ft^3")</f>
        <v>HHV Btu/ft^3</v>
      </c>
      <c r="G50" s="169" t="s">
        <v>153</v>
      </c>
      <c r="H50" s="169" t="str">
        <f>IF(OR(Furnace_Type="Non-Weatherized, Non-Condensing Oil Furnace Fan (NWO-NC)", Furnace_Type="Mobile Home Oil Furnace (MH-NW-OF)"), "Oil lbs", "Gas ft^3")</f>
        <v>Gas ft^3</v>
      </c>
      <c r="I50" s="169" t="s">
        <v>154</v>
      </c>
      <c r="J50" s="169" t="s">
        <v>155</v>
      </c>
      <c r="K50" s="169" t="s">
        <v>156</v>
      </c>
      <c r="L50" s="170" t="s">
        <v>157</v>
      </c>
      <c r="M50" s="138"/>
      <c r="N50" s="138"/>
      <c r="O50" s="227"/>
      <c r="P50" s="138"/>
      <c r="Q50" s="140"/>
      <c r="R50" s="138"/>
    </row>
    <row r="51" spans="1:18" ht="16.2" thickBot="1" x14ac:dyDescent="0.4">
      <c r="A51" s="137"/>
      <c r="B51" s="228"/>
      <c r="C51" s="191"/>
      <c r="D51" s="192"/>
      <c r="E51" s="192"/>
      <c r="F51" s="192"/>
      <c r="G51" s="192"/>
      <c r="H51" s="192"/>
      <c r="I51" s="192"/>
      <c r="J51" s="192"/>
      <c r="K51" s="193"/>
      <c r="L51" s="194"/>
      <c r="M51" s="138"/>
      <c r="N51" s="138"/>
      <c r="O51" s="227"/>
      <c r="P51" s="138"/>
      <c r="Q51" s="140"/>
      <c r="R51" s="138"/>
    </row>
    <row r="52" spans="1:18" ht="16.2" thickBot="1" x14ac:dyDescent="0.4">
      <c r="A52" s="137"/>
      <c r="B52" s="229"/>
      <c r="C52" s="163"/>
      <c r="D52" s="69"/>
      <c r="E52" s="69"/>
      <c r="F52" s="69"/>
      <c r="G52" s="69"/>
      <c r="H52" s="69"/>
      <c r="I52" s="69"/>
      <c r="J52" s="69"/>
      <c r="K52" s="69"/>
      <c r="L52" s="69"/>
      <c r="M52" s="69"/>
      <c r="N52" s="69"/>
      <c r="O52" s="227"/>
      <c r="P52" s="138"/>
      <c r="Q52" s="140"/>
      <c r="R52" s="138"/>
    </row>
    <row r="53" spans="1:18" ht="16.2" thickBot="1" x14ac:dyDescent="0.4">
      <c r="A53" s="137"/>
      <c r="B53" s="228"/>
      <c r="C53" s="469" t="s">
        <v>185</v>
      </c>
      <c r="D53" s="470"/>
      <c r="E53" s="470"/>
      <c r="F53" s="470"/>
      <c r="G53" s="470"/>
      <c r="H53" s="470"/>
      <c r="I53" s="470"/>
      <c r="J53" s="471"/>
      <c r="K53" s="139"/>
      <c r="L53" s="489" t="s">
        <v>188</v>
      </c>
      <c r="M53" s="490"/>
      <c r="N53" s="491"/>
      <c r="O53" s="227"/>
      <c r="P53" s="138"/>
      <c r="Q53" s="140"/>
      <c r="R53" s="138"/>
    </row>
    <row r="54" spans="1:18" x14ac:dyDescent="0.35">
      <c r="A54" s="137"/>
      <c r="B54" s="228"/>
      <c r="C54" s="319" t="s">
        <v>131</v>
      </c>
      <c r="D54" s="256" t="s">
        <v>132</v>
      </c>
      <c r="E54" s="256" t="s">
        <v>133</v>
      </c>
      <c r="F54" s="256" t="s">
        <v>134</v>
      </c>
      <c r="G54" s="256" t="s">
        <v>135</v>
      </c>
      <c r="H54" s="364" t="s">
        <v>136</v>
      </c>
      <c r="I54" s="256" t="s">
        <v>142</v>
      </c>
      <c r="J54" s="365" t="s">
        <v>276</v>
      </c>
      <c r="K54" s="139"/>
      <c r="L54" s="204"/>
      <c r="M54" s="205"/>
      <c r="N54" s="206"/>
      <c r="O54" s="227"/>
      <c r="P54" s="138"/>
      <c r="Q54" s="140"/>
      <c r="R54" s="138"/>
    </row>
    <row r="55" spans="1:18" x14ac:dyDescent="0.35">
      <c r="A55" s="137"/>
      <c r="B55" s="228"/>
      <c r="C55" s="348">
        <v>0</v>
      </c>
      <c r="D55" s="195"/>
      <c r="E55" s="195"/>
      <c r="F55" s="195"/>
      <c r="G55" s="195"/>
      <c r="H55" s="195"/>
      <c r="I55" s="195"/>
      <c r="J55" s="196"/>
      <c r="K55" s="139"/>
      <c r="L55" s="200"/>
      <c r="M55" s="195"/>
      <c r="N55" s="201"/>
      <c r="O55" s="227"/>
      <c r="P55" s="138"/>
      <c r="Q55" s="140"/>
      <c r="R55" s="138"/>
    </row>
    <row r="56" spans="1:18" ht="16.2" thickBot="1" x14ac:dyDescent="0.4">
      <c r="A56" s="137"/>
      <c r="B56" s="228"/>
      <c r="C56" s="349">
        <v>5</v>
      </c>
      <c r="D56" s="195"/>
      <c r="E56" s="195"/>
      <c r="F56" s="195"/>
      <c r="G56" s="195"/>
      <c r="H56" s="195"/>
      <c r="I56" s="195"/>
      <c r="J56" s="196"/>
      <c r="K56" s="139"/>
      <c r="L56" s="202"/>
      <c r="M56" s="203"/>
      <c r="N56" s="198"/>
      <c r="O56" s="227"/>
      <c r="P56" s="138"/>
      <c r="Q56" s="140"/>
      <c r="R56" s="138"/>
    </row>
    <row r="57" spans="1:18" ht="16.2" thickBot="1" x14ac:dyDescent="0.4">
      <c r="A57" s="137"/>
      <c r="B57" s="228"/>
      <c r="C57" s="349">
        <v>10</v>
      </c>
      <c r="D57" s="195"/>
      <c r="E57" s="195"/>
      <c r="F57" s="195"/>
      <c r="G57" s="195"/>
      <c r="H57" s="195"/>
      <c r="I57" s="195"/>
      <c r="J57" s="196"/>
      <c r="K57" s="138"/>
      <c r="L57" s="184"/>
      <c r="M57" s="184"/>
      <c r="N57" s="184"/>
      <c r="O57" s="227"/>
      <c r="P57" s="138"/>
      <c r="Q57" s="140"/>
      <c r="R57" s="138"/>
    </row>
    <row r="58" spans="1:18" ht="16.2" thickBot="1" x14ac:dyDescent="0.4">
      <c r="A58" s="137"/>
      <c r="B58" s="228"/>
      <c r="C58" s="349">
        <v>15</v>
      </c>
      <c r="D58" s="195"/>
      <c r="E58" s="195"/>
      <c r="F58" s="195"/>
      <c r="G58" s="195"/>
      <c r="H58" s="195"/>
      <c r="I58" s="195"/>
      <c r="J58" s="196"/>
      <c r="K58" s="139"/>
      <c r="L58" s="492" t="s">
        <v>189</v>
      </c>
      <c r="M58" s="493"/>
      <c r="N58" s="494"/>
      <c r="O58" s="227"/>
      <c r="P58" s="138"/>
      <c r="Q58" s="140"/>
      <c r="R58" s="138"/>
    </row>
    <row r="59" spans="1:18" x14ac:dyDescent="0.35">
      <c r="A59" s="137"/>
      <c r="B59" s="228"/>
      <c r="C59" s="349">
        <v>20</v>
      </c>
      <c r="D59" s="195"/>
      <c r="E59" s="195"/>
      <c r="F59" s="195"/>
      <c r="G59" s="195"/>
      <c r="H59" s="195"/>
      <c r="I59" s="195"/>
      <c r="J59" s="196"/>
      <c r="K59" s="139"/>
      <c r="L59" s="204"/>
      <c r="M59" s="207"/>
      <c r="N59" s="206"/>
      <c r="O59" s="227"/>
      <c r="P59" s="138"/>
      <c r="Q59" s="140"/>
      <c r="R59" s="138"/>
    </row>
    <row r="60" spans="1:18" x14ac:dyDescent="0.35">
      <c r="A60" s="137"/>
      <c r="B60" s="228"/>
      <c r="C60" s="349">
        <v>25</v>
      </c>
      <c r="D60" s="195"/>
      <c r="E60" s="195"/>
      <c r="F60" s="195"/>
      <c r="G60" s="195"/>
      <c r="H60" s="195"/>
      <c r="I60" s="195"/>
      <c r="J60" s="196"/>
      <c r="K60" s="139"/>
      <c r="L60" s="199"/>
      <c r="M60" s="195"/>
      <c r="N60" s="196"/>
      <c r="O60" s="227"/>
      <c r="P60" s="138"/>
      <c r="Q60" s="140"/>
      <c r="R60" s="138"/>
    </row>
    <row r="61" spans="1:18" ht="16.2" thickBot="1" x14ac:dyDescent="0.4">
      <c r="A61" s="137"/>
      <c r="B61" s="228"/>
      <c r="C61" s="350">
        <v>30</v>
      </c>
      <c r="D61" s="197"/>
      <c r="E61" s="197"/>
      <c r="F61" s="197"/>
      <c r="G61" s="197"/>
      <c r="H61" s="197"/>
      <c r="I61" s="197"/>
      <c r="J61" s="198"/>
      <c r="K61" s="139"/>
      <c r="L61" s="202"/>
      <c r="M61" s="197"/>
      <c r="N61" s="198"/>
      <c r="O61" s="227"/>
      <c r="P61" s="138"/>
      <c r="Q61" s="140"/>
      <c r="R61" s="138"/>
    </row>
    <row r="62" spans="1:18" ht="16.2" thickBot="1" x14ac:dyDescent="0.4">
      <c r="A62" s="137"/>
      <c r="B62" s="228"/>
      <c r="C62" s="69"/>
      <c r="D62" s="69"/>
      <c r="E62" s="69"/>
      <c r="F62" s="69"/>
      <c r="G62" s="69"/>
      <c r="H62" s="69"/>
      <c r="I62" s="253"/>
      <c r="J62" s="253"/>
      <c r="K62" s="138"/>
      <c r="L62" s="162"/>
      <c r="M62" s="162"/>
      <c r="N62" s="162"/>
      <c r="O62" s="227"/>
      <c r="P62" s="138"/>
      <c r="Q62" s="140"/>
      <c r="R62" s="138"/>
    </row>
    <row r="63" spans="1:18" ht="16.2" thickBot="1" x14ac:dyDescent="0.4">
      <c r="A63" s="137"/>
      <c r="B63" s="228"/>
      <c r="I63" s="139"/>
      <c r="J63" s="139"/>
      <c r="K63" s="139"/>
      <c r="L63" s="463" t="s">
        <v>137</v>
      </c>
      <c r="M63" s="464"/>
      <c r="N63" s="465"/>
      <c r="O63" s="227"/>
      <c r="P63" s="138"/>
      <c r="Q63" s="140"/>
      <c r="R63" s="138"/>
    </row>
    <row r="64" spans="1:18" ht="16.2" thickBot="1" x14ac:dyDescent="0.4">
      <c r="A64" s="137"/>
      <c r="B64" s="228"/>
      <c r="I64" s="139"/>
      <c r="J64" s="139"/>
      <c r="K64" s="139"/>
      <c r="L64" s="475" t="e">
        <f>INDEX(Tables!$D$29:$D$32,MATCH(Venting_Type,Tables!$B$29:$B$32,0))</f>
        <v>#N/A</v>
      </c>
      <c r="M64" s="476"/>
      <c r="N64" s="477"/>
      <c r="O64" s="227"/>
      <c r="P64" s="138"/>
      <c r="Q64" s="140"/>
      <c r="R64" s="138"/>
    </row>
    <row r="65" spans="1:18" ht="16.2" thickBot="1" x14ac:dyDescent="0.4">
      <c r="A65" s="137"/>
      <c r="B65" s="229"/>
      <c r="L65" s="69"/>
      <c r="M65" s="69"/>
      <c r="N65" s="69"/>
      <c r="O65" s="227"/>
      <c r="P65" s="138"/>
      <c r="Q65" s="140"/>
      <c r="R65" s="138"/>
    </row>
    <row r="66" spans="1:18" ht="16.2" thickBot="1" x14ac:dyDescent="0.4">
      <c r="A66" s="137"/>
      <c r="B66" s="228"/>
      <c r="C66" s="478" t="s">
        <v>139</v>
      </c>
      <c r="D66" s="479"/>
      <c r="E66" s="479"/>
      <c r="F66" s="479"/>
      <c r="G66" s="480"/>
      <c r="H66" s="138"/>
      <c r="I66" s="138"/>
      <c r="J66" s="138"/>
      <c r="O66" s="227"/>
      <c r="P66" s="138"/>
      <c r="Q66" s="140"/>
      <c r="R66" s="138"/>
    </row>
    <row r="67" spans="1:18" x14ac:dyDescent="0.35">
      <c r="A67" s="137"/>
      <c r="B67" s="228"/>
      <c r="C67" s="187" t="s">
        <v>140</v>
      </c>
      <c r="D67" s="188" t="s">
        <v>141</v>
      </c>
      <c r="E67" s="188" t="s">
        <v>142</v>
      </c>
      <c r="F67" s="188" t="s">
        <v>135</v>
      </c>
      <c r="G67" s="189" t="s">
        <v>143</v>
      </c>
      <c r="H67" s="138"/>
      <c r="I67" s="138"/>
      <c r="J67" s="138"/>
      <c r="O67" s="227"/>
      <c r="P67" s="138"/>
      <c r="Q67" s="140"/>
      <c r="R67" s="138"/>
    </row>
    <row r="68" spans="1:18" ht="16.2" thickBot="1" x14ac:dyDescent="0.4">
      <c r="A68" s="137"/>
      <c r="B68" s="228"/>
      <c r="C68" s="202"/>
      <c r="D68" s="197"/>
      <c r="E68" s="197"/>
      <c r="F68" s="197"/>
      <c r="G68" s="208"/>
      <c r="H68" s="138"/>
      <c r="I68" s="138"/>
      <c r="J68" s="138"/>
      <c r="O68" s="227"/>
      <c r="P68" s="138"/>
      <c r="Q68" s="140"/>
      <c r="R68" s="138"/>
    </row>
    <row r="69" spans="1:18" ht="16.2" thickBot="1" x14ac:dyDescent="0.4">
      <c r="A69" s="137"/>
      <c r="B69" s="229"/>
      <c r="C69" s="162"/>
      <c r="D69" s="162"/>
      <c r="E69" s="162"/>
      <c r="F69" s="162"/>
      <c r="G69" s="162"/>
      <c r="H69" s="67"/>
      <c r="I69" s="67"/>
      <c r="J69" s="67"/>
      <c r="K69" s="67"/>
      <c r="L69" s="67"/>
      <c r="M69" s="67"/>
      <c r="N69" s="67"/>
      <c r="O69" s="227"/>
      <c r="P69" s="138"/>
      <c r="Q69" s="140"/>
      <c r="R69" s="138"/>
    </row>
    <row r="70" spans="1:18" ht="16.2" thickBot="1" x14ac:dyDescent="0.4">
      <c r="A70" s="137"/>
      <c r="B70" s="228"/>
      <c r="C70" s="250" t="s">
        <v>144</v>
      </c>
      <c r="D70" s="251"/>
      <c r="E70" s="251"/>
      <c r="F70" s="251"/>
      <c r="G70" s="251"/>
      <c r="H70" s="251"/>
      <c r="I70" s="251"/>
      <c r="J70" s="251"/>
      <c r="K70" s="251"/>
      <c r="L70" s="251"/>
      <c r="M70" s="252"/>
      <c r="N70" s="138"/>
      <c r="O70" s="231"/>
      <c r="P70" s="138"/>
      <c r="Q70" s="140"/>
      <c r="R70" s="138"/>
    </row>
    <row r="71" spans="1:18" x14ac:dyDescent="0.35">
      <c r="A71" s="137"/>
      <c r="B71" s="228"/>
      <c r="C71" s="187" t="s">
        <v>140</v>
      </c>
      <c r="D71" s="188" t="s">
        <v>141</v>
      </c>
      <c r="E71" s="188" t="s">
        <v>142</v>
      </c>
      <c r="F71" s="188" t="s">
        <v>135</v>
      </c>
      <c r="G71" s="188" t="s">
        <v>145</v>
      </c>
      <c r="H71" s="188" t="s">
        <v>146</v>
      </c>
      <c r="I71" s="188" t="s">
        <v>147</v>
      </c>
      <c r="J71" s="188" t="s">
        <v>299</v>
      </c>
      <c r="K71" s="188" t="s">
        <v>148</v>
      </c>
      <c r="L71" s="188" t="s">
        <v>149</v>
      </c>
      <c r="M71" s="189" t="s">
        <v>143</v>
      </c>
      <c r="O71" s="231"/>
      <c r="P71" s="138"/>
      <c r="Q71" s="140"/>
      <c r="R71" s="138"/>
    </row>
    <row r="72" spans="1:18" ht="16.2" thickBot="1" x14ac:dyDescent="0.4">
      <c r="A72" s="137"/>
      <c r="B72" s="228"/>
      <c r="C72" s="202"/>
      <c r="D72" s="197"/>
      <c r="E72" s="197"/>
      <c r="F72" s="197"/>
      <c r="G72" s="197"/>
      <c r="H72" s="197"/>
      <c r="I72" s="190">
        <f>H72-G72</f>
        <v>0</v>
      </c>
      <c r="J72" s="197"/>
      <c r="K72" s="197"/>
      <c r="L72" s="190">
        <f>K72-J72</f>
        <v>0</v>
      </c>
      <c r="M72" s="209"/>
      <c r="O72" s="231"/>
      <c r="P72" s="138"/>
      <c r="Q72" s="140"/>
      <c r="R72" s="138"/>
    </row>
    <row r="73" spans="1:18" ht="16.2" thickBot="1" x14ac:dyDescent="0.4">
      <c r="A73" s="137"/>
      <c r="B73" s="234"/>
      <c r="C73" s="235"/>
      <c r="D73" s="235"/>
      <c r="E73" s="235"/>
      <c r="F73" s="235"/>
      <c r="G73" s="235"/>
      <c r="H73" s="235"/>
      <c r="I73" s="235"/>
      <c r="J73" s="235"/>
      <c r="K73" s="236"/>
      <c r="L73" s="236"/>
      <c r="M73" s="236"/>
      <c r="N73" s="236"/>
      <c r="O73" s="233"/>
      <c r="P73" s="138"/>
      <c r="Q73" s="140"/>
      <c r="R73" s="138"/>
    </row>
    <row r="74" spans="1:18" ht="16.2" thickBot="1" x14ac:dyDescent="0.4">
      <c r="B74" s="175"/>
      <c r="C74" s="175"/>
      <c r="D74" s="175"/>
      <c r="E74" s="175"/>
      <c r="F74" s="175"/>
      <c r="G74" s="175"/>
      <c r="H74" s="69"/>
      <c r="I74" s="69"/>
      <c r="J74" s="69"/>
      <c r="K74" s="69"/>
      <c r="L74" s="69"/>
      <c r="M74" s="69"/>
      <c r="N74" s="175"/>
      <c r="O74" s="69"/>
      <c r="Q74" s="140"/>
      <c r="R74" s="138"/>
    </row>
    <row r="75" spans="1:18" s="156" customFormat="1" ht="16.2" thickBot="1" x14ac:dyDescent="0.35">
      <c r="A75" s="160"/>
      <c r="B75" s="466" t="s">
        <v>190</v>
      </c>
      <c r="C75" s="467"/>
      <c r="D75" s="467"/>
      <c r="E75" s="467"/>
      <c r="F75" s="467"/>
      <c r="G75" s="467"/>
      <c r="H75" s="467"/>
      <c r="I75" s="467"/>
      <c r="J75" s="467"/>
      <c r="K75" s="467"/>
      <c r="L75" s="467"/>
      <c r="M75" s="467"/>
      <c r="N75" s="467"/>
      <c r="O75" s="468"/>
      <c r="P75" s="161"/>
      <c r="Q75" s="238"/>
      <c r="R75" s="161"/>
    </row>
    <row r="76" spans="1:18" ht="16.2" thickBot="1" x14ac:dyDescent="0.4">
      <c r="A76" s="137"/>
      <c r="B76" s="237"/>
      <c r="C76" s="67"/>
      <c r="D76" s="67"/>
      <c r="E76" s="67"/>
      <c r="F76" s="67"/>
      <c r="G76" s="67"/>
      <c r="H76" s="67"/>
      <c r="I76" s="67"/>
      <c r="L76" s="67"/>
      <c r="M76" s="67"/>
      <c r="O76" s="227"/>
      <c r="P76" s="138"/>
      <c r="Q76" s="140"/>
      <c r="R76" s="138"/>
    </row>
    <row r="77" spans="1:18" ht="16.2" thickBot="1" x14ac:dyDescent="0.4">
      <c r="A77" s="137"/>
      <c r="B77" s="228"/>
      <c r="C77" s="472" t="s">
        <v>138</v>
      </c>
      <c r="D77" s="473"/>
      <c r="E77" s="473"/>
      <c r="F77" s="473"/>
      <c r="G77" s="473"/>
      <c r="H77" s="473"/>
      <c r="I77" s="474"/>
      <c r="J77" s="138"/>
      <c r="L77" s="466" t="s">
        <v>188</v>
      </c>
      <c r="M77" s="467"/>
      <c r="N77" s="468"/>
      <c r="O77" s="227"/>
      <c r="P77" s="138"/>
      <c r="Q77" s="140"/>
      <c r="R77" s="138"/>
    </row>
    <row r="78" spans="1:18" x14ac:dyDescent="0.35">
      <c r="A78" s="137"/>
      <c r="B78" s="228"/>
      <c r="C78" s="187" t="s">
        <v>131</v>
      </c>
      <c r="D78" s="188" t="s">
        <v>132</v>
      </c>
      <c r="E78" s="188" t="s">
        <v>133</v>
      </c>
      <c r="F78" s="188" t="s">
        <v>134</v>
      </c>
      <c r="G78" s="188" t="s">
        <v>142</v>
      </c>
      <c r="H78" s="370" t="s">
        <v>136</v>
      </c>
      <c r="I78" s="369" t="s">
        <v>276</v>
      </c>
      <c r="J78" s="138"/>
      <c r="L78" s="204"/>
      <c r="M78" s="180"/>
      <c r="N78" s="206"/>
      <c r="O78" s="227"/>
      <c r="P78" s="138"/>
      <c r="Q78" s="140"/>
      <c r="R78" s="138"/>
    </row>
    <row r="79" spans="1:18" x14ac:dyDescent="0.35">
      <c r="A79" s="137"/>
      <c r="B79" s="228"/>
      <c r="C79" s="348">
        <v>0</v>
      </c>
      <c r="D79" s="195"/>
      <c r="E79" s="195"/>
      <c r="F79" s="195"/>
      <c r="G79" s="195"/>
      <c r="H79" s="195"/>
      <c r="I79" s="196"/>
      <c r="J79" s="138"/>
      <c r="L79" s="181"/>
      <c r="M79" s="195"/>
      <c r="N79" s="183"/>
      <c r="O79" s="227"/>
      <c r="P79" s="138"/>
      <c r="Q79" s="140"/>
      <c r="R79" s="138"/>
    </row>
    <row r="80" spans="1:18" ht="16.2" thickBot="1" x14ac:dyDescent="0.4">
      <c r="A80" s="137"/>
      <c r="B80" s="228"/>
      <c r="C80" s="349">
        <v>5</v>
      </c>
      <c r="D80" s="195"/>
      <c r="E80" s="195"/>
      <c r="F80" s="195"/>
      <c r="G80" s="195"/>
      <c r="H80" s="195"/>
      <c r="I80" s="196"/>
      <c r="J80" s="138"/>
      <c r="L80" s="202"/>
      <c r="M80" s="182"/>
      <c r="N80" s="198"/>
      <c r="O80" s="227"/>
      <c r="P80" s="138"/>
      <c r="Q80" s="140"/>
      <c r="R80" s="138"/>
    </row>
    <row r="81" spans="1:18" ht="16.2" thickBot="1" x14ac:dyDescent="0.4">
      <c r="A81" s="137"/>
      <c r="B81" s="228"/>
      <c r="C81" s="349">
        <v>10</v>
      </c>
      <c r="D81" s="195"/>
      <c r="E81" s="195"/>
      <c r="F81" s="195"/>
      <c r="G81" s="195"/>
      <c r="H81" s="195"/>
      <c r="I81" s="196"/>
      <c r="J81" s="138"/>
      <c r="L81" s="162"/>
      <c r="M81" s="162"/>
      <c r="N81" s="162"/>
      <c r="O81" s="227"/>
      <c r="P81" s="138"/>
      <c r="Q81" s="140"/>
      <c r="R81" s="138"/>
    </row>
    <row r="82" spans="1:18" ht="16.2" thickBot="1" x14ac:dyDescent="0.4">
      <c r="A82" s="137"/>
      <c r="B82" s="228"/>
      <c r="C82" s="349">
        <v>15</v>
      </c>
      <c r="D82" s="195"/>
      <c r="E82" s="195"/>
      <c r="F82" s="195"/>
      <c r="G82" s="195"/>
      <c r="H82" s="195"/>
      <c r="I82" s="196"/>
      <c r="J82" s="138"/>
      <c r="L82" s="466" t="s">
        <v>189</v>
      </c>
      <c r="M82" s="467"/>
      <c r="N82" s="468"/>
      <c r="O82" s="227"/>
      <c r="P82" s="138"/>
      <c r="Q82" s="140"/>
      <c r="R82" s="138"/>
    </row>
    <row r="83" spans="1:18" x14ac:dyDescent="0.35">
      <c r="A83" s="137"/>
      <c r="B83" s="228"/>
      <c r="C83" s="349">
        <v>20</v>
      </c>
      <c r="D83" s="195"/>
      <c r="E83" s="195"/>
      <c r="F83" s="195"/>
      <c r="G83" s="195"/>
      <c r="H83" s="195"/>
      <c r="I83" s="196"/>
      <c r="J83" s="138"/>
      <c r="L83" s="204"/>
      <c r="M83" s="207"/>
      <c r="N83" s="206"/>
      <c r="O83" s="227"/>
      <c r="P83" s="138"/>
      <c r="Q83" s="140"/>
      <c r="R83" s="138"/>
    </row>
    <row r="84" spans="1:18" x14ac:dyDescent="0.35">
      <c r="A84" s="137"/>
      <c r="B84" s="228"/>
      <c r="C84" s="349">
        <v>25</v>
      </c>
      <c r="D84" s="195"/>
      <c r="E84" s="195"/>
      <c r="F84" s="195"/>
      <c r="G84" s="195"/>
      <c r="H84" s="195"/>
      <c r="I84" s="196"/>
      <c r="J84" s="138"/>
      <c r="L84" s="199"/>
      <c r="M84" s="195"/>
      <c r="N84" s="196"/>
      <c r="O84" s="227"/>
      <c r="P84" s="138"/>
      <c r="Q84" s="140"/>
      <c r="R84" s="138"/>
    </row>
    <row r="85" spans="1:18" ht="16.2" thickBot="1" x14ac:dyDescent="0.4">
      <c r="A85" s="137"/>
      <c r="B85" s="228"/>
      <c r="C85" s="350">
        <v>30</v>
      </c>
      <c r="D85" s="197"/>
      <c r="E85" s="197"/>
      <c r="F85" s="197"/>
      <c r="G85" s="197"/>
      <c r="H85" s="197"/>
      <c r="I85" s="198"/>
      <c r="J85" s="138"/>
      <c r="L85" s="202"/>
      <c r="M85" s="197"/>
      <c r="N85" s="198"/>
      <c r="O85" s="227"/>
      <c r="P85" s="138"/>
      <c r="Q85" s="140"/>
      <c r="R85" s="138"/>
    </row>
    <row r="86" spans="1:18" ht="16.2" thickBot="1" x14ac:dyDescent="0.4">
      <c r="A86" s="137"/>
      <c r="B86" s="229"/>
      <c r="C86" s="69"/>
      <c r="D86" s="69"/>
      <c r="E86" s="69"/>
      <c r="F86" s="69"/>
      <c r="G86" s="69"/>
      <c r="H86" s="69"/>
      <c r="I86" s="69"/>
      <c r="J86" s="69"/>
      <c r="L86" s="162"/>
      <c r="M86" s="162"/>
      <c r="N86" s="162"/>
      <c r="O86" s="227"/>
      <c r="P86" s="138"/>
      <c r="Q86" s="140"/>
      <c r="R86" s="138"/>
    </row>
    <row r="87" spans="1:18" ht="16.2" thickBot="1" x14ac:dyDescent="0.4">
      <c r="A87" s="137"/>
      <c r="B87" s="229"/>
      <c r="L87" s="466" t="s">
        <v>137</v>
      </c>
      <c r="M87" s="467"/>
      <c r="N87" s="468"/>
      <c r="O87" s="227"/>
      <c r="P87" s="138"/>
      <c r="Q87" s="140"/>
      <c r="R87" s="138"/>
    </row>
    <row r="88" spans="1:18" ht="16.2" thickBot="1" x14ac:dyDescent="0.4">
      <c r="A88" s="227"/>
      <c r="B88" s="138"/>
      <c r="L88" s="481">
        <v>3</v>
      </c>
      <c r="M88" s="482"/>
      <c r="N88" s="483"/>
      <c r="O88" s="227"/>
      <c r="P88" s="138"/>
      <c r="Q88" s="140"/>
      <c r="R88" s="138"/>
    </row>
    <row r="89" spans="1:18" ht="16.2" thickBot="1" x14ac:dyDescent="0.4">
      <c r="A89" s="137"/>
      <c r="B89" s="229"/>
      <c r="C89" s="69"/>
      <c r="D89" s="69"/>
      <c r="E89" s="69"/>
      <c r="F89" s="69"/>
      <c r="G89" s="69"/>
      <c r="H89" s="69"/>
      <c r="I89" s="69"/>
      <c r="J89" s="69"/>
      <c r="L89" s="69"/>
      <c r="M89" s="69"/>
      <c r="N89" s="69"/>
      <c r="O89" s="227"/>
      <c r="P89" s="138"/>
      <c r="Q89" s="140"/>
      <c r="R89" s="138"/>
    </row>
    <row r="90" spans="1:18" ht="16.2" thickBot="1" x14ac:dyDescent="0.4">
      <c r="A90" s="137"/>
      <c r="B90" s="228"/>
      <c r="C90" s="463" t="s">
        <v>177</v>
      </c>
      <c r="D90" s="464"/>
      <c r="E90" s="465"/>
      <c r="F90" s="138"/>
      <c r="O90" s="227"/>
      <c r="P90" s="138"/>
      <c r="Q90" s="140"/>
      <c r="R90" s="138"/>
    </row>
    <row r="91" spans="1:18" x14ac:dyDescent="0.35">
      <c r="A91" s="137"/>
      <c r="B91" s="228"/>
      <c r="C91" s="187" t="s">
        <v>178</v>
      </c>
      <c r="D91" s="188" t="s">
        <v>172</v>
      </c>
      <c r="E91" s="189" t="s">
        <v>136</v>
      </c>
      <c r="F91" s="138"/>
      <c r="O91" s="227"/>
      <c r="P91" s="138"/>
      <c r="Q91" s="140"/>
      <c r="R91" s="138"/>
    </row>
    <row r="92" spans="1:18" x14ac:dyDescent="0.35">
      <c r="A92" s="137"/>
      <c r="B92" s="228"/>
      <c r="C92" s="348" t="s">
        <v>158</v>
      </c>
      <c r="D92" s="195"/>
      <c r="E92" s="196"/>
      <c r="F92" s="138"/>
      <c r="O92" s="227"/>
      <c r="P92" s="138"/>
      <c r="Q92" s="140"/>
      <c r="R92" s="138"/>
    </row>
    <row r="93" spans="1:18" x14ac:dyDescent="0.35">
      <c r="A93" s="137"/>
      <c r="B93" s="228"/>
      <c r="C93" s="349" t="s">
        <v>159</v>
      </c>
      <c r="D93" s="195"/>
      <c r="E93" s="196"/>
      <c r="F93" s="138"/>
      <c r="O93" s="227"/>
      <c r="P93" s="138"/>
      <c r="Q93" s="140"/>
      <c r="R93" s="138"/>
    </row>
    <row r="94" spans="1:18" x14ac:dyDescent="0.35">
      <c r="A94" s="137"/>
      <c r="B94" s="228"/>
      <c r="C94" s="349" t="s">
        <v>161</v>
      </c>
      <c r="D94" s="195"/>
      <c r="E94" s="196"/>
      <c r="F94" s="138"/>
      <c r="O94" s="227"/>
      <c r="P94" s="138"/>
      <c r="Q94" s="140"/>
      <c r="R94" s="138"/>
    </row>
    <row r="95" spans="1:18" x14ac:dyDescent="0.35">
      <c r="A95" s="137"/>
      <c r="B95" s="228"/>
      <c r="C95" s="349" t="s">
        <v>59</v>
      </c>
      <c r="D95" s="195"/>
      <c r="E95" s="196"/>
      <c r="F95" s="138"/>
      <c r="O95" s="227"/>
      <c r="P95" s="138"/>
      <c r="Q95" s="140"/>
      <c r="R95" s="138"/>
    </row>
    <row r="96" spans="1:18" ht="16.2" thickBot="1" x14ac:dyDescent="0.4">
      <c r="A96" s="137"/>
      <c r="B96" s="228"/>
      <c r="C96" s="350" t="s">
        <v>160</v>
      </c>
      <c r="D96" s="197"/>
      <c r="E96" s="198"/>
      <c r="F96" s="138"/>
      <c r="O96" s="227"/>
      <c r="P96" s="138"/>
      <c r="Q96" s="140"/>
      <c r="R96" s="138"/>
    </row>
    <row r="97" spans="1:18" ht="16.2" thickBot="1" x14ac:dyDescent="0.4">
      <c r="A97" s="137"/>
      <c r="B97" s="234"/>
      <c r="C97" s="236"/>
      <c r="D97" s="236"/>
      <c r="E97" s="235"/>
      <c r="F97" s="232"/>
      <c r="G97" s="232"/>
      <c r="H97" s="232"/>
      <c r="I97" s="232"/>
      <c r="J97" s="232"/>
      <c r="K97" s="232"/>
      <c r="L97" s="232"/>
      <c r="M97" s="232"/>
      <c r="N97" s="232"/>
      <c r="O97" s="233"/>
      <c r="P97" s="138"/>
      <c r="Q97" s="140"/>
      <c r="R97" s="138"/>
    </row>
    <row r="98" spans="1:18" x14ac:dyDescent="0.35">
      <c r="B98" s="69"/>
      <c r="C98" s="69"/>
      <c r="D98" s="69"/>
      <c r="E98" s="69"/>
      <c r="F98" s="69"/>
      <c r="G98" s="69"/>
      <c r="H98" s="69"/>
      <c r="I98" s="69"/>
      <c r="J98" s="69"/>
      <c r="K98" s="69"/>
      <c r="L98" s="69"/>
      <c r="M98" s="69"/>
      <c r="N98" s="69"/>
      <c r="O98" s="69"/>
      <c r="Q98" s="140"/>
      <c r="R98" s="138"/>
    </row>
    <row r="99" spans="1:18" x14ac:dyDescent="0.35">
      <c r="A99" s="140"/>
      <c r="B99" s="140"/>
      <c r="C99" s="140"/>
      <c r="D99" s="140"/>
      <c r="E99" s="140"/>
      <c r="F99" s="140"/>
      <c r="G99" s="140"/>
      <c r="H99" s="140"/>
      <c r="I99" s="140"/>
      <c r="J99" s="140"/>
      <c r="K99" s="140"/>
      <c r="L99" s="140"/>
      <c r="M99" s="140"/>
      <c r="N99" s="140"/>
      <c r="O99" s="140"/>
      <c r="P99" s="140"/>
      <c r="Q99" s="140"/>
      <c r="R99" s="138"/>
    </row>
    <row r="100" spans="1:18" x14ac:dyDescent="0.35">
      <c r="A100" s="69"/>
      <c r="Q100" s="69"/>
    </row>
    <row r="107" spans="1:18" x14ac:dyDescent="0.35">
      <c r="C107" s="157"/>
    </row>
    <row r="110" spans="1:18" x14ac:dyDescent="0.35">
      <c r="D110" s="158"/>
    </row>
  </sheetData>
  <sheetProtection algorithmName="SHA-512" hashValue="BZ7yIepoobchDLRfcUpve0xaLRsUpThtfoJT+cuENVhYZ9POh3nH1oIvtUAqa3xfxipPwA8JTYG7TcjBnovwaw==" saltValue="fTbOiGu0kXkxbWB0uhYmMQ==" spinCount="100000" sheet="1" objects="1" scenarios="1" selectLockedCells="1"/>
  <mergeCells count="35">
    <mergeCell ref="B13:C13"/>
    <mergeCell ref="B12:D12"/>
    <mergeCell ref="B2:D2"/>
    <mergeCell ref="B3:C3"/>
    <mergeCell ref="B4:C4"/>
    <mergeCell ref="B5:C5"/>
    <mergeCell ref="B6:C6"/>
    <mergeCell ref="B7:C7"/>
    <mergeCell ref="B8:C8"/>
    <mergeCell ref="C37:G37"/>
    <mergeCell ref="L53:N53"/>
    <mergeCell ref="L58:N58"/>
    <mergeCell ref="L34:N34"/>
    <mergeCell ref="L35:N35"/>
    <mergeCell ref="L29:N29"/>
    <mergeCell ref="L24:N24"/>
    <mergeCell ref="B18:O18"/>
    <mergeCell ref="C20:M20"/>
    <mergeCell ref="C24:J24"/>
    <mergeCell ref="B9:C9"/>
    <mergeCell ref="B16:C16"/>
    <mergeCell ref="B15:C15"/>
    <mergeCell ref="B14:C14"/>
    <mergeCell ref="C90:E90"/>
    <mergeCell ref="L64:N64"/>
    <mergeCell ref="C66:G66"/>
    <mergeCell ref="L77:N77"/>
    <mergeCell ref="L82:N82"/>
    <mergeCell ref="L87:N87"/>
    <mergeCell ref="L88:N88"/>
    <mergeCell ref="L63:N63"/>
    <mergeCell ref="B47:O47"/>
    <mergeCell ref="C53:J53"/>
    <mergeCell ref="C77:I77"/>
    <mergeCell ref="B75:O75"/>
  </mergeCells>
  <phoneticPr fontId="77" type="noConversion"/>
  <conditionalFormatting sqref="B47:B48 K48:N48 C48:J52 K49:L49 M49:N51 I50:L51 K52:N69 C53 K70:M70 N70:N71 I71:M72">
    <cfRule type="expression" dxfId="14" priority="13">
      <formula>Burner_Stages = "Single-Stage"</formula>
    </cfRule>
  </conditionalFormatting>
  <conditionalFormatting sqref="C37 C66:G68">
    <cfRule type="expression" dxfId="13" priority="9">
      <formula>Condensing="N/A"</formula>
    </cfRule>
    <cfRule type="expression" dxfId="12" priority="15">
      <formula>Condensing="Condensing"</formula>
    </cfRule>
  </conditionalFormatting>
  <conditionalFormatting sqref="C77 L77 L78:N80 L82 L83:N85 C92:E94 C96:E96">
    <cfRule type="expression" dxfId="11" priority="10">
      <formula>Max_Airflow_Heating_Mode = "Yes"</formula>
    </cfRule>
  </conditionalFormatting>
  <conditionalFormatting sqref="C38:G39">
    <cfRule type="expression" dxfId="10" priority="4">
      <formula>Condensing="N/A"</formula>
    </cfRule>
    <cfRule type="expression" dxfId="9" priority="5">
      <formula>AND(Burner_Stages="Multi-Stage / Modulating",Max_Airflow_Heating_Mode="No")</formula>
    </cfRule>
    <cfRule type="expression" dxfId="8" priority="6">
      <formula>Condensing="Condensing"</formula>
    </cfRule>
  </conditionalFormatting>
  <conditionalFormatting sqref="C78:I85">
    <cfRule type="expression" dxfId="7" priority="3">
      <formula>Max_Airflow_Heating_Mode = "Yes"</formula>
    </cfRule>
  </conditionalFormatting>
  <conditionalFormatting sqref="C25:J32">
    <cfRule type="expression" dxfId="6" priority="7">
      <formula>AND(Burner_Stages="Multi-Stage / Modulating",Max_Airflow_Heating_Mode="No")</formula>
    </cfRule>
  </conditionalFormatting>
  <conditionalFormatting sqref="C54:J72">
    <cfRule type="expression" dxfId="5" priority="1">
      <formula>Burner_Stages = "Single-Stage"</formula>
    </cfRule>
  </conditionalFormatting>
  <conditionalFormatting sqref="C21:L22 C24 L24:N27 L29:N32 L34:N35 C37 C41:M43">
    <cfRule type="expression" dxfId="4" priority="11">
      <formula>AND(Burner_Stages="Multi-Stage / Modulating",Max_Airflow_Heating_Mode="No")</formula>
    </cfRule>
  </conditionalFormatting>
  <conditionalFormatting sqref="C41:M43 C70:M72">
    <cfRule type="expression" dxfId="3" priority="14">
      <formula>Condensing="Non-Condensing"</formula>
    </cfRule>
  </conditionalFormatting>
  <conditionalFormatting sqref="L88">
    <cfRule type="expression" dxfId="2" priority="12">
      <formula>Burner_Stages = "Single-Stage"</formula>
    </cfRule>
  </conditionalFormatting>
  <hyperlinks>
    <hyperlink ref="F3" location="Instructions!A1" display="Back to Instructions tab" xr:uid="{FBF7D944-BE6D-4F5D-9DFD-6027F4E6F73A}"/>
  </hyperlinks>
  <pageMargins left="0.7" right="0.7" top="0.75" bottom="0.75" header="0.3" footer="0.3"/>
  <pageSetup orientation="portrait" horizontalDpi="1200" verticalDpi="1200" r:id="rId1"/>
  <ignoredErrors>
    <ignoredError sqref="L64"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2D6FB-2F7E-40ED-A921-D4BDEB29873B}">
  <sheetPr codeName="Sheet6">
    <tabColor rgb="FF0070C0"/>
  </sheetPr>
  <dimension ref="A1:H49"/>
  <sheetViews>
    <sheetView showGridLines="0" zoomScale="80" zoomScaleNormal="80" workbookViewId="0">
      <selection activeCell="C32" sqref="C32"/>
    </sheetView>
  </sheetViews>
  <sheetFormatPr defaultColWidth="9.109375" defaultRowHeight="15.6" x14ac:dyDescent="0.35"/>
  <cols>
    <col min="1" max="1" width="4.109375" style="142" customWidth="1"/>
    <col min="2" max="2" width="70.6640625" style="142" customWidth="1"/>
    <col min="3" max="3" width="56.5546875" style="142" customWidth="1"/>
    <col min="4" max="5" width="39.6640625" style="142" customWidth="1"/>
    <col min="6" max="6" width="16.109375" style="142" customWidth="1"/>
    <col min="7" max="7" width="4.88671875" style="142" customWidth="1"/>
    <col min="8" max="16384" width="9.109375" style="142"/>
  </cols>
  <sheetData>
    <row r="1" spans="1:8" ht="16.2" thickBot="1" x14ac:dyDescent="0.4">
      <c r="B1" s="146"/>
      <c r="C1" s="146"/>
      <c r="G1" s="2"/>
      <c r="H1" s="145"/>
    </row>
    <row r="2" spans="1:8" ht="18" thickBot="1" x14ac:dyDescent="0.4">
      <c r="A2" s="144"/>
      <c r="B2" s="383" t="s">
        <v>0</v>
      </c>
      <c r="C2" s="384"/>
      <c r="D2" s="123"/>
      <c r="E2" s="116"/>
      <c r="G2" s="2"/>
      <c r="H2" s="145"/>
    </row>
    <row r="3" spans="1:8" x14ac:dyDescent="0.35">
      <c r="A3" s="144"/>
      <c r="B3" s="44" t="str">
        <f>'Version Control'!B3</f>
        <v>Test Report Template Name:</v>
      </c>
      <c r="C3" s="38" t="str">
        <f>'Version Control'!C3</f>
        <v>Furnace Fans</v>
      </c>
      <c r="D3" s="121"/>
      <c r="E3" s="117"/>
      <c r="G3" s="2"/>
      <c r="H3" s="145"/>
    </row>
    <row r="4" spans="1:8" ht="17.399999999999999" x14ac:dyDescent="0.35">
      <c r="A4" s="144"/>
      <c r="B4" s="45" t="str">
        <f>'Version Control'!B4</f>
        <v>Version Number:</v>
      </c>
      <c r="C4" s="39" t="str">
        <f>'Version Control'!C4</f>
        <v>v3.3</v>
      </c>
      <c r="D4" s="121"/>
      <c r="E4" s="136" t="s">
        <v>230</v>
      </c>
      <c r="G4" s="2"/>
      <c r="H4" s="145"/>
    </row>
    <row r="5" spans="1:8" x14ac:dyDescent="0.35">
      <c r="A5" s="144"/>
      <c r="B5" s="45" t="str">
        <f>'Version Control'!B5</f>
        <v xml:space="preserve">Latest Template Revision: </v>
      </c>
      <c r="C5" s="40">
        <f>'Version Control'!C5</f>
        <v>46171</v>
      </c>
      <c r="D5" s="121"/>
      <c r="E5" s="117"/>
      <c r="G5" s="2"/>
      <c r="H5" s="145"/>
    </row>
    <row r="6" spans="1:8" x14ac:dyDescent="0.35">
      <c r="A6" s="144"/>
      <c r="B6" s="45" t="str">
        <f>'Version Control'!B6</f>
        <v>Tab Name:</v>
      </c>
      <c r="C6" s="39" t="str">
        <f ca="1">MID(CELL("filename",A1), FIND("]", CELL("filename", A1))+ 1, 255)</f>
        <v>Calculations</v>
      </c>
      <c r="D6" s="121"/>
      <c r="E6" s="114"/>
      <c r="G6" s="2"/>
      <c r="H6" s="145"/>
    </row>
    <row r="7" spans="1:8" x14ac:dyDescent="0.35">
      <c r="A7" s="144"/>
      <c r="B7" s="41" t="str">
        <f>'Version Control'!B7</f>
        <v>File Name:</v>
      </c>
      <c r="C7" s="42" t="str">
        <f ca="1">'Version Control'!C7</f>
        <v>Furnace Fans - v3.3.xlsx</v>
      </c>
      <c r="D7" s="121"/>
      <c r="E7" s="117"/>
      <c r="G7" s="2"/>
      <c r="H7" s="145"/>
    </row>
    <row r="8" spans="1:8" x14ac:dyDescent="0.35">
      <c r="A8" s="144"/>
      <c r="B8" s="41" t="str">
        <f>'Version Control'!B8</f>
        <v>Test Start Date:</v>
      </c>
      <c r="C8" s="259" t="str">
        <f>'Version Control'!C8</f>
        <v>[MM/DD/YYYY]</v>
      </c>
      <c r="D8" s="121"/>
      <c r="E8" s="117"/>
      <c r="G8" s="2"/>
      <c r="H8" s="145"/>
    </row>
    <row r="9" spans="1:8" ht="16.2" thickBot="1" x14ac:dyDescent="0.4">
      <c r="A9" s="144"/>
      <c r="B9" s="46" t="str">
        <f>'Version Control'!B9</f>
        <v xml:space="preserve">Test Completion Date: </v>
      </c>
      <c r="C9" s="43" t="str">
        <f>'Version Control'!C9</f>
        <v>[MM/DD/YYYY]</v>
      </c>
      <c r="D9" s="121"/>
      <c r="E9" s="117"/>
      <c r="G9" s="2"/>
      <c r="H9" s="145"/>
    </row>
    <row r="10" spans="1:8" x14ac:dyDescent="0.35">
      <c r="B10" s="147"/>
      <c r="C10" s="147"/>
      <c r="G10" s="2"/>
      <c r="H10" s="145"/>
    </row>
    <row r="11" spans="1:8" ht="16.2" thickBot="1" x14ac:dyDescent="0.4">
      <c r="B11" s="146"/>
      <c r="C11" s="146"/>
      <c r="D11" s="146"/>
      <c r="E11" s="146"/>
      <c r="G11" s="2"/>
      <c r="H11" s="145"/>
    </row>
    <row r="12" spans="1:8" ht="16.2" thickBot="1" x14ac:dyDescent="0.4">
      <c r="A12" s="144"/>
      <c r="B12" s="414" t="s">
        <v>58</v>
      </c>
      <c r="C12" s="523"/>
      <c r="D12" s="523"/>
      <c r="E12" s="415"/>
      <c r="F12" s="145"/>
      <c r="G12" s="2"/>
      <c r="H12" s="145"/>
    </row>
    <row r="13" spans="1:8" x14ac:dyDescent="0.35">
      <c r="A13" s="144"/>
      <c r="B13" s="84" t="s">
        <v>125</v>
      </c>
      <c r="C13" s="154" t="s">
        <v>187</v>
      </c>
      <c r="D13" s="154" t="s">
        <v>300</v>
      </c>
      <c r="E13" s="153" t="s">
        <v>122</v>
      </c>
      <c r="F13" s="145"/>
      <c r="G13" s="2"/>
      <c r="H13" s="145"/>
    </row>
    <row r="14" spans="1:8" x14ac:dyDescent="0.35">
      <c r="A14" s="144"/>
      <c r="B14" s="353" t="s">
        <v>129</v>
      </c>
      <c r="C14" s="56" t="str">
        <f>IF('FER Input Data'!D14=0,"",'FER Input Data'!D14)</f>
        <v/>
      </c>
      <c r="D14" s="55" t="str">
        <f>IFERROR(ROUND(IF(Max_Airflow_Heating_Mode="No",
INDEX('FER Input Data'!$D$79:$D$85,COUNTA('FER Input Data'!$D$79:$D$85)),
INDEX('FER Input Data'!$D$26:$D$32,COUNTA('FER Input Data'!$D$26:$D$32))),2),"")</f>
        <v/>
      </c>
      <c r="E14" s="57" t="str">
        <f>IFERROR(ROUND(IF(Max_Airflow_Heating_Mode="No",
INDEX('FER Input Data'!$H$79:$H$85,COUNTA('FER Input Data'!$H$79:$H$85)),
INDEX('FER Input Data'!$H$26:$H$32,COUNTA('FER Input Data'!$H$26:$H$32))),0),"")</f>
        <v/>
      </c>
      <c r="F14" s="145"/>
      <c r="G14" s="2"/>
      <c r="H14" s="145"/>
    </row>
    <row r="15" spans="1:8" x14ac:dyDescent="0.35">
      <c r="A15" s="144"/>
      <c r="B15" s="351" t="s">
        <v>130</v>
      </c>
      <c r="C15" s="56" t="str">
        <f>IF('FER Input Data'!D15=0,"",'FER Input Data'!D15)</f>
        <v/>
      </c>
      <c r="D15" s="55" t="str">
        <f>IFERROR(ROUND(IF(Burner_Stages="Single-Stage",
INDEX('FER Input Data'!$D$26:$D$32,COUNTA('FER Input Data'!$D$26:$D$32)),
INDEX('FER Input Data'!$D$55:$D$61,COUNTA('FER Input Data'!$D$55:$D$61))),2),"")</f>
        <v/>
      </c>
      <c r="E15" s="57" t="str">
        <f>IFERROR(ROUND(IF(Burner_Stages="Single-Stage",
INDEX('FER Input Data'!$H$26:$H$32,COUNTA('FER Input Data'!$H$26:$H$32)),
INDEX('FER Input Data'!$H$55:$H$61,COUNTA('FER Input Data'!$H$55:$H$61))),0),"")</f>
        <v/>
      </c>
      <c r="F15" s="145"/>
      <c r="G15" s="2"/>
      <c r="H15" s="145"/>
    </row>
    <row r="16" spans="1:8" ht="16.2" thickBot="1" x14ac:dyDescent="0.4">
      <c r="A16" s="144"/>
      <c r="B16" s="352" t="s">
        <v>123</v>
      </c>
      <c r="C16" s="86" t="str">
        <f>IF('FER Input Data'!D16=0,"",'FER Input Data'!D16)</f>
        <v/>
      </c>
      <c r="D16" s="87" t="str">
        <f>IF(INDEX('FER Input Data'!$D$92:$D$96,MATCH("Constant Circulation",'FER Input Data'!$C$92:$C$96,0))=0,"",INDEX('FER Input Data'!$D$92:$D$96,MATCH("Constant Circulation",'FER Input Data'!$C$92:$C$96,0)))</f>
        <v/>
      </c>
      <c r="E16" s="88" t="str">
        <f>IF(INDEX('FER Input Data'!$E$92:$E$96,MATCH("Constant Circulation",'FER Input Data'!$C$92:$C$96,0))=0,"",INDEX('FER Input Data'!$E$92:$E$96,MATCH("Constant Circulation",'FER Input Data'!$C$92:$C$96,0)))</f>
        <v/>
      </c>
      <c r="F16" s="145"/>
      <c r="G16" s="2"/>
      <c r="H16" s="145"/>
    </row>
    <row r="17" spans="1:8" ht="16.2" thickBot="1" x14ac:dyDescent="0.4">
      <c r="B17" s="68"/>
      <c r="C17" s="68"/>
      <c r="D17" s="68"/>
      <c r="E17" s="68"/>
      <c r="G17" s="2"/>
      <c r="H17" s="145"/>
    </row>
    <row r="18" spans="1:8" ht="16.2" thickBot="1" x14ac:dyDescent="0.4">
      <c r="A18" s="144"/>
      <c r="B18" s="414" t="s">
        <v>126</v>
      </c>
      <c r="C18" s="523"/>
      <c r="D18" s="415"/>
      <c r="E18" s="138"/>
      <c r="G18" s="2"/>
      <c r="H18" s="145"/>
    </row>
    <row r="19" spans="1:8" x14ac:dyDescent="0.35">
      <c r="A19" s="144"/>
      <c r="B19" s="84" t="s">
        <v>60</v>
      </c>
      <c r="C19" s="597" t="s">
        <v>61</v>
      </c>
      <c r="D19" s="85" t="s">
        <v>306</v>
      </c>
      <c r="E19" s="66"/>
      <c r="G19" s="2"/>
      <c r="H19" s="145"/>
    </row>
    <row r="20" spans="1:8" x14ac:dyDescent="0.35">
      <c r="A20" s="144"/>
      <c r="B20" s="598" t="s">
        <v>248</v>
      </c>
      <c r="C20" s="599" cm="1">
        <f t="array" ref="C20">IFERROR(IF(AND(Max_Airflow_Heating_Mode="No",NOT(Burner_Stages = "Single-Stage")),"Not Required",Effy_SS_Max),"")</f>
        <v>0</v>
      </c>
      <c r="D20" s="600"/>
      <c r="E20" s="66"/>
      <c r="G20" s="2"/>
      <c r="H20" s="145"/>
    </row>
    <row r="21" spans="1:8" x14ac:dyDescent="0.35">
      <c r="A21" s="144"/>
      <c r="B21" s="598" t="s">
        <v>249</v>
      </c>
      <c r="C21" s="599" cm="1">
        <f t="array" ref="C21">IFERROR(IF(NOT(Burner_Stages="Single-Stage"),Effy_SS_R,"Not Required"),"")</f>
        <v>0</v>
      </c>
      <c r="D21" s="601"/>
      <c r="E21" s="66"/>
      <c r="G21" s="2"/>
      <c r="H21" s="145"/>
    </row>
    <row r="22" spans="1:8" x14ac:dyDescent="0.35">
      <c r="A22" s="144"/>
      <c r="B22" s="598" t="s">
        <v>127</v>
      </c>
      <c r="C22" s="599">
        <f>LJ</f>
        <v>0</v>
      </c>
      <c r="D22" s="601"/>
      <c r="E22" s="66"/>
      <c r="G22" s="2"/>
      <c r="H22" s="145"/>
    </row>
    <row r="23" spans="1:8" x14ac:dyDescent="0.35">
      <c r="A23" s="144"/>
      <c r="B23" s="598" t="s">
        <v>251</v>
      </c>
      <c r="C23" s="602">
        <f>IF(Burner_Stages="Single-Stage", Q_in_H_Tested,Q_in_R_Tested)</f>
        <v>0</v>
      </c>
      <c r="D23" s="610" t="str">
        <f>ROUND(Q_in_R_Nameplate*0.98,0) &amp;" – "&amp; ROUND(Q_in_R_Nameplate*1.02, 0)</f>
        <v>0 – 0</v>
      </c>
      <c r="E23" s="524" t="s">
        <v>238</v>
      </c>
      <c r="G23" s="2"/>
      <c r="H23" s="145"/>
    </row>
    <row r="24" spans="1:8" x14ac:dyDescent="0.35">
      <c r="A24" s="144"/>
      <c r="B24" s="598" t="s">
        <v>250</v>
      </c>
      <c r="C24" s="602">
        <f>IF(AND(NOT(Burner_Stages = "Single-Stage"),Max_Airflow_Heating_Mode= "No"),"Not Required", Q_in_H_Tested)</f>
        <v>0</v>
      </c>
      <c r="D24" s="610" t="str">
        <f>ROUND(Q_in_Nameplate*0.98,0) &amp;" – "&amp; ROUND(Q_in_Nameplate*1.02, 0)</f>
        <v>0 – 0</v>
      </c>
      <c r="E24" s="525"/>
      <c r="G24" s="2"/>
      <c r="H24" s="145"/>
    </row>
    <row r="25" spans="1:8" x14ac:dyDescent="0.35">
      <c r="A25" s="144"/>
      <c r="B25" s="598" t="s">
        <v>252</v>
      </c>
      <c r="C25" s="603" t="e" cm="1" vm="1">
        <f t="array" aca="1" ref="C25" ca="1">IFERROR(IF(Burner_Stages="Single-Stage","Not Required",INDEX('FER Input Data'!$E$55:$E$61,COUNTA('FER Input Data'!$E$55:$E$61))),"")</f>
        <v>#VALUE!</v>
      </c>
      <c r="D25" s="601"/>
      <c r="E25" s="66"/>
      <c r="G25" s="2"/>
      <c r="H25" s="145"/>
    </row>
    <row r="26" spans="1:8" x14ac:dyDescent="0.35">
      <c r="A26" s="144"/>
      <c r="B26" s="598" t="s">
        <v>253</v>
      </c>
      <c r="C26" s="603" t="e" cm="1" vm="1">
        <f t="array" aca="1" ref="C26" ca="1">IFERROR(IF(AND(Max_Airflow_Heating_Mode="No",NOT(Burner_Stages = "Single-Stage")),"Not Required",INDEX('FER Input Data'!$E$26:$E$32,COUNTA('FER Input Data'!$E$26:$E$32))),"")</f>
        <v>#VALUE!</v>
      </c>
      <c r="D26" s="601"/>
      <c r="E26" s="66"/>
      <c r="G26" s="2"/>
      <c r="H26" s="145"/>
    </row>
    <row r="27" spans="1:8" x14ac:dyDescent="0.35">
      <c r="A27" s="144"/>
      <c r="B27" s="598" t="s">
        <v>254</v>
      </c>
      <c r="C27" s="603" t="e" cm="1" vm="1">
        <f t="array" aca="1" ref="C27" ca="1">IFERROR(IF(Burner_Stages="Single-Stage","Not Required",INDEX('FER Input Data'!$F$55:$F$61,COUNTA('FER Input Data'!$F$55:$F$61))),"")</f>
        <v>#VALUE!</v>
      </c>
      <c r="D27" s="604"/>
      <c r="E27" s="66"/>
      <c r="G27" s="2"/>
      <c r="H27" s="145"/>
    </row>
    <row r="28" spans="1:8" x14ac:dyDescent="0.35">
      <c r="A28" s="144"/>
      <c r="B28" s="598" t="s">
        <v>255</v>
      </c>
      <c r="C28" s="603" t="e" cm="1" vm="1">
        <f t="array" aca="1" ref="C28" ca="1">IFERROR(IF(AND(Max_Airflow_Heating_Mode="No",NOT(Burner_Stages = "Single-Stage")),"Not Required",INDEX('FER Input Data'!$F$26:$F$32,COUNTA('FER Input Data'!$F$26:$F$32))),"")</f>
        <v>#VALUE!</v>
      </c>
      <c r="D28" s="605"/>
      <c r="E28" s="66"/>
      <c r="G28" s="2"/>
      <c r="H28" s="145"/>
    </row>
    <row r="29" spans="1:8" x14ac:dyDescent="0.35">
      <c r="A29" s="144"/>
      <c r="B29" s="606" t="s">
        <v>257</v>
      </c>
      <c r="C29" s="603" t="str">
        <f ca="1">IFERROR(TReduc_Out___°F- TReduc_In___°F,"Not Required")</f>
        <v>Not Required</v>
      </c>
      <c r="D29" s="605"/>
      <c r="E29" s="526" t="s">
        <v>239</v>
      </c>
      <c r="G29" s="2"/>
      <c r="H29" s="145"/>
    </row>
    <row r="30" spans="1:8" x14ac:dyDescent="0.35">
      <c r="A30" s="144"/>
      <c r="B30" s="606" t="s">
        <v>256</v>
      </c>
      <c r="C30" s="603" t="str">
        <f ca="1">IFERROR(THeat_Out___°F- THeat_In___°F,"")</f>
        <v/>
      </c>
      <c r="D30" s="605"/>
      <c r="E30" s="527"/>
      <c r="G30" s="2"/>
      <c r="H30" s="145"/>
    </row>
    <row r="31" spans="1:8" x14ac:dyDescent="0.35">
      <c r="A31" s="144"/>
      <c r="B31" s="607" t="s">
        <v>128</v>
      </c>
      <c r="C31" s="603" t="str">
        <f>IFERROR(INDEX('FER Input Data'!$F$79:$F$85,COUNTA('FER Input Data'!$F$79:$F$85)),"Not Required")</f>
        <v>Not Required</v>
      </c>
      <c r="D31" s="601"/>
      <c r="E31" s="66"/>
      <c r="G31" s="2"/>
      <c r="H31" s="145"/>
    </row>
    <row r="32" spans="1:8" ht="31.2" x14ac:dyDescent="0.35">
      <c r="A32" s="144"/>
      <c r="B32" s="606" t="s">
        <v>304</v>
      </c>
      <c r="C32" s="378"/>
      <c r="D32" s="601"/>
      <c r="E32" s="66" t="s">
        <v>302</v>
      </c>
      <c r="G32" s="2"/>
      <c r="H32" s="145"/>
    </row>
    <row r="33" spans="1:8" ht="16.2" thickBot="1" x14ac:dyDescent="0.4">
      <c r="A33" s="144"/>
      <c r="B33" s="608" t="s">
        <v>305</v>
      </c>
      <c r="C33" s="379"/>
      <c r="D33" s="609"/>
      <c r="E33" s="66" t="s">
        <v>303</v>
      </c>
      <c r="G33" s="2"/>
      <c r="H33" s="145"/>
    </row>
    <row r="34" spans="1:8" ht="16.2" thickBot="1" x14ac:dyDescent="0.4">
      <c r="B34" s="147"/>
      <c r="C34" s="147"/>
      <c r="D34" s="147"/>
      <c r="E34" s="152"/>
      <c r="G34" s="2"/>
      <c r="H34" s="145"/>
    </row>
    <row r="35" spans="1:8" ht="16.2" thickBot="1" x14ac:dyDescent="0.4">
      <c r="A35" s="144"/>
      <c r="B35" s="411" t="s">
        <v>72</v>
      </c>
      <c r="C35" s="413"/>
      <c r="E35" s="145"/>
      <c r="G35" s="2"/>
      <c r="H35" s="145"/>
    </row>
    <row r="36" spans="1:8" ht="15.6" customHeight="1" x14ac:dyDescent="0.35">
      <c r="A36" s="144"/>
      <c r="B36" s="528" t="s">
        <v>73</v>
      </c>
      <c r="C36" s="529"/>
      <c r="E36" s="145"/>
      <c r="G36" s="2"/>
      <c r="H36" s="145"/>
    </row>
    <row r="37" spans="1:8" x14ac:dyDescent="0.35">
      <c r="A37" s="144"/>
      <c r="B37" s="371" t="s">
        <v>74</v>
      </c>
      <c r="C37" s="155" t="s">
        <v>61</v>
      </c>
      <c r="E37" s="145"/>
      <c r="G37" s="2"/>
      <c r="H37" s="145"/>
    </row>
    <row r="38" spans="1:8" ht="39" customHeight="1" x14ac:dyDescent="0.35">
      <c r="A38" s="144"/>
      <c r="B38" s="372" t="s">
        <v>241</v>
      </c>
      <c r="C38" s="241" t="str">
        <f xml:space="preserve"> IFERROR(IF( AND(Max_Airflow_Heating_Mode= "No",NOT(Burner_Stages="Single-Stage")), (((Effy_SS_Red-LJ)*Q_in_R_Tested)+(3.413*Eheat_Watts))/(60*(0.24+(0.44*W___Humidity_Ratio))*(1/vair)*TempRise_Measured_Re), "N/A"),"")</f>
        <v>N/A</v>
      </c>
      <c r="E38" s="145"/>
      <c r="G38" s="2"/>
      <c r="H38" s="145"/>
    </row>
    <row r="39" spans="1:8" ht="31.2" x14ac:dyDescent="0.35">
      <c r="A39" s="144"/>
      <c r="B39" s="373" t="s">
        <v>242</v>
      </c>
      <c r="C39" s="241" t="str">
        <f ca="1" xml:space="preserve"> IFERROR( IF( AND(NOT(Burner_Stages = "Single-Stage"), Max_Airflow_Heating_Mode = "No"), "N/A",IF(NOT(Max_Airflow_Heating_Mode="No"),(((Effy_SS_H-LJ)*Q_in_H_Tested)+(3.413*EMAX_Watts))/(60*(0.24+(0.44*W___Humidity_Ratio))*(1/vair)*TempRise_Measured_Hi),(((Effy_SS_H-LJ)*Q_in_H_Tested)+(3.413*Eheat_Watts))/(60*(0.24+(0.44*W___Humidity_Ratio))*(1/vair)*TempRise_Measured_Hi)))," ")</f>
        <v xml:space="preserve"> </v>
      </c>
      <c r="E39" s="145"/>
      <c r="G39" s="2"/>
      <c r="H39" s="145"/>
    </row>
    <row r="40" spans="1:8" ht="36" customHeight="1" x14ac:dyDescent="0.35">
      <c r="A40" s="144"/>
      <c r="B40" s="374" t="s">
        <v>75</v>
      </c>
      <c r="C40" s="241" t="str">
        <f>IFERROR(IF(Max_Airflow_Heating_Mode="Yes",
Q_Heat_H,
IF( AND(Max_Airflow_Heating_Mode="No", Burner_Stages = "Single-Stage"),
Q_Heat_H*SQRT((ESP_Max/ESP_Heat)*((THeat_Out___°F+460)/(TMAX_Out___°F+460))), IF( AND(Max_Airflow_Heating_Mode="No", NOT(Burner_Stages = "Single-Stage")),
Q_Heat_R*SQRT((ESP_Max/ESP_Heat)*((TReduc_Out___°F+460)/(TMAX_Out___°F+460))), ""))),"")</f>
        <v/>
      </c>
      <c r="E40" s="145"/>
      <c r="G40" s="2"/>
      <c r="H40" s="145"/>
    </row>
    <row r="41" spans="1:8" ht="36" customHeight="1" x14ac:dyDescent="0.35">
      <c r="A41" s="144"/>
      <c r="B41" s="374" t="s">
        <v>76</v>
      </c>
      <c r="C41" s="239">
        <f>HCR</f>
        <v>1</v>
      </c>
      <c r="E41" s="145"/>
      <c r="G41" s="2"/>
      <c r="H41" s="145"/>
    </row>
    <row r="42" spans="1:8" ht="16.2" thickBot="1" x14ac:dyDescent="0.4">
      <c r="A42" s="144"/>
      <c r="B42" s="375" t="s">
        <v>301</v>
      </c>
      <c r="C42" s="88" t="str">
        <f>IFERROR(1000*((MH*EMAX_Watts)+(HH/HCR*Eheat_Watts)+(CCH*Ecirc__Watts))/(Q_Max*(MH+830+CCH)),"")</f>
        <v/>
      </c>
      <c r="G42" s="2"/>
      <c r="H42" s="145"/>
    </row>
    <row r="43" spans="1:8" ht="16.2" thickBot="1" x14ac:dyDescent="0.4">
      <c r="B43" s="147"/>
      <c r="C43" s="147"/>
      <c r="D43" s="147"/>
      <c r="G43" s="2"/>
      <c r="H43" s="145"/>
    </row>
    <row r="44" spans="1:8" ht="16.2" thickBot="1" x14ac:dyDescent="0.4">
      <c r="A44" s="144"/>
      <c r="B44" s="411" t="s">
        <v>246</v>
      </c>
      <c r="C44" s="413"/>
      <c r="D44" s="145"/>
      <c r="G44" s="2"/>
      <c r="H44" s="145"/>
    </row>
    <row r="45" spans="1:8" ht="16.8" x14ac:dyDescent="0.35">
      <c r="A45" s="144"/>
      <c r="B45" s="354" t="s">
        <v>115</v>
      </c>
      <c r="C45" s="246" t="str">
        <f>Q_Max</f>
        <v/>
      </c>
      <c r="D45" s="145"/>
      <c r="G45" s="2"/>
      <c r="H45" s="145"/>
    </row>
    <row r="46" spans="1:8" ht="16.2" thickBot="1" x14ac:dyDescent="0.4">
      <c r="A46" s="144"/>
      <c r="B46" s="355" t="s">
        <v>298</v>
      </c>
      <c r="C46" s="88" t="str">
        <f>FER_Calcd</f>
        <v/>
      </c>
      <c r="D46" s="145"/>
      <c r="G46" s="2"/>
      <c r="H46" s="145"/>
    </row>
    <row r="47" spans="1:8" x14ac:dyDescent="0.35">
      <c r="A47" s="146"/>
      <c r="D47" s="145"/>
      <c r="E47" s="146"/>
      <c r="F47" s="146"/>
      <c r="G47" s="2"/>
      <c r="H47" s="145"/>
    </row>
    <row r="48" spans="1:8" x14ac:dyDescent="0.35">
      <c r="A48" s="2"/>
      <c r="B48" s="2"/>
      <c r="C48" s="2"/>
      <c r="D48" s="2"/>
      <c r="E48" s="2"/>
      <c r="F48" s="2"/>
      <c r="G48" s="2"/>
      <c r="H48" s="145"/>
    </row>
    <row r="49" spans="1:7" x14ac:dyDescent="0.35">
      <c r="A49" s="147"/>
      <c r="B49" s="147"/>
      <c r="C49" s="147"/>
      <c r="D49" s="147"/>
      <c r="E49" s="147"/>
      <c r="F49" s="147"/>
      <c r="G49" s="147"/>
    </row>
  </sheetData>
  <sheetProtection algorithmName="SHA-512" hashValue="lQA7DjjRJAjn7Knj8DelsWyoUTfhdsnbYJv8P72jCwW7DrHe0wkhnDilZpTrYMLNoxm1MihMZH4tU+BjEaEsXQ==" saltValue="Tm9+hW/HIJY5VTBrqoFWpA==" spinCount="100000" sheet="1" objects="1" scenarios="1" selectLockedCells="1"/>
  <mergeCells count="11">
    <mergeCell ref="B44:C44"/>
    <mergeCell ref="B2:C2"/>
    <mergeCell ref="B12:E12"/>
    <mergeCell ref="E23:E24"/>
    <mergeCell ref="E29:E30"/>
    <mergeCell ref="B35:C35"/>
    <mergeCell ref="B36:C36"/>
    <mergeCell ref="B18:D18"/>
    <mergeCell ref="D20:D22"/>
    <mergeCell ref="D25:D27"/>
    <mergeCell ref="D31:D33"/>
  </mergeCells>
  <conditionalFormatting sqref="B29:B30">
    <cfRule type="containsText" dxfId="0" priority="1" operator="containsText" text="Reduced">
      <formula>NOT(ISERROR(SEARCH("Reduced",B29)))</formula>
    </cfRule>
  </conditionalFormatting>
  <hyperlinks>
    <hyperlink ref="E4" location="Instructions!A1" display="Back to Instructions tab" xr:uid="{BBD653DA-AE56-487D-B39B-FED11D30F2C8}"/>
  </hyperlinks>
  <pageMargins left="0.7" right="0.7" top="0.75" bottom="0.75" header="0.3" footer="0.3"/>
  <pageSetup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63035-33F9-4088-972D-189503A78FDF}">
  <sheetPr codeName="Sheet8">
    <tabColor rgb="FF0070C0"/>
  </sheetPr>
  <dimension ref="A1:I56"/>
  <sheetViews>
    <sheetView showGridLines="0" zoomScale="80" zoomScaleNormal="80" workbookViewId="0">
      <selection activeCell="B14" sqref="B14:F17"/>
    </sheetView>
  </sheetViews>
  <sheetFormatPr defaultColWidth="9.109375" defaultRowHeight="15.6" x14ac:dyDescent="0.35"/>
  <cols>
    <col min="1" max="1" width="4.44140625" style="142" customWidth="1"/>
    <col min="2" max="2" width="34.5546875" style="142" customWidth="1"/>
    <col min="3" max="3" width="51.5546875" style="142" customWidth="1"/>
    <col min="4" max="4" width="9.109375" style="142"/>
    <col min="5" max="5" width="25.109375" style="142" customWidth="1"/>
    <col min="6" max="6" width="60.44140625" style="142" customWidth="1"/>
    <col min="7" max="7" width="4.44140625" style="142" customWidth="1"/>
    <col min="8" max="8" width="3.109375" style="142" customWidth="1"/>
    <col min="9" max="16384" width="9.109375" style="142"/>
  </cols>
  <sheetData>
    <row r="1" spans="1:9" ht="16.2" thickBot="1" x14ac:dyDescent="0.4">
      <c r="B1" s="146"/>
      <c r="C1" s="146"/>
      <c r="G1" s="144"/>
      <c r="H1" s="2"/>
      <c r="I1" s="145"/>
    </row>
    <row r="2" spans="1:9" ht="16.2" thickBot="1" x14ac:dyDescent="0.4">
      <c r="A2" s="144"/>
      <c r="B2" s="383" t="s">
        <v>0</v>
      </c>
      <c r="C2" s="384"/>
      <c r="D2" s="145"/>
      <c r="E2" s="143"/>
      <c r="G2" s="144"/>
      <c r="H2" s="2"/>
      <c r="I2" s="145"/>
    </row>
    <row r="3" spans="1:9" x14ac:dyDescent="0.35">
      <c r="A3" s="144"/>
      <c r="B3" s="44" t="str">
        <f>'Version Control'!B3</f>
        <v>Test Report Template Name:</v>
      </c>
      <c r="C3" s="38" t="str">
        <f>'Version Control'!C3</f>
        <v>Furnace Fans</v>
      </c>
      <c r="D3" s="145"/>
      <c r="G3" s="144"/>
      <c r="H3" s="2"/>
      <c r="I3" s="145"/>
    </row>
    <row r="4" spans="1:9" ht="17.399999999999999" x14ac:dyDescent="0.4">
      <c r="A4" s="144"/>
      <c r="B4" s="45" t="str">
        <f>'Version Control'!B4</f>
        <v>Version Number:</v>
      </c>
      <c r="C4" s="39" t="str">
        <f>'Version Control'!C4</f>
        <v>v3.3</v>
      </c>
      <c r="D4" s="145"/>
      <c r="E4" s="75" t="s">
        <v>230</v>
      </c>
      <c r="G4" s="144"/>
      <c r="H4" s="2"/>
      <c r="I4" s="145"/>
    </row>
    <row r="5" spans="1:9" x14ac:dyDescent="0.35">
      <c r="A5" s="144"/>
      <c r="B5" s="45" t="str">
        <f>'Version Control'!B5</f>
        <v xml:space="preserve">Latest Template Revision: </v>
      </c>
      <c r="C5" s="40">
        <f>'Version Control'!C5</f>
        <v>46171</v>
      </c>
      <c r="D5" s="145"/>
      <c r="G5" s="144"/>
      <c r="H5" s="2"/>
      <c r="I5" s="145"/>
    </row>
    <row r="6" spans="1:9" x14ac:dyDescent="0.35">
      <c r="A6" s="144"/>
      <c r="B6" s="45" t="str">
        <f>'Version Control'!B6</f>
        <v>Tab Name:</v>
      </c>
      <c r="C6" s="39" t="str">
        <f ca="1">MID(CELL("filename",A1), FIND("]", CELL("filename", A1))+ 1, 255)</f>
        <v>Comments</v>
      </c>
      <c r="D6" s="145"/>
      <c r="G6" s="144"/>
      <c r="H6" s="2"/>
      <c r="I6" s="145"/>
    </row>
    <row r="7" spans="1:9" ht="34.5" customHeight="1" x14ac:dyDescent="0.35">
      <c r="A7" s="144"/>
      <c r="B7" s="41" t="str">
        <f>'Version Control'!B7</f>
        <v>File Name:</v>
      </c>
      <c r="C7" s="42" t="str">
        <f ca="1">'Version Control'!C7</f>
        <v>Furnace Fans - v3.3.xlsx</v>
      </c>
      <c r="D7" s="145"/>
      <c r="G7" s="144"/>
      <c r="H7" s="2"/>
      <c r="I7" s="145"/>
    </row>
    <row r="8" spans="1:9" x14ac:dyDescent="0.35">
      <c r="A8" s="144"/>
      <c r="B8" s="41" t="str">
        <f>'Version Control'!B8</f>
        <v>Test Start Date:</v>
      </c>
      <c r="C8" s="259" t="str">
        <f>'Version Control'!C8</f>
        <v>[MM/DD/YYYY]</v>
      </c>
      <c r="D8" s="145"/>
      <c r="G8" s="144"/>
      <c r="H8" s="2"/>
      <c r="I8" s="145"/>
    </row>
    <row r="9" spans="1:9" ht="16.2" thickBot="1" x14ac:dyDescent="0.4">
      <c r="A9" s="144"/>
      <c r="B9" s="46" t="str">
        <f>'Version Control'!B9</f>
        <v xml:space="preserve">Test Completion Date: </v>
      </c>
      <c r="C9" s="43" t="str">
        <f>'Version Control'!C9</f>
        <v>[MM/DD/YYYY]</v>
      </c>
      <c r="D9" s="145"/>
      <c r="G9" s="144"/>
      <c r="H9" s="2"/>
      <c r="I9" s="145"/>
    </row>
    <row r="10" spans="1:9" x14ac:dyDescent="0.35">
      <c r="B10" s="147"/>
      <c r="C10" s="147"/>
      <c r="G10" s="144"/>
      <c r="H10" s="2"/>
      <c r="I10" s="145"/>
    </row>
    <row r="11" spans="1:9" ht="16.2" thickBot="1" x14ac:dyDescent="0.4">
      <c r="B11" s="146"/>
      <c r="C11" s="146"/>
      <c r="D11" s="146"/>
      <c r="E11" s="146"/>
      <c r="F11" s="146"/>
      <c r="G11" s="144"/>
      <c r="H11" s="2"/>
      <c r="I11" s="145"/>
    </row>
    <row r="12" spans="1:9" ht="16.2" thickBot="1" x14ac:dyDescent="0.4">
      <c r="A12" s="144"/>
      <c r="B12" s="530" t="s">
        <v>13</v>
      </c>
      <c r="C12" s="531"/>
      <c r="D12" s="531"/>
      <c r="E12" s="531"/>
      <c r="F12" s="532"/>
      <c r="G12" s="148"/>
      <c r="H12" s="2"/>
      <c r="I12" s="145"/>
    </row>
    <row r="13" spans="1:9" x14ac:dyDescent="0.35">
      <c r="A13" s="144"/>
      <c r="B13" s="539"/>
      <c r="C13" s="540"/>
      <c r="D13" s="540"/>
      <c r="E13" s="540"/>
      <c r="F13" s="541"/>
      <c r="G13" s="149"/>
      <c r="H13" s="2"/>
      <c r="I13" s="145"/>
    </row>
    <row r="14" spans="1:9" x14ac:dyDescent="0.35">
      <c r="A14" s="144"/>
      <c r="B14" s="533"/>
      <c r="C14" s="534"/>
      <c r="D14" s="534"/>
      <c r="E14" s="534"/>
      <c r="F14" s="535"/>
      <c r="G14" s="149"/>
      <c r="H14" s="2"/>
      <c r="I14" s="145"/>
    </row>
    <row r="15" spans="1:9" x14ac:dyDescent="0.35">
      <c r="A15" s="144"/>
      <c r="B15" s="533"/>
      <c r="C15" s="534"/>
      <c r="D15" s="534"/>
      <c r="E15" s="534"/>
      <c r="F15" s="535"/>
      <c r="G15" s="149"/>
      <c r="H15" s="2"/>
      <c r="I15" s="145"/>
    </row>
    <row r="16" spans="1:9" x14ac:dyDescent="0.35">
      <c r="A16" s="144"/>
      <c r="B16" s="533"/>
      <c r="C16" s="534"/>
      <c r="D16" s="534"/>
      <c r="E16" s="534"/>
      <c r="F16" s="535"/>
      <c r="G16" s="149"/>
      <c r="H16" s="2"/>
      <c r="I16" s="145"/>
    </row>
    <row r="17" spans="1:9" x14ac:dyDescent="0.35">
      <c r="A17" s="144"/>
      <c r="B17" s="533"/>
      <c r="C17" s="534"/>
      <c r="D17" s="534"/>
      <c r="E17" s="534"/>
      <c r="F17" s="535"/>
      <c r="G17" s="149"/>
      <c r="H17" s="2"/>
      <c r="I17" s="145"/>
    </row>
    <row r="18" spans="1:9" x14ac:dyDescent="0.35">
      <c r="A18" s="144"/>
      <c r="B18" s="542"/>
      <c r="C18" s="543"/>
      <c r="D18" s="543"/>
      <c r="E18" s="543"/>
      <c r="F18" s="544"/>
      <c r="G18" s="149"/>
      <c r="H18" s="2"/>
      <c r="I18" s="145"/>
    </row>
    <row r="19" spans="1:9" x14ac:dyDescent="0.35">
      <c r="A19" s="144"/>
      <c r="B19" s="533"/>
      <c r="C19" s="534"/>
      <c r="D19" s="534"/>
      <c r="E19" s="534"/>
      <c r="F19" s="535"/>
      <c r="G19" s="149"/>
      <c r="H19" s="2"/>
      <c r="I19" s="145"/>
    </row>
    <row r="20" spans="1:9" x14ac:dyDescent="0.35">
      <c r="A20" s="144"/>
      <c r="B20" s="533"/>
      <c r="C20" s="534"/>
      <c r="D20" s="534"/>
      <c r="E20" s="534"/>
      <c r="F20" s="535"/>
      <c r="G20" s="149"/>
      <c r="H20" s="2"/>
      <c r="I20" s="145"/>
    </row>
    <row r="21" spans="1:9" x14ac:dyDescent="0.35">
      <c r="A21" s="144"/>
      <c r="B21" s="533"/>
      <c r="C21" s="534"/>
      <c r="D21" s="534"/>
      <c r="E21" s="534"/>
      <c r="F21" s="535"/>
      <c r="G21" s="149"/>
      <c r="H21" s="2"/>
      <c r="I21" s="145"/>
    </row>
    <row r="22" spans="1:9" x14ac:dyDescent="0.35">
      <c r="A22" s="144"/>
      <c r="B22" s="533"/>
      <c r="C22" s="534"/>
      <c r="D22" s="534"/>
      <c r="E22" s="534"/>
      <c r="F22" s="535"/>
      <c r="G22" s="149"/>
      <c r="H22" s="2"/>
      <c r="I22" s="145"/>
    </row>
    <row r="23" spans="1:9" x14ac:dyDescent="0.35">
      <c r="A23" s="144"/>
      <c r="B23" s="542"/>
      <c r="C23" s="543"/>
      <c r="D23" s="543"/>
      <c r="E23" s="543"/>
      <c r="F23" s="544"/>
      <c r="G23" s="149"/>
      <c r="H23" s="2"/>
      <c r="I23" s="145"/>
    </row>
    <row r="24" spans="1:9" x14ac:dyDescent="0.35">
      <c r="A24" s="144"/>
      <c r="B24" s="533"/>
      <c r="C24" s="534"/>
      <c r="D24" s="534"/>
      <c r="E24" s="534"/>
      <c r="F24" s="535"/>
      <c r="G24" s="149"/>
      <c r="H24" s="2"/>
      <c r="I24" s="145"/>
    </row>
    <row r="25" spans="1:9" x14ac:dyDescent="0.35">
      <c r="A25" s="144"/>
      <c r="B25" s="533"/>
      <c r="C25" s="534"/>
      <c r="D25" s="534"/>
      <c r="E25" s="534"/>
      <c r="F25" s="535"/>
      <c r="G25" s="149"/>
      <c r="H25" s="2"/>
      <c r="I25" s="145"/>
    </row>
    <row r="26" spans="1:9" x14ac:dyDescent="0.35">
      <c r="A26" s="144"/>
      <c r="B26" s="533"/>
      <c r="C26" s="534"/>
      <c r="D26" s="534"/>
      <c r="E26" s="534"/>
      <c r="F26" s="535"/>
      <c r="G26" s="149"/>
      <c r="H26" s="2"/>
      <c r="I26" s="145"/>
    </row>
    <row r="27" spans="1:9" x14ac:dyDescent="0.35">
      <c r="A27" s="144"/>
      <c r="B27" s="533"/>
      <c r="C27" s="534"/>
      <c r="D27" s="534"/>
      <c r="E27" s="534"/>
      <c r="F27" s="535"/>
      <c r="G27" s="149"/>
      <c r="H27" s="2"/>
      <c r="I27" s="145"/>
    </row>
    <row r="28" spans="1:9" x14ac:dyDescent="0.35">
      <c r="A28" s="144"/>
      <c r="B28" s="542"/>
      <c r="C28" s="543"/>
      <c r="D28" s="543"/>
      <c r="E28" s="543"/>
      <c r="F28" s="544"/>
      <c r="G28" s="149"/>
      <c r="H28" s="2"/>
      <c r="I28" s="145"/>
    </row>
    <row r="29" spans="1:9" x14ac:dyDescent="0.35">
      <c r="A29" s="144"/>
      <c r="B29" s="533"/>
      <c r="C29" s="534"/>
      <c r="D29" s="534"/>
      <c r="E29" s="534"/>
      <c r="F29" s="535"/>
      <c r="G29" s="149"/>
      <c r="H29" s="2"/>
      <c r="I29" s="145"/>
    </row>
    <row r="30" spans="1:9" x14ac:dyDescent="0.35">
      <c r="A30" s="144"/>
      <c r="B30" s="533"/>
      <c r="C30" s="534"/>
      <c r="D30" s="534"/>
      <c r="E30" s="534"/>
      <c r="F30" s="535"/>
      <c r="G30" s="149"/>
      <c r="H30" s="2"/>
      <c r="I30" s="145"/>
    </row>
    <row r="31" spans="1:9" x14ac:dyDescent="0.35">
      <c r="A31" s="144"/>
      <c r="B31" s="533"/>
      <c r="C31" s="534"/>
      <c r="D31" s="534"/>
      <c r="E31" s="534"/>
      <c r="F31" s="535"/>
      <c r="G31" s="149"/>
      <c r="H31" s="2"/>
      <c r="I31" s="145"/>
    </row>
    <row r="32" spans="1:9" x14ac:dyDescent="0.35">
      <c r="A32" s="144"/>
      <c r="B32" s="533"/>
      <c r="C32" s="534"/>
      <c r="D32" s="534"/>
      <c r="E32" s="534"/>
      <c r="F32" s="535"/>
      <c r="G32" s="149"/>
      <c r="H32" s="2"/>
      <c r="I32" s="145"/>
    </row>
    <row r="33" spans="1:9" x14ac:dyDescent="0.35">
      <c r="A33" s="144"/>
      <c r="B33" s="542"/>
      <c r="C33" s="543"/>
      <c r="D33" s="543"/>
      <c r="E33" s="543"/>
      <c r="F33" s="544"/>
      <c r="G33" s="149"/>
      <c r="H33" s="2"/>
      <c r="I33" s="145"/>
    </row>
    <row r="34" spans="1:9" x14ac:dyDescent="0.35">
      <c r="A34" s="144"/>
      <c r="B34" s="533"/>
      <c r="C34" s="534"/>
      <c r="D34" s="534"/>
      <c r="E34" s="534"/>
      <c r="F34" s="535"/>
      <c r="G34" s="149"/>
      <c r="H34" s="2"/>
      <c r="I34" s="145"/>
    </row>
    <row r="35" spans="1:9" x14ac:dyDescent="0.35">
      <c r="A35" s="144"/>
      <c r="B35" s="533"/>
      <c r="C35" s="534"/>
      <c r="D35" s="534"/>
      <c r="E35" s="534"/>
      <c r="F35" s="535"/>
      <c r="G35" s="149"/>
      <c r="H35" s="2"/>
      <c r="I35" s="145"/>
    </row>
    <row r="36" spans="1:9" x14ac:dyDescent="0.35">
      <c r="A36" s="144"/>
      <c r="B36" s="533"/>
      <c r="C36" s="534"/>
      <c r="D36" s="534"/>
      <c r="E36" s="534"/>
      <c r="F36" s="535"/>
      <c r="G36" s="149"/>
      <c r="H36" s="2"/>
      <c r="I36" s="145"/>
    </row>
    <row r="37" spans="1:9" x14ac:dyDescent="0.35">
      <c r="A37" s="144"/>
      <c r="B37" s="533"/>
      <c r="C37" s="534"/>
      <c r="D37" s="534"/>
      <c r="E37" s="534"/>
      <c r="F37" s="535"/>
      <c r="G37" s="149"/>
      <c r="H37" s="2"/>
      <c r="I37" s="145"/>
    </row>
    <row r="38" spans="1:9" x14ac:dyDescent="0.35">
      <c r="A38" s="144"/>
      <c r="B38" s="542"/>
      <c r="C38" s="543"/>
      <c r="D38" s="543"/>
      <c r="E38" s="543"/>
      <c r="F38" s="544"/>
      <c r="G38" s="149"/>
      <c r="H38" s="2"/>
      <c r="I38" s="145"/>
    </row>
    <row r="39" spans="1:9" x14ac:dyDescent="0.35">
      <c r="A39" s="144"/>
      <c r="B39" s="533"/>
      <c r="C39" s="534"/>
      <c r="D39" s="534"/>
      <c r="E39" s="534"/>
      <c r="F39" s="535"/>
      <c r="G39" s="149"/>
      <c r="H39" s="2"/>
      <c r="I39" s="145"/>
    </row>
    <row r="40" spans="1:9" x14ac:dyDescent="0.35">
      <c r="A40" s="144"/>
      <c r="B40" s="533"/>
      <c r="C40" s="534"/>
      <c r="D40" s="534"/>
      <c r="E40" s="534"/>
      <c r="F40" s="535"/>
      <c r="G40" s="149"/>
      <c r="H40" s="2"/>
      <c r="I40" s="145"/>
    </row>
    <row r="41" spans="1:9" x14ac:dyDescent="0.35">
      <c r="A41" s="144"/>
      <c r="B41" s="533"/>
      <c r="C41" s="534"/>
      <c r="D41" s="534"/>
      <c r="E41" s="534"/>
      <c r="F41" s="535"/>
      <c r="G41" s="149"/>
      <c r="H41" s="2"/>
      <c r="I41" s="145"/>
    </row>
    <row r="42" spans="1:9" x14ac:dyDescent="0.35">
      <c r="A42" s="144"/>
      <c r="B42" s="533"/>
      <c r="C42" s="534"/>
      <c r="D42" s="534"/>
      <c r="E42" s="534"/>
      <c r="F42" s="535"/>
      <c r="G42" s="149"/>
      <c r="H42" s="2"/>
      <c r="I42" s="145"/>
    </row>
    <row r="43" spans="1:9" x14ac:dyDescent="0.35">
      <c r="A43" s="144"/>
      <c r="B43" s="542"/>
      <c r="C43" s="543"/>
      <c r="D43" s="543"/>
      <c r="E43" s="543"/>
      <c r="F43" s="544"/>
      <c r="G43" s="149"/>
      <c r="H43" s="2"/>
      <c r="I43" s="145"/>
    </row>
    <row r="44" spans="1:9" x14ac:dyDescent="0.35">
      <c r="A44" s="144"/>
      <c r="B44" s="545"/>
      <c r="C44" s="546"/>
      <c r="D44" s="546"/>
      <c r="E44" s="546"/>
      <c r="F44" s="547"/>
      <c r="G44" s="149"/>
      <c r="H44" s="2"/>
      <c r="I44" s="145"/>
    </row>
    <row r="45" spans="1:9" x14ac:dyDescent="0.35">
      <c r="A45" s="144"/>
      <c r="B45" s="548"/>
      <c r="C45" s="549"/>
      <c r="D45" s="549"/>
      <c r="E45" s="549"/>
      <c r="F45" s="550"/>
      <c r="G45" s="149"/>
      <c r="H45" s="2"/>
      <c r="I45" s="145"/>
    </row>
    <row r="46" spans="1:9" x14ac:dyDescent="0.35">
      <c r="A46" s="144"/>
      <c r="B46" s="548"/>
      <c r="C46" s="549"/>
      <c r="D46" s="549"/>
      <c r="E46" s="549"/>
      <c r="F46" s="550"/>
      <c r="G46" s="149"/>
      <c r="H46" s="2"/>
      <c r="I46" s="145"/>
    </row>
    <row r="47" spans="1:9" x14ac:dyDescent="0.35">
      <c r="A47" s="144"/>
      <c r="B47" s="551"/>
      <c r="C47" s="552"/>
      <c r="D47" s="552"/>
      <c r="E47" s="552"/>
      <c r="F47" s="553"/>
      <c r="G47" s="149"/>
      <c r="H47" s="2"/>
      <c r="I47" s="145"/>
    </row>
    <row r="48" spans="1:9" x14ac:dyDescent="0.35">
      <c r="A48" s="144"/>
      <c r="B48" s="542"/>
      <c r="C48" s="543"/>
      <c r="D48" s="543"/>
      <c r="E48" s="543"/>
      <c r="F48" s="544"/>
      <c r="G48" s="149"/>
      <c r="H48" s="2"/>
      <c r="I48" s="145"/>
    </row>
    <row r="49" spans="1:9" x14ac:dyDescent="0.35">
      <c r="A49" s="144"/>
      <c r="B49" s="533"/>
      <c r="C49" s="534"/>
      <c r="D49" s="534"/>
      <c r="E49" s="534"/>
      <c r="F49" s="535"/>
      <c r="G49" s="149"/>
      <c r="H49" s="2"/>
      <c r="I49" s="145"/>
    </row>
    <row r="50" spans="1:9" x14ac:dyDescent="0.35">
      <c r="A50" s="144"/>
      <c r="B50" s="533"/>
      <c r="C50" s="534"/>
      <c r="D50" s="534"/>
      <c r="E50" s="534"/>
      <c r="F50" s="535"/>
      <c r="G50" s="149"/>
      <c r="H50" s="2"/>
      <c r="I50" s="145"/>
    </row>
    <row r="51" spans="1:9" x14ac:dyDescent="0.35">
      <c r="A51" s="144"/>
      <c r="B51" s="533"/>
      <c r="C51" s="534"/>
      <c r="D51" s="534"/>
      <c r="E51" s="534"/>
      <c r="F51" s="535"/>
      <c r="G51" s="149"/>
      <c r="H51" s="2"/>
      <c r="I51" s="145"/>
    </row>
    <row r="52" spans="1:9" x14ac:dyDescent="0.35">
      <c r="A52" s="144"/>
      <c r="B52" s="533"/>
      <c r="C52" s="534"/>
      <c r="D52" s="534"/>
      <c r="E52" s="534"/>
      <c r="F52" s="535"/>
      <c r="G52" s="149"/>
      <c r="H52" s="2"/>
      <c r="I52" s="145"/>
    </row>
    <row r="53" spans="1:9" ht="16.2" thickBot="1" x14ac:dyDescent="0.4">
      <c r="A53" s="144"/>
      <c r="B53" s="536"/>
      <c r="C53" s="537"/>
      <c r="D53" s="537"/>
      <c r="E53" s="537"/>
      <c r="F53" s="538"/>
      <c r="G53" s="149"/>
      <c r="H53" s="2"/>
      <c r="I53" s="145"/>
    </row>
    <row r="54" spans="1:9" x14ac:dyDescent="0.35">
      <c r="A54" s="146"/>
      <c r="B54" s="150"/>
      <c r="C54" s="150"/>
      <c r="D54" s="150"/>
      <c r="E54" s="150"/>
      <c r="F54" s="150"/>
      <c r="G54" s="151"/>
      <c r="H54" s="2"/>
      <c r="I54" s="145"/>
    </row>
    <row r="55" spans="1:9" x14ac:dyDescent="0.35">
      <c r="A55" s="2"/>
      <c r="B55" s="2"/>
      <c r="C55" s="2"/>
      <c r="D55" s="2"/>
      <c r="E55" s="2"/>
      <c r="F55" s="2"/>
      <c r="G55" s="2"/>
      <c r="H55" s="2"/>
      <c r="I55" s="145"/>
    </row>
    <row r="56" spans="1:9" x14ac:dyDescent="0.35">
      <c r="A56" s="147"/>
      <c r="B56" s="147"/>
      <c r="C56" s="147"/>
      <c r="D56" s="147"/>
      <c r="E56" s="147"/>
      <c r="F56" s="147"/>
      <c r="G56" s="147"/>
      <c r="H56" s="147"/>
    </row>
  </sheetData>
  <sheetProtection algorithmName="SHA-512" hashValue="GxQc0S9u67DjO/kfEgNYwWitpwP+k6D+j2Hw969whww9bgewd2/k7aDjbU65VQifKbSreSxuxQrl1XihZy2B0Q==" saltValue="YgEf0lfml0ZpIYldSBDeXg==" spinCount="100000" sheet="1" objects="1" scenarios="1" selectLockedCells="1"/>
  <mergeCells count="19">
    <mergeCell ref="B53:F53"/>
    <mergeCell ref="B13:F13"/>
    <mergeCell ref="B18:F18"/>
    <mergeCell ref="B23:F23"/>
    <mergeCell ref="B28:F28"/>
    <mergeCell ref="B33:F33"/>
    <mergeCell ref="B38:F38"/>
    <mergeCell ref="B43:F43"/>
    <mergeCell ref="B48:F48"/>
    <mergeCell ref="B34:F37"/>
    <mergeCell ref="B39:F42"/>
    <mergeCell ref="B44:F47"/>
    <mergeCell ref="B49:F52"/>
    <mergeCell ref="B29:F32"/>
    <mergeCell ref="B2:C2"/>
    <mergeCell ref="B12:F12"/>
    <mergeCell ref="B14:F17"/>
    <mergeCell ref="B19:F22"/>
    <mergeCell ref="B24:F27"/>
  </mergeCells>
  <hyperlinks>
    <hyperlink ref="E4" location="Instructions!A1" display="Back to Instructions tab" xr:uid="{ED614861-48A9-4F88-B66F-D8EDF961AAB6}"/>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5E75E-EBFF-41BA-980C-AE071D8F1031}">
  <sheetPr codeName="Sheet13">
    <tabColor rgb="FF0070C0"/>
  </sheetPr>
  <dimension ref="A1:I25"/>
  <sheetViews>
    <sheetView showGridLines="0" zoomScale="80" zoomScaleNormal="80" workbookViewId="0">
      <selection activeCell="B13" sqref="B13:F13"/>
    </sheetView>
  </sheetViews>
  <sheetFormatPr defaultColWidth="9.109375" defaultRowHeight="15.6" x14ac:dyDescent="0.35"/>
  <cols>
    <col min="1" max="1" width="4.6640625" style="62" customWidth="1"/>
    <col min="2" max="2" width="30.6640625" style="62" customWidth="1"/>
    <col min="3" max="3" width="53.33203125" style="62" customWidth="1"/>
    <col min="4" max="4" width="26.33203125" style="62" customWidth="1"/>
    <col min="5" max="5" width="27.109375" style="62" customWidth="1"/>
    <col min="6" max="6" width="9.109375" style="62"/>
    <col min="7" max="7" width="4.77734375" style="62" customWidth="1"/>
    <col min="8" max="8" width="5.44140625" style="62" customWidth="1"/>
    <col min="9" max="16384" width="9.109375" style="62"/>
  </cols>
  <sheetData>
    <row r="1" spans="1:9" ht="16.2" thickBot="1" x14ac:dyDescent="0.4">
      <c r="B1" s="67"/>
      <c r="C1" s="67"/>
      <c r="G1" s="137"/>
      <c r="H1" s="140"/>
      <c r="I1" s="138"/>
    </row>
    <row r="2" spans="1:9" ht="16.2" thickBot="1" x14ac:dyDescent="0.4">
      <c r="A2" s="137"/>
      <c r="B2" s="383" t="s">
        <v>0</v>
      </c>
      <c r="C2" s="384"/>
      <c r="D2" s="138"/>
      <c r="G2" s="137"/>
      <c r="H2" s="140"/>
      <c r="I2" s="138"/>
    </row>
    <row r="3" spans="1:9" x14ac:dyDescent="0.35">
      <c r="A3" s="137"/>
      <c r="B3" s="44" t="str">
        <f>'Version Control'!B3</f>
        <v>Test Report Template Name:</v>
      </c>
      <c r="C3" s="38" t="str">
        <f>'Version Control'!C3</f>
        <v>Furnace Fans</v>
      </c>
      <c r="D3" s="138"/>
      <c r="G3" s="137"/>
      <c r="H3" s="140"/>
      <c r="I3" s="138"/>
    </row>
    <row r="4" spans="1:9" ht="17.399999999999999" x14ac:dyDescent="0.4">
      <c r="A4" s="137"/>
      <c r="B4" s="45" t="str">
        <f>'Version Control'!B4</f>
        <v>Version Number:</v>
      </c>
      <c r="C4" s="39" t="str">
        <f>'Version Control'!C4</f>
        <v>v3.3</v>
      </c>
      <c r="D4" s="138"/>
      <c r="E4" s="75" t="s">
        <v>230</v>
      </c>
      <c r="G4" s="137"/>
      <c r="H4" s="140"/>
      <c r="I4" s="138"/>
    </row>
    <row r="5" spans="1:9" x14ac:dyDescent="0.35">
      <c r="A5" s="137"/>
      <c r="B5" s="45" t="str">
        <f>'Version Control'!B5</f>
        <v xml:space="preserve">Latest Template Revision: </v>
      </c>
      <c r="C5" s="40">
        <f>'Version Control'!C5</f>
        <v>46171</v>
      </c>
      <c r="D5" s="138"/>
      <c r="G5" s="137"/>
      <c r="H5" s="140"/>
      <c r="I5" s="138"/>
    </row>
    <row r="6" spans="1:9" x14ac:dyDescent="0.35">
      <c r="A6" s="137"/>
      <c r="B6" s="45" t="str">
        <f>'Version Control'!B6</f>
        <v>Tab Name:</v>
      </c>
      <c r="C6" s="39" t="str">
        <f ca="1">MID(CELL("filename",A1), FIND("]", CELL("filename", A1))+ 1, 255)</f>
        <v>Test Report Attachments</v>
      </c>
      <c r="D6" s="138"/>
      <c r="G6" s="137"/>
      <c r="H6" s="140"/>
      <c r="I6" s="138"/>
    </row>
    <row r="7" spans="1:9" x14ac:dyDescent="0.35">
      <c r="A7" s="137"/>
      <c r="B7" s="41" t="str">
        <f>'Version Control'!B7</f>
        <v>File Name:</v>
      </c>
      <c r="C7" s="42" t="str">
        <f ca="1">'Version Control'!C7</f>
        <v>Furnace Fans - v3.3.xlsx</v>
      </c>
      <c r="D7" s="138"/>
      <c r="G7" s="137"/>
      <c r="H7" s="140"/>
      <c r="I7" s="138"/>
    </row>
    <row r="8" spans="1:9" x14ac:dyDescent="0.35">
      <c r="A8" s="137"/>
      <c r="B8" s="41" t="str">
        <f>'Version Control'!B8</f>
        <v>Test Start Date:</v>
      </c>
      <c r="C8" s="259" t="str">
        <f>'Version Control'!C8</f>
        <v>[MM/DD/YYYY]</v>
      </c>
      <c r="D8" s="138"/>
      <c r="G8" s="137"/>
      <c r="H8" s="140"/>
      <c r="I8" s="138"/>
    </row>
    <row r="9" spans="1:9" ht="16.2" thickBot="1" x14ac:dyDescent="0.4">
      <c r="A9" s="137"/>
      <c r="B9" s="46" t="str">
        <f>'Version Control'!B9</f>
        <v xml:space="preserve">Test Completion Date: </v>
      </c>
      <c r="C9" s="43" t="str">
        <f>'Version Control'!C9</f>
        <v>[MM/DD/YYYY]</v>
      </c>
      <c r="D9" s="138"/>
      <c r="G9" s="137"/>
      <c r="H9" s="140"/>
      <c r="I9" s="138"/>
    </row>
    <row r="10" spans="1:9" x14ac:dyDescent="0.35">
      <c r="B10" s="69"/>
      <c r="C10" s="69"/>
      <c r="G10" s="137"/>
      <c r="H10" s="140"/>
      <c r="I10" s="138"/>
    </row>
    <row r="11" spans="1:9" ht="16.2" thickBot="1" x14ac:dyDescent="0.4">
      <c r="B11" s="67"/>
      <c r="C11" s="67"/>
      <c r="D11" s="67"/>
      <c r="E11" s="67"/>
      <c r="F11" s="67"/>
      <c r="G11" s="137"/>
      <c r="H11" s="140"/>
      <c r="I11" s="138"/>
    </row>
    <row r="12" spans="1:9" ht="16.2" thickBot="1" x14ac:dyDescent="0.4">
      <c r="A12" s="137"/>
      <c r="B12" s="566" t="s">
        <v>191</v>
      </c>
      <c r="C12" s="567"/>
      <c r="D12" s="567"/>
      <c r="E12" s="567"/>
      <c r="F12" s="568"/>
      <c r="G12" s="139"/>
      <c r="H12" s="140"/>
      <c r="I12" s="138"/>
    </row>
    <row r="13" spans="1:9" x14ac:dyDescent="0.35">
      <c r="A13" s="137"/>
      <c r="B13" s="557"/>
      <c r="C13" s="558"/>
      <c r="D13" s="558"/>
      <c r="E13" s="558"/>
      <c r="F13" s="559"/>
      <c r="G13" s="139"/>
      <c r="H13" s="140"/>
      <c r="I13" s="138"/>
    </row>
    <row r="14" spans="1:9" x14ac:dyDescent="0.35">
      <c r="A14" s="137"/>
      <c r="B14" s="554"/>
      <c r="C14" s="555"/>
      <c r="D14" s="555"/>
      <c r="E14" s="555"/>
      <c r="F14" s="556"/>
      <c r="G14" s="139"/>
      <c r="H14" s="140"/>
      <c r="I14" s="138"/>
    </row>
    <row r="15" spans="1:9" x14ac:dyDescent="0.35">
      <c r="A15" s="137"/>
      <c r="B15" s="554"/>
      <c r="C15" s="555"/>
      <c r="D15" s="555"/>
      <c r="E15" s="555"/>
      <c r="F15" s="556"/>
      <c r="G15" s="139"/>
      <c r="H15" s="140"/>
      <c r="I15" s="138"/>
    </row>
    <row r="16" spans="1:9" x14ac:dyDescent="0.35">
      <c r="A16" s="137"/>
      <c r="B16" s="563"/>
      <c r="C16" s="564"/>
      <c r="D16" s="564"/>
      <c r="E16" s="564"/>
      <c r="F16" s="565"/>
      <c r="G16" s="139"/>
      <c r="H16" s="140"/>
      <c r="I16" s="138"/>
    </row>
    <row r="17" spans="1:9" x14ac:dyDescent="0.35">
      <c r="A17" s="137"/>
      <c r="B17" s="554"/>
      <c r="C17" s="555"/>
      <c r="D17" s="555"/>
      <c r="E17" s="555"/>
      <c r="F17" s="556"/>
      <c r="G17" s="139"/>
      <c r="H17" s="140"/>
      <c r="I17" s="138"/>
    </row>
    <row r="18" spans="1:9" x14ac:dyDescent="0.35">
      <c r="A18" s="137"/>
      <c r="B18" s="554"/>
      <c r="C18" s="555"/>
      <c r="D18" s="555"/>
      <c r="E18" s="555"/>
      <c r="F18" s="556"/>
      <c r="G18" s="139"/>
      <c r="H18" s="140"/>
      <c r="I18" s="138"/>
    </row>
    <row r="19" spans="1:9" x14ac:dyDescent="0.35">
      <c r="A19" s="137"/>
      <c r="B19" s="554"/>
      <c r="C19" s="555"/>
      <c r="D19" s="555"/>
      <c r="E19" s="555"/>
      <c r="F19" s="556"/>
      <c r="G19" s="139"/>
      <c r="H19" s="140"/>
      <c r="I19" s="138"/>
    </row>
    <row r="20" spans="1:9" x14ac:dyDescent="0.35">
      <c r="A20" s="137"/>
      <c r="B20" s="554"/>
      <c r="C20" s="555"/>
      <c r="D20" s="555"/>
      <c r="E20" s="555"/>
      <c r="F20" s="556"/>
      <c r="G20" s="139"/>
      <c r="H20" s="140"/>
      <c r="I20" s="138"/>
    </row>
    <row r="21" spans="1:9" x14ac:dyDescent="0.35">
      <c r="A21" s="137"/>
      <c r="B21" s="554"/>
      <c r="C21" s="555"/>
      <c r="D21" s="555"/>
      <c r="E21" s="555"/>
      <c r="F21" s="556"/>
      <c r="G21" s="139"/>
      <c r="H21" s="140"/>
      <c r="I21" s="138"/>
    </row>
    <row r="22" spans="1:9" ht="16.2" thickBot="1" x14ac:dyDescent="0.4">
      <c r="A22" s="137"/>
      <c r="B22" s="560"/>
      <c r="C22" s="561"/>
      <c r="D22" s="561"/>
      <c r="E22" s="561"/>
      <c r="F22" s="562"/>
      <c r="G22" s="139"/>
      <c r="H22" s="140"/>
      <c r="I22" s="138"/>
    </row>
    <row r="23" spans="1:9" x14ac:dyDescent="0.35">
      <c r="A23" s="67"/>
      <c r="B23" s="67"/>
      <c r="C23" s="67"/>
      <c r="D23" s="67"/>
      <c r="E23" s="67"/>
      <c r="F23" s="67"/>
      <c r="G23" s="141"/>
      <c r="H23" s="140"/>
      <c r="I23" s="138"/>
    </row>
    <row r="24" spans="1:9" x14ac:dyDescent="0.35">
      <c r="A24" s="140"/>
      <c r="B24" s="140"/>
      <c r="C24" s="140"/>
      <c r="D24" s="140"/>
      <c r="E24" s="140"/>
      <c r="F24" s="140"/>
      <c r="G24" s="140"/>
      <c r="H24" s="140"/>
      <c r="I24" s="138"/>
    </row>
    <row r="25" spans="1:9" x14ac:dyDescent="0.35">
      <c r="A25" s="69"/>
      <c r="B25" s="69"/>
      <c r="C25" s="69"/>
      <c r="D25" s="69"/>
      <c r="E25" s="69"/>
      <c r="F25" s="69"/>
      <c r="G25" s="69"/>
      <c r="H25" s="69"/>
    </row>
  </sheetData>
  <sheetProtection algorithmName="SHA-512" hashValue="AYX58vLMm3juvkl3HH/yYjL9YC8zUSjSC0MUUMofJmmUjGuOnnarBs+Z9h6A/7Q/ecNC2Ojo1pfAMOFv2YH+DQ==" saltValue="fhLGg46RRaY6BhJBgDhxlg==" spinCount="100000" sheet="1" objects="1" scenarios="1" selectLockedCells="1"/>
  <mergeCells count="12">
    <mergeCell ref="B2:C2"/>
    <mergeCell ref="B15:F15"/>
    <mergeCell ref="B13:F13"/>
    <mergeCell ref="B14:F14"/>
    <mergeCell ref="B22:F22"/>
    <mergeCell ref="B16:F16"/>
    <mergeCell ref="B17:F17"/>
    <mergeCell ref="B18:F18"/>
    <mergeCell ref="B19:F19"/>
    <mergeCell ref="B20:F20"/>
    <mergeCell ref="B21:F21"/>
    <mergeCell ref="B12:F12"/>
  </mergeCells>
  <hyperlinks>
    <hyperlink ref="E4" location="Instructions!A1" display="Back to Instructions tab" xr:uid="{4DA74B83-6B80-4993-8530-DE3F486ED4ED}"/>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5393BF03A4654293A9470873304909" ma:contentTypeVersion="6" ma:contentTypeDescription="Create a new document." ma:contentTypeScope="" ma:versionID="68f46b01e6e15db73ed2f2e3267eb3c6">
  <xsd:schema xmlns:xsd="http://www.w3.org/2001/XMLSchema" xmlns:xs="http://www.w3.org/2001/XMLSchema" xmlns:p="http://schemas.microsoft.com/office/2006/metadata/properties" xmlns:ns2="ab60f5f3-372e-409d-9b3d-f34aba889c98" targetNamespace="http://schemas.microsoft.com/office/2006/metadata/properties" ma:root="true" ma:fieldsID="709550c0cb5b2db0408f02c61366e409" ns2:_="">
    <xsd:import namespace="ab60f5f3-372e-409d-9b3d-f34aba889c98"/>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60f5f3-372e-409d-9b3d-f34aba889c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0693710-2C05-4107-8421-61E5554478DA}">
  <ds:schemaRefs>
    <ds:schemaRef ds:uri="http://schemas.microsoft.com/sharepoint/v3/contenttype/forms"/>
  </ds:schemaRefs>
</ds:datastoreItem>
</file>

<file path=customXml/itemProps2.xml><?xml version="1.0" encoding="utf-8"?>
<ds:datastoreItem xmlns:ds="http://schemas.openxmlformats.org/officeDocument/2006/customXml" ds:itemID="{998E220F-05E8-42DC-A0F6-D7D1ABFC14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60f5f3-372e-409d-9b3d-f34aba889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30D8D2-B326-49DE-B06F-77A288F3BEE3}">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ab60f5f3-372e-409d-9b3d-f34aba889c98"/>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51</vt:i4>
      </vt:variant>
    </vt:vector>
  </HeadingPairs>
  <TitlesOfParts>
    <vt:vector size="64" baseType="lpstr">
      <vt:lpstr>Instructions</vt:lpstr>
      <vt:lpstr>General Info and Test Results</vt:lpstr>
      <vt:lpstr>Setup</vt:lpstr>
      <vt:lpstr>Instrumentation</vt:lpstr>
      <vt:lpstr>Photos</vt:lpstr>
      <vt:lpstr>FER Input Data</vt:lpstr>
      <vt:lpstr>Calculations</vt:lpstr>
      <vt:lpstr>Comments</vt:lpstr>
      <vt:lpstr>Test Report Attachments</vt:lpstr>
      <vt:lpstr>Report Sign-Off Block</vt:lpstr>
      <vt:lpstr>Tables</vt:lpstr>
      <vt:lpstr>Drop-Downs</vt:lpstr>
      <vt:lpstr>Version Control</vt:lpstr>
      <vt:lpstr>Burner_Stages</vt:lpstr>
      <vt:lpstr>CCH</vt:lpstr>
      <vt:lpstr>Condensing</vt:lpstr>
      <vt:lpstr>DD_Burner_Stages</vt:lpstr>
      <vt:lpstr>DD_Furnace_Boiler_Type</vt:lpstr>
      <vt:lpstr>DD_Installation_Type</vt:lpstr>
      <vt:lpstr>DD_Venting_Type</vt:lpstr>
      <vt:lpstr>DD_Yes_No</vt:lpstr>
      <vt:lpstr>Delta_Theat_H__°F</vt:lpstr>
      <vt:lpstr>Delta_Theat_R__°F</vt:lpstr>
      <vt:lpstr>Ecirc__Watts</vt:lpstr>
      <vt:lpstr>Effy_SS_H</vt:lpstr>
      <vt:lpstr>Effy_SS_Red</vt:lpstr>
      <vt:lpstr>EffySS</vt:lpstr>
      <vt:lpstr>Eheat_Watts</vt:lpstr>
      <vt:lpstr>EMAX_Watts</vt:lpstr>
      <vt:lpstr>ESP_Heat</vt:lpstr>
      <vt:lpstr>ESP_Max</vt:lpstr>
      <vt:lpstr>ESP_Ref</vt:lpstr>
      <vt:lpstr>ESPCirc__in._w.c.</vt:lpstr>
      <vt:lpstr>ESPHeat__in._w.c.</vt:lpstr>
      <vt:lpstr>ESPMAX___in._w.c.</vt:lpstr>
      <vt:lpstr>FER_Calcd</vt:lpstr>
      <vt:lpstr>Furnace_Type</vt:lpstr>
      <vt:lpstr>HCR</vt:lpstr>
      <vt:lpstr>HH</vt:lpstr>
      <vt:lpstr>Installation_Type</vt:lpstr>
      <vt:lpstr>LJ</vt:lpstr>
      <vt:lpstr>Max_Airflow_Heating_Mode</vt:lpstr>
      <vt:lpstr>MH</vt:lpstr>
      <vt:lpstr>Q_Heat</vt:lpstr>
      <vt:lpstr>Q_Heat_H</vt:lpstr>
      <vt:lpstr>Q_Heat_R</vt:lpstr>
      <vt:lpstr>Q_in_H</vt:lpstr>
      <vt:lpstr>Q_in_H_Tested</vt:lpstr>
      <vt:lpstr>Q_in_Nameplate</vt:lpstr>
      <vt:lpstr>Q_in_R</vt:lpstr>
      <vt:lpstr>Q_in_R_Nameplate</vt:lpstr>
      <vt:lpstr>Q_in_R_Tested</vt:lpstr>
      <vt:lpstr>Q_Max</vt:lpstr>
      <vt:lpstr>TempRise_Measured_Hi</vt:lpstr>
      <vt:lpstr>TempRise_Measured_Re</vt:lpstr>
      <vt:lpstr>THeat_In___°F</vt:lpstr>
      <vt:lpstr>THeat_Out___°F</vt:lpstr>
      <vt:lpstr>TMAX_Out___°F</vt:lpstr>
      <vt:lpstr>TReduc_In___°F</vt:lpstr>
      <vt:lpstr>TReduc_Out___°F</vt:lpstr>
      <vt:lpstr>V_rated</vt:lpstr>
      <vt:lpstr>vair</vt:lpstr>
      <vt:lpstr>Venting_Type</vt:lpstr>
      <vt:lpstr>W___Humidity_Ratio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 572</dc:creator>
  <cp:lastModifiedBy>User375</cp:lastModifiedBy>
  <dcterms:created xsi:type="dcterms:W3CDTF">2017-12-03T15:20:45Z</dcterms:created>
  <dcterms:modified xsi:type="dcterms:W3CDTF">2026-05-29T18:58:15Z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0x010100025393BF03A4654293A9470873304909</vt:lpwstr>
  </property>
</Properties>
</file>