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X:\Quality Management\DOE-BT-Appliance - Tools and Templates\CCE\Test Report Templates\CURRENT VERSIONS\"/>
    </mc:Choice>
  </mc:AlternateContent>
  <xr:revisionPtr revIDLastSave="0" documentId="13_ncr:1_{FDB587BE-DE90-4F73-B22A-0A2DD7C27EA5}" xr6:coauthVersionLast="47" xr6:coauthVersionMax="47" xr10:uidLastSave="{00000000-0000-0000-0000-000000000000}"/>
  <workbookProtection workbookAlgorithmName="SHA-512" workbookHashValue="6RFb7+g1IuxZbdsLyo55Og4LAjkpRttZCWSHK9Qlq3EC3BF5Mm8RrpmXzyk6oMbZkESjVnbuNguLORNfIEai+w==" workbookSaltValue="1Bhv/cWwIHcVMejDvmfmig==" workbookSpinCount="100000" lockStructure="1"/>
  <bookViews>
    <workbookView xWindow="-28920" yWindow="1725" windowWidth="29040" windowHeight="15720" tabRatio="706" xr2:uid="{00000000-000D-0000-FFFF-FFFF00000000}"/>
  </bookViews>
  <sheets>
    <sheet name="Instructions" sheetId="15" r:id="rId1"/>
    <sheet name="General Info &amp; Test Results" sheetId="1" r:id="rId2"/>
    <sheet name="Setup &amp; Instrumentation" sheetId="2" r:id="rId3"/>
    <sheet name="Test Conditions" sheetId="3" r:id="rId4"/>
    <sheet name="Self-Priming Test" sheetId="20" r:id="rId5"/>
    <sheet name="WEF Calculation" sheetId="17" r:id="rId6"/>
    <sheet name="(Optional) Performance Curves" sheetId="23" r:id="rId7"/>
    <sheet name="Photos" sheetId="9" r:id="rId8"/>
    <sheet name="Comments" sheetId="10" r:id="rId9"/>
    <sheet name="Report Sign-Off Block" sheetId="11" r:id="rId10"/>
    <sheet name="Drop-downs" sheetId="7" r:id="rId11"/>
    <sheet name="Version Control" sheetId="14" r:id="rId12"/>
  </sheets>
  <definedNames>
    <definedName name="_xlnm._FilterDatabase" localSheetId="4" hidden="1">'Self-Priming Test'!#REF!</definedName>
    <definedName name="_xlnm._FilterDatabase" localSheetId="5" hidden="1">'WEF Calculation'!$B$20:$D$22</definedName>
    <definedName name="Motor_Phase">'Drop-downs'!$B$26:$B$27</definedName>
    <definedName name="Pool_Pump_Variety">'Drop-downs'!$B$12:$B$14</definedName>
    <definedName name="Pump_Speed">'Drop-downs'!$B$21:$B$23</definedName>
    <definedName name="Yes_No">'Drop-downs'!$B$17:$B$18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20" l="1"/>
  <c r="C35" i="20"/>
  <c r="F22" i="20"/>
  <c r="B9" i="15"/>
  <c r="B8" i="15"/>
  <c r="B7" i="15"/>
  <c r="C6" i="15"/>
  <c r="B6" i="15"/>
  <c r="B5" i="15"/>
  <c r="B4" i="15"/>
  <c r="C3" i="15"/>
  <c r="B3" i="15"/>
  <c r="B2" i="15"/>
  <c r="B9" i="1"/>
  <c r="B8" i="1"/>
  <c r="B7" i="1"/>
  <c r="C6" i="1"/>
  <c r="B6" i="1"/>
  <c r="B5" i="1"/>
  <c r="B4" i="1"/>
  <c r="C3" i="1"/>
  <c r="B3" i="1"/>
  <c r="B2" i="1"/>
  <c r="B9" i="2"/>
  <c r="B8" i="2"/>
  <c r="B7" i="2"/>
  <c r="C6" i="2"/>
  <c r="B6" i="2"/>
  <c r="B5" i="2"/>
  <c r="B4" i="2"/>
  <c r="C3" i="2"/>
  <c r="B3" i="2"/>
  <c r="B2" i="2"/>
  <c r="B9" i="3"/>
  <c r="B8" i="3"/>
  <c r="B7" i="3"/>
  <c r="C6" i="3"/>
  <c r="B6" i="3"/>
  <c r="B5" i="3"/>
  <c r="B4" i="3"/>
  <c r="C3" i="3"/>
  <c r="B3" i="3"/>
  <c r="B2" i="3"/>
  <c r="B9" i="20"/>
  <c r="B8" i="20"/>
  <c r="B7" i="20"/>
  <c r="C6" i="20"/>
  <c r="B6" i="20"/>
  <c r="B5" i="20"/>
  <c r="B4" i="20"/>
  <c r="C3" i="20"/>
  <c r="B3" i="20"/>
  <c r="B2" i="20"/>
  <c r="B9" i="17"/>
  <c r="B8" i="17"/>
  <c r="B7" i="17"/>
  <c r="C6" i="17"/>
  <c r="B6" i="17"/>
  <c r="B5" i="17"/>
  <c r="B4" i="17"/>
  <c r="C3" i="17"/>
  <c r="B3" i="17"/>
  <c r="B2" i="17"/>
  <c r="B9" i="23"/>
  <c r="B8" i="23"/>
  <c r="B7" i="23"/>
  <c r="C6" i="23"/>
  <c r="B6" i="23"/>
  <c r="B5" i="23"/>
  <c r="B4" i="23"/>
  <c r="C3" i="23"/>
  <c r="B3" i="23"/>
  <c r="B2" i="23"/>
  <c r="B9" i="9"/>
  <c r="B8" i="9"/>
  <c r="B7" i="9"/>
  <c r="C6" i="9"/>
  <c r="B6" i="9"/>
  <c r="B5" i="9"/>
  <c r="B4" i="9"/>
  <c r="C3" i="9"/>
  <c r="B3" i="9"/>
  <c r="B2" i="9"/>
  <c r="B9" i="10"/>
  <c r="B8" i="10"/>
  <c r="B7" i="10"/>
  <c r="C6" i="10"/>
  <c r="B6" i="10"/>
  <c r="B5" i="10"/>
  <c r="B4" i="10"/>
  <c r="C3" i="10"/>
  <c r="B3" i="10"/>
  <c r="B2" i="10"/>
  <c r="C3" i="11"/>
  <c r="B8" i="11"/>
  <c r="C3" i="7"/>
  <c r="B8" i="7"/>
  <c r="B16" i="20" l="1"/>
  <c r="C17" i="20" l="1"/>
  <c r="D25" i="20" l="1"/>
  <c r="D31" i="20" s="1"/>
  <c r="G26" i="1"/>
  <c r="F26" i="1"/>
  <c r="G25" i="1"/>
  <c r="F25" i="1"/>
  <c r="C5" i="14" l="1"/>
  <c r="C5" i="11" l="1"/>
  <c r="C5" i="15"/>
  <c r="C5" i="1"/>
  <c r="C5" i="2"/>
  <c r="C5" i="3"/>
  <c r="C5" i="20"/>
  <c r="C5" i="17"/>
  <c r="C5" i="23"/>
  <c r="C5" i="9"/>
  <c r="C5" i="10"/>
  <c r="C5" i="7"/>
  <c r="C25" i="20"/>
  <c r="C31" i="20" s="1"/>
  <c r="F15" i="1" l="1"/>
  <c r="E21" i="3"/>
  <c r="E20" i="3"/>
  <c r="E19" i="3"/>
  <c r="E18" i="3"/>
  <c r="E17" i="3"/>
  <c r="E16" i="3"/>
  <c r="B19" i="15"/>
  <c r="B20" i="15"/>
  <c r="B21" i="15"/>
  <c r="B22" i="15"/>
  <c r="B23" i="15"/>
  <c r="B24" i="15"/>
  <c r="B25" i="15"/>
  <c r="B26" i="15"/>
  <c r="B18" i="15"/>
  <c r="D61" i="17"/>
  <c r="D60" i="17"/>
  <c r="D59" i="17"/>
  <c r="D56" i="17"/>
  <c r="D21" i="17"/>
  <c r="D20" i="17"/>
  <c r="D55" i="17" l="1"/>
  <c r="F14" i="1" s="1"/>
  <c r="D58" i="17"/>
  <c r="D57" i="17"/>
  <c r="E15" i="3" l="1"/>
  <c r="E14" i="3"/>
  <c r="C8" i="14" l="1"/>
  <c r="C9" i="14"/>
  <c r="C9" i="1" l="1"/>
  <c r="C9" i="9"/>
  <c r="C9" i="2"/>
  <c r="C9" i="10"/>
  <c r="C9" i="11"/>
  <c r="C9" i="7"/>
  <c r="C9" i="3"/>
  <c r="C9" i="20"/>
  <c r="C9" i="17"/>
  <c r="C9" i="15"/>
  <c r="C9" i="23"/>
  <c r="C8" i="15"/>
  <c r="C8" i="23"/>
  <c r="C8" i="1"/>
  <c r="C8" i="9"/>
  <c r="C8" i="20"/>
  <c r="C8" i="17"/>
  <c r="C8" i="2"/>
  <c r="C8" i="10"/>
  <c r="C8" i="11"/>
  <c r="C8" i="3"/>
  <c r="C8" i="7"/>
  <c r="D16" i="11"/>
  <c r="F23" i="1" s="1"/>
  <c r="G24" i="1"/>
  <c r="G23" i="1"/>
  <c r="B9" i="11" l="1"/>
  <c r="B7" i="11"/>
  <c r="B6" i="11"/>
  <c r="B5" i="11"/>
  <c r="B4" i="11"/>
  <c r="B3" i="11"/>
  <c r="B2" i="11"/>
  <c r="B9" i="7"/>
  <c r="B7" i="7"/>
  <c r="B6" i="7"/>
  <c r="B5" i="7"/>
  <c r="B4" i="7"/>
  <c r="B3" i="7"/>
  <c r="B2" i="7"/>
  <c r="C6" i="11" l="1"/>
  <c r="C6" i="7"/>
  <c r="C7" i="14"/>
  <c r="C7" i="15" s="1"/>
  <c r="C6" i="14"/>
  <c r="C4" i="14"/>
  <c r="C4" i="11" l="1"/>
  <c r="C4" i="7"/>
  <c r="C4" i="15"/>
  <c r="C4" i="1"/>
  <c r="C4" i="2"/>
  <c r="C4" i="3"/>
  <c r="C4" i="20"/>
  <c r="C4" i="17"/>
  <c r="C4" i="23"/>
  <c r="C4" i="9"/>
  <c r="C4" i="10"/>
  <c r="C7" i="2"/>
  <c r="C7" i="1"/>
  <c r="C7" i="20"/>
  <c r="C7" i="3"/>
  <c r="C7" i="23"/>
  <c r="C7" i="17"/>
  <c r="C7" i="10"/>
  <c r="C7" i="9"/>
  <c r="C7" i="11"/>
  <c r="C7" i="7"/>
  <c r="F24" i="1" l="1"/>
</calcChain>
</file>

<file path=xl/sharedStrings.xml><?xml version="1.0" encoding="utf-8"?>
<sst xmlns="http://schemas.openxmlformats.org/spreadsheetml/2006/main" count="390" uniqueCount="231">
  <si>
    <t>Reference Test Procedure</t>
  </si>
  <si>
    <t>10 CFR 431 Subpart Y Appendix C:  Uniform Test Method for the Measurement of Energy Efficiency of Dedicated-Purpose Pool Pumps</t>
  </si>
  <si>
    <t>Table of Contents</t>
  </si>
  <si>
    <t>Tab</t>
  </si>
  <si>
    <t>Contents</t>
  </si>
  <si>
    <t>Instructions</t>
  </si>
  <si>
    <t>Instructions and table of contents</t>
  </si>
  <si>
    <t>Lab information, product information and test results</t>
  </si>
  <si>
    <t>Instrumentation requirements and space for sensor placement descriptions</t>
  </si>
  <si>
    <t>Inputs for test condition measurements</t>
  </si>
  <si>
    <t>Determination of self-priming pumps</t>
  </si>
  <si>
    <t>Inputs and calculations for efficiency results</t>
  </si>
  <si>
    <t>Voluntary inputs for performance curves</t>
  </si>
  <si>
    <t>Inputs for photographs</t>
  </si>
  <si>
    <t>Inputs for report template user to provide comments</t>
  </si>
  <si>
    <t>Report review history</t>
  </si>
  <si>
    <t>Drop-downs</t>
  </si>
  <si>
    <t>Drop-downs used</t>
  </si>
  <si>
    <t>Version Control</t>
  </si>
  <si>
    <t>Revision history</t>
  </si>
  <si>
    <t>LEGEND</t>
  </si>
  <si>
    <t>Tabs</t>
  </si>
  <si>
    <t>Tabs with input cells</t>
  </si>
  <si>
    <t>Cells</t>
  </si>
  <si>
    <t xml:space="preserve"> Input data</t>
  </si>
  <si>
    <t>Auto-populated cell</t>
  </si>
  <si>
    <t>Provided data</t>
  </si>
  <si>
    <t>NOT USED</t>
  </si>
  <si>
    <t>Instructions for Completing this Template</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</si>
  <si>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</si>
  <si>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</si>
  <si>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STEP:</t>
  </si>
  <si>
    <t>FILL IN INPUT CELLS IN THIS TAB:</t>
  </si>
  <si>
    <t>Step 1</t>
  </si>
  <si>
    <t>General Info &amp; Test Results</t>
  </si>
  <si>
    <t>Step 2</t>
  </si>
  <si>
    <t>Setup &amp; Instrumentation</t>
  </si>
  <si>
    <t>Step 3</t>
  </si>
  <si>
    <t>Test Conditions</t>
  </si>
  <si>
    <t>Step 4</t>
  </si>
  <si>
    <t>Self-Priming Test</t>
  </si>
  <si>
    <t>Step 5</t>
  </si>
  <si>
    <t>WEF Calculation</t>
  </si>
  <si>
    <t>Step 6</t>
  </si>
  <si>
    <t>(Optional) Performance Curves</t>
  </si>
  <si>
    <t>Step 7</t>
  </si>
  <si>
    <t>Photos</t>
  </si>
  <si>
    <t>Step 8</t>
  </si>
  <si>
    <t>Comments</t>
  </si>
  <si>
    <t>Step 9</t>
  </si>
  <si>
    <t>Report Sign-off Block</t>
  </si>
  <si>
    <t>Back to Instructions tab</t>
  </si>
  <si>
    <t>Lab Information</t>
  </si>
  <si>
    <t>Lab Name:</t>
  </si>
  <si>
    <t>Lab Location:</t>
  </si>
  <si>
    <t>Test Information</t>
  </si>
  <si>
    <t>Date Test Started:</t>
  </si>
  <si>
    <t>[MM/DD/YYYY]</t>
  </si>
  <si>
    <t>Date Test Finished:</t>
  </si>
  <si>
    <t>Product Information</t>
  </si>
  <si>
    <t xml:space="preserve">Test Report Sign-Off Block </t>
  </si>
  <si>
    <t xml:space="preserve">Manufacturer: </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</si>
  <si>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</si>
  <si>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Brand:</t>
  </si>
  <si>
    <t xml:space="preserve">Manufacturer Model Number: </t>
  </si>
  <si>
    <t>Serial Number:</t>
  </si>
  <si>
    <t>Role</t>
  </si>
  <si>
    <t>Date</t>
  </si>
  <si>
    <t>Entity</t>
  </si>
  <si>
    <t>Date Manufactured:</t>
  </si>
  <si>
    <t>Test Completion</t>
  </si>
  <si>
    <t xml:space="preserve">Date Product Received: </t>
  </si>
  <si>
    <t>Template Completion</t>
  </si>
  <si>
    <t>Condition as Received:</t>
  </si>
  <si>
    <t>Report Review by Test Lab</t>
  </si>
  <si>
    <t>Product Characteristics</t>
  </si>
  <si>
    <t>Pump Speed</t>
  </si>
  <si>
    <t>Instrument Type</t>
  </si>
  <si>
    <t xml:space="preserve">Brand </t>
  </si>
  <si>
    <t>Model #</t>
  </si>
  <si>
    <t>Sensor Location</t>
  </si>
  <si>
    <t>Accuracy</t>
  </si>
  <si>
    <t>Date of Last Calibration</t>
  </si>
  <si>
    <t>Deadline for Next Calibration</t>
  </si>
  <si>
    <t>Description</t>
  </si>
  <si>
    <t>Value</t>
  </si>
  <si>
    <t>Units</t>
  </si>
  <si>
    <t>Converted Value</t>
  </si>
  <si>
    <t>Permitted Range</t>
  </si>
  <si>
    <t>Water turbidity</t>
  </si>
  <si>
    <t>Nephelometric turbidity units (NTU)</t>
  </si>
  <si>
    <t>NTU</t>
  </si>
  <si>
    <r>
      <rPr>
        <u/>
        <sz val="11"/>
        <color theme="1"/>
        <rFont val="Palatino Linotype"/>
        <family val="1"/>
      </rPr>
      <t xml:space="preserve">&lt; </t>
    </r>
    <r>
      <rPr>
        <sz val="11"/>
        <color theme="1"/>
        <rFont val="Palatino Linotype"/>
        <family val="1"/>
      </rPr>
      <t>15 NTU</t>
    </r>
  </si>
  <si>
    <t>Water Temperature</t>
  </si>
  <si>
    <t>°F</t>
  </si>
  <si>
    <t>50°F - 107°F</t>
  </si>
  <si>
    <t>Suction Pipe Nominal Diameter</t>
  </si>
  <si>
    <t>Inches</t>
  </si>
  <si>
    <t>Feet</t>
  </si>
  <si>
    <t>Discharge Pipe Nominal Diameter</t>
  </si>
  <si>
    <t>Suction Pressure Transducer Elevation</t>
  </si>
  <si>
    <t>Discharge Pressure Transducer Elevation</t>
  </si>
  <si>
    <t>Suction Pipe Length</t>
  </si>
  <si>
    <t>Discharge Pipe Length</t>
  </si>
  <si>
    <t xml:space="preserve">Active Mode: Instructions in CFR Appendix C to Subpart Y of Part 431, Title 10 </t>
  </si>
  <si>
    <t>minutes</t>
  </si>
  <si>
    <t>psia</t>
  </si>
  <si>
    <t>Measured temperature</t>
  </si>
  <si>
    <r>
      <rPr>
        <sz val="11"/>
        <rFont val="Calibri"/>
        <family val="2"/>
      </rPr>
      <t>˚</t>
    </r>
    <r>
      <rPr>
        <sz val="11"/>
        <rFont val="Palatino Linotype"/>
        <family val="1"/>
      </rPr>
      <t>F</t>
    </r>
  </si>
  <si>
    <t>Test Fluid Density</t>
  </si>
  <si>
    <t>lb/ft^3</t>
  </si>
  <si>
    <t>ft</t>
  </si>
  <si>
    <t>Meets Self-Priming Criteria?</t>
  </si>
  <si>
    <r>
      <t xml:space="preserve">Single Speed DPPP (Self-priming and Non-self-priming)
</t>
    </r>
    <r>
      <rPr>
        <sz val="11"/>
        <color theme="1"/>
        <rFont val="Palatino Linotype"/>
        <family val="1"/>
      </rPr>
      <t>To calculate WEF, use load points specified in Appendix C of 10 CFR 431.463: 1 load point 
          Q=Qmax_speed@C, H=0.0082*Qhigh^2, speed=max speed
To determine the pump power output at any load point use Pu,i=(Qi*Hi*SG)/3960</t>
    </r>
    <r>
      <rPr>
        <b/>
        <sz val="11"/>
        <color theme="1"/>
        <rFont val="Palatino Linotype"/>
        <family val="1"/>
      </rPr>
      <t xml:space="preserve">
</t>
    </r>
    <r>
      <rPr>
        <sz val="11"/>
        <color theme="1"/>
        <rFont val="Palatino Linotype"/>
        <family val="1"/>
      </rPr>
      <t xml:space="preserve">For DPPP with Single AC motors or DC motors determine nominal total hp: 
          Pnm=(T*n)/5252
Determine true power factor: PFi=Pi/(Vi*Ii)
</t>
    </r>
  </si>
  <si>
    <r>
      <rPr>
        <b/>
        <sz val="11"/>
        <color theme="1"/>
        <rFont val="Palatino Linotype"/>
        <family val="1"/>
      </rPr>
      <t>Two-Speed DPPP (Self-priming and Non-self-priming)</t>
    </r>
    <r>
      <rPr>
        <sz val="11"/>
        <color theme="1"/>
        <rFont val="Palatino Linotype"/>
        <family val="1"/>
      </rPr>
      <t xml:space="preserve">
To calculate WEF, use load points specified in Appendix C of 10 CFR 431.463: 2 load points 
Low load point (wi=0.80): 
           Q=flow associated that is not below 31.1 if hhp&gt;0.75 or 24.7 if hhp</t>
    </r>
    <r>
      <rPr>
        <u/>
        <sz val="11"/>
        <color theme="1"/>
        <rFont val="Palatino Linotype"/>
        <family val="1"/>
      </rPr>
      <t>&lt;</t>
    </r>
    <r>
      <rPr>
        <sz val="11"/>
        <color theme="1"/>
        <rFont val="Palatino Linotype"/>
        <family val="1"/>
      </rPr>
      <t>0.75, H=0.0082*Qlow^2, speed=lowest speed capable of meeting specified flow and head values
High load point (wi=0.20):  
           Q=Qmax_speed@C, H=0.0082*Qlow^2, speed=max speed
To determine the pump power output at any load point use Pu,i=(Qi*Hi*SG)/3960
For DPPP with Single AC motors or DC motors determine nominal total hp: 
           Pnm=(T*n)/5252
Determine true power factor: PFi=Pi/(Vi*Ii)</t>
    </r>
  </si>
  <si>
    <r>
      <rPr>
        <b/>
        <sz val="11"/>
        <color theme="1"/>
        <rFont val="Palatino Linotype"/>
        <family val="1"/>
      </rPr>
      <t>Multi-Speed and Variable-Speed DPPP (Self-priming and Non-self-priming)</t>
    </r>
    <r>
      <rPr>
        <sz val="11"/>
        <color theme="1"/>
        <rFont val="Palatino Linotype"/>
        <family val="1"/>
      </rPr>
      <t xml:space="preserve">
To calculate WEF, use load points specified in Appendix C of 10 CFR 431.463: 2 load points 
Low load point (wi=0.80): 
           Q</t>
    </r>
    <r>
      <rPr>
        <u/>
        <sz val="11"/>
        <color theme="1"/>
        <rFont val="Palatino Linotype"/>
        <family val="1"/>
      </rPr>
      <t>&gt;</t>
    </r>
    <r>
      <rPr>
        <sz val="11"/>
        <color theme="1"/>
        <rFont val="Palatino Linotype"/>
        <family val="1"/>
      </rPr>
      <t>31.1 if hhp&gt;0.75 and Q</t>
    </r>
    <r>
      <rPr>
        <u/>
        <sz val="11"/>
        <color theme="1"/>
        <rFont val="Palatino Linotype"/>
        <family val="1"/>
      </rPr>
      <t>&gt;</t>
    </r>
    <r>
      <rPr>
        <sz val="11"/>
        <color theme="1"/>
        <rFont val="Palatino Linotype"/>
        <family val="1"/>
      </rPr>
      <t>24.7 if hhp</t>
    </r>
    <r>
      <rPr>
        <u/>
        <sz val="11"/>
        <color theme="1"/>
        <rFont val="Palatino Linotype"/>
        <family val="1"/>
      </rPr>
      <t>&lt;</t>
    </r>
    <r>
      <rPr>
        <sz val="11"/>
        <color theme="1"/>
        <rFont val="Palatino Linotype"/>
        <family val="1"/>
      </rPr>
      <t>0.75 , H=0.0082*Qlow^2, speed=lowest speed capable of meeting specified flow and head values
High load point (wi=0.20):  
           Q</t>
    </r>
    <r>
      <rPr>
        <u/>
        <sz val="11"/>
        <color theme="1"/>
        <rFont val="Palatino Linotype"/>
        <family val="1"/>
      </rPr>
      <t>&gt;</t>
    </r>
    <r>
      <rPr>
        <sz val="11"/>
        <color theme="1"/>
        <rFont val="Palatino Linotype"/>
        <family val="1"/>
      </rPr>
      <t xml:space="preserve"> 0.8 * Qmax_speed@C, H=0.0082*Qhigh^2, speed=lowest speed capable of meeting specified flow and head values
To determine the pump power output at any load point use Pu,i=(Qi*Hi*SG)/3960
For DPPP with Single AC motors or DC motors determine nominal total hp: 
           Pnm=(T*n)/5252
Determine true power factor: PFi=Pi/(Vi*Ii)</t>
    </r>
  </si>
  <si>
    <r>
      <rPr>
        <b/>
        <sz val="11"/>
        <color theme="1"/>
        <rFont val="Palatino Linotype"/>
        <family val="1"/>
      </rPr>
      <t>Pressure Cleaner Booster Pumps</t>
    </r>
    <r>
      <rPr>
        <sz val="11"/>
        <color theme="1"/>
        <rFont val="Palatino Linotype"/>
        <family val="1"/>
      </rPr>
      <t xml:space="preserve">
To calculate WEF, use load points specified in Appendix C of 10 CFR 431.463: 1 load point 
          Q=10.0 gpm, H</t>
    </r>
    <r>
      <rPr>
        <u/>
        <sz val="11"/>
        <color theme="1"/>
        <rFont val="Palatino Linotype"/>
        <family val="1"/>
      </rPr>
      <t>&gt;</t>
    </r>
    <r>
      <rPr>
        <sz val="11"/>
        <color theme="1"/>
        <rFont val="Palatino Linotype"/>
        <family val="1"/>
      </rPr>
      <t>60.0 ft, speed=lowest speed capable of meeting specified flow and head values
To determine the pump power output at any load point use Pu,i=(Qi*Hi*SG)/3960
For DPPP with Single AC motors or DC motors determine nominal total hp: 
          Pnm=(T*n)/5252
Determine true power factor: PFi=Pi/(Vi*Ii)</t>
    </r>
  </si>
  <si>
    <t>Pump Type</t>
  </si>
  <si>
    <t>Low Flow Load Point</t>
  </si>
  <si>
    <t>Variable</t>
  </si>
  <si>
    <t>Flow Rate</t>
  </si>
  <si>
    <t>Qi</t>
  </si>
  <si>
    <t>gpm</t>
  </si>
  <si>
    <t>Pump total head at load point</t>
  </si>
  <si>
    <t>Hi</t>
  </si>
  <si>
    <t>Driver power input to the motor</t>
  </si>
  <si>
    <t>Pi</t>
  </si>
  <si>
    <t>W</t>
  </si>
  <si>
    <t>Speed of Rotation</t>
  </si>
  <si>
    <t>n</t>
  </si>
  <si>
    <t>rpm</t>
  </si>
  <si>
    <t>Voltage</t>
  </si>
  <si>
    <t>Vi</t>
  </si>
  <si>
    <t>V</t>
  </si>
  <si>
    <t>Current</t>
  </si>
  <si>
    <t>Ii</t>
  </si>
  <si>
    <t>A</t>
  </si>
  <si>
    <t>High Flow Load Point</t>
  </si>
  <si>
    <t>Single Load Point</t>
  </si>
  <si>
    <t>Active Mode Measurement Summary</t>
  </si>
  <si>
    <t>Weighted Energy Factor</t>
  </si>
  <si>
    <t>kgal/kWh</t>
  </si>
  <si>
    <t>Pump Power Output (single load point)</t>
  </si>
  <si>
    <t>hp</t>
  </si>
  <si>
    <t>Pump Power Output (low flow load point)</t>
  </si>
  <si>
    <t>Pump Power Output (high flow load point)</t>
  </si>
  <si>
    <t>True Power Factor (single load point)</t>
  </si>
  <si>
    <t>-</t>
  </si>
  <si>
    <t>True Power Factor (low flow load point)</t>
  </si>
  <si>
    <t>True Power Factor (high flow load point)</t>
  </si>
  <si>
    <t>Optional Data Reporting: Performance Curves</t>
  </si>
  <si>
    <t>The following section presents the opportunity to report data at other operating points, including entire head and flow curves, if performed consistently with the requirements set forth in Appendix C to Subpart Y of 10 CFR 431.</t>
  </si>
  <si>
    <t>Head vs. Flow Rate</t>
  </si>
  <si>
    <t>Efficiency vs. Flow Rate</t>
  </si>
  <si>
    <t>Pump Power Input vs. Flow Rate</t>
  </si>
  <si>
    <t>1. Nameplate showing model number and serial number</t>
  </si>
  <si>
    <t>2. FTC EnergyGuide label / ESTAR Label (if present)</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</si>
  <si>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</si>
  <si>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[Test Lab Name]</t>
  </si>
  <si>
    <t>Self-Priming</t>
  </si>
  <si>
    <t>Non-Self Priming</t>
  </si>
  <si>
    <t>Pressure Cleaner Booster Pump</t>
  </si>
  <si>
    <t>Pump_Speed</t>
  </si>
  <si>
    <t>Single-speed</t>
  </si>
  <si>
    <t>Dual-speed</t>
  </si>
  <si>
    <t>Multi/variable-speed</t>
  </si>
  <si>
    <t>Title Block</t>
  </si>
  <si>
    <t>Test Report Template Name:</t>
  </si>
  <si>
    <t>Dedicated Purpose Pool Pumps</t>
  </si>
  <si>
    <t>Version Number:</t>
  </si>
  <si>
    <t xml:space="preserve">Latest Template Revision: </t>
  </si>
  <si>
    <t>Tab Name:</t>
  </si>
  <si>
    <t>File Name:</t>
  </si>
  <si>
    <t>Revisions List</t>
  </si>
  <si>
    <t>Version</t>
  </si>
  <si>
    <t>v1.0</t>
  </si>
  <si>
    <t>Speed Configuration</t>
  </si>
  <si>
    <t>Result</t>
  </si>
  <si>
    <t>Test Results</t>
  </si>
  <si>
    <t>NOTE: Copy only; sign off is done in the Report Sign-Off Block tab</t>
  </si>
  <si>
    <t>Motor Phase</t>
  </si>
  <si>
    <t>Motor_Phase</t>
  </si>
  <si>
    <t>Single-Phase</t>
  </si>
  <si>
    <t>Polyphase</t>
  </si>
  <si>
    <t>Weighted Energy Factor (WEF)</t>
  </si>
  <si>
    <t>NOTE: Pumps that are both self-priming and polyphase are not within scope of the current energy conservation standards for dedicated-purpose pool pumps.</t>
  </si>
  <si>
    <t>Dedicated-Purpose Pool Pump Variety</t>
  </si>
  <si>
    <t>Yes_No</t>
  </si>
  <si>
    <t>Yes</t>
  </si>
  <si>
    <t>No</t>
  </si>
  <si>
    <t>Is a self-priming testing required for this unit?</t>
  </si>
  <si>
    <t>Water Turbidity</t>
  </si>
  <si>
    <t>Gauge Pressure at Pump Inlet</t>
  </si>
  <si>
    <t>True Priming Time</t>
  </si>
  <si>
    <t>psi</t>
  </si>
  <si>
    <t>Height Correction to Centerline</t>
  </si>
  <si>
    <t>Stabilization Load Point Measurements</t>
  </si>
  <si>
    <t>VL_Normalized</t>
  </si>
  <si>
    <t>Are freeze protection controls distributed with this DPPP?</t>
  </si>
  <si>
    <t>Measured Value (Test Run 1)</t>
  </si>
  <si>
    <t>Measured Value (Test Run 2)</t>
  </si>
  <si>
    <t>Test Run 1</t>
  </si>
  <si>
    <t>Test Run 2</t>
  </si>
  <si>
    <t>NOTE: "Rated" value refers to the value provided by manufacturer, if there is none please enter "N/A"</t>
  </si>
  <si>
    <t>Active Mode DPPP Parameters</t>
  </si>
  <si>
    <t>NOTE: "Tested hydraulic horsepower" refers to the pump power output measured on the reference curve at maximum rotating speed and full impeller diameter for the rated pump.</t>
  </si>
  <si>
    <t>NOTE: "Tested pump maximum head" refers to head at the maximum speed and minimum flow rate at which the pump is designed to operate continuously or safely. The minimum flow rate is assumed to be zero unless stated otherwise in the manufacturer literature.</t>
  </si>
  <si>
    <t>3. Screenshots of Certification Under NSF/ANSI 50-2015 (If applicable)</t>
  </si>
  <si>
    <t>4. Photos of the unit from all sides</t>
  </si>
  <si>
    <t>5. Arrival Photos</t>
  </si>
  <si>
    <t>6. Additional photos (if necessary)</t>
  </si>
  <si>
    <t>Pool_Pump_Variety</t>
  </si>
  <si>
    <t>Is this DPPP certified under NSF/ANSI 50-2015?</t>
  </si>
  <si>
    <t>Under 10 CFR 431.462, for a unit to quality as a "self-priming pool filter pump" it must either (1) be certified as self-priming under NSF/ANSI 50-2015 or (2) undergo self-priming testing pursuant to Section F of Appendix C to Subpart Y of 10 CFR 431.
To quality as a "non-self-priming pool filter pump" under 10 CFR 431.462, a unit must both (1) not be certified as self-priming under NSF/ANSI 50-2015 and (2) undergo self-priming testing pursuant to Section F of Appendix C to Subpart Y of 10 CFR 431.
Per Section F of Appendix C, a DPPP that is found through testing to be capable of priming to a vertical lift of at least 5 ft (normalized to 14.7 psia and 62.4 lb/ft^3) within a 10 minute true priming period, is considered to be a self-priming pool filter pump. 
During testing, all measurements of gauge pressure, flow, and water temperature must be taken at the pump suction inlet (Refer to Section F of Appendix C of the CFR for a detailed description of the test setup). The gauge pressure is then normalized back to the centerline of the pump impeller shaft to determine achieved head value.
The True Priming Time is equivalent to the Measured Priming Time, which is the point in time when the stabilized load point is first achieved. Stabilization is determined once changes in head and flow are within 3% tolerance.
Note that test procedure steps must be repeated without additional water being added to the pump. Please use columns "Test Run 1" and "Test Run 2" to input data from each repetition.</t>
  </si>
  <si>
    <t>v1.1</t>
  </si>
  <si>
    <t>Is this DPPP Self-Priming?</t>
  </si>
  <si>
    <t>Flow Rate at Pump Inlet</t>
  </si>
  <si>
    <t>v1.2</t>
  </si>
  <si>
    <t>v1.3</t>
  </si>
  <si>
    <t>Setup (this table must include all instrumentation, sensors, and equipment used during testing)</t>
  </si>
  <si>
    <t>v1.4</t>
  </si>
  <si>
    <t>Rated Hydraulic Horsepower (hp)</t>
  </si>
  <si>
    <t>Rated Pump Maximum Head (ft)</t>
  </si>
  <si>
    <r>
      <rPr>
        <b/>
        <sz val="11"/>
        <color theme="1"/>
        <rFont val="Palatino Linotype"/>
        <family val="1"/>
      </rPr>
      <t>Tolerances</t>
    </r>
    <r>
      <rPr>
        <sz val="11"/>
        <color theme="1"/>
        <rFont val="Palatino Linotype"/>
        <family val="1"/>
      </rPr>
      <t>:
For waterfall pumps, multi-speed self-priming and non-self-priming pool filter pumps, and variable-speed self-priming and non-self-priming pool filter pumps all measured load points must be within ±2.5 percent of the specified head value and comply with any specified flow values or thresholds. 
For all other dedicated-purpose pool pumps, all measured load points must be within the greater of ±2.5 percent of the specified flow rate values or ±0.5 gpm and comply with any specified head values or thresholds.</t>
    </r>
  </si>
  <si>
    <t>Tested Hydraulic Horsepower (hp)</t>
  </si>
  <si>
    <t>Tested Pump Maximum Head (ft)</t>
  </si>
  <si>
    <t>≤15 NTU</t>
  </si>
  <si>
    <t>Labeled for swimming pools only?</t>
  </si>
  <si>
    <t xml:space="preserve">NOTE: Please attach NSF documentation or proof of certification in the "Photos" tab of this file. Acceptable documentation is limited to (1) correspondence from NSF attesting to the certification and (2) a duplicate of NSF's Product and Service Listings webpage (as of this template's publication, available at: https://info.nsf.org/Certified/pools/Listings.asp?) listing the model, certification variety, and date. Test commissioning party shall indicate if a product is certified under NSF/ANSI 50-2015, and if needed provide accompanying proof. </t>
  </si>
  <si>
    <t>Absolute barometric pressure 
(at centerline of pump impeller)</t>
  </si>
  <si>
    <t>v1.5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</si>
</sst>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h:mm:ss;@"/>
    <numFmt numFmtId="166" formatCode="0.000"/>
  </numFmts>
  <fonts count="35" x14ac:knownFonts="1">
    <font>
      <sz val="11"/>
      <color theme="1"/>
      <name val="Calibri"/>
      <family val="2"/>
      <scheme val="minor"/>
    </font>
    <font>
      <sz val="11"/>
      <color theme="1"/>
      <name val="Palatino Linotype"/>
      <family val="1"/>
    </font>
    <font>
      <b/>
      <sz val="11"/>
      <name val="Palatino Linotype"/>
      <family val="2"/>
    </font>
    <font>
      <b/>
      <sz val="11"/>
      <name val="Palatino Linotype"/>
      <family val="1"/>
    </font>
    <font>
      <sz val="11"/>
      <color theme="1"/>
      <name val="Palatino Linotype"/>
      <family val="2"/>
    </font>
    <font>
      <sz val="11"/>
      <color rgb="FF000000"/>
      <name val="Palatino Linotype"/>
      <family val="1"/>
    </font>
    <font>
      <u/>
      <sz val="11"/>
      <color theme="10"/>
      <name val="Palatino Linotype"/>
      <family val="2"/>
    </font>
    <font>
      <u/>
      <sz val="11"/>
      <color theme="10"/>
      <name val="Palatino Linotype"/>
      <family val="1"/>
    </font>
    <font>
      <b/>
      <sz val="11"/>
      <color indexed="8"/>
      <name val="Palatino Linotype"/>
      <family val="1"/>
    </font>
    <font>
      <sz val="11"/>
      <color indexed="8"/>
      <name val="Palatino Linotype"/>
      <family val="1"/>
    </font>
    <font>
      <sz val="11"/>
      <color theme="0"/>
      <name val="Palatino Linotype"/>
      <family val="1"/>
    </font>
    <font>
      <sz val="10"/>
      <name val="Arial"/>
      <family val="2"/>
    </font>
    <font>
      <sz val="11"/>
      <name val="Palatino Linotype"/>
      <family val="1"/>
    </font>
    <font>
      <sz val="11"/>
      <name val="Palatino Linotype"/>
      <family val="2"/>
    </font>
    <font>
      <b/>
      <sz val="11"/>
      <color theme="1"/>
      <name val="Palatino Linotype"/>
      <family val="1"/>
    </font>
    <font>
      <sz val="11"/>
      <color theme="0"/>
      <name val="Palatino Linotype"/>
      <family val="2"/>
    </font>
    <font>
      <sz val="11"/>
      <color theme="1"/>
      <name val="Calibri"/>
      <family val="2"/>
      <scheme val="minor"/>
    </font>
    <font>
      <sz val="11"/>
      <color rgb="FF3F3F76"/>
      <name val="Palatino Linotype"/>
      <family val="2"/>
    </font>
    <font>
      <sz val="11"/>
      <color theme="0"/>
      <name val="Calibri"/>
      <family val="2"/>
      <scheme val="minor"/>
    </font>
    <font>
      <u/>
      <sz val="11"/>
      <color theme="10"/>
      <name val="Calibri"/>
      <family val="2"/>
    </font>
    <font>
      <i/>
      <sz val="11"/>
      <color theme="6" tint="-0.499984740745262"/>
      <name val="Palatino Linotype"/>
      <family val="2"/>
    </font>
    <font>
      <i/>
      <sz val="11"/>
      <color rgb="FF7F7F7F"/>
      <name val="Palatino Linotype"/>
      <family val="2"/>
    </font>
    <font>
      <sz val="11"/>
      <color rgb="FF9C6500"/>
      <name val="Palatino Linotype"/>
      <family val="2"/>
    </font>
    <font>
      <b/>
      <sz val="11"/>
      <color theme="9" tint="-0.499984740745262"/>
      <name val="Palatino Linotype"/>
      <family val="2"/>
    </font>
    <font>
      <sz val="11"/>
      <color rgb="FFFF0000"/>
      <name val="Palatino Linotype"/>
      <family val="1"/>
    </font>
    <font>
      <sz val="8"/>
      <name val="Calibri"/>
      <family val="2"/>
      <scheme val="minor"/>
    </font>
    <font>
      <b/>
      <sz val="11"/>
      <color theme="1"/>
      <name val="Palatino Linotype"/>
      <family val="2"/>
    </font>
    <font>
      <u/>
      <sz val="11"/>
      <color theme="1"/>
      <name val="Palatino Linotype"/>
      <family val="1"/>
    </font>
    <font>
      <sz val="11"/>
      <name val="Calibri"/>
      <family val="2"/>
    </font>
    <font>
      <b/>
      <sz val="11"/>
      <color theme="0"/>
      <name val="Palatino Linotype"/>
      <family val="1"/>
    </font>
    <font>
      <i/>
      <sz val="11"/>
      <color rgb="FFFF0000"/>
      <name val="Palatino Linotype"/>
      <family val="1"/>
    </font>
    <font>
      <i/>
      <sz val="11"/>
      <name val="Palatino Linotype"/>
      <family val="1"/>
    </font>
    <font>
      <sz val="11"/>
      <name val="Calibri"/>
      <family val="2"/>
      <scheme val="minor"/>
    </font>
    <font>
      <b/>
      <sz val="11"/>
      <color theme="0"/>
      <name val="Calibri"/>
      <family val="2"/>
      <scheme val="minor"/>
    </font>
    <font>
      <i/>
      <sz val="11"/>
      <color theme="0"/>
      <name val="Palatino Linotype"/>
      <family val="1"/>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800000"/>
        <bgColor indexed="64"/>
      </patternFill>
    </fill>
    <fill>
      <patternFill patternType="solid">
        <fgColor theme="4" tint="0.59996337778862885"/>
        <bgColor indexed="64"/>
      </patternFill>
    </fill>
    <fill>
      <patternFill patternType="solid">
        <fgColor rgb="FFFFFFCC"/>
        <bgColor indexed="64"/>
      </patternFill>
    </fill>
    <fill>
      <patternFill patternType="solid">
        <fgColor rgb="FFFFEB9C"/>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rgb="FF0066CC"/>
        <bgColor indexed="64"/>
      </patternFill>
    </fill>
    <fill>
      <patternFill patternType="solid">
        <fgColor rgb="FF99CCFF"/>
        <bgColor indexed="64"/>
      </patternFill>
    </fill>
    <fill>
      <patternFill patternType="solid">
        <fgColor rgb="FFCCFFCC"/>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9" tint="0.79998168889431442"/>
        <bgColor auto="1"/>
      </patternFill>
    </fill>
    <fill>
      <patternFill patternType="solid">
        <fgColor theme="0" tint="-0.14999847407452621"/>
        <bgColor indexed="64"/>
      </patternFill>
    </fill>
    <fill>
      <patternFill patternType="solid">
        <fgColor theme="6" tint="0.39997558519241921"/>
        <bgColor indexed="64"/>
      </patternFill>
    </fill>
    <fill>
      <patternFill patternType="lightUp">
        <fgColor auto="1"/>
        <bgColor theme="2"/>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theme="0" tint="-0.14999847407452621"/>
      </bottom>
      <diagonal/>
    </border>
    <border>
      <left style="medium">
        <color indexed="64"/>
      </left>
      <right style="medium">
        <color indexed="64"/>
      </right>
      <top style="medium">
        <color indexed="64"/>
      </top>
      <bottom style="medium">
        <color indexed="64"/>
      </bottom>
      <diagonal/>
    </border>
    <border>
      <left style="medium">
        <color indexed="64"/>
      </left>
      <right/>
      <top style="thin">
        <color theme="0" tint="-0.1499984740745262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theme="0" tint="-0.14999847407452621"/>
      </top>
      <bottom style="thin">
        <color theme="0" tint="-0.1499984740745262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style="medium">
        <color indexed="64"/>
      </left>
      <right style="thin">
        <color indexed="64"/>
      </right>
      <top/>
      <bottom style="thin">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medium">
        <color indexed="64"/>
      </left>
      <right/>
      <top/>
      <bottom style="thin">
        <color theme="0" tint="-0.14999847407452621"/>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indexed="64"/>
      </right>
      <top/>
      <bottom style="thin">
        <color theme="0" tint="-0.24994659260841701"/>
      </bottom>
      <diagonal/>
    </border>
    <border>
      <left style="thin">
        <color indexed="64"/>
      </left>
      <right style="medium">
        <color indexed="64"/>
      </right>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diagonal/>
    </border>
    <border>
      <left style="thin">
        <color indexed="64"/>
      </left>
      <right style="medium">
        <color indexed="64"/>
      </right>
      <top style="thin">
        <color theme="0" tint="-0.24994659260841701"/>
      </top>
      <bottom/>
      <diagonal/>
    </border>
    <border>
      <left style="medium">
        <color indexed="64"/>
      </left>
      <right style="thin">
        <color indexed="64"/>
      </right>
      <top style="thin">
        <color theme="0" tint="-0.24994659260841701"/>
      </top>
      <bottom style="medium">
        <color indexed="64"/>
      </bottom>
      <diagonal/>
    </border>
    <border>
      <left style="thin">
        <color indexed="64"/>
      </left>
      <right style="medium">
        <color indexed="64"/>
      </right>
      <top style="thin">
        <color theme="0" tint="-0.24994659260841701"/>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theme="0" tint="-0.249977111117893"/>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theme="0" tint="-0.249977111117893"/>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bottom style="medium">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thin">
        <color theme="0" tint="-0.249977111117893"/>
      </top>
      <bottom style="thin">
        <color theme="0" tint="-0.249977111117893"/>
      </bottom>
      <diagonal/>
    </border>
    <border>
      <left style="medium">
        <color indexed="64"/>
      </left>
      <right/>
      <top style="thin">
        <color indexed="64"/>
      </top>
      <bottom style="thin">
        <color theme="0" tint="-0.249977111117893"/>
      </bottom>
      <diagonal/>
    </border>
    <border>
      <left style="medium">
        <color indexed="64"/>
      </left>
      <right/>
      <top style="thin">
        <color theme="0" tint="-0.249977111117893"/>
      </top>
      <bottom/>
      <diagonal/>
    </border>
    <border>
      <left style="medium">
        <color indexed="64"/>
      </left>
      <right style="thin">
        <color indexed="64"/>
      </right>
      <top style="hair">
        <color theme="6"/>
      </top>
      <bottom style="thin">
        <color theme="0" tint="-0.24994659260841701"/>
      </bottom>
      <diagonal/>
    </border>
    <border>
      <left/>
      <right style="thin">
        <color indexed="64"/>
      </right>
      <top style="thin">
        <color indexed="64"/>
      </top>
      <bottom/>
      <diagonal/>
    </border>
    <border>
      <left/>
      <right style="thin">
        <color indexed="64"/>
      </right>
      <top/>
      <bottom style="thin">
        <color indexed="64"/>
      </bottom>
      <diagonal/>
    </border>
    <border>
      <left style="thin">
        <color theme="0" tint="-0.24994659260841701"/>
      </left>
      <right/>
      <top style="medium">
        <color indexed="64"/>
      </top>
      <bottom style="thin">
        <color theme="0" tint="-0.24994659260841701"/>
      </bottom>
      <diagonal/>
    </border>
    <border>
      <left/>
      <right style="medium">
        <color auto="1"/>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medium">
        <color auto="1"/>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auto="1"/>
      </bottom>
      <diagonal/>
    </border>
    <border>
      <left/>
      <right style="medium">
        <color auto="1"/>
      </right>
      <top style="thin">
        <color theme="0" tint="-0.24994659260841701"/>
      </top>
      <bottom style="medium">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thin">
        <color indexed="64"/>
      </left>
      <right/>
      <top style="thin">
        <color indexed="64"/>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medium">
        <color indexed="64"/>
      </bottom>
      <diagonal/>
    </border>
    <border>
      <left style="thin">
        <color indexed="64"/>
      </left>
      <right/>
      <top/>
      <bottom style="thin">
        <color indexed="64"/>
      </bottom>
      <diagonal/>
    </border>
  </borders>
  <cellStyleXfs count="28">
    <xf numFmtId="0" fontId="0" fillId="0" borderId="0"/>
    <xf numFmtId="0" fontId="2" fillId="4" borderId="0" applyNumberFormat="0" applyBorder="0" applyProtection="0">
      <alignment horizontal="left" vertical="center"/>
    </xf>
    <xf numFmtId="0" fontId="4" fillId="0" borderId="0"/>
    <xf numFmtId="0" fontId="6" fillId="0" borderId="0" applyNumberFormat="0" applyFill="0" applyBorder="0" applyAlignment="0" applyProtection="0">
      <alignment vertical="top"/>
      <protection locked="0"/>
    </xf>
    <xf numFmtId="0" fontId="13" fillId="7" borderId="1" applyNumberFormat="0" applyProtection="0">
      <alignment horizontal="center" vertical="center"/>
    </xf>
    <xf numFmtId="0" fontId="4" fillId="0" borderId="0"/>
    <xf numFmtId="0" fontId="15" fillId="6" borderId="1">
      <alignment horizontal="center" vertical="center"/>
    </xf>
    <xf numFmtId="9" fontId="16" fillId="0" borderId="0" applyFont="0" applyFill="0" applyBorder="0" applyAlignment="0" applyProtection="0"/>
    <xf numFmtId="0" fontId="4" fillId="0" borderId="0"/>
    <xf numFmtId="0" fontId="17" fillId="7" borderId="1" applyNumberFormat="0" applyProtection="0">
      <alignment horizontal="center" vertical="center"/>
    </xf>
    <xf numFmtId="0" fontId="16" fillId="10" borderId="0" applyNumberFormat="0" applyBorder="0" applyAlignment="0" applyProtection="0"/>
    <xf numFmtId="0" fontId="18" fillId="12" borderId="0" applyNumberFormat="0" applyBorder="0" applyAlignment="0" applyProtection="0"/>
    <xf numFmtId="0" fontId="19" fillId="0" borderId="0" applyNumberFormat="0" applyFill="0" applyBorder="0" applyAlignment="0" applyProtection="0">
      <alignment vertical="top"/>
      <protection locked="0"/>
    </xf>
    <xf numFmtId="0" fontId="15" fillId="11" borderId="0" applyNumberFormat="0" applyBorder="0" applyAlignment="0" applyProtection="0"/>
    <xf numFmtId="0" fontId="10" fillId="16" borderId="1">
      <alignment horizontal="center" vertical="center"/>
    </xf>
    <xf numFmtId="0" fontId="13" fillId="17" borderId="1" applyNumberFormat="0" applyAlignment="0" applyProtection="0"/>
    <xf numFmtId="0" fontId="1" fillId="0" borderId="1">
      <alignment horizontal="center"/>
    </xf>
    <xf numFmtId="0" fontId="20" fillId="18" borderId="0" applyNumberFormat="0" applyAlignment="0" applyProtection="0"/>
    <xf numFmtId="0" fontId="21" fillId="0" borderId="0" applyNumberFormat="0" applyFill="0" applyBorder="0" applyAlignment="0" applyProtection="0"/>
    <xf numFmtId="0" fontId="1" fillId="0" borderId="1">
      <alignment horizontal="center" vertical="center"/>
    </xf>
    <xf numFmtId="0" fontId="22" fillId="9" borderId="0" applyNumberFormat="0" applyBorder="0" applyAlignment="0" applyProtection="0"/>
    <xf numFmtId="0" fontId="11" fillId="0" borderId="0"/>
    <xf numFmtId="0" fontId="11" fillId="0" borderId="0"/>
    <xf numFmtId="0" fontId="4" fillId="0" borderId="0"/>
    <xf numFmtId="0" fontId="23" fillId="19" borderId="1" applyNumberFormat="0" applyProtection="0">
      <alignment horizontal="center" vertical="center"/>
    </xf>
    <xf numFmtId="0" fontId="24" fillId="3" borderId="0"/>
    <xf numFmtId="0" fontId="14" fillId="0" borderId="0"/>
    <xf numFmtId="0" fontId="14" fillId="0" borderId="6">
      <alignment horizontal="center" vertical="center" wrapText="1"/>
    </xf>
  </cellStyleXfs>
  <cellXfs count="390">
    <xf numFmtId="0" fontId="0" fillId="0" borderId="0" xfId="0"/>
    <xf numFmtId="0" fontId="7" fillId="0" borderId="0" xfId="3" applyFont="1" applyAlignment="1" applyProtection="1"/>
    <xf numFmtId="166" fontId="1" fillId="14" borderId="16" xfId="10" applyNumberFormat="1" applyFont="1" applyFill="1" applyBorder="1" applyAlignment="1" applyProtection="1">
      <alignment horizontal="center" vertical="center"/>
    </xf>
    <xf numFmtId="0" fontId="10" fillId="6" borderId="16" xfId="11" applyFont="1" applyFill="1" applyBorder="1" applyAlignment="1" applyProtection="1">
      <alignment horizontal="center" vertical="center"/>
    </xf>
    <xf numFmtId="0" fontId="12" fillId="14" borderId="25" xfId="4" applyFont="1" applyFill="1" applyBorder="1" applyProtection="1">
      <alignment horizontal="center" vertical="center"/>
      <protection locked="0"/>
    </xf>
    <xf numFmtId="0" fontId="12" fillId="14" borderId="8" xfId="4" applyFont="1" applyFill="1" applyBorder="1" applyProtection="1">
      <alignment horizontal="center" vertical="center"/>
      <protection locked="0"/>
    </xf>
    <xf numFmtId="14" fontId="12" fillId="14" borderId="11" xfId="9" applyNumberFormat="1" applyFont="1" applyFill="1" applyBorder="1" applyProtection="1">
      <alignment horizontal="center" vertical="center"/>
      <protection locked="0"/>
    </xf>
    <xf numFmtId="14" fontId="12" fillId="14" borderId="8" xfId="9" applyNumberFormat="1" applyFont="1" applyFill="1" applyBorder="1" applyProtection="1">
      <alignment horizontal="center" vertical="center"/>
      <protection locked="0"/>
    </xf>
    <xf numFmtId="0" fontId="12" fillId="14" borderId="11" xfId="4" applyFont="1" applyFill="1" applyBorder="1" applyProtection="1">
      <alignment horizontal="center" vertical="center"/>
      <protection locked="0"/>
    </xf>
    <xf numFmtId="0" fontId="12" fillId="14" borderId="11" xfId="4" applyNumberFormat="1" applyFont="1" applyFill="1" applyBorder="1" applyProtection="1">
      <alignment horizontal="center" vertical="center"/>
      <protection locked="0"/>
    </xf>
    <xf numFmtId="14" fontId="12" fillId="14" borderId="11" xfId="4" applyNumberFormat="1" applyFont="1" applyFill="1" applyBorder="1" applyProtection="1">
      <alignment horizontal="center" vertical="center"/>
      <protection locked="0"/>
    </xf>
    <xf numFmtId="14" fontId="10" fillId="6" borderId="1" xfId="9" applyNumberFormat="1" applyFont="1" applyFill="1" applyProtection="1">
      <alignment horizontal="center" vertical="center"/>
    </xf>
    <xf numFmtId="0" fontId="12" fillId="14" borderId="11" xfId="9" applyFont="1" applyFill="1" applyBorder="1" applyAlignment="1" applyProtection="1">
      <alignment horizontal="left" vertical="center"/>
      <protection locked="0"/>
    </xf>
    <xf numFmtId="14" fontId="12" fillId="14" borderId="1" xfId="9" applyNumberFormat="1" applyFont="1" applyFill="1" applyProtection="1">
      <alignment horizontal="center" vertical="center"/>
      <protection locked="0"/>
    </xf>
    <xf numFmtId="14" fontId="12" fillId="14" borderId="10" xfId="9" applyNumberFormat="1" applyFont="1" applyFill="1" applyBorder="1" applyProtection="1">
      <alignment horizontal="center" vertical="center"/>
      <protection locked="0"/>
    </xf>
    <xf numFmtId="0" fontId="12" fillId="0" borderId="0" xfId="4" applyFont="1" applyFill="1" applyBorder="1" applyProtection="1">
      <alignment horizontal="center" vertical="center"/>
    </xf>
    <xf numFmtId="14" fontId="10" fillId="0" borderId="0" xfId="4" applyNumberFormat="1" applyFont="1" applyFill="1" applyBorder="1" applyProtection="1">
      <alignment horizontal="center" vertical="center"/>
    </xf>
    <xf numFmtId="0" fontId="12" fillId="14" borderId="8" xfId="9" applyFont="1" applyFill="1" applyBorder="1" applyAlignment="1" applyProtection="1">
      <alignment horizontal="left" vertical="center"/>
      <protection locked="0"/>
    </xf>
    <xf numFmtId="14" fontId="12" fillId="14" borderId="1" xfId="4" applyNumberFormat="1" applyFont="1" applyFill="1" applyProtection="1">
      <alignment horizontal="center" vertical="center"/>
      <protection locked="0"/>
    </xf>
    <xf numFmtId="0" fontId="12" fillId="14" borderId="10" xfId="4" applyFont="1" applyFill="1" applyBorder="1" applyProtection="1">
      <alignment horizontal="center" vertical="center"/>
      <protection locked="0"/>
    </xf>
    <xf numFmtId="0" fontId="1" fillId="0" borderId="36" xfId="8" applyFont="1" applyBorder="1" applyAlignment="1">
      <alignment vertical="center"/>
    </xf>
    <xf numFmtId="0" fontId="12" fillId="0" borderId="36" xfId="8" applyFont="1" applyBorder="1" applyAlignment="1">
      <alignment vertical="center"/>
    </xf>
    <xf numFmtId="0" fontId="12" fillId="0" borderId="40" xfId="8" applyFont="1" applyBorder="1" applyAlignment="1">
      <alignment vertical="center"/>
    </xf>
    <xf numFmtId="0" fontId="1" fillId="0" borderId="0" xfId="0" applyFont="1"/>
    <xf numFmtId="0" fontId="1" fillId="3" borderId="0" xfId="0" applyFont="1" applyFill="1"/>
    <xf numFmtId="0" fontId="1" fillId="0" borderId="34" xfId="8" applyFont="1" applyBorder="1"/>
    <xf numFmtId="0" fontId="5" fillId="0" borderId="35" xfId="8" applyFont="1" applyBorder="1" applyAlignment="1">
      <alignment horizontal="left"/>
    </xf>
    <xf numFmtId="0" fontId="1" fillId="0" borderId="36" xfId="8" applyFont="1" applyBorder="1"/>
    <xf numFmtId="0" fontId="5" fillId="0" borderId="37" xfId="8" applyFont="1" applyBorder="1" applyAlignment="1">
      <alignment horizontal="left"/>
    </xf>
    <xf numFmtId="14" fontId="1" fillId="0" borderId="37" xfId="8" applyNumberFormat="1" applyFont="1" applyBorder="1" applyAlignment="1">
      <alignment horizontal="left"/>
    </xf>
    <xf numFmtId="0" fontId="1" fillId="0" borderId="37" xfId="8" applyFont="1" applyBorder="1" applyAlignment="1">
      <alignment horizontal="left"/>
    </xf>
    <xf numFmtId="0" fontId="1" fillId="0" borderId="0" xfId="8" applyFont="1"/>
    <xf numFmtId="14" fontId="1" fillId="0" borderId="0" xfId="8" applyNumberFormat="1" applyFont="1" applyAlignment="1">
      <alignment horizontal="left"/>
    </xf>
    <xf numFmtId="0" fontId="1" fillId="0" borderId="65" xfId="0" applyFont="1" applyBorder="1"/>
    <xf numFmtId="0" fontId="1" fillId="0" borderId="59" xfId="0" applyFont="1" applyBorder="1"/>
    <xf numFmtId="0" fontId="10" fillId="0" borderId="0" xfId="0" applyFont="1" applyAlignment="1">
      <alignment horizontal="center"/>
    </xf>
    <xf numFmtId="2" fontId="10" fillId="0" borderId="0" xfId="0" applyNumberFormat="1" applyFont="1" applyAlignment="1">
      <alignment horizontal="center"/>
    </xf>
    <xf numFmtId="0" fontId="12" fillId="0" borderId="5" xfId="0" applyFont="1" applyBorder="1"/>
    <xf numFmtId="0" fontId="12" fillId="0" borderId="9" xfId="0" applyFont="1" applyBorder="1"/>
    <xf numFmtId="0" fontId="14" fillId="0" borderId="1" xfId="5" applyFont="1" applyBorder="1" applyAlignment="1">
      <alignment horizontal="center"/>
    </xf>
    <xf numFmtId="0" fontId="14" fillId="0" borderId="11" xfId="5" applyFont="1" applyBorder="1" applyAlignment="1">
      <alignment horizontal="center"/>
    </xf>
    <xf numFmtId="14" fontId="10" fillId="6" borderId="24" xfId="4" applyNumberFormat="1" applyFont="1" applyFill="1" applyBorder="1" applyProtection="1">
      <alignment horizontal="center" vertical="center"/>
    </xf>
    <xf numFmtId="0" fontId="10" fillId="6" borderId="25" xfId="4" applyFont="1" applyFill="1" applyBorder="1" applyAlignment="1" applyProtection="1">
      <alignment horizontal="left" vertical="center"/>
    </xf>
    <xf numFmtId="14" fontId="10" fillId="6" borderId="1" xfId="4" applyNumberFormat="1" applyFont="1" applyFill="1" applyProtection="1">
      <alignment horizontal="center" vertical="center"/>
    </xf>
    <xf numFmtId="0" fontId="10" fillId="6" borderId="11" xfId="4" applyFont="1" applyFill="1" applyBorder="1" applyAlignment="1" applyProtection="1">
      <alignment horizontal="left" vertical="center"/>
    </xf>
    <xf numFmtId="0" fontId="12" fillId="0" borderId="7" xfId="0" applyFont="1" applyBorder="1"/>
    <xf numFmtId="14" fontId="10" fillId="6" borderId="10" xfId="4" applyNumberFormat="1" applyFont="1" applyFill="1" applyBorder="1" applyProtection="1">
      <alignment horizontal="center" vertical="center"/>
    </xf>
    <xf numFmtId="0" fontId="10" fillId="6" borderId="8" xfId="4" applyFont="1" applyFill="1" applyBorder="1" applyAlignment="1" applyProtection="1">
      <alignment horizontal="left" vertical="center"/>
    </xf>
    <xf numFmtId="0" fontId="1" fillId="0" borderId="0" xfId="0" applyFont="1" applyAlignment="1">
      <alignment horizontal="left" vertical="center"/>
    </xf>
    <xf numFmtId="0" fontId="12" fillId="0" borderId="33" xfId="0" applyFont="1" applyBorder="1" applyAlignment="1">
      <alignment vertical="center"/>
    </xf>
    <xf numFmtId="0" fontId="1" fillId="0" borderId="37" xfId="8" applyFont="1" applyBorder="1" applyAlignment="1">
      <alignment horizontal="left" vertical="center" wrapText="1"/>
    </xf>
    <xf numFmtId="14" fontId="1" fillId="0" borderId="39" xfId="8" applyNumberFormat="1" applyFont="1" applyBorder="1" applyAlignment="1">
      <alignment horizontal="left" vertical="center" wrapText="1"/>
    </xf>
    <xf numFmtId="0" fontId="1" fillId="0" borderId="40" xfId="8" applyFont="1" applyBorder="1"/>
    <xf numFmtId="14" fontId="1" fillId="0" borderId="41" xfId="8" applyNumberFormat="1" applyFont="1" applyBorder="1" applyAlignment="1">
      <alignment horizontal="left"/>
    </xf>
    <xf numFmtId="0" fontId="14" fillId="0" borderId="30" xfId="2" applyFont="1" applyBorder="1" applyAlignment="1">
      <alignment horizontal="center"/>
    </xf>
    <xf numFmtId="0" fontId="14" fillId="0" borderId="24" xfId="2" applyFont="1" applyBorder="1" applyAlignment="1">
      <alignment horizontal="center"/>
    </xf>
    <xf numFmtId="0" fontId="14" fillId="0" borderId="25" xfId="2" applyFont="1" applyBorder="1" applyAlignment="1">
      <alignment horizontal="center"/>
    </xf>
    <xf numFmtId="0" fontId="1" fillId="0" borderId="38" xfId="8" applyFont="1" applyBorder="1" applyAlignment="1">
      <alignment horizontal="left" vertical="center"/>
    </xf>
    <xf numFmtId="0" fontId="0" fillId="3" borderId="0" xfId="0" applyFill="1"/>
    <xf numFmtId="0" fontId="14" fillId="0" borderId="1" xfId="0" applyFont="1" applyBorder="1" applyAlignment="1">
      <alignment horizontal="center" vertical="center"/>
    </xf>
    <xf numFmtId="0" fontId="1" fillId="0" borderId="16" xfId="0" applyFont="1" applyBorder="1"/>
    <xf numFmtId="0" fontId="1" fillId="0" borderId="20" xfId="0" applyFont="1" applyBorder="1"/>
    <xf numFmtId="0" fontId="1" fillId="0" borderId="0" xfId="2" applyFont="1"/>
    <xf numFmtId="0" fontId="1" fillId="0" borderId="76" xfId="0" applyFont="1" applyBorder="1" applyAlignment="1">
      <alignment horizontal="center"/>
    </xf>
    <xf numFmtId="0" fontId="1" fillId="0" borderId="77" xfId="0" applyFont="1" applyBorder="1" applyAlignment="1">
      <alignment horizontal="center"/>
    </xf>
    <xf numFmtId="0" fontId="1" fillId="0" borderId="78" xfId="0" applyFont="1" applyBorder="1" applyAlignment="1">
      <alignment horizontal="center"/>
    </xf>
    <xf numFmtId="0" fontId="4" fillId="0" borderId="0" xfId="2"/>
    <xf numFmtId="0" fontId="5" fillId="0" borderId="0" xfId="8" applyFont="1" applyAlignment="1">
      <alignment horizontal="left"/>
    </xf>
    <xf numFmtId="0" fontId="1" fillId="0" borderId="0" xfId="8" applyFont="1" applyAlignment="1">
      <alignment horizontal="left"/>
    </xf>
    <xf numFmtId="0" fontId="1" fillId="0" borderId="0" xfId="8" applyFont="1" applyAlignment="1">
      <alignment horizontal="left" vertical="center" wrapText="1"/>
    </xf>
    <xf numFmtId="0" fontId="1" fillId="0" borderId="55" xfId="8" applyFont="1" applyBorder="1"/>
    <xf numFmtId="0" fontId="1" fillId="0" borderId="56" xfId="8" applyFont="1" applyBorder="1"/>
    <xf numFmtId="0" fontId="1" fillId="0" borderId="24" xfId="8" applyFont="1" applyBorder="1"/>
    <xf numFmtId="0" fontId="1" fillId="0" borderId="55" xfId="0" applyFont="1" applyBorder="1"/>
    <xf numFmtId="0" fontId="1" fillId="0" borderId="24" xfId="0" applyFont="1" applyBorder="1"/>
    <xf numFmtId="0" fontId="1" fillId="0" borderId="56" xfId="0" applyFont="1" applyBorder="1"/>
    <xf numFmtId="14" fontId="1" fillId="0" borderId="0" xfId="8" applyNumberFormat="1" applyFont="1"/>
    <xf numFmtId="0" fontId="1" fillId="3" borderId="0" xfId="8" applyFont="1" applyFill="1"/>
    <xf numFmtId="0" fontId="1" fillId="0" borderId="39" xfId="8" applyFont="1" applyBorder="1" applyAlignment="1">
      <alignment horizontal="left" vertical="center" wrapText="1"/>
    </xf>
    <xf numFmtId="0" fontId="14" fillId="0" borderId="30" xfId="8" applyFont="1" applyBorder="1" applyAlignment="1">
      <alignment horizontal="center"/>
    </xf>
    <xf numFmtId="0" fontId="14" fillId="0" borderId="25" xfId="8" applyFont="1" applyBorder="1" applyAlignment="1">
      <alignment horizontal="center"/>
    </xf>
    <xf numFmtId="0" fontId="1" fillId="0" borderId="42" xfId="8" applyFont="1" applyBorder="1" applyAlignment="1">
      <alignment horizontal="center" wrapText="1"/>
    </xf>
    <xf numFmtId="14" fontId="1" fillId="0" borderId="43" xfId="8" applyNumberFormat="1" applyFont="1" applyBorder="1" applyAlignment="1">
      <alignment horizontal="center" wrapText="1"/>
    </xf>
    <xf numFmtId="0" fontId="1" fillId="0" borderId="44" xfId="8" applyFont="1" applyBorder="1" applyAlignment="1">
      <alignment horizontal="center" wrapText="1"/>
    </xf>
    <xf numFmtId="14" fontId="1" fillId="0" borderId="45" xfId="8" applyNumberFormat="1" applyFont="1" applyBorder="1" applyAlignment="1">
      <alignment horizontal="center" wrapText="1"/>
    </xf>
    <xf numFmtId="0" fontId="12" fillId="0" borderId="46" xfId="8" applyFont="1" applyBorder="1" applyAlignment="1">
      <alignment horizontal="center" wrapText="1"/>
    </xf>
    <xf numFmtId="14" fontId="1" fillId="0" borderId="47" xfId="8" applyNumberFormat="1" applyFont="1" applyBorder="1" applyAlignment="1">
      <alignment horizontal="center" wrapText="1"/>
    </xf>
    <xf numFmtId="0" fontId="1" fillId="0" borderId="48" xfId="8" applyFont="1" applyBorder="1" applyAlignment="1">
      <alignment horizontal="center" wrapText="1"/>
    </xf>
    <xf numFmtId="14" fontId="1" fillId="0" borderId="49" xfId="8" applyNumberFormat="1" applyFont="1" applyBorder="1" applyAlignment="1">
      <alignment horizontal="center" wrapText="1"/>
    </xf>
    <xf numFmtId="14" fontId="1" fillId="3" borderId="0" xfId="8" applyNumberFormat="1" applyFont="1" applyFill="1"/>
    <xf numFmtId="165" fontId="1" fillId="0" borderId="0" xfId="0" applyNumberFormat="1" applyFont="1"/>
    <xf numFmtId="0" fontId="1" fillId="0" borderId="15" xfId="0" applyFont="1" applyBorder="1"/>
    <xf numFmtId="0" fontId="14" fillId="20" borderId="12" xfId="0" applyFont="1" applyFill="1" applyBorder="1"/>
    <xf numFmtId="0" fontId="1" fillId="20" borderId="13" xfId="0" applyFont="1" applyFill="1" applyBorder="1"/>
    <xf numFmtId="0" fontId="1" fillId="20" borderId="14" xfId="0" applyFont="1" applyFill="1" applyBorder="1"/>
    <xf numFmtId="0" fontId="14" fillId="0" borderId="83" xfId="0" applyFont="1" applyBorder="1" applyAlignment="1">
      <alignment horizontal="left" vertical="center"/>
    </xf>
    <xf numFmtId="0" fontId="14" fillId="0" borderId="55" xfId="0" applyFont="1" applyBorder="1" applyAlignment="1">
      <alignment horizontal="center" vertical="center"/>
    </xf>
    <xf numFmtId="0" fontId="14" fillId="2" borderId="55" xfId="5" applyFont="1" applyFill="1" applyBorder="1" applyAlignment="1">
      <alignment horizontal="center" vertical="center"/>
    </xf>
    <xf numFmtId="0" fontId="1" fillId="0" borderId="17" xfId="0" applyFont="1" applyBorder="1" applyAlignment="1">
      <alignment horizontal="left" vertical="center"/>
    </xf>
    <xf numFmtId="0" fontId="1" fillId="0" borderId="1" xfId="0" applyFont="1" applyBorder="1" applyAlignment="1">
      <alignment horizontal="center" vertical="center"/>
    </xf>
    <xf numFmtId="165" fontId="1" fillId="0" borderId="15" xfId="0" applyNumberFormat="1" applyFont="1" applyBorder="1" applyAlignment="1">
      <alignment horizontal="left" vertical="center"/>
    </xf>
    <xf numFmtId="0" fontId="14" fillId="0" borderId="0" xfId="0" applyFont="1"/>
    <xf numFmtId="0" fontId="14" fillId="3" borderId="0" xfId="0" applyFont="1" applyFill="1"/>
    <xf numFmtId="0" fontId="14" fillId="2" borderId="17" xfId="5" applyFont="1" applyFill="1" applyBorder="1" applyAlignment="1">
      <alignment horizontal="left" vertical="center"/>
    </xf>
    <xf numFmtId="0" fontId="1" fillId="2" borderId="17" xfId="5" applyFont="1" applyFill="1" applyBorder="1" applyAlignment="1">
      <alignment horizontal="left" vertical="center"/>
    </xf>
    <xf numFmtId="0" fontId="14" fillId="0" borderId="24" xfId="0" applyFont="1" applyBorder="1" applyAlignment="1">
      <alignment horizontal="center" vertical="center"/>
    </xf>
    <xf numFmtId="0" fontId="1" fillId="0" borderId="61" xfId="0" applyFont="1" applyBorder="1"/>
    <xf numFmtId="0" fontId="0" fillId="0" borderId="61" xfId="0" applyBorder="1"/>
    <xf numFmtId="0" fontId="3" fillId="4" borderId="2" xfId="1" applyFont="1" applyBorder="1" applyProtection="1">
      <alignment horizontal="left" vertical="center"/>
    </xf>
    <xf numFmtId="0" fontId="3" fillId="4" borderId="3" xfId="1" applyFont="1" applyBorder="1" applyProtection="1">
      <alignment horizontal="left" vertical="center"/>
    </xf>
    <xf numFmtId="0" fontId="12" fillId="14" borderId="17" xfId="4" applyFont="1" applyFill="1" applyBorder="1" applyAlignment="1" applyProtection="1">
      <alignment horizontal="center" vertical="center" wrapText="1"/>
      <protection locked="0"/>
    </xf>
    <xf numFmtId="0" fontId="12" fillId="14" borderId="1" xfId="4" applyFont="1" applyFill="1" applyAlignment="1" applyProtection="1">
      <alignment horizontal="center" vertical="center" wrapText="1"/>
      <protection locked="0"/>
    </xf>
    <xf numFmtId="0" fontId="12" fillId="14" borderId="19" xfId="4" applyFont="1" applyFill="1" applyBorder="1" applyAlignment="1" applyProtection="1">
      <alignment horizontal="center" vertical="center" wrapText="1"/>
      <protection locked="0"/>
    </xf>
    <xf numFmtId="0" fontId="12" fillId="14" borderId="10" xfId="4" applyFont="1" applyFill="1" applyBorder="1" applyAlignment="1" applyProtection="1">
      <alignment horizontal="center" vertical="center" wrapText="1"/>
      <protection locked="0"/>
    </xf>
    <xf numFmtId="0" fontId="14" fillId="0" borderId="81" xfId="0" applyFont="1" applyBorder="1" applyAlignment="1">
      <alignment horizontal="left" vertical="center"/>
    </xf>
    <xf numFmtId="0" fontId="14" fillId="0" borderId="79" xfId="0" applyFont="1" applyBorder="1" applyAlignment="1">
      <alignment horizontal="center" vertical="center"/>
    </xf>
    <xf numFmtId="0" fontId="14" fillId="0" borderId="86" xfId="0" applyFont="1" applyBorder="1" applyAlignment="1">
      <alignment horizontal="center" vertical="center"/>
    </xf>
    <xf numFmtId="0" fontId="14" fillId="0" borderId="82" xfId="0" applyFont="1" applyBorder="1" applyAlignment="1">
      <alignment horizontal="center" vertical="center"/>
    </xf>
    <xf numFmtId="0" fontId="12" fillId="0" borderId="0" xfId="8" applyFont="1" applyAlignment="1">
      <alignment vertical="center"/>
    </xf>
    <xf numFmtId="0" fontId="12" fillId="3" borderId="0" xfId="8" applyFont="1" applyFill="1" applyAlignment="1">
      <alignment vertical="center"/>
    </xf>
    <xf numFmtId="0" fontId="1" fillId="0" borderId="0" xfId="8" applyFont="1" applyAlignment="1">
      <alignment vertical="center"/>
    </xf>
    <xf numFmtId="0" fontId="1" fillId="3" borderId="0" xfId="8" applyFont="1" applyFill="1" applyAlignment="1">
      <alignment vertical="center"/>
    </xf>
    <xf numFmtId="0" fontId="14" fillId="0" borderId="30" xfId="8" applyFont="1" applyBorder="1" applyAlignment="1">
      <alignment horizontal="center" vertical="center"/>
    </xf>
    <xf numFmtId="0" fontId="14" fillId="0" borderId="25" xfId="8" applyFont="1" applyBorder="1" applyAlignment="1">
      <alignment horizontal="center" vertical="center"/>
    </xf>
    <xf numFmtId="0" fontId="1" fillId="0" borderId="34" xfId="8" applyFont="1" applyBorder="1" applyAlignment="1">
      <alignment vertical="center"/>
    </xf>
    <xf numFmtId="0" fontId="1" fillId="0" borderId="43" xfId="8" applyFont="1" applyBorder="1" applyAlignment="1">
      <alignment vertical="center"/>
    </xf>
    <xf numFmtId="0" fontId="1" fillId="0" borderId="45" xfId="8" applyFont="1" applyBorder="1" applyAlignment="1">
      <alignment vertical="center"/>
    </xf>
    <xf numFmtId="0" fontId="12" fillId="0" borderId="45" xfId="8" applyFont="1" applyBorder="1" applyAlignment="1">
      <alignment vertical="center"/>
    </xf>
    <xf numFmtId="0" fontId="12" fillId="0" borderId="49" xfId="8" applyFont="1" applyBorder="1" applyAlignment="1">
      <alignment vertical="center"/>
    </xf>
    <xf numFmtId="0" fontId="12" fillId="0" borderId="16" xfId="8" applyFont="1" applyBorder="1" applyAlignment="1">
      <alignment horizontal="center" vertical="center"/>
    </xf>
    <xf numFmtId="0" fontId="1" fillId="0" borderId="61" xfId="0" applyFont="1" applyBorder="1" applyAlignment="1">
      <alignment vertical="center"/>
    </xf>
    <xf numFmtId="0" fontId="12" fillId="0" borderId="70" xfId="8" applyFont="1" applyBorder="1" applyAlignment="1">
      <alignment vertical="center"/>
    </xf>
    <xf numFmtId="0" fontId="12" fillId="0" borderId="72" xfId="8" applyFont="1" applyBorder="1" applyAlignment="1">
      <alignment vertical="center"/>
    </xf>
    <xf numFmtId="0" fontId="12" fillId="0" borderId="74" xfId="8" applyFont="1" applyBorder="1" applyAlignment="1">
      <alignment vertical="center"/>
    </xf>
    <xf numFmtId="0" fontId="7" fillId="0" borderId="71" xfId="12" applyFont="1" applyBorder="1" applyAlignment="1" applyProtection="1">
      <alignment vertical="center"/>
      <protection locked="0"/>
    </xf>
    <xf numFmtId="0" fontId="7" fillId="0" borderId="73" xfId="12" applyFont="1" applyBorder="1" applyAlignment="1" applyProtection="1">
      <alignment vertical="center"/>
      <protection locked="0"/>
    </xf>
    <xf numFmtId="0" fontId="6" fillId="0" borderId="73" xfId="3" quotePrefix="1" applyBorder="1" applyAlignment="1" applyProtection="1">
      <alignment vertical="center"/>
      <protection locked="0"/>
    </xf>
    <xf numFmtId="0" fontId="7" fillId="0" borderId="75" xfId="12" applyFont="1" applyBorder="1" applyAlignment="1" applyProtection="1">
      <alignment vertical="center"/>
      <protection locked="0"/>
    </xf>
    <xf numFmtId="0" fontId="9" fillId="0" borderId="19" xfId="0" applyFont="1" applyBorder="1" applyAlignment="1">
      <alignment horizontal="left"/>
    </xf>
    <xf numFmtId="0" fontId="1" fillId="0" borderId="8" xfId="0" applyFont="1" applyBorder="1"/>
    <xf numFmtId="0" fontId="10" fillId="6" borderId="10" xfId="0" applyFont="1" applyFill="1" applyBorder="1" applyAlignment="1">
      <alignment horizontal="center"/>
    </xf>
    <xf numFmtId="0" fontId="9" fillId="0" borderId="0" xfId="0" applyFont="1" applyAlignment="1">
      <alignment horizontal="left"/>
    </xf>
    <xf numFmtId="0" fontId="30" fillId="2" borderId="0" xfId="8" applyFont="1" applyFill="1" applyAlignment="1">
      <alignment vertical="center"/>
    </xf>
    <xf numFmtId="14" fontId="10" fillId="6" borderId="55" xfId="4" applyNumberFormat="1" applyFont="1" applyFill="1" applyBorder="1" applyProtection="1">
      <alignment horizontal="center" vertical="center"/>
    </xf>
    <xf numFmtId="0" fontId="10" fillId="6" borderId="85" xfId="4" applyFont="1" applyFill="1" applyBorder="1" applyAlignment="1" applyProtection="1">
      <alignment horizontal="left" vertical="center"/>
    </xf>
    <xf numFmtId="0" fontId="12" fillId="0" borderId="15" xfId="0" applyFont="1" applyBorder="1" applyAlignment="1">
      <alignment vertical="center"/>
    </xf>
    <xf numFmtId="0" fontId="12" fillId="0" borderId="5" xfId="0" applyFont="1" applyBorder="1" applyAlignment="1">
      <alignment vertical="center"/>
    </xf>
    <xf numFmtId="0" fontId="12" fillId="14" borderId="82" xfId="4" applyNumberFormat="1" applyFont="1" applyFill="1" applyBorder="1" applyProtection="1">
      <alignment horizontal="center" vertical="center"/>
      <protection locked="0"/>
    </xf>
    <xf numFmtId="0" fontId="12" fillId="0" borderId="48" xfId="0" applyFont="1" applyBorder="1" applyAlignment="1">
      <alignment vertical="center" wrapText="1"/>
    </xf>
    <xf numFmtId="0" fontId="12" fillId="14" borderId="8" xfId="7" applyNumberFormat="1" applyFont="1" applyFill="1" applyBorder="1" applyAlignment="1" applyProtection="1">
      <alignment horizontal="center" vertical="center"/>
      <protection locked="0"/>
    </xf>
    <xf numFmtId="0" fontId="1" fillId="0" borderId="0" xfId="5" applyFont="1"/>
    <xf numFmtId="0" fontId="7" fillId="0" borderId="0" xfId="3" applyFont="1" applyAlignment="1" applyProtection="1">
      <protection locked="0"/>
    </xf>
    <xf numFmtId="0" fontId="29" fillId="0" borderId="0" xfId="6" applyFont="1" applyFill="1" applyBorder="1">
      <alignment horizontal="center" vertical="center"/>
    </xf>
    <xf numFmtId="0" fontId="1" fillId="0" borderId="0" xfId="0" quotePrefix="1" applyFont="1"/>
    <xf numFmtId="0" fontId="14" fillId="0" borderId="24" xfId="0" applyFont="1" applyBorder="1" applyAlignment="1">
      <alignment horizontal="center" vertical="center" wrapText="1"/>
    </xf>
    <xf numFmtId="165" fontId="14" fillId="0" borderId="30" xfId="0" applyNumberFormat="1" applyFont="1" applyBorder="1" applyAlignment="1">
      <alignment horizontal="center"/>
    </xf>
    <xf numFmtId="0" fontId="12" fillId="0" borderId="90" xfId="0" applyFont="1" applyBorder="1" applyAlignment="1">
      <alignment vertical="center"/>
    </xf>
    <xf numFmtId="165" fontId="1" fillId="0" borderId="0" xfId="0" quotePrefix="1" applyNumberFormat="1" applyFont="1"/>
    <xf numFmtId="14" fontId="1" fillId="0" borderId="0" xfId="8" applyNumberFormat="1" applyFont="1" applyAlignment="1">
      <alignment horizontal="left" vertical="center" wrapText="1"/>
    </xf>
    <xf numFmtId="0" fontId="3" fillId="0" borderId="0" xfId="1" applyFont="1" applyFill="1" applyBorder="1" applyProtection="1">
      <alignment horizontal="left" vertical="center"/>
    </xf>
    <xf numFmtId="0" fontId="31" fillId="2" borderId="0" xfId="8" applyFont="1" applyFill="1" applyAlignment="1">
      <alignment vertical="center"/>
    </xf>
    <xf numFmtId="0" fontId="1" fillId="0" borderId="69" xfId="0" applyFont="1" applyBorder="1" applyAlignment="1">
      <alignment horizontal="right" vertical="center"/>
    </xf>
    <xf numFmtId="165" fontId="1" fillId="0" borderId="81" xfId="0" applyNumberFormat="1" applyFont="1" applyBorder="1" applyAlignment="1">
      <alignment horizontal="right"/>
    </xf>
    <xf numFmtId="165" fontId="1" fillId="0" borderId="17" xfId="0" applyNumberFormat="1" applyFont="1" applyBorder="1" applyAlignment="1">
      <alignment horizontal="right"/>
    </xf>
    <xf numFmtId="0" fontId="31" fillId="2" borderId="0" xfId="8" applyFont="1" applyFill="1" applyAlignment="1">
      <alignment vertical="center" wrapText="1"/>
    </xf>
    <xf numFmtId="0" fontId="33" fillId="6" borderId="62" xfId="0" applyFont="1" applyFill="1" applyBorder="1" applyAlignment="1">
      <alignment horizontal="left" vertical="center" wrapText="1"/>
    </xf>
    <xf numFmtId="0" fontId="1" fillId="14" borderId="82" xfId="0" applyFont="1" applyFill="1" applyBorder="1" applyProtection="1">
      <protection locked="0"/>
    </xf>
    <xf numFmtId="0" fontId="1" fillId="14" borderId="11" xfId="0" applyFont="1" applyFill="1" applyBorder="1" applyProtection="1">
      <protection locked="0"/>
    </xf>
    <xf numFmtId="0" fontId="9" fillId="0" borderId="17" xfId="0" applyFont="1" applyBorder="1" applyAlignment="1">
      <alignment horizontal="left"/>
    </xf>
    <xf numFmtId="0" fontId="1" fillId="0" borderId="11" xfId="0" applyFont="1" applyBorder="1"/>
    <xf numFmtId="0" fontId="14" fillId="0" borderId="6" xfId="0" applyFont="1" applyBorder="1" applyAlignment="1">
      <alignment horizontal="right"/>
    </xf>
    <xf numFmtId="164" fontId="10" fillId="6" borderId="1" xfId="0" applyNumberFormat="1" applyFont="1" applyFill="1" applyBorder="1" applyAlignment="1">
      <alignment horizontal="center"/>
    </xf>
    <xf numFmtId="0" fontId="14" fillId="5" borderId="66" xfId="0" applyFont="1" applyFill="1" applyBorder="1" applyAlignment="1">
      <alignment horizontal="center" vertical="center"/>
    </xf>
    <xf numFmtId="0" fontId="31" fillId="0" borderId="13" xfId="0" applyFont="1" applyBorder="1" applyAlignment="1">
      <alignment horizontal="left" wrapText="1"/>
    </xf>
    <xf numFmtId="0" fontId="1" fillId="0" borderId="0" xfId="5" applyFont="1" applyAlignment="1">
      <alignment horizontal="left"/>
    </xf>
    <xf numFmtId="0" fontId="10" fillId="13" borderId="66" xfId="8" applyFont="1" applyFill="1" applyBorder="1" applyAlignment="1">
      <alignment horizontal="center" vertical="center"/>
    </xf>
    <xf numFmtId="14" fontId="1" fillId="0" borderId="37" xfId="8" applyNumberFormat="1" applyFont="1" applyBorder="1" applyAlignment="1">
      <alignment horizontal="left" vertical="center" wrapText="1"/>
    </xf>
    <xf numFmtId="165" fontId="14" fillId="21" borderId="2" xfId="0" applyNumberFormat="1" applyFont="1" applyFill="1" applyBorder="1"/>
    <xf numFmtId="0" fontId="1" fillId="21" borderId="4" xfId="0" applyFont="1" applyFill="1" applyBorder="1"/>
    <xf numFmtId="0" fontId="1" fillId="21" borderId="3" xfId="0" applyFont="1" applyFill="1" applyBorder="1"/>
    <xf numFmtId="0" fontId="14" fillId="0" borderId="30" xfId="0" applyFont="1" applyBorder="1" applyAlignment="1">
      <alignment horizontal="center"/>
    </xf>
    <xf numFmtId="0" fontId="14" fillId="0" borderId="25" xfId="0" applyFont="1" applyBorder="1" applyAlignment="1">
      <alignment horizontal="center"/>
    </xf>
    <xf numFmtId="0" fontId="14" fillId="21" borderId="2" xfId="0" applyFont="1" applyFill="1" applyBorder="1"/>
    <xf numFmtId="0" fontId="14" fillId="22" borderId="20" xfId="0" applyFont="1" applyFill="1" applyBorder="1" applyAlignment="1">
      <alignment horizontal="center" vertical="center"/>
    </xf>
    <xf numFmtId="0" fontId="1" fillId="0" borderId="4" xfId="0" applyFont="1" applyBorder="1"/>
    <xf numFmtId="164" fontId="32" fillId="14" borderId="1" xfId="0" applyNumberFormat="1" applyFont="1" applyFill="1" applyBorder="1" applyAlignment="1" applyProtection="1">
      <alignment horizontal="center" vertical="center"/>
      <protection locked="0"/>
    </xf>
    <xf numFmtId="0" fontId="14" fillId="0" borderId="85" xfId="0" applyFont="1" applyBorder="1" applyAlignment="1">
      <alignment horizontal="center" vertical="center"/>
    </xf>
    <xf numFmtId="0" fontId="1" fillId="0" borderId="11" xfId="0" applyFont="1" applyBorder="1" applyAlignment="1">
      <alignment horizontal="center" vertical="center"/>
    </xf>
    <xf numFmtId="0" fontId="14" fillId="0" borderId="0" xfId="0" applyFont="1" applyAlignment="1">
      <alignment horizontal="center" vertical="center"/>
    </xf>
    <xf numFmtId="0" fontId="14" fillId="2" borderId="0" xfId="5" applyFont="1" applyFill="1" applyAlignment="1">
      <alignment horizontal="center" vertical="center"/>
    </xf>
    <xf numFmtId="0" fontId="14" fillId="0" borderId="16" xfId="0" applyFont="1" applyBorder="1" applyAlignment="1">
      <alignment horizontal="center" vertical="center"/>
    </xf>
    <xf numFmtId="0" fontId="3" fillId="0" borderId="1" xfId="4" applyNumberFormat="1" applyFont="1" applyFill="1" applyProtection="1">
      <alignment horizontal="center" vertical="center"/>
    </xf>
    <xf numFmtId="0" fontId="14" fillId="0" borderId="11" xfId="0" applyFont="1" applyBorder="1" applyAlignment="1">
      <alignment horizontal="center" vertical="center"/>
    </xf>
    <xf numFmtId="164" fontId="10" fillId="6" borderId="1" xfId="6" applyNumberFormat="1" applyFont="1">
      <alignment horizontal="center" vertical="center"/>
    </xf>
    <xf numFmtId="0" fontId="14" fillId="0" borderId="25" xfId="0" applyFont="1" applyBorder="1" applyAlignment="1">
      <alignment horizontal="center" vertical="center"/>
    </xf>
    <xf numFmtId="0" fontId="1" fillId="0" borderId="8" xfId="0" applyFont="1" applyBorder="1" applyAlignment="1">
      <alignment horizontal="center" vertical="center"/>
    </xf>
    <xf numFmtId="0" fontId="14" fillId="0" borderId="21" xfId="5" applyFont="1" applyBorder="1"/>
    <xf numFmtId="0" fontId="1" fillId="0" borderId="89" xfId="5" applyFont="1" applyBorder="1"/>
    <xf numFmtId="0" fontId="1" fillId="0" borderId="88" xfId="5" applyFont="1" applyBorder="1"/>
    <xf numFmtId="0" fontId="1" fillId="0" borderId="87" xfId="5" applyFont="1" applyBorder="1"/>
    <xf numFmtId="0" fontId="1" fillId="0" borderId="40" xfId="5" applyFont="1" applyBorder="1"/>
    <xf numFmtId="0" fontId="31" fillId="0" borderId="13" xfId="0" applyFont="1" applyBorder="1" applyAlignment="1">
      <alignment horizontal="left" vertical="top"/>
    </xf>
    <xf numFmtId="0" fontId="8" fillId="0" borderId="30" xfId="0" applyFont="1" applyBorder="1" applyAlignment="1">
      <alignment horizontal="center"/>
    </xf>
    <xf numFmtId="0" fontId="8" fillId="0" borderId="24" xfId="0" applyFont="1" applyBorder="1" applyAlignment="1">
      <alignment horizontal="center"/>
    </xf>
    <xf numFmtId="0" fontId="12" fillId="14" borderId="85" xfId="4" applyNumberFormat="1" applyFont="1" applyFill="1" applyBorder="1" applyProtection="1">
      <alignment horizontal="center" vertical="center"/>
      <protection locked="0"/>
    </xf>
    <xf numFmtId="14" fontId="12" fillId="14" borderId="18" xfId="4" applyNumberFormat="1" applyFont="1" applyFill="1" applyBorder="1" applyProtection="1">
      <alignment horizontal="center" vertical="center"/>
      <protection locked="0"/>
    </xf>
    <xf numFmtId="0" fontId="1" fillId="0" borderId="101" xfId="0" applyFont="1" applyBorder="1" applyAlignment="1">
      <alignment horizontal="left" vertical="center" wrapText="1"/>
    </xf>
    <xf numFmtId="0" fontId="1" fillId="0" borderId="44" xfId="0" applyFont="1" applyBorder="1" applyAlignment="1">
      <alignment horizontal="left" vertical="center"/>
    </xf>
    <xf numFmtId="0" fontId="1" fillId="0" borderId="48" xfId="0" applyFont="1" applyBorder="1" applyAlignment="1">
      <alignment horizontal="left" vertical="center"/>
    </xf>
    <xf numFmtId="0" fontId="1" fillId="0" borderId="102" xfId="0" applyFont="1" applyBorder="1" applyAlignment="1">
      <alignment horizontal="center" vertical="center"/>
    </xf>
    <xf numFmtId="0" fontId="1" fillId="0" borderId="103" xfId="0" applyFont="1" applyBorder="1" applyAlignment="1">
      <alignment horizontal="center" vertical="center"/>
    </xf>
    <xf numFmtId="0" fontId="1" fillId="0" borderId="104" xfId="0" applyFont="1" applyBorder="1" applyAlignment="1">
      <alignment horizontal="center" vertical="center"/>
    </xf>
    <xf numFmtId="0" fontId="1" fillId="0" borderId="105" xfId="0" applyFont="1" applyBorder="1" applyAlignment="1">
      <alignment horizontal="center" vertical="center"/>
    </xf>
    <xf numFmtId="0" fontId="1" fillId="0" borderId="107" xfId="0" applyFont="1" applyBorder="1" applyAlignment="1">
      <alignment horizontal="center" vertical="center"/>
    </xf>
    <xf numFmtId="0" fontId="1" fillId="0" borderId="108" xfId="0" applyFont="1" applyBorder="1" applyAlignment="1">
      <alignment horizontal="center" vertical="center"/>
    </xf>
    <xf numFmtId="0" fontId="12" fillId="14" borderId="1" xfId="4" applyNumberFormat="1" applyFont="1" applyFill="1" applyProtection="1">
      <alignment horizontal="center" vertical="center"/>
      <protection locked="0"/>
    </xf>
    <xf numFmtId="0" fontId="12" fillId="14" borderId="10" xfId="4" applyNumberFormat="1" applyFont="1" applyFill="1" applyBorder="1" applyProtection="1">
      <alignment horizontal="center" vertical="center"/>
      <protection locked="0"/>
    </xf>
    <xf numFmtId="0" fontId="10" fillId="6" borderId="1" xfId="0" applyFont="1" applyFill="1" applyBorder="1" applyAlignment="1">
      <alignment horizontal="center" vertical="center"/>
    </xf>
    <xf numFmtId="0" fontId="10" fillId="6" borderId="1" xfId="0" applyFont="1" applyFill="1" applyBorder="1" applyAlignment="1">
      <alignment horizontal="center"/>
    </xf>
    <xf numFmtId="0" fontId="1" fillId="0" borderId="101" xfId="0" applyFont="1" applyBorder="1" applyAlignment="1">
      <alignment horizontal="right" vertical="center" wrapText="1"/>
    </xf>
    <xf numFmtId="0" fontId="1" fillId="0" borderId="44" xfId="0" applyFont="1" applyBorder="1" applyAlignment="1">
      <alignment horizontal="right" vertical="center" wrapText="1"/>
    </xf>
    <xf numFmtId="0" fontId="1" fillId="0" borderId="44" xfId="0" applyFont="1" applyBorder="1" applyAlignment="1">
      <alignment horizontal="right"/>
    </xf>
    <xf numFmtId="0" fontId="1" fillId="0" borderId="48" xfId="0" applyFont="1" applyBorder="1" applyAlignment="1">
      <alignment horizontal="right"/>
    </xf>
    <xf numFmtId="0" fontId="12" fillId="0" borderId="106" xfId="9" applyNumberFormat="1" applyFont="1" applyFill="1" applyBorder="1" applyProtection="1">
      <alignment horizontal="center" vertical="center"/>
    </xf>
    <xf numFmtId="0" fontId="13" fillId="0" borderId="45" xfId="9" applyNumberFormat="1" applyFont="1" applyFill="1" applyBorder="1" applyProtection="1">
      <alignment horizontal="center" vertical="center"/>
    </xf>
    <xf numFmtId="0" fontId="12" fillId="0" borderId="45" xfId="9" applyNumberFormat="1" applyFont="1" applyFill="1" applyBorder="1" applyProtection="1">
      <alignment horizontal="center" vertical="center"/>
    </xf>
    <xf numFmtId="0" fontId="12" fillId="0" borderId="49" xfId="9" applyNumberFormat="1" applyFont="1" applyFill="1" applyBorder="1" applyProtection="1">
      <alignment horizontal="center" vertical="center"/>
    </xf>
    <xf numFmtId="0" fontId="1" fillId="0" borderId="106" xfId="0" applyFont="1" applyBorder="1" applyAlignment="1">
      <alignment horizontal="center"/>
    </xf>
    <xf numFmtId="0" fontId="1" fillId="0" borderId="45" xfId="0" applyFont="1" applyBorder="1" applyAlignment="1">
      <alignment horizontal="center"/>
    </xf>
    <xf numFmtId="0" fontId="1" fillId="0" borderId="49" xfId="0" applyFont="1" applyBorder="1" applyAlignment="1">
      <alignment horizontal="center"/>
    </xf>
    <xf numFmtId="0" fontId="1" fillId="0" borderId="101" xfId="0" applyFont="1" applyBorder="1" applyAlignment="1">
      <alignment horizontal="right"/>
    </xf>
    <xf numFmtId="0" fontId="12" fillId="14" borderId="1" xfId="9" applyNumberFormat="1" applyFont="1" applyFill="1" applyProtection="1">
      <alignment horizontal="center" vertical="center"/>
      <protection locked="0"/>
    </xf>
    <xf numFmtId="0" fontId="29" fillId="6" borderId="10" xfId="9" applyNumberFormat="1" applyFont="1" applyFill="1" applyBorder="1" applyProtection="1">
      <alignment horizontal="center" vertical="center"/>
    </xf>
    <xf numFmtId="0" fontId="14" fillId="0" borderId="24" xfId="0" applyFont="1" applyBorder="1" applyAlignment="1">
      <alignment horizontal="center"/>
    </xf>
    <xf numFmtId="0" fontId="1" fillId="14" borderId="1" xfId="0" applyFont="1" applyFill="1" applyBorder="1" applyAlignment="1" applyProtection="1">
      <alignment horizontal="center"/>
      <protection locked="0"/>
    </xf>
    <xf numFmtId="0" fontId="29" fillId="6" borderId="1" xfId="0" applyFont="1" applyFill="1" applyBorder="1" applyAlignment="1">
      <alignment horizontal="center"/>
    </xf>
    <xf numFmtId="0" fontId="1" fillId="14" borderId="10" xfId="0" applyFont="1" applyFill="1" applyBorder="1" applyAlignment="1" applyProtection="1">
      <alignment horizontal="center"/>
      <protection locked="0"/>
    </xf>
    <xf numFmtId="0" fontId="14" fillId="0" borderId="52" xfId="0" applyFont="1" applyBorder="1" applyAlignment="1">
      <alignment horizontal="center"/>
    </xf>
    <xf numFmtId="0" fontId="14" fillId="0" borderId="3" xfId="0" applyFont="1" applyBorder="1" applyAlignment="1">
      <alignment horizontal="center"/>
    </xf>
    <xf numFmtId="0" fontId="18" fillId="6" borderId="24" xfId="0" applyFont="1" applyFill="1" applyBorder="1" applyAlignment="1">
      <alignment horizontal="center" vertical="center"/>
    </xf>
    <xf numFmtId="0" fontId="18" fillId="6" borderId="1" xfId="0" applyFont="1" applyFill="1" applyBorder="1" applyAlignment="1">
      <alignment horizontal="center" vertical="center"/>
    </xf>
    <xf numFmtId="0" fontId="32" fillId="14" borderId="10" xfId="0" applyFont="1" applyFill="1" applyBorder="1" applyAlignment="1" applyProtection="1">
      <alignment horizontal="center" vertical="center"/>
      <protection locked="0"/>
    </xf>
    <xf numFmtId="0" fontId="10" fillId="6" borderId="1" xfId="6" applyFont="1">
      <alignment horizontal="center" vertical="center"/>
    </xf>
    <xf numFmtId="0" fontId="10" fillId="6" borderId="10" xfId="6" applyFont="1" applyBorder="1">
      <alignment horizontal="center" vertical="center"/>
    </xf>
    <xf numFmtId="0" fontId="32" fillId="14" borderId="1" xfId="0" applyFont="1" applyFill="1" applyBorder="1" applyAlignment="1" applyProtection="1">
      <alignment horizontal="center" vertical="center"/>
      <protection locked="0"/>
    </xf>
    <xf numFmtId="0" fontId="26" fillId="0" borderId="109" xfId="0" applyFont="1" applyBorder="1" applyAlignment="1">
      <alignment horizontal="center" vertical="center"/>
    </xf>
    <xf numFmtId="0" fontId="12" fillId="0" borderId="105" xfId="9" applyNumberFormat="1" applyFont="1" applyFill="1" applyBorder="1" applyProtection="1">
      <alignment horizontal="center" vertical="center"/>
    </xf>
    <xf numFmtId="0" fontId="13" fillId="0" borderId="107" xfId="9" applyNumberFormat="1" applyFont="1" applyFill="1" applyBorder="1" applyProtection="1">
      <alignment horizontal="center" vertical="center"/>
    </xf>
    <xf numFmtId="0" fontId="12" fillId="0" borderId="107" xfId="9" applyNumberFormat="1" applyFont="1" applyFill="1" applyBorder="1" applyProtection="1">
      <alignment horizontal="center" vertical="center"/>
    </xf>
    <xf numFmtId="0" fontId="12" fillId="0" borderId="108" xfId="9" applyNumberFormat="1" applyFont="1" applyFill="1" applyBorder="1" applyProtection="1">
      <alignment horizontal="center" vertical="center"/>
    </xf>
    <xf numFmtId="0" fontId="26" fillId="0" borderId="82" xfId="0" applyFont="1" applyBorder="1" applyAlignment="1">
      <alignment horizontal="center" vertical="center"/>
    </xf>
    <xf numFmtId="0" fontId="12" fillId="14" borderId="25" xfId="4" applyNumberFormat="1" applyFont="1" applyFill="1" applyBorder="1" applyProtection="1">
      <alignment horizontal="center" vertical="center"/>
      <protection locked="0"/>
    </xf>
    <xf numFmtId="0" fontId="14" fillId="5" borderId="67" xfId="0" applyFont="1" applyFill="1" applyBorder="1" applyAlignment="1">
      <alignment horizontal="center" vertical="center"/>
    </xf>
    <xf numFmtId="0" fontId="14" fillId="5" borderId="68" xfId="0" applyFont="1" applyFill="1" applyBorder="1" applyAlignment="1">
      <alignment horizontal="center" vertical="center"/>
    </xf>
    <xf numFmtId="0" fontId="3" fillId="4" borderId="2" xfId="1" applyFont="1" applyBorder="1" applyProtection="1">
      <alignment horizontal="left" vertical="center"/>
    </xf>
    <xf numFmtId="0" fontId="3" fillId="4" borderId="3" xfId="1" applyFont="1" applyBorder="1" applyProtection="1">
      <alignment horizontal="left" vertical="center"/>
    </xf>
    <xf numFmtId="0" fontId="12" fillId="15" borderId="12" xfId="1" applyFont="1" applyFill="1" applyBorder="1" applyAlignment="1" applyProtection="1">
      <alignment horizontal="left" vertical="center" wrapText="1"/>
    </xf>
    <xf numFmtId="0" fontId="12" fillId="15" borderId="14" xfId="1" applyFont="1" applyFill="1" applyBorder="1" applyAlignment="1" applyProtection="1">
      <alignment horizontal="left" vertical="center" wrapText="1"/>
    </xf>
    <xf numFmtId="0" fontId="12" fillId="15" borderId="15" xfId="1" applyFont="1" applyFill="1" applyBorder="1" applyAlignment="1" applyProtection="1">
      <alignment horizontal="left" vertical="center" wrapText="1"/>
    </xf>
    <xf numFmtId="0" fontId="12" fillId="15" borderId="16" xfId="1" applyFont="1" applyFill="1" applyBorder="1" applyAlignment="1" applyProtection="1">
      <alignment horizontal="left" vertical="center" wrapText="1"/>
    </xf>
    <xf numFmtId="0" fontId="12" fillId="15" borderId="60" xfId="1" applyFont="1" applyFill="1" applyBorder="1" applyAlignment="1" applyProtection="1">
      <alignment horizontal="left" vertical="center" wrapText="1"/>
    </xf>
    <xf numFmtId="0" fontId="12" fillId="15" borderId="20" xfId="1" applyFont="1" applyFill="1" applyBorder="1" applyAlignment="1" applyProtection="1">
      <alignment horizontal="left" vertical="center" wrapText="1"/>
    </xf>
    <xf numFmtId="0" fontId="3" fillId="2" borderId="63" xfId="1" applyFont="1" applyFill="1" applyBorder="1" applyAlignment="1" applyProtection="1">
      <alignment horizontal="center" vertical="center"/>
    </xf>
    <xf numFmtId="0" fontId="3" fillId="2" borderId="57" xfId="1" applyFont="1" applyFill="1" applyBorder="1" applyAlignment="1" applyProtection="1">
      <alignment horizontal="center" vertical="center"/>
    </xf>
    <xf numFmtId="0" fontId="3" fillId="2" borderId="69" xfId="1" applyFont="1" applyFill="1" applyBorder="1" applyAlignment="1" applyProtection="1">
      <alignment horizontal="center" vertical="center"/>
    </xf>
    <xf numFmtId="0" fontId="3" fillId="2" borderId="64" xfId="1" applyFont="1" applyFill="1" applyBorder="1" applyAlignment="1" applyProtection="1">
      <alignment horizontal="center" vertical="center"/>
    </xf>
    <xf numFmtId="0" fontId="3" fillId="2" borderId="58" xfId="1" applyFont="1" applyFill="1" applyBorder="1" applyAlignment="1" applyProtection="1">
      <alignment horizontal="center" vertical="center"/>
    </xf>
    <xf numFmtId="0" fontId="3" fillId="2" borderId="62" xfId="1" applyFont="1" applyFill="1" applyBorder="1" applyAlignment="1" applyProtection="1">
      <alignment horizontal="center" vertical="center"/>
    </xf>
    <xf numFmtId="0" fontId="6" fillId="0" borderId="60" xfId="3" applyBorder="1" applyAlignment="1" applyProtection="1">
      <protection locked="0"/>
    </xf>
    <xf numFmtId="0" fontId="6" fillId="0" borderId="20" xfId="3" applyBorder="1" applyAlignment="1" applyProtection="1">
      <protection locked="0"/>
    </xf>
    <xf numFmtId="0" fontId="14" fillId="5" borderId="2" xfId="0" applyFont="1" applyFill="1" applyBorder="1" applyAlignment="1">
      <alignment horizontal="center"/>
    </xf>
    <xf numFmtId="0" fontId="14" fillId="5" borderId="3" xfId="0" applyFont="1" applyFill="1" applyBorder="1" applyAlignment="1">
      <alignment horizontal="center"/>
    </xf>
    <xf numFmtId="0" fontId="1" fillId="0" borderId="0" xfId="5" applyFont="1" applyAlignment="1">
      <alignment horizontal="left"/>
    </xf>
    <xf numFmtId="0" fontId="8" fillId="5" borderId="52" xfId="0" applyFont="1" applyFill="1" applyBorder="1" applyAlignment="1">
      <alignment horizontal="left"/>
    </xf>
    <xf numFmtId="0" fontId="8" fillId="5" borderId="54" xfId="0" applyFont="1" applyFill="1" applyBorder="1" applyAlignment="1">
      <alignment horizontal="left"/>
    </xf>
    <xf numFmtId="0" fontId="8" fillId="5" borderId="53" xfId="0" applyFont="1" applyFill="1" applyBorder="1" applyAlignment="1">
      <alignment horizontal="left"/>
    </xf>
    <xf numFmtId="0" fontId="3" fillId="4" borderId="4" xfId="1" applyFont="1" applyBorder="1" applyProtection="1">
      <alignment horizontal="left" vertical="center"/>
    </xf>
    <xf numFmtId="0" fontId="3" fillId="8" borderId="12" xfId="1" applyFont="1" applyFill="1" applyBorder="1" applyAlignment="1" applyProtection="1">
      <alignment horizontal="left" vertical="center" wrapText="1"/>
    </xf>
    <xf numFmtId="0" fontId="3" fillId="8" borderId="13" xfId="1" applyFont="1" applyFill="1" applyBorder="1" applyAlignment="1" applyProtection="1">
      <alignment horizontal="left" vertical="center" wrapText="1"/>
    </xf>
    <xf numFmtId="0" fontId="3" fillId="8" borderId="14" xfId="1" applyFont="1" applyFill="1" applyBorder="1" applyAlignment="1" applyProtection="1">
      <alignment horizontal="left" vertical="center" wrapText="1"/>
    </xf>
    <xf numFmtId="0" fontId="3" fillId="8" borderId="15" xfId="1" applyFont="1" applyFill="1" applyBorder="1" applyAlignment="1" applyProtection="1">
      <alignment horizontal="left" vertical="center" wrapText="1"/>
    </xf>
    <xf numFmtId="0" fontId="3" fillId="8" borderId="0" xfId="1" applyFont="1" applyFill="1" applyBorder="1" applyAlignment="1" applyProtection="1">
      <alignment horizontal="left" vertical="center" wrapText="1"/>
    </xf>
    <xf numFmtId="0" fontId="3" fillId="8" borderId="16" xfId="1" applyFont="1" applyFill="1" applyBorder="1" applyAlignment="1" applyProtection="1">
      <alignment horizontal="left" vertical="center" wrapText="1"/>
    </xf>
    <xf numFmtId="0" fontId="3" fillId="8" borderId="50" xfId="1" applyFont="1" applyFill="1" applyBorder="1" applyAlignment="1" applyProtection="1">
      <alignment horizontal="left" vertical="center" wrapText="1"/>
    </xf>
    <xf numFmtId="0" fontId="3" fillId="8" borderId="23" xfId="1" applyFont="1" applyFill="1" applyBorder="1" applyAlignment="1" applyProtection="1">
      <alignment horizontal="left" vertical="center" wrapText="1"/>
    </xf>
    <xf numFmtId="0" fontId="3" fillId="8" borderId="51" xfId="1" applyFont="1" applyFill="1" applyBorder="1" applyAlignment="1" applyProtection="1">
      <alignment horizontal="left" vertical="center" wrapText="1"/>
    </xf>
    <xf numFmtId="0" fontId="3" fillId="4" borderId="2" xfId="1" applyFont="1" applyBorder="1" applyAlignment="1" applyProtection="1">
      <alignment horizontal="left" vertical="center" wrapText="1"/>
    </xf>
    <xf numFmtId="0" fontId="14" fillId="5" borderId="52" xfId="0" applyFont="1" applyFill="1" applyBorder="1" applyAlignment="1">
      <alignment horizontal="left"/>
    </xf>
    <xf numFmtId="0" fontId="14" fillId="5" borderId="53" xfId="0" applyFont="1" applyFill="1" applyBorder="1" applyAlignment="1">
      <alignment horizontal="left"/>
    </xf>
    <xf numFmtId="0" fontId="14" fillId="5" borderId="54" xfId="0" applyFont="1" applyFill="1" applyBorder="1" applyAlignment="1">
      <alignment horizontal="left"/>
    </xf>
    <xf numFmtId="165" fontId="1" fillId="0" borderId="52" xfId="0" quotePrefix="1" applyNumberFormat="1" applyFont="1" applyBorder="1" applyAlignment="1">
      <alignment horizontal="left" vertical="top" wrapText="1"/>
    </xf>
    <xf numFmtId="165" fontId="1" fillId="0" borderId="53" xfId="0" applyNumberFormat="1" applyFont="1" applyBorder="1" applyAlignment="1">
      <alignment horizontal="left" vertical="top" wrapText="1"/>
    </xf>
    <xf numFmtId="165" fontId="1" fillId="0" borderId="54" xfId="0" applyNumberFormat="1" applyFont="1" applyBorder="1" applyAlignment="1">
      <alignment horizontal="left" vertical="top" wrapText="1"/>
    </xf>
    <xf numFmtId="0" fontId="34" fillId="2" borderId="15" xfId="8" applyFont="1" applyFill="1" applyBorder="1" applyAlignment="1">
      <alignment horizontal="left" vertical="top" wrapText="1"/>
    </xf>
    <xf numFmtId="0" fontId="34" fillId="2" borderId="0" xfId="8" applyFont="1" applyFill="1" applyAlignment="1">
      <alignment horizontal="left" vertical="top" wrapText="1"/>
    </xf>
    <xf numFmtId="165" fontId="14" fillId="0" borderId="81" xfId="0" applyNumberFormat="1" applyFont="1" applyBorder="1" applyAlignment="1">
      <alignment horizontal="left" vertical="top" wrapText="1"/>
    </xf>
    <xf numFmtId="165" fontId="1" fillId="0" borderId="79" xfId="0" applyNumberFormat="1" applyFont="1" applyBorder="1" applyAlignment="1">
      <alignment horizontal="left" vertical="top" wrapText="1"/>
    </xf>
    <xf numFmtId="165" fontId="1" fillId="0" borderId="82" xfId="0" applyNumberFormat="1" applyFont="1" applyBorder="1" applyAlignment="1">
      <alignment horizontal="left" vertical="top" wrapText="1"/>
    </xf>
    <xf numFmtId="165" fontId="1" fillId="0" borderId="17" xfId="0" applyNumberFormat="1" applyFont="1" applyBorder="1" applyAlignment="1">
      <alignment horizontal="left" vertical="top" wrapText="1"/>
    </xf>
    <xf numFmtId="165" fontId="1" fillId="0" borderId="1" xfId="0" applyNumberFormat="1" applyFont="1" applyBorder="1" applyAlignment="1">
      <alignment horizontal="left" vertical="top" wrapText="1"/>
    </xf>
    <xf numFmtId="165" fontId="1" fillId="0" borderId="11" xfId="0" applyNumberFormat="1" applyFont="1" applyBorder="1" applyAlignment="1">
      <alignment horizontal="left" vertical="top" wrapText="1"/>
    </xf>
    <xf numFmtId="165" fontId="1" fillId="0" borderId="83" xfId="0" applyNumberFormat="1" applyFont="1" applyBorder="1" applyAlignment="1">
      <alignment horizontal="left" vertical="top" wrapText="1"/>
    </xf>
    <xf numFmtId="165" fontId="1" fillId="0" borderId="55" xfId="0" applyNumberFormat="1" applyFont="1" applyBorder="1" applyAlignment="1">
      <alignment horizontal="left" vertical="top" wrapText="1"/>
    </xf>
    <xf numFmtId="165" fontId="1" fillId="0" borderId="85" xfId="0" applyNumberFormat="1" applyFont="1" applyBorder="1" applyAlignment="1">
      <alignment horizontal="left" vertical="top" wrapText="1"/>
    </xf>
    <xf numFmtId="165" fontId="1" fillId="0" borderId="21" xfId="0" applyNumberFormat="1" applyFont="1" applyBorder="1" applyAlignment="1">
      <alignment horizontal="left"/>
    </xf>
    <xf numFmtId="165" fontId="1" fillId="0" borderId="80" xfId="0" applyNumberFormat="1" applyFont="1" applyBorder="1" applyAlignment="1">
      <alignment horizontal="left"/>
    </xf>
    <xf numFmtId="0" fontId="31" fillId="0" borderId="0" xfId="0" applyFont="1" applyAlignment="1">
      <alignment horizontal="left" wrapText="1"/>
    </xf>
    <xf numFmtId="0" fontId="31" fillId="0" borderId="16" xfId="0" applyFont="1" applyBorder="1" applyAlignment="1">
      <alignment horizontal="left" wrapText="1"/>
    </xf>
    <xf numFmtId="165" fontId="1" fillId="0" borderId="19" xfId="0" applyNumberFormat="1" applyFont="1" applyBorder="1" applyAlignment="1">
      <alignment horizontal="left" vertical="top" wrapText="1"/>
    </xf>
    <xf numFmtId="165" fontId="1" fillId="0" borderId="10" xfId="0" applyNumberFormat="1" applyFont="1" applyBorder="1" applyAlignment="1">
      <alignment horizontal="left" vertical="top" wrapText="1"/>
    </xf>
    <xf numFmtId="165" fontId="1" fillId="0" borderId="8" xfId="0" applyNumberFormat="1" applyFont="1" applyBorder="1" applyAlignment="1">
      <alignment horizontal="left" vertical="top" wrapText="1"/>
    </xf>
    <xf numFmtId="0" fontId="1" fillId="0" borderId="21" xfId="0" applyFont="1" applyBorder="1" applyAlignment="1">
      <alignment horizontal="left" vertical="center"/>
    </xf>
    <xf numFmtId="0" fontId="1" fillId="0" borderId="80" xfId="0" applyFont="1" applyBorder="1" applyAlignment="1">
      <alignment horizontal="left" vertical="center"/>
    </xf>
    <xf numFmtId="0" fontId="14" fillId="5" borderId="2" xfId="0" applyFont="1" applyFill="1" applyBorder="1" applyAlignment="1">
      <alignment horizontal="left"/>
    </xf>
    <xf numFmtId="0" fontId="14" fillId="5" borderId="4" xfId="0" applyFont="1" applyFill="1" applyBorder="1" applyAlignment="1">
      <alignment horizontal="left"/>
    </xf>
    <xf numFmtId="0" fontId="14" fillId="5" borderId="3" xfId="0" applyFont="1" applyFill="1" applyBorder="1" applyAlignment="1">
      <alignment horizontal="left"/>
    </xf>
    <xf numFmtId="165" fontId="1" fillId="0" borderId="50" xfId="0" applyNumberFormat="1" applyFont="1" applyBorder="1" applyAlignment="1">
      <alignment horizontal="left" vertical="center" wrapText="1"/>
    </xf>
    <xf numFmtId="165" fontId="1" fillId="0" borderId="92" xfId="0" applyNumberFormat="1" applyFont="1" applyBorder="1" applyAlignment="1">
      <alignment horizontal="left" vertical="center" wrapText="1"/>
    </xf>
    <xf numFmtId="0" fontId="1" fillId="0" borderId="19" xfId="0" applyFont="1" applyBorder="1" applyAlignment="1">
      <alignment horizontal="left" vertical="center"/>
    </xf>
    <xf numFmtId="0" fontId="1" fillId="0" borderId="10" xfId="0" applyFont="1" applyBorder="1" applyAlignment="1">
      <alignment horizontal="left" vertical="center"/>
    </xf>
    <xf numFmtId="0" fontId="1" fillId="0" borderId="17" xfId="0" applyFont="1" applyBorder="1" applyAlignment="1">
      <alignment horizontal="left" vertical="center"/>
    </xf>
    <xf numFmtId="0" fontId="1" fillId="0" borderId="1" xfId="0" applyFont="1" applyBorder="1" applyAlignment="1">
      <alignment horizontal="left" vertical="center"/>
    </xf>
    <xf numFmtId="165" fontId="14" fillId="20" borderId="21" xfId="0" applyNumberFormat="1" applyFont="1" applyFill="1" applyBorder="1" applyAlignment="1">
      <alignment horizontal="left"/>
    </xf>
    <xf numFmtId="165" fontId="14" fillId="20" borderId="22" xfId="0" applyNumberFormat="1" applyFont="1" applyFill="1" applyBorder="1" applyAlignment="1">
      <alignment horizontal="left"/>
    </xf>
    <xf numFmtId="165" fontId="14" fillId="20" borderId="18" xfId="0" applyNumberFormat="1" applyFont="1" applyFill="1" applyBorder="1" applyAlignment="1">
      <alignment horizontal="left"/>
    </xf>
    <xf numFmtId="165" fontId="1" fillId="0" borderId="99" xfId="0" applyNumberFormat="1" applyFont="1" applyBorder="1" applyAlignment="1">
      <alignment horizontal="left"/>
    </xf>
    <xf numFmtId="165" fontId="1" fillId="0" borderId="100" xfId="0" applyNumberFormat="1" applyFont="1" applyBorder="1" applyAlignment="1">
      <alignment horizontal="left"/>
    </xf>
    <xf numFmtId="0" fontId="5" fillId="0" borderId="93" xfId="8" applyFont="1" applyBorder="1" applyAlignment="1">
      <alignment horizontal="left"/>
    </xf>
    <xf numFmtId="0" fontId="5" fillId="0" borderId="94" xfId="8" applyFont="1" applyBorder="1" applyAlignment="1">
      <alignment horizontal="left"/>
    </xf>
    <xf numFmtId="0" fontId="5" fillId="0" borderId="95" xfId="8" applyFont="1" applyBorder="1" applyAlignment="1">
      <alignment horizontal="left"/>
    </xf>
    <xf numFmtId="0" fontId="5" fillId="0" borderId="96" xfId="8" applyFont="1" applyBorder="1" applyAlignment="1">
      <alignment horizontal="left"/>
    </xf>
    <xf numFmtId="14" fontId="5" fillId="0" borderId="95" xfId="8" applyNumberFormat="1" applyFont="1" applyBorder="1" applyAlignment="1">
      <alignment horizontal="left"/>
    </xf>
    <xf numFmtId="14" fontId="5" fillId="0" borderId="96" xfId="8" applyNumberFormat="1" applyFont="1" applyBorder="1" applyAlignment="1">
      <alignment horizontal="left"/>
    </xf>
    <xf numFmtId="0" fontId="5" fillId="0" borderId="97" xfId="8" applyFont="1" applyBorder="1" applyAlignment="1">
      <alignment horizontal="left"/>
    </xf>
    <xf numFmtId="0" fontId="5" fillId="0" borderId="98" xfId="8" applyFont="1" applyBorder="1" applyAlignment="1">
      <alignment horizontal="left"/>
    </xf>
    <xf numFmtId="0" fontId="14" fillId="20" borderId="21" xfId="5" applyFont="1" applyFill="1" applyBorder="1" applyAlignment="1">
      <alignment horizontal="left" vertical="center"/>
    </xf>
    <xf numFmtId="0" fontId="14" fillId="20" borderId="22" xfId="5" applyFont="1" applyFill="1" applyBorder="1" applyAlignment="1">
      <alignment horizontal="left" vertical="center"/>
    </xf>
    <xf numFmtId="0" fontId="14" fillId="20" borderId="18" xfId="5" applyFont="1" applyFill="1" applyBorder="1" applyAlignment="1">
      <alignment horizontal="left" vertical="center"/>
    </xf>
    <xf numFmtId="165" fontId="14" fillId="0" borderId="76" xfId="0" applyNumberFormat="1" applyFont="1" applyBorder="1" applyAlignment="1">
      <alignment horizontal="left" vertical="center"/>
    </xf>
    <xf numFmtId="165" fontId="14" fillId="0" borderId="91" xfId="0" applyNumberFormat="1" applyFont="1" applyBorder="1" applyAlignment="1">
      <alignment horizontal="left" vertical="center"/>
    </xf>
    <xf numFmtId="0" fontId="12" fillId="14" borderId="30" xfId="4" applyFont="1" applyFill="1" applyBorder="1" applyProtection="1">
      <alignment horizontal="center" vertical="center"/>
      <protection locked="0"/>
    </xf>
    <xf numFmtId="0" fontId="12" fillId="14" borderId="24" xfId="4" applyFont="1" applyFill="1" applyBorder="1" applyProtection="1">
      <alignment horizontal="center" vertical="center"/>
      <protection locked="0"/>
    </xf>
    <xf numFmtId="0" fontId="12" fillId="14" borderId="25" xfId="4" applyFont="1" applyFill="1" applyBorder="1" applyProtection="1">
      <alignment horizontal="center" vertical="center"/>
      <protection locked="0"/>
    </xf>
    <xf numFmtId="0" fontId="12" fillId="14" borderId="17" xfId="4" applyFont="1" applyFill="1" applyBorder="1" applyProtection="1">
      <alignment horizontal="center" vertical="center"/>
      <protection locked="0"/>
    </xf>
    <xf numFmtId="0" fontId="12" fillId="14" borderId="1" xfId="4" applyFont="1" applyFill="1" applyProtection="1">
      <alignment horizontal="center" vertical="center"/>
      <protection locked="0"/>
    </xf>
    <xf numFmtId="0" fontId="12" fillId="14" borderId="11" xfId="4" applyFont="1" applyFill="1" applyBorder="1" applyProtection="1">
      <alignment horizontal="center" vertical="center"/>
      <protection locked="0"/>
    </xf>
    <xf numFmtId="0" fontId="12" fillId="14" borderId="19" xfId="4" applyFont="1" applyFill="1" applyBorder="1" applyProtection="1">
      <alignment horizontal="center" vertical="center"/>
      <protection locked="0"/>
    </xf>
    <xf numFmtId="0" fontId="12" fillId="14" borderId="10" xfId="4" applyFont="1" applyFill="1" applyBorder="1" applyProtection="1">
      <alignment horizontal="center" vertical="center"/>
      <protection locked="0"/>
    </xf>
    <xf numFmtId="0" fontId="12" fillId="14" borderId="8" xfId="4" applyFont="1" applyFill="1" applyBorder="1" applyProtection="1">
      <alignment horizontal="center" vertical="center"/>
      <protection locked="0"/>
    </xf>
    <xf numFmtId="0" fontId="3" fillId="4" borderId="52" xfId="1" applyFont="1" applyBorder="1" applyProtection="1">
      <alignment horizontal="left" vertical="center"/>
    </xf>
    <xf numFmtId="0" fontId="3" fillId="4" borderId="53" xfId="1" applyFont="1" applyBorder="1" applyProtection="1">
      <alignment horizontal="left" vertical="center"/>
    </xf>
    <xf numFmtId="0" fontId="3" fillId="4" borderId="54" xfId="1" applyFont="1" applyBorder="1" applyProtection="1">
      <alignment horizontal="left" vertical="center"/>
    </xf>
    <xf numFmtId="0" fontId="14" fillId="5" borderId="84" xfId="0" applyFont="1" applyFill="1" applyBorder="1" applyAlignment="1">
      <alignment horizontal="left"/>
    </xf>
    <xf numFmtId="165" fontId="1" fillId="0" borderId="2" xfId="0" applyNumberFormat="1" applyFont="1" applyBorder="1" applyAlignment="1">
      <alignment horizontal="left" vertical="top" wrapText="1"/>
    </xf>
    <xf numFmtId="165" fontId="1" fillId="0" borderId="4" xfId="0" applyNumberFormat="1" applyFont="1" applyBorder="1" applyAlignment="1">
      <alignment horizontal="left" vertical="top" wrapText="1"/>
    </xf>
    <xf numFmtId="165" fontId="1" fillId="0" borderId="84" xfId="0" applyNumberFormat="1" applyFont="1" applyBorder="1" applyAlignment="1">
      <alignment horizontal="left" vertical="top" wrapText="1"/>
    </xf>
    <xf numFmtId="0" fontId="1" fillId="0" borderId="21" xfId="0" applyFont="1" applyBorder="1" applyAlignment="1">
      <alignment horizontal="center"/>
    </xf>
    <xf numFmtId="0" fontId="1" fillId="0" borderId="22" xfId="0" applyFont="1" applyBorder="1" applyAlignment="1">
      <alignment horizontal="center"/>
    </xf>
    <xf numFmtId="0" fontId="1" fillId="0" borderId="18" xfId="0" applyFont="1" applyBorder="1" applyAlignment="1">
      <alignment horizontal="center"/>
    </xf>
    <xf numFmtId="0" fontId="12" fillId="14" borderId="76" xfId="4" applyFont="1" applyFill="1" applyBorder="1" applyAlignment="1" applyProtection="1">
      <alignment horizontal="left" vertical="top" wrapText="1"/>
      <protection locked="0"/>
    </xf>
    <xf numFmtId="0" fontId="12" fillId="14" borderId="77" xfId="4" applyFont="1" applyFill="1" applyBorder="1" applyAlignment="1" applyProtection="1">
      <alignment horizontal="left" vertical="top" wrapText="1"/>
      <protection locked="0"/>
    </xf>
    <xf numFmtId="0" fontId="12" fillId="14" borderId="78" xfId="4" applyFont="1" applyFill="1" applyBorder="1" applyAlignment="1" applyProtection="1">
      <alignment horizontal="left" vertical="top" wrapText="1"/>
      <protection locked="0"/>
    </xf>
    <xf numFmtId="0" fontId="12" fillId="14" borderId="15" xfId="4" applyFont="1" applyFill="1" applyBorder="1" applyAlignment="1" applyProtection="1">
      <alignment horizontal="left" vertical="top" wrapText="1"/>
      <protection locked="0"/>
    </xf>
    <xf numFmtId="0" fontId="12" fillId="14" borderId="0" xfId="4" applyFont="1" applyFill="1" applyBorder="1" applyAlignment="1" applyProtection="1">
      <alignment horizontal="left" vertical="top" wrapText="1"/>
      <protection locked="0"/>
    </xf>
    <xf numFmtId="0" fontId="12" fillId="14" borderId="16" xfId="4" applyFont="1" applyFill="1" applyBorder="1" applyAlignment="1" applyProtection="1">
      <alignment horizontal="left" vertical="top" wrapText="1"/>
      <protection locked="0"/>
    </xf>
    <xf numFmtId="0" fontId="12" fillId="14" borderId="50" xfId="4" applyFont="1" applyFill="1" applyBorder="1" applyAlignment="1" applyProtection="1">
      <alignment horizontal="left" vertical="top" wrapText="1"/>
      <protection locked="0"/>
    </xf>
    <xf numFmtId="0" fontId="12" fillId="14" borderId="23" xfId="4" applyFont="1" applyFill="1" applyBorder="1" applyAlignment="1" applyProtection="1">
      <alignment horizontal="left" vertical="top" wrapText="1"/>
      <protection locked="0"/>
    </xf>
    <xf numFmtId="0" fontId="12" fillId="14" borderId="51" xfId="4" applyFont="1" applyFill="1" applyBorder="1" applyAlignment="1" applyProtection="1">
      <alignment horizontal="left" vertical="top" wrapText="1"/>
      <protection locked="0"/>
    </xf>
    <xf numFmtId="0" fontId="12" fillId="14" borderId="60" xfId="4" applyFont="1" applyFill="1" applyBorder="1" applyAlignment="1" applyProtection="1">
      <alignment horizontal="left" vertical="top" wrapText="1"/>
      <protection locked="0"/>
    </xf>
    <xf numFmtId="0" fontId="12" fillId="14" borderId="61" xfId="4" applyFont="1" applyFill="1" applyBorder="1" applyAlignment="1" applyProtection="1">
      <alignment horizontal="left" vertical="top" wrapText="1"/>
      <protection locked="0"/>
    </xf>
    <xf numFmtId="0" fontId="12" fillId="14" borderId="20" xfId="4" applyFont="1" applyFill="1" applyBorder="1" applyAlignment="1" applyProtection="1">
      <alignment horizontal="left" vertical="top" wrapText="1"/>
      <protection locked="0"/>
    </xf>
    <xf numFmtId="0" fontId="12" fillId="14" borderId="12" xfId="4" applyFont="1" applyFill="1" applyBorder="1" applyAlignment="1" applyProtection="1">
      <alignment horizontal="left" vertical="top" wrapText="1"/>
      <protection locked="0"/>
    </xf>
    <xf numFmtId="0" fontId="12" fillId="14" borderId="13" xfId="4" applyFont="1" applyFill="1" applyBorder="1" applyAlignment="1" applyProtection="1">
      <alignment horizontal="left" vertical="top" wrapText="1"/>
      <protection locked="0"/>
    </xf>
    <xf numFmtId="0" fontId="12" fillId="14" borderId="14" xfId="4" applyFont="1" applyFill="1" applyBorder="1" applyAlignment="1" applyProtection="1">
      <alignment horizontal="left" vertical="top" wrapText="1"/>
      <protection locked="0"/>
    </xf>
    <xf numFmtId="0" fontId="1" fillId="0" borderId="28" xfId="5" applyFont="1" applyBorder="1" applyAlignment="1">
      <alignment horizontal="left"/>
    </xf>
    <xf numFmtId="0" fontId="1" fillId="0" borderId="29" xfId="5" applyFont="1" applyBorder="1" applyAlignment="1">
      <alignment horizontal="left"/>
    </xf>
    <xf numFmtId="0" fontId="12" fillId="8" borderId="30" xfId="1" applyFont="1" applyFill="1" applyBorder="1" applyAlignment="1" applyProtection="1">
      <alignment horizontal="left" vertical="center" wrapText="1"/>
    </xf>
    <xf numFmtId="0" fontId="12" fillId="8" borderId="24" xfId="1" applyFont="1" applyFill="1" applyBorder="1" applyAlignment="1" applyProtection="1">
      <alignment horizontal="left" vertical="center" wrapText="1"/>
    </xf>
    <xf numFmtId="0" fontId="12" fillId="8" borderId="25" xfId="1" applyFont="1" applyFill="1" applyBorder="1" applyAlignment="1" applyProtection="1">
      <alignment horizontal="left" vertical="center" wrapText="1"/>
    </xf>
    <xf numFmtId="0" fontId="12" fillId="8" borderId="17" xfId="1" applyFont="1" applyFill="1" applyBorder="1" applyAlignment="1" applyProtection="1">
      <alignment horizontal="left" vertical="center" wrapText="1"/>
    </xf>
    <xf numFmtId="0" fontId="12" fillId="8" borderId="1" xfId="1" applyFont="1" applyFill="1" applyBorder="1" applyAlignment="1" applyProtection="1">
      <alignment horizontal="left" vertical="center" wrapText="1"/>
    </xf>
    <xf numFmtId="0" fontId="12" fillId="8" borderId="11" xfId="1" applyFont="1" applyFill="1" applyBorder="1" applyAlignment="1" applyProtection="1">
      <alignment horizontal="left" vertical="center" wrapText="1"/>
    </xf>
    <xf numFmtId="0" fontId="14" fillId="0" borderId="17" xfId="5" applyFont="1" applyBorder="1" applyAlignment="1">
      <alignment horizontal="center"/>
    </xf>
    <xf numFmtId="0" fontId="14" fillId="0" borderId="1" xfId="5" applyFont="1" applyBorder="1" applyAlignment="1">
      <alignment horizontal="center"/>
    </xf>
    <xf numFmtId="0" fontId="1" fillId="0" borderId="31" xfId="5" applyFont="1" applyBorder="1" applyAlignment="1">
      <alignment horizontal="left"/>
    </xf>
    <xf numFmtId="0" fontId="1" fillId="0" borderId="32" xfId="5" applyFont="1" applyBorder="1" applyAlignment="1">
      <alignment horizontal="left"/>
    </xf>
    <xf numFmtId="0" fontId="1" fillId="0" borderId="26" xfId="5" applyFont="1" applyBorder="1" applyAlignment="1">
      <alignment horizontal="left"/>
    </xf>
    <xf numFmtId="0" fontId="1" fillId="0" borderId="27" xfId="5" applyFont="1" applyBorder="1" applyAlignment="1">
      <alignment horizontal="left"/>
    </xf>
    <xf numFmtId="0" fontId="29" fillId="6" borderId="2" xfId="6" applyFont="1" applyBorder="1">
      <alignment horizontal="center" vertical="center"/>
    </xf>
    <xf numFmtId="0" fontId="29" fillId="6" borderId="54" xfId="6" applyFont="1" applyBorder="1">
      <alignment horizontal="center" vertical="center"/>
    </xf>
  </cellXfs>
  <cellStyles count="28">
    <cellStyle name="40% - Accent1" xfId="10" builtinId="31"/>
    <cellStyle name="60% - Accent1 2" xfId="13" xr:uid="{00000000-0005-0000-0000-000001000000}"/>
    <cellStyle name="60% - Accent2" xfId="11" builtinId="36"/>
    <cellStyle name="Auto Populated Cells" xfId="14" xr:uid="{00000000-0005-0000-0000-000003000000}"/>
    <cellStyle name="Calculation 2" xfId="15" xr:uid="{00000000-0005-0000-0000-000004000000}"/>
    <cellStyle name="Conditional Cell" xfId="16" xr:uid="{00000000-0005-0000-0000-000006000000}"/>
    <cellStyle name="Explanatory Text 2" xfId="17" xr:uid="{00000000-0005-0000-0000-000007000000}"/>
    <cellStyle name="Explanatory Text 3" xfId="18" xr:uid="{00000000-0005-0000-0000-000008000000}"/>
    <cellStyle name="Fixed Values" xfId="19" xr:uid="{00000000-0005-0000-0000-000009000000}"/>
    <cellStyle name="Heading 4 2" xfId="1" xr:uid="{00000000-0005-0000-0000-00000A000000}"/>
    <cellStyle name="Hyperlink" xfId="3" builtinId="8"/>
    <cellStyle name="Hyperlink 2" xfId="12" xr:uid="{00000000-0005-0000-0000-00000C000000}"/>
    <cellStyle name="Input 2" xfId="9" xr:uid="{00000000-0005-0000-0000-00000D000000}"/>
    <cellStyle name="Input 3" xfId="4" xr:uid="{00000000-0005-0000-0000-00000E000000}"/>
    <cellStyle name="Neutral 2" xfId="20" xr:uid="{00000000-0005-0000-0000-00000F000000}"/>
    <cellStyle name="Normal" xfId="0" builtinId="0"/>
    <cellStyle name="Normal 2" xfId="2" xr:uid="{00000000-0005-0000-0000-000011000000}"/>
    <cellStyle name="Normal 2 2" xfId="5" xr:uid="{00000000-0005-0000-0000-000012000000}"/>
    <cellStyle name="Normal 3" xfId="21" xr:uid="{00000000-0005-0000-0000-000013000000}"/>
    <cellStyle name="Normal 3 2" xfId="22" xr:uid="{00000000-0005-0000-0000-000014000000}"/>
    <cellStyle name="Normal 3 3" xfId="23" xr:uid="{00000000-0005-0000-0000-000015000000}"/>
    <cellStyle name="Normal 4" xfId="8" xr:uid="{00000000-0005-0000-0000-000016000000}"/>
    <cellStyle name="Output 2" xfId="24" xr:uid="{00000000-0005-0000-0000-000018000000}"/>
    <cellStyle name="Output Cell" xfId="6" xr:uid="{00000000-0005-0000-0000-000019000000}"/>
    <cellStyle name="Percent" xfId="7" builtinId="5"/>
    <cellStyle name="Revision Needed" xfId="25" xr:uid="{00000000-0005-0000-0000-00001B000000}"/>
    <cellStyle name="Tab Header" xfId="26" xr:uid="{00000000-0005-0000-0000-00001C000000}"/>
    <cellStyle name="Table Header" xfId="27" xr:uid="{00000000-0005-0000-0000-00001D000000}"/>
  </cellStyles>
  <dxfs count="8">
    <dxf>
      <fill>
        <patternFill patternType="lightUp">
          <bgColor theme="2"/>
        </patternFill>
      </fill>
      <border>
        <vertical/>
        <horizontal/>
      </border>
    </dxf>
    <dxf>
      <fill>
        <patternFill patternType="lightUp">
          <bgColor theme="2"/>
        </patternFill>
      </fill>
      <border>
        <vertical/>
        <horizontal/>
      </border>
    </dxf>
    <dxf>
      <fill>
        <patternFill patternType="lightUp">
          <bgColor theme="2"/>
        </patternFill>
      </fill>
      <border>
        <vertical/>
        <horizontal/>
      </border>
    </dxf>
    <dxf>
      <fill>
        <patternFill patternType="lightUp">
          <bgColor theme="2"/>
        </patternFill>
      </fill>
      <border>
        <vertical/>
        <horizontal/>
      </border>
    </dxf>
    <dxf>
      <fill>
        <patternFill patternType="lightUp">
          <bgColor theme="2"/>
        </patternFill>
      </fill>
      <border>
        <vertical/>
        <horizontal/>
      </border>
    </dxf>
    <dxf>
      <fill>
        <patternFill patternType="lightUp">
          <bgColor theme="2"/>
        </patternFill>
      </fill>
      <border>
        <vertical/>
        <horizontal/>
      </border>
    </dxf>
    <dxf>
      <font>
        <color auto="1"/>
      </font>
    </dxf>
    <dxf>
      <fill>
        <patternFill patternType="lightUp">
          <fgColor auto="1"/>
          <bgColor theme="2"/>
        </patternFill>
      </fill>
    </dxf>
  </dxfs>
  <tableStyles count="0" defaultTableStyle="TableStyleMedium2" defaultPivotStyle="PivotStyleLight16"/>
  <colors>
    <mruColors>
      <color rgb="FF8000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cfr.gov/current/title-10/chapter-II/subchapter-D/part-431"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56"/>
  <sheetViews>
    <sheetView showGridLines="0" tabSelected="1" zoomScale="80" zoomScaleNormal="80" workbookViewId="0">
      <selection activeCell="B13" sqref="B13:C13"/>
    </sheetView>
  </sheetViews>
  <sheetFormatPr defaultColWidth="9.109375" defaultRowHeight="18" customHeight="1" x14ac:dyDescent="0.3"/>
  <cols>
    <col min="1" max="1" width="2.6640625" style="118" customWidth="1"/>
    <col min="2" max="2" width="37.6640625" style="118" customWidth="1"/>
    <col min="3" max="3" width="109.5546875" style="118" customWidth="1"/>
    <col min="4" max="4" width="5.88671875" style="118" customWidth="1"/>
    <col min="5" max="5" width="4.109375" style="118" customWidth="1"/>
    <col min="6" max="16384" width="9.109375" style="118"/>
  </cols>
  <sheetData>
    <row r="1" spans="2:5" ht="18" customHeight="1" thickBot="1" x14ac:dyDescent="0.35">
      <c r="E1" s="119"/>
    </row>
    <row r="2" spans="2:5" ht="18" customHeight="1" thickBot="1" x14ac:dyDescent="0.35">
      <c r="B2" s="254" t="str">
        <f>'Version Control'!$B$2</f>
        <v>Title Block</v>
      </c>
      <c r="C2" s="255"/>
      <c r="E2" s="119"/>
    </row>
    <row r="3" spans="2:5" s="120" customFormat="1" ht="18" customHeight="1" x14ac:dyDescent="0.35">
      <c r="B3" s="25" t="str">
        <f>'Version Control'!$B$3</f>
        <v>Test Report Template Name:</v>
      </c>
      <c r="C3" s="26" t="str">
        <f>'Version Control'!$C$3</f>
        <v>Dedicated Purpose Pool Pumps</v>
      </c>
      <c r="E3" s="121"/>
    </row>
    <row r="4" spans="2:5" s="120" customFormat="1" ht="18" customHeight="1" x14ac:dyDescent="0.35">
      <c r="B4" s="27" t="str">
        <f>'Version Control'!$B$4</f>
        <v>Version Number:</v>
      </c>
      <c r="C4" s="28" t="str">
        <f>'Version Control'!$C$4</f>
        <v>v1.5</v>
      </c>
      <c r="E4" s="121"/>
    </row>
    <row r="5" spans="2:5" s="120" customFormat="1" ht="18" customHeight="1" x14ac:dyDescent="0.35">
      <c r="B5" s="27" t="str">
        <f>'Version Control'!$B$5</f>
        <v xml:space="preserve">Latest Template Revision: </v>
      </c>
      <c r="C5" s="29">
        <f>'Version Control'!$C$5</f>
        <v>45995</v>
      </c>
      <c r="E5" s="121"/>
    </row>
    <row r="6" spans="2:5" s="120" customFormat="1" ht="18" customHeight="1" x14ac:dyDescent="0.35">
      <c r="B6" s="27" t="str">
        <f>'Version Control'!$B$6</f>
        <v>Tab Name:</v>
      </c>
      <c r="C6" s="30" t="str">
        <f ca="1">MID(CELL("filename",A1), FIND("]", CELL("filename", A1))+ 1, 255)</f>
        <v>Instructions</v>
      </c>
      <c r="E6" s="121"/>
    </row>
    <row r="7" spans="2:5" s="120" customFormat="1" ht="18" customHeight="1" x14ac:dyDescent="0.3">
      <c r="B7" s="20" t="str">
        <f>'Version Control'!$B$7</f>
        <v>File Name:</v>
      </c>
      <c r="C7" s="50" t="str">
        <f ca="1">'Version Control'!$C$7</f>
        <v>Dedicated-Purpose Pool Pumps - v1.5.xlsx</v>
      </c>
      <c r="E7" s="121"/>
    </row>
    <row r="8" spans="2:5" s="120" customFormat="1" ht="18" customHeight="1" x14ac:dyDescent="0.3">
      <c r="B8" s="20" t="str">
        <f>'Version Control'!$B$8</f>
        <v>Date Test Started:</v>
      </c>
      <c r="C8" s="176" t="str">
        <f>'Version Control'!$C$8</f>
        <v>[MM/DD/YYYY]</v>
      </c>
      <c r="E8" s="121"/>
    </row>
    <row r="9" spans="2:5" s="120" customFormat="1" ht="18" customHeight="1" thickBot="1" x14ac:dyDescent="0.4">
      <c r="B9" s="52" t="str">
        <f>'Version Control'!$B$9</f>
        <v>Date Test Finished:</v>
      </c>
      <c r="C9" s="53" t="str">
        <f>'Version Control'!$C$9</f>
        <v>[MM/DD/YYYY]</v>
      </c>
      <c r="E9" s="121"/>
    </row>
    <row r="10" spans="2:5" ht="18" customHeight="1" x14ac:dyDescent="0.3">
      <c r="E10" s="119"/>
    </row>
    <row r="11" spans="2:5" ht="18" customHeight="1" thickBot="1" x14ac:dyDescent="0.35">
      <c r="E11" s="119"/>
    </row>
    <row r="12" spans="2:5" ht="18" customHeight="1" thickBot="1" x14ac:dyDescent="0.35">
      <c r="B12" s="254" t="s">
        <v>0</v>
      </c>
      <c r="C12" s="255"/>
      <c r="E12" s="119"/>
    </row>
    <row r="13" spans="2:5" ht="18" customHeight="1" thickBot="1" x14ac:dyDescent="0.4">
      <c r="B13" s="268" t="s">
        <v>1</v>
      </c>
      <c r="C13" s="269"/>
      <c r="E13" s="119"/>
    </row>
    <row r="14" spans="2:5" ht="18" customHeight="1" thickBot="1" x14ac:dyDescent="0.35">
      <c r="E14" s="119"/>
    </row>
    <row r="15" spans="2:5" ht="18" customHeight="1" thickBot="1" x14ac:dyDescent="0.35">
      <c r="B15" s="254" t="s">
        <v>2</v>
      </c>
      <c r="C15" s="255"/>
      <c r="E15" s="119"/>
    </row>
    <row r="16" spans="2:5" ht="18" customHeight="1" x14ac:dyDescent="0.3">
      <c r="B16" s="122" t="s">
        <v>3</v>
      </c>
      <c r="C16" s="123" t="s">
        <v>4</v>
      </c>
      <c r="E16" s="119"/>
    </row>
    <row r="17" spans="2:5" ht="18" customHeight="1" x14ac:dyDescent="0.3">
      <c r="B17" s="124" t="s">
        <v>5</v>
      </c>
      <c r="C17" s="125" t="s">
        <v>6</v>
      </c>
      <c r="E17" s="119"/>
    </row>
    <row r="18" spans="2:5" ht="18" customHeight="1" x14ac:dyDescent="0.3">
      <c r="B18" s="20" t="str">
        <f>C46</f>
        <v>General Info &amp; Test Results</v>
      </c>
      <c r="C18" s="126" t="s">
        <v>7</v>
      </c>
      <c r="E18" s="119"/>
    </row>
    <row r="19" spans="2:5" ht="18" customHeight="1" x14ac:dyDescent="0.3">
      <c r="B19" s="20" t="str">
        <f t="shared" ref="B19:B26" si="0">C47</f>
        <v>Setup &amp; Instrumentation</v>
      </c>
      <c r="C19" s="126" t="s">
        <v>8</v>
      </c>
      <c r="E19" s="119"/>
    </row>
    <row r="20" spans="2:5" ht="18" customHeight="1" x14ac:dyDescent="0.3">
      <c r="B20" s="20" t="str">
        <f t="shared" si="0"/>
        <v>Test Conditions</v>
      </c>
      <c r="C20" s="126" t="s">
        <v>9</v>
      </c>
      <c r="E20" s="119"/>
    </row>
    <row r="21" spans="2:5" ht="18" customHeight="1" x14ac:dyDescent="0.3">
      <c r="B21" s="20" t="str">
        <f t="shared" si="0"/>
        <v>Self-Priming Test</v>
      </c>
      <c r="C21" s="126" t="s">
        <v>10</v>
      </c>
      <c r="E21" s="119"/>
    </row>
    <row r="22" spans="2:5" ht="18" customHeight="1" x14ac:dyDescent="0.3">
      <c r="B22" s="20" t="str">
        <f t="shared" si="0"/>
        <v>WEF Calculation</v>
      </c>
      <c r="C22" s="126" t="s">
        <v>11</v>
      </c>
      <c r="E22" s="119"/>
    </row>
    <row r="23" spans="2:5" ht="18" customHeight="1" x14ac:dyDescent="0.3">
      <c r="B23" s="20" t="str">
        <f t="shared" si="0"/>
        <v>(Optional) Performance Curves</v>
      </c>
      <c r="C23" s="126" t="s">
        <v>12</v>
      </c>
      <c r="E23" s="119"/>
    </row>
    <row r="24" spans="2:5" ht="18" customHeight="1" x14ac:dyDescent="0.3">
      <c r="B24" s="20" t="str">
        <f t="shared" si="0"/>
        <v>Photos</v>
      </c>
      <c r="C24" s="126" t="s">
        <v>13</v>
      </c>
      <c r="E24" s="119"/>
    </row>
    <row r="25" spans="2:5" ht="18" customHeight="1" x14ac:dyDescent="0.3">
      <c r="B25" s="20" t="str">
        <f t="shared" si="0"/>
        <v>Comments</v>
      </c>
      <c r="C25" s="126" t="s">
        <v>14</v>
      </c>
      <c r="E25" s="119"/>
    </row>
    <row r="26" spans="2:5" ht="18" customHeight="1" x14ac:dyDescent="0.3">
      <c r="B26" s="20" t="str">
        <f t="shared" si="0"/>
        <v>Report Sign-off Block</v>
      </c>
      <c r="C26" s="126" t="s">
        <v>15</v>
      </c>
      <c r="E26" s="119"/>
    </row>
    <row r="27" spans="2:5" ht="18" customHeight="1" x14ac:dyDescent="0.3">
      <c r="B27" s="21" t="s">
        <v>16</v>
      </c>
      <c r="C27" s="127" t="s">
        <v>17</v>
      </c>
      <c r="E27" s="119"/>
    </row>
    <row r="28" spans="2:5" ht="18" customHeight="1" thickBot="1" x14ac:dyDescent="0.35">
      <c r="B28" s="22" t="s">
        <v>18</v>
      </c>
      <c r="C28" s="128" t="s">
        <v>19</v>
      </c>
      <c r="E28" s="119"/>
    </row>
    <row r="29" spans="2:5" ht="18" customHeight="1" thickBot="1" x14ac:dyDescent="0.35">
      <c r="E29" s="119"/>
    </row>
    <row r="30" spans="2:5" ht="18" customHeight="1" thickBot="1" x14ac:dyDescent="0.4">
      <c r="B30" s="270" t="s">
        <v>20</v>
      </c>
      <c r="C30" s="271"/>
      <c r="E30" s="119"/>
    </row>
    <row r="31" spans="2:5" ht="18" customHeight="1" x14ac:dyDescent="0.3">
      <c r="B31" s="172" t="s">
        <v>21</v>
      </c>
      <c r="C31" s="175" t="s">
        <v>22</v>
      </c>
      <c r="E31" s="119"/>
    </row>
    <row r="32" spans="2:5" ht="18" customHeight="1" x14ac:dyDescent="0.3">
      <c r="B32" s="252" t="s">
        <v>23</v>
      </c>
      <c r="C32" s="2" t="s">
        <v>24</v>
      </c>
      <c r="E32" s="119"/>
    </row>
    <row r="33" spans="2:5" ht="18" customHeight="1" x14ac:dyDescent="0.3">
      <c r="B33" s="252"/>
      <c r="C33" s="3" t="s">
        <v>25</v>
      </c>
      <c r="E33" s="119"/>
    </row>
    <row r="34" spans="2:5" ht="18" customHeight="1" x14ac:dyDescent="0.3">
      <c r="B34" s="252"/>
      <c r="C34" s="129" t="s">
        <v>26</v>
      </c>
      <c r="E34" s="119"/>
    </row>
    <row r="35" spans="2:5" ht="18" customHeight="1" thickBot="1" x14ac:dyDescent="0.35">
      <c r="B35" s="253"/>
      <c r="C35" s="183" t="s">
        <v>27</v>
      </c>
      <c r="E35" s="119"/>
    </row>
    <row r="36" spans="2:5" ht="18" customHeight="1" thickBot="1" x14ac:dyDescent="0.35">
      <c r="C36" s="130"/>
      <c r="E36" s="119"/>
    </row>
    <row r="37" spans="2:5" ht="18" customHeight="1" thickBot="1" x14ac:dyDescent="0.35">
      <c r="B37" s="254" t="s">
        <v>28</v>
      </c>
      <c r="C37" s="255"/>
      <c r="E37" s="119"/>
    </row>
    <row r="38" spans="2:5" ht="18" customHeight="1" x14ac:dyDescent="0.3">
      <c r="B38" s="256" t="s">
        <v>29</v>
      </c>
      <c r="C38" s="257"/>
      <c r="E38" s="119"/>
    </row>
    <row r="39" spans="2:5" ht="18" customHeight="1" x14ac:dyDescent="0.3">
      <c r="B39" s="258"/>
      <c r="C39" s="259"/>
      <c r="E39" s="119"/>
    </row>
    <row r="40" spans="2:5" ht="18" customHeight="1" thickBot="1" x14ac:dyDescent="0.35">
      <c r="B40" s="260"/>
      <c r="C40" s="261"/>
      <c r="E40" s="119"/>
    </row>
    <row r="41" spans="2:5" ht="18" customHeight="1" x14ac:dyDescent="0.3">
      <c r="B41" s="256" t="s">
        <v>30</v>
      </c>
      <c r="C41" s="257"/>
      <c r="E41" s="119"/>
    </row>
    <row r="42" spans="2:5" ht="18" customHeight="1" thickBot="1" x14ac:dyDescent="0.35">
      <c r="B42" s="260"/>
      <c r="C42" s="261"/>
      <c r="E42" s="119"/>
    </row>
    <row r="43" spans="2:5" ht="18" customHeight="1" x14ac:dyDescent="0.3">
      <c r="B43" s="262" t="s">
        <v>31</v>
      </c>
      <c r="C43" s="265" t="s">
        <v>32</v>
      </c>
      <c r="E43" s="119"/>
    </row>
    <row r="44" spans="2:5" ht="18" customHeight="1" x14ac:dyDescent="0.3">
      <c r="B44" s="263"/>
      <c r="C44" s="266"/>
      <c r="E44" s="119"/>
    </row>
    <row r="45" spans="2:5" ht="18" customHeight="1" thickBot="1" x14ac:dyDescent="0.35">
      <c r="B45" s="264"/>
      <c r="C45" s="267"/>
      <c r="E45" s="119"/>
    </row>
    <row r="46" spans="2:5" ht="18" customHeight="1" x14ac:dyDescent="0.3">
      <c r="B46" s="131" t="s">
        <v>33</v>
      </c>
      <c r="C46" s="134" t="s">
        <v>34</v>
      </c>
      <c r="E46" s="119"/>
    </row>
    <row r="47" spans="2:5" ht="18" customHeight="1" x14ac:dyDescent="0.3">
      <c r="B47" s="132" t="s">
        <v>35</v>
      </c>
      <c r="C47" s="135" t="s">
        <v>36</v>
      </c>
      <c r="E47" s="119"/>
    </row>
    <row r="48" spans="2:5" s="120" customFormat="1" ht="18" customHeight="1" x14ac:dyDescent="0.3">
      <c r="B48" s="132" t="s">
        <v>37</v>
      </c>
      <c r="C48" s="135" t="s">
        <v>38</v>
      </c>
      <c r="E48" s="121"/>
    </row>
    <row r="49" spans="1:5" ht="18" customHeight="1" x14ac:dyDescent="0.3">
      <c r="B49" s="132" t="s">
        <v>39</v>
      </c>
      <c r="C49" s="136" t="s">
        <v>40</v>
      </c>
      <c r="E49" s="119"/>
    </row>
    <row r="50" spans="1:5" ht="18" customHeight="1" x14ac:dyDescent="0.3">
      <c r="B50" s="132" t="s">
        <v>41</v>
      </c>
      <c r="C50" s="136" t="s">
        <v>42</v>
      </c>
      <c r="E50" s="119"/>
    </row>
    <row r="51" spans="1:5" ht="18" customHeight="1" x14ac:dyDescent="0.3">
      <c r="B51" s="132" t="s">
        <v>43</v>
      </c>
      <c r="C51" s="136" t="s">
        <v>44</v>
      </c>
      <c r="E51" s="119"/>
    </row>
    <row r="52" spans="1:5" ht="18" customHeight="1" x14ac:dyDescent="0.3">
      <c r="B52" s="132" t="s">
        <v>45</v>
      </c>
      <c r="C52" s="135" t="s">
        <v>46</v>
      </c>
      <c r="E52" s="119"/>
    </row>
    <row r="53" spans="1:5" ht="18" customHeight="1" x14ac:dyDescent="0.3">
      <c r="B53" s="132" t="s">
        <v>47</v>
      </c>
      <c r="C53" s="135" t="s">
        <v>48</v>
      </c>
      <c r="E53" s="119"/>
    </row>
    <row r="54" spans="1:5" ht="18" customHeight="1" thickBot="1" x14ac:dyDescent="0.35">
      <c r="B54" s="133" t="s">
        <v>49</v>
      </c>
      <c r="C54" s="137" t="s">
        <v>50</v>
      </c>
      <c r="E54" s="119"/>
    </row>
    <row r="55" spans="1:5" ht="18" customHeight="1" x14ac:dyDescent="0.3">
      <c r="B55" s="120"/>
      <c r="E55" s="119"/>
    </row>
    <row r="56" spans="1:5" ht="18" customHeight="1" x14ac:dyDescent="0.3">
      <c r="A56" s="119"/>
      <c r="B56" s="119"/>
      <c r="C56" s="119"/>
      <c r="D56" s="119"/>
      <c r="E56" s="119"/>
    </row>
  </sheetData>
  <sheetProtection algorithmName="SHA-512" hashValue="XuWjHinVHe2ThA1aOdunA92pqsV8cKjny6qw24yT0vO0Jrj9gplKy8C/BCD8P48yzaz/dTs8HkDyzDPpi3KtCg==" saltValue="C+pX9E+aIYtU84AaHiuMWQ==" spinCount="100000" sheet="1" objects="1" scenarios="1" selectLockedCells="1"/>
  <mergeCells count="11">
    <mergeCell ref="B2:C2"/>
    <mergeCell ref="B12:C12"/>
    <mergeCell ref="B13:C13"/>
    <mergeCell ref="B15:C15"/>
    <mergeCell ref="B30:C30"/>
    <mergeCell ref="B32:B35"/>
    <mergeCell ref="B37:C37"/>
    <mergeCell ref="B38:C40"/>
    <mergeCell ref="B41:C42"/>
    <mergeCell ref="B43:B45"/>
    <mergeCell ref="C43:C45"/>
  </mergeCells>
  <hyperlinks>
    <hyperlink ref="C52" location="Photos!A1" display="Fill in Input Cells on &quot;Photos&quot; tab, if applicable" xr:uid="{00000000-0004-0000-0000-000001000000}"/>
    <hyperlink ref="C53" location="Comments!A1" display="Fill in Input Cells on &quot;Comments&quot; tab" xr:uid="{00000000-0004-0000-0000-000002000000}"/>
    <hyperlink ref="C54" location="'Report Sign-Off Block'!A1" display="Fill in Input Cells on &quot;Report Sign-off Block&quot; tab" xr:uid="{00000000-0004-0000-0000-000003000000}"/>
    <hyperlink ref="C48" location="'Test Conditions'!A1" display="Fill in Input Cells on &quot;Test Conditions&quot; tab" xr:uid="{00000000-0004-0000-0000-000004000000}"/>
    <hyperlink ref="C47" location="'Setup &amp; Instrumentation'!A1" display="Fill in Input Cells on &quot;Setup &amp; Instrumentation&quot; tab" xr:uid="{00000000-0004-0000-0000-000005000000}"/>
    <hyperlink ref="C46" location="'General Info &amp; Test Results'!A1" display="Fill in Input Cells on &quot;General Info &amp; Test Results&quot; tab" xr:uid="{00000000-0004-0000-0000-000006000000}"/>
    <hyperlink ref="C49" location="'Self-Priming Test'!A1" display="'Self-Priming Test'!A1" xr:uid="{21E50E33-A2DA-4410-9D34-CFC9C2BFC38B}"/>
    <hyperlink ref="C50" location="'WEF Calculation'!A1" display="'WEF Calculation'!A1" xr:uid="{C8E3C8CC-B16B-4D88-A4D0-C7E16379D187}"/>
    <hyperlink ref="C51" location="'(Optional) Performance Curves'!A1" display="(Optional) Performance Curves" xr:uid="{7F8B89FE-0525-4DA9-B829-8FD60302823A}"/>
    <hyperlink ref="B13:C13" r:id="rId1" display="10 CFR 431 Subpart Y Appendix C:  Uniform Test Method for the Measurement of Energy Efficiency of Dedicated-Purpose Pool Pumps" xr:uid="{00000000-0004-0000-0000-000007000000}"/>
  </hyperlinks>
  <pageMargins left="0.7" right="0.7" top="0.75" bottom="0.75" header="0.3" footer="0.3"/>
  <pageSetup orientation="portrait" horizontalDpi="200" verticalDpi="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70C0"/>
  </sheetPr>
  <dimension ref="A1:G21"/>
  <sheetViews>
    <sheetView showGridLines="0" zoomScale="80" zoomScaleNormal="80" workbookViewId="0">
      <selection activeCell="E16" sqref="E16"/>
    </sheetView>
  </sheetViews>
  <sheetFormatPr defaultColWidth="9.109375" defaultRowHeight="18" customHeight="1" x14ac:dyDescent="0.35"/>
  <cols>
    <col min="1" max="1" width="5.109375" style="23" customWidth="1"/>
    <col min="2" max="2" width="30.6640625" style="23" bestFit="1" customWidth="1"/>
    <col min="3" max="3" width="53.44140625" style="23" customWidth="1"/>
    <col min="4" max="4" width="40.33203125" style="23" customWidth="1"/>
    <col min="5" max="5" width="40.88671875" style="23" customWidth="1"/>
    <col min="6" max="6" width="6" style="23" customWidth="1"/>
    <col min="7" max="7" width="3.33203125" style="23" customWidth="1"/>
    <col min="8" max="16384" width="9.109375" style="23"/>
  </cols>
  <sheetData>
    <row r="1" spans="2:7" ht="18" customHeight="1" thickBot="1" x14ac:dyDescent="0.4">
      <c r="G1" s="24"/>
    </row>
    <row r="2" spans="2:7" ht="18" customHeight="1" thickBot="1" x14ac:dyDescent="0.4">
      <c r="B2" s="254" t="str">
        <f>'Version Control'!$B$2</f>
        <v>Title Block</v>
      </c>
      <c r="C2" s="255"/>
      <c r="E2" s="151" t="s">
        <v>51</v>
      </c>
      <c r="G2" s="24"/>
    </row>
    <row r="3" spans="2:7" ht="18" customHeight="1" x14ac:dyDescent="0.35">
      <c r="B3" s="25" t="str">
        <f>'Version Control'!$B$3</f>
        <v>Test Report Template Name:</v>
      </c>
      <c r="C3" s="26" t="str">
        <f>'Version Control'!$C$3</f>
        <v>Dedicated Purpose Pool Pumps</v>
      </c>
      <c r="G3" s="24"/>
    </row>
    <row r="4" spans="2:7" ht="18" customHeight="1" x14ac:dyDescent="0.35">
      <c r="B4" s="27" t="str">
        <f>'Version Control'!$B$4</f>
        <v>Version Number:</v>
      </c>
      <c r="C4" s="28" t="str">
        <f>'Version Control'!$C$4</f>
        <v>v1.5</v>
      </c>
      <c r="E4" s="1"/>
      <c r="G4" s="24"/>
    </row>
    <row r="5" spans="2:7" ht="18" customHeight="1" x14ac:dyDescent="0.35">
      <c r="B5" s="27" t="str">
        <f>'Version Control'!$B$5</f>
        <v xml:space="preserve">Latest Template Revision: </v>
      </c>
      <c r="C5" s="29">
        <f>'Version Control'!$C$5</f>
        <v>45995</v>
      </c>
      <c r="G5" s="24"/>
    </row>
    <row r="6" spans="2:7" ht="18" customHeight="1" x14ac:dyDescent="0.35">
      <c r="B6" s="27" t="str">
        <f>'Version Control'!$B$6</f>
        <v>Tab Name:</v>
      </c>
      <c r="C6" s="30" t="str">
        <f ca="1">MID(CELL("filename",A1), FIND("]", CELL("filename", A1))+ 1, 255)</f>
        <v>Report Sign-Off Block</v>
      </c>
      <c r="G6" s="24"/>
    </row>
    <row r="7" spans="2:7" ht="36" customHeight="1" x14ac:dyDescent="0.35">
      <c r="B7" s="20" t="str">
        <f>'Version Control'!$B$7</f>
        <v>File Name:</v>
      </c>
      <c r="C7" s="50" t="str">
        <f ca="1">'Version Control'!$C$7</f>
        <v>Dedicated-Purpose Pool Pumps - v1.5.xlsx</v>
      </c>
      <c r="G7" s="24"/>
    </row>
    <row r="8" spans="2:7" ht="15.6" x14ac:dyDescent="0.35">
      <c r="B8" s="20" t="str">
        <f>'Version Control'!$B$8</f>
        <v>Date Test Started:</v>
      </c>
      <c r="C8" s="176" t="str">
        <f>'Version Control'!$C$8</f>
        <v>[MM/DD/YYYY]</v>
      </c>
      <c r="G8" s="24"/>
    </row>
    <row r="9" spans="2:7" ht="18" customHeight="1" thickBot="1" x14ac:dyDescent="0.4">
      <c r="B9" s="52" t="str">
        <f>'Version Control'!$B$9</f>
        <v>Date Test Finished:</v>
      </c>
      <c r="C9" s="53" t="str">
        <f>'Version Control'!$C$9</f>
        <v>[MM/DD/YYYY]</v>
      </c>
      <c r="G9" s="24"/>
    </row>
    <row r="10" spans="2:7" ht="18" customHeight="1" x14ac:dyDescent="0.35">
      <c r="G10" s="24"/>
    </row>
    <row r="11" spans="2:7" ht="18" customHeight="1" thickBot="1" x14ac:dyDescent="0.4">
      <c r="G11" s="24"/>
    </row>
    <row r="12" spans="2:7" ht="18" customHeight="1" thickBot="1" x14ac:dyDescent="0.4">
      <c r="B12" s="254" t="s">
        <v>60</v>
      </c>
      <c r="C12" s="276"/>
      <c r="D12" s="276"/>
      <c r="E12" s="255"/>
      <c r="G12" s="24"/>
    </row>
    <row r="13" spans="2:7" ht="18" customHeight="1" x14ac:dyDescent="0.35">
      <c r="B13" s="376" t="s">
        <v>157</v>
      </c>
      <c r="C13" s="377"/>
      <c r="D13" s="377"/>
      <c r="E13" s="378"/>
      <c r="G13" s="24"/>
    </row>
    <row r="14" spans="2:7" ht="18" customHeight="1" x14ac:dyDescent="0.35">
      <c r="B14" s="379"/>
      <c r="C14" s="380"/>
      <c r="D14" s="380"/>
      <c r="E14" s="381"/>
      <c r="G14" s="24"/>
    </row>
    <row r="15" spans="2:7" ht="18" customHeight="1" x14ac:dyDescent="0.35">
      <c r="B15" s="382" t="s">
        <v>66</v>
      </c>
      <c r="C15" s="383"/>
      <c r="D15" s="39" t="s">
        <v>67</v>
      </c>
      <c r="E15" s="40" t="s">
        <v>68</v>
      </c>
      <c r="G15" s="24"/>
    </row>
    <row r="16" spans="2:7" ht="18" customHeight="1" x14ac:dyDescent="0.35">
      <c r="B16" s="384" t="s">
        <v>70</v>
      </c>
      <c r="C16" s="385"/>
      <c r="D16" s="11" t="str">
        <f>'General Info &amp; Test Results'!C18</f>
        <v>[MM/DD/YYYY]</v>
      </c>
      <c r="E16" s="12" t="s">
        <v>158</v>
      </c>
      <c r="G16" s="24"/>
    </row>
    <row r="17" spans="1:7" ht="18" customHeight="1" x14ac:dyDescent="0.35">
      <c r="B17" s="386" t="s">
        <v>72</v>
      </c>
      <c r="C17" s="387"/>
      <c r="D17" s="13" t="s">
        <v>57</v>
      </c>
      <c r="E17" s="12" t="s">
        <v>158</v>
      </c>
      <c r="G17" s="24"/>
    </row>
    <row r="18" spans="1:7" ht="18" customHeight="1" x14ac:dyDescent="0.35">
      <c r="B18" s="386" t="s">
        <v>74</v>
      </c>
      <c r="C18" s="387"/>
      <c r="D18" s="13" t="s">
        <v>57</v>
      </c>
      <c r="E18" s="12" t="s">
        <v>158</v>
      </c>
      <c r="G18" s="24"/>
    </row>
    <row r="19" spans="1:7" ht="18" customHeight="1" thickBot="1" x14ac:dyDescent="0.4">
      <c r="B19" s="374" t="s">
        <v>74</v>
      </c>
      <c r="C19" s="375"/>
      <c r="D19" s="14" t="s">
        <v>57</v>
      </c>
      <c r="E19" s="17" t="s">
        <v>158</v>
      </c>
      <c r="G19" s="24"/>
    </row>
    <row r="20" spans="1:7" ht="18" customHeight="1" x14ac:dyDescent="0.35">
      <c r="G20" s="24"/>
    </row>
    <row r="21" spans="1:7" ht="18" customHeight="1" x14ac:dyDescent="0.35">
      <c r="A21" s="24"/>
      <c r="B21" s="24"/>
      <c r="C21" s="24"/>
      <c r="D21" s="24"/>
      <c r="E21" s="24"/>
      <c r="F21" s="24"/>
      <c r="G21" s="24"/>
    </row>
  </sheetData>
  <sheetProtection algorithmName="SHA-512" hashValue="nnfyFosX7t6rGt0wRsXmMpV2C1WwBQyB8XrLUXDbzCXE/WxeaKRf71qDMZ8eYnOlna/vjW1zRaJfnZx8k8OP6w==" saltValue="Dt9LkhsdS8FCRsiiXqlnnw==" spinCount="100000" sheet="1" objects="1" scenarios="1" selectLockedCells="1"/>
  <mergeCells count="8">
    <mergeCell ref="B2:C2"/>
    <mergeCell ref="B19:C19"/>
    <mergeCell ref="B12:E12"/>
    <mergeCell ref="B13:E14"/>
    <mergeCell ref="B15:C15"/>
    <mergeCell ref="B16:C16"/>
    <mergeCell ref="B17:C17"/>
    <mergeCell ref="B18:C18"/>
  </mergeCells>
  <hyperlinks>
    <hyperlink ref="E2" location="Instructions!B37" display="Back to Instructions tab" xr:uid="{1F3CDF8A-E62C-4C8C-91F1-5F1E95727974}"/>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F29"/>
  <sheetViews>
    <sheetView showGridLines="0" zoomScale="80" zoomScaleNormal="80" workbookViewId="0">
      <selection activeCell="E2" sqref="E2"/>
    </sheetView>
  </sheetViews>
  <sheetFormatPr defaultColWidth="9.109375" defaultRowHeight="18" customHeight="1" x14ac:dyDescent="0.35"/>
  <cols>
    <col min="1" max="1" width="9.109375" style="23"/>
    <col min="2" max="2" width="33.5546875" style="23" customWidth="1"/>
    <col min="3" max="3" width="57.6640625" style="23" bestFit="1" customWidth="1"/>
    <col min="4" max="4" width="9.88671875" style="23" customWidth="1"/>
    <col min="5" max="5" width="27.5546875" style="23" customWidth="1"/>
    <col min="6" max="6" width="5" style="23" customWidth="1"/>
    <col min="7" max="16384" width="9.109375" style="23"/>
  </cols>
  <sheetData>
    <row r="1" spans="2:6" ht="18" customHeight="1" thickBot="1" x14ac:dyDescent="0.4">
      <c r="F1" s="24"/>
    </row>
    <row r="2" spans="2:6" ht="18" customHeight="1" thickBot="1" x14ac:dyDescent="0.4">
      <c r="B2" s="254" t="str">
        <f>'Version Control'!$B$2</f>
        <v>Title Block</v>
      </c>
      <c r="C2" s="255"/>
      <c r="D2" s="66"/>
      <c r="E2" s="151" t="s">
        <v>51</v>
      </c>
      <c r="F2" s="24"/>
    </row>
    <row r="3" spans="2:6" ht="18" customHeight="1" x14ac:dyDescent="0.35">
      <c r="B3" s="25" t="str">
        <f>'Version Control'!$B$3</f>
        <v>Test Report Template Name:</v>
      </c>
      <c r="C3" s="26" t="str">
        <f>'Version Control'!$C$3</f>
        <v>Dedicated Purpose Pool Pumps</v>
      </c>
      <c r="D3" s="67"/>
      <c r="F3" s="24"/>
    </row>
    <row r="4" spans="2:6" ht="18" customHeight="1" x14ac:dyDescent="0.35">
      <c r="B4" s="27" t="str">
        <f>'Version Control'!$B$4</f>
        <v>Version Number:</v>
      </c>
      <c r="C4" s="28" t="str">
        <f>'Version Control'!$C$4</f>
        <v>v1.5</v>
      </c>
      <c r="D4" s="67"/>
      <c r="F4" s="24"/>
    </row>
    <row r="5" spans="2:6" ht="18" customHeight="1" x14ac:dyDescent="0.35">
      <c r="B5" s="27" t="str">
        <f>'Version Control'!$B$5</f>
        <v xml:space="preserve">Latest Template Revision: </v>
      </c>
      <c r="C5" s="29">
        <f>'Version Control'!$C$5</f>
        <v>45995</v>
      </c>
      <c r="D5" s="32"/>
      <c r="F5" s="24"/>
    </row>
    <row r="6" spans="2:6" ht="18" customHeight="1" x14ac:dyDescent="0.35">
      <c r="B6" s="27" t="str">
        <f>'Version Control'!$B$6</f>
        <v>Tab Name:</v>
      </c>
      <c r="C6" s="30" t="str">
        <f ca="1">MID(CELL("filename",A1), FIND("]", CELL("filename", A1))+ 1, 255)</f>
        <v>Drop-downs</v>
      </c>
      <c r="D6" s="68"/>
      <c r="F6" s="24"/>
    </row>
    <row r="7" spans="2:6" ht="36" customHeight="1" x14ac:dyDescent="0.35">
      <c r="B7" s="20" t="str">
        <f>'Version Control'!$B$7</f>
        <v>File Name:</v>
      </c>
      <c r="C7" s="50" t="str">
        <f ca="1">'Version Control'!$C$7</f>
        <v>Dedicated-Purpose Pool Pumps - v1.5.xlsx</v>
      </c>
      <c r="D7" s="69"/>
      <c r="F7" s="24"/>
    </row>
    <row r="8" spans="2:6" ht="15.6" x14ac:dyDescent="0.35">
      <c r="B8" s="20" t="str">
        <f>'Version Control'!$B$8</f>
        <v>Date Test Started:</v>
      </c>
      <c r="C8" s="176" t="str">
        <f>'Version Control'!$C$8</f>
        <v>[MM/DD/YYYY]</v>
      </c>
      <c r="D8" s="69"/>
      <c r="F8" s="24"/>
    </row>
    <row r="9" spans="2:6" ht="18" customHeight="1" thickBot="1" x14ac:dyDescent="0.4">
      <c r="B9" s="52" t="str">
        <f>'Version Control'!$B$9</f>
        <v>Date Test Finished:</v>
      </c>
      <c r="C9" s="53" t="str">
        <f>'Version Control'!$C$9</f>
        <v>[MM/DD/YYYY]</v>
      </c>
      <c r="D9" s="32"/>
      <c r="F9" s="24"/>
    </row>
    <row r="10" spans="2:6" ht="18" customHeight="1" x14ac:dyDescent="0.35">
      <c r="B10" s="31"/>
      <c r="C10" s="32"/>
      <c r="D10" s="32"/>
      <c r="F10" s="24"/>
    </row>
    <row r="11" spans="2:6" ht="18" customHeight="1" x14ac:dyDescent="0.35">
      <c r="B11" s="31" t="s">
        <v>211</v>
      </c>
      <c r="C11" s="32"/>
      <c r="D11" s="32"/>
      <c r="F11" s="24"/>
    </row>
    <row r="12" spans="2:6" ht="18" customHeight="1" x14ac:dyDescent="0.35">
      <c r="B12" s="70" t="s">
        <v>159</v>
      </c>
      <c r="C12" s="32"/>
      <c r="D12" s="32"/>
      <c r="F12" s="24"/>
    </row>
    <row r="13" spans="2:6" ht="18" customHeight="1" x14ac:dyDescent="0.35">
      <c r="B13" s="71" t="s">
        <v>160</v>
      </c>
      <c r="C13" s="32"/>
      <c r="D13" s="32"/>
      <c r="F13" s="24"/>
    </row>
    <row r="14" spans="2:6" ht="18" customHeight="1" x14ac:dyDescent="0.35">
      <c r="B14" s="72" t="s">
        <v>161</v>
      </c>
      <c r="C14" s="32"/>
      <c r="D14" s="32"/>
      <c r="F14" s="24"/>
    </row>
    <row r="15" spans="2:6" ht="18" customHeight="1" x14ac:dyDescent="0.35">
      <c r="B15" s="31"/>
      <c r="C15" s="32"/>
      <c r="D15" s="32"/>
      <c r="F15" s="24"/>
    </row>
    <row r="16" spans="2:6" ht="18" customHeight="1" x14ac:dyDescent="0.35">
      <c r="B16" s="31" t="s">
        <v>187</v>
      </c>
      <c r="C16" s="32"/>
      <c r="D16" s="32"/>
      <c r="F16" s="24"/>
    </row>
    <row r="17" spans="1:6" ht="18" customHeight="1" x14ac:dyDescent="0.35">
      <c r="B17" s="70" t="s">
        <v>188</v>
      </c>
      <c r="C17" s="32"/>
      <c r="D17" s="32"/>
      <c r="F17" s="24"/>
    </row>
    <row r="18" spans="1:6" ht="18" customHeight="1" x14ac:dyDescent="0.35">
      <c r="B18" s="74" t="s">
        <v>189</v>
      </c>
      <c r="F18" s="24"/>
    </row>
    <row r="19" spans="1:6" ht="18" customHeight="1" x14ac:dyDescent="0.35">
      <c r="F19" s="24"/>
    </row>
    <row r="20" spans="1:6" ht="18" customHeight="1" x14ac:dyDescent="0.35">
      <c r="B20" s="23" t="s">
        <v>162</v>
      </c>
      <c r="F20" s="24"/>
    </row>
    <row r="21" spans="1:6" ht="18" customHeight="1" x14ac:dyDescent="0.35">
      <c r="B21" s="73" t="s">
        <v>163</v>
      </c>
      <c r="F21" s="24"/>
    </row>
    <row r="22" spans="1:6" ht="18" customHeight="1" x14ac:dyDescent="0.35">
      <c r="B22" s="75" t="s">
        <v>164</v>
      </c>
      <c r="F22" s="24"/>
    </row>
    <row r="23" spans="1:6" ht="18" customHeight="1" x14ac:dyDescent="0.35">
      <c r="B23" s="74" t="s">
        <v>165</v>
      </c>
      <c r="F23" s="24"/>
    </row>
    <row r="24" spans="1:6" ht="18" customHeight="1" x14ac:dyDescent="0.35">
      <c r="F24" s="24"/>
    </row>
    <row r="25" spans="1:6" ht="18" customHeight="1" x14ac:dyDescent="0.35">
      <c r="B25" s="23" t="s">
        <v>181</v>
      </c>
      <c r="F25" s="24"/>
    </row>
    <row r="26" spans="1:6" ht="18" customHeight="1" x14ac:dyDescent="0.35">
      <c r="B26" s="73" t="s">
        <v>182</v>
      </c>
      <c r="F26" s="24"/>
    </row>
    <row r="27" spans="1:6" ht="18" customHeight="1" x14ac:dyDescent="0.35">
      <c r="B27" s="74" t="s">
        <v>183</v>
      </c>
      <c r="F27" s="24"/>
    </row>
    <row r="28" spans="1:6" ht="18" customHeight="1" x14ac:dyDescent="0.35">
      <c r="F28" s="24"/>
    </row>
    <row r="29" spans="1:6" ht="18" customHeight="1" x14ac:dyDescent="0.35">
      <c r="A29" s="24"/>
      <c r="B29" s="24"/>
      <c r="C29" s="24"/>
      <c r="D29" s="24"/>
      <c r="E29" s="24"/>
      <c r="F29" s="24"/>
    </row>
  </sheetData>
  <sheetProtection algorithmName="SHA-512" hashValue="DFfE7l3A89vdvMsBfVeNzbqVGDgRNYCfNmP4kK9eMpAZZL1rFrxxkCQ7wH4wIh+rYUyBlMX2R+DesmUjOlCZCA==" saltValue="n0IO2tOE6JjtBgMIqUM39Q==" spinCount="100000" sheet="1" objects="1" scenarios="1" selectLockedCells="1"/>
  <mergeCells count="1">
    <mergeCell ref="B2:C2"/>
  </mergeCells>
  <hyperlinks>
    <hyperlink ref="E2" location="Instructions!B37" display="Back to Instructions tab" xr:uid="{E6457FBE-3AAD-4863-AA7E-C66EC9DA6EA6}"/>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F25"/>
  <sheetViews>
    <sheetView showGridLines="0" zoomScale="80" zoomScaleNormal="80" workbookViewId="0">
      <selection activeCell="E2" sqref="E2"/>
    </sheetView>
  </sheetViews>
  <sheetFormatPr defaultColWidth="9.109375" defaultRowHeight="18" customHeight="1" x14ac:dyDescent="0.35"/>
  <cols>
    <col min="1" max="1" width="9.109375" style="23"/>
    <col min="2" max="2" width="30.6640625" style="23" bestFit="1" customWidth="1"/>
    <col min="3" max="3" width="57.6640625" style="23" bestFit="1" customWidth="1"/>
    <col min="4" max="4" width="9.109375" style="23"/>
    <col min="5" max="5" width="28" style="23" customWidth="1"/>
    <col min="6" max="6" width="2.6640625" style="23" customWidth="1"/>
    <col min="7" max="16384" width="9.109375" style="23"/>
  </cols>
  <sheetData>
    <row r="1" spans="1:6" ht="18" customHeight="1" thickBot="1" x14ac:dyDescent="0.4">
      <c r="A1" s="31"/>
      <c r="B1" s="76"/>
      <c r="C1" s="31"/>
      <c r="D1" s="31"/>
      <c r="E1" s="31"/>
      <c r="F1" s="77"/>
    </row>
    <row r="2" spans="1:6" ht="18" customHeight="1" thickBot="1" x14ac:dyDescent="0.4">
      <c r="A2" s="31"/>
      <c r="B2" s="254" t="s">
        <v>166</v>
      </c>
      <c r="C2" s="255"/>
      <c r="D2" s="31"/>
      <c r="E2" s="151" t="s">
        <v>51</v>
      </c>
      <c r="F2" s="77"/>
    </row>
    <row r="3" spans="1:6" ht="18" customHeight="1" x14ac:dyDescent="0.35">
      <c r="A3" s="31"/>
      <c r="B3" s="25" t="s">
        <v>167</v>
      </c>
      <c r="C3" s="26" t="s">
        <v>168</v>
      </c>
      <c r="D3" s="31"/>
      <c r="E3" s="31"/>
      <c r="F3" s="77"/>
    </row>
    <row r="4" spans="1:6" ht="18" customHeight="1" x14ac:dyDescent="0.35">
      <c r="A4" s="31"/>
      <c r="B4" s="27" t="s">
        <v>169</v>
      </c>
      <c r="C4" s="30" t="str">
        <f>INDEX(B14:B55,COUNTA(B14:B55),1)</f>
        <v>v1.5</v>
      </c>
      <c r="D4" s="31"/>
      <c r="E4" s="31"/>
      <c r="F4" s="77"/>
    </row>
    <row r="5" spans="1:6" ht="18" customHeight="1" x14ac:dyDescent="0.35">
      <c r="A5" s="31"/>
      <c r="B5" s="27" t="s">
        <v>170</v>
      </c>
      <c r="C5" s="29">
        <f>IF(MAX(B14:C99)=0, "No Revision Dates Entered",MAX(C14:C99))</f>
        <v>45995</v>
      </c>
      <c r="D5" s="31"/>
      <c r="E5" s="31"/>
      <c r="F5" s="77"/>
    </row>
    <row r="6" spans="1:6" ht="18" customHeight="1" x14ac:dyDescent="0.35">
      <c r="A6" s="31"/>
      <c r="B6" s="27" t="s">
        <v>171</v>
      </c>
      <c r="C6" s="28" t="str">
        <f ca="1">MID(CELL("filename",A1), FIND("]", CELL("filename", A1))+ 1, 255)</f>
        <v>Version Control</v>
      </c>
      <c r="D6" s="31"/>
      <c r="E6" s="31"/>
      <c r="F6" s="77"/>
    </row>
    <row r="7" spans="1:6" ht="36" customHeight="1" x14ac:dyDescent="0.35">
      <c r="A7" s="31"/>
      <c r="B7" s="57" t="s">
        <v>172</v>
      </c>
      <c r="C7" s="78" t="str">
        <f ca="1">MID(CELL("FILENAME",G15),FIND("[",CELL("FILENAME",G15))+1,FIND("]",CELL("FILENAME",G15))-FIND("[",CELL("FILENAME",G15))-1)</f>
        <v>Dedicated-Purpose Pool Pumps - v1.5.xlsx</v>
      </c>
      <c r="D7" s="31"/>
      <c r="E7" s="31"/>
      <c r="F7" s="77"/>
    </row>
    <row r="8" spans="1:6" ht="15.6" x14ac:dyDescent="0.35">
      <c r="A8" s="31"/>
      <c r="B8" s="57" t="s">
        <v>56</v>
      </c>
      <c r="C8" s="51" t="str">
        <f>'General Info &amp; Test Results'!C17</f>
        <v>[MM/DD/YYYY]</v>
      </c>
      <c r="D8" s="31"/>
      <c r="E8" s="31"/>
      <c r="F8" s="77"/>
    </row>
    <row r="9" spans="1:6" ht="18" customHeight="1" thickBot="1" x14ac:dyDescent="0.4">
      <c r="A9" s="31"/>
      <c r="B9" s="52" t="s">
        <v>58</v>
      </c>
      <c r="C9" s="53" t="str">
        <f>'General Info &amp; Test Results'!C18</f>
        <v>[MM/DD/YYYY]</v>
      </c>
      <c r="D9" s="31"/>
      <c r="E9" s="31"/>
      <c r="F9" s="77"/>
    </row>
    <row r="10" spans="1:6" ht="18" customHeight="1" x14ac:dyDescent="0.35">
      <c r="A10" s="31"/>
      <c r="B10" s="31"/>
      <c r="C10" s="31"/>
      <c r="D10" s="31"/>
      <c r="E10" s="31"/>
      <c r="F10" s="77"/>
    </row>
    <row r="11" spans="1:6" ht="18" customHeight="1" thickBot="1" x14ac:dyDescent="0.4">
      <c r="A11" s="31"/>
      <c r="B11" s="31"/>
      <c r="C11" s="31"/>
      <c r="D11" s="31"/>
      <c r="E11" s="31"/>
      <c r="F11" s="77"/>
    </row>
    <row r="12" spans="1:6" ht="18" customHeight="1" thickBot="1" x14ac:dyDescent="0.4">
      <c r="A12" s="31"/>
      <c r="B12" s="254" t="s">
        <v>173</v>
      </c>
      <c r="C12" s="255"/>
      <c r="D12" s="31"/>
      <c r="E12" s="31"/>
      <c r="F12" s="77"/>
    </row>
    <row r="13" spans="1:6" ht="18" customHeight="1" x14ac:dyDescent="0.35">
      <c r="A13" s="31"/>
      <c r="B13" s="79" t="s">
        <v>174</v>
      </c>
      <c r="C13" s="80" t="s">
        <v>67</v>
      </c>
      <c r="D13" s="31"/>
      <c r="E13" s="31"/>
      <c r="F13" s="77"/>
    </row>
    <row r="14" spans="1:6" ht="18" customHeight="1" x14ac:dyDescent="0.35">
      <c r="A14" s="31"/>
      <c r="B14" s="81" t="s">
        <v>175</v>
      </c>
      <c r="C14" s="82">
        <v>45323</v>
      </c>
      <c r="D14" s="31"/>
      <c r="E14" s="31"/>
      <c r="F14" s="77"/>
    </row>
    <row r="15" spans="1:6" ht="18" customHeight="1" x14ac:dyDescent="0.35">
      <c r="A15" s="31"/>
      <c r="B15" s="83" t="s">
        <v>214</v>
      </c>
      <c r="C15" s="84">
        <v>45442</v>
      </c>
      <c r="D15" s="31"/>
      <c r="E15" s="31"/>
      <c r="F15" s="77"/>
    </row>
    <row r="16" spans="1:6" ht="18" customHeight="1" x14ac:dyDescent="0.35">
      <c r="A16" s="31"/>
      <c r="B16" s="83" t="s">
        <v>217</v>
      </c>
      <c r="C16" s="84">
        <v>45449</v>
      </c>
      <c r="D16" s="31"/>
      <c r="E16" s="31"/>
      <c r="F16" s="77"/>
    </row>
    <row r="17" spans="1:6" ht="18" customHeight="1" x14ac:dyDescent="0.35">
      <c r="A17" s="31"/>
      <c r="B17" s="85" t="s">
        <v>218</v>
      </c>
      <c r="C17" s="86">
        <v>45505</v>
      </c>
      <c r="D17" s="31"/>
      <c r="E17" s="31"/>
      <c r="F17" s="77"/>
    </row>
    <row r="18" spans="1:6" ht="18" customHeight="1" x14ac:dyDescent="0.35">
      <c r="A18" s="31"/>
      <c r="B18" s="85" t="s">
        <v>220</v>
      </c>
      <c r="C18" s="86">
        <v>45884</v>
      </c>
      <c r="D18" s="31"/>
      <c r="E18" s="31"/>
      <c r="F18" s="77"/>
    </row>
    <row r="19" spans="1:6" ht="18" customHeight="1" x14ac:dyDescent="0.35">
      <c r="A19" s="31"/>
      <c r="B19" s="85" t="s">
        <v>230</v>
      </c>
      <c r="C19" s="86">
        <v>45995</v>
      </c>
      <c r="D19" s="31"/>
      <c r="E19" s="31"/>
      <c r="F19" s="77"/>
    </row>
    <row r="20" spans="1:6" ht="18" customHeight="1" x14ac:dyDescent="0.35">
      <c r="A20" s="31"/>
      <c r="B20" s="85"/>
      <c r="C20" s="86"/>
      <c r="D20" s="31"/>
      <c r="E20" s="31"/>
      <c r="F20" s="77"/>
    </row>
    <row r="21" spans="1:6" ht="18" customHeight="1" x14ac:dyDescent="0.35">
      <c r="A21" s="31"/>
      <c r="B21" s="85"/>
      <c r="C21" s="86"/>
      <c r="D21" s="31"/>
      <c r="E21" s="31"/>
      <c r="F21" s="77"/>
    </row>
    <row r="22" spans="1:6" ht="18" customHeight="1" x14ac:dyDescent="0.35">
      <c r="A22" s="31"/>
      <c r="B22" s="85"/>
      <c r="C22" s="86"/>
      <c r="D22" s="31"/>
      <c r="E22" s="31"/>
      <c r="F22" s="77"/>
    </row>
    <row r="23" spans="1:6" ht="18" customHeight="1" thickBot="1" x14ac:dyDescent="0.4">
      <c r="A23" s="31"/>
      <c r="B23" s="87"/>
      <c r="C23" s="88"/>
      <c r="D23" s="31"/>
      <c r="E23" s="31"/>
      <c r="F23" s="77"/>
    </row>
    <row r="24" spans="1:6" ht="18" customHeight="1" x14ac:dyDescent="0.35">
      <c r="A24" s="31"/>
      <c r="B24" s="31"/>
      <c r="C24" s="76"/>
      <c r="D24" s="31"/>
      <c r="E24" s="31"/>
      <c r="F24" s="77"/>
    </row>
    <row r="25" spans="1:6" ht="18" customHeight="1" x14ac:dyDescent="0.35">
      <c r="A25" s="77"/>
      <c r="B25" s="77"/>
      <c r="C25" s="89"/>
      <c r="D25" s="77"/>
      <c r="E25" s="77"/>
      <c r="F25" s="77"/>
    </row>
  </sheetData>
  <sheetProtection algorithmName="SHA-512" hashValue="gi6vnySpbZeIy98j/0ERSQNFYI4+J8MAhhro2MjVJRJdnXD0FgfgZJJdlfS+YdULxDEJXuz6r3GZ9v5RAKANWQ==" saltValue="wBCtjk39pe2tzdKpTqTOdQ==" spinCount="100000" sheet="1" objects="1" scenarios="1" selectLockedCells="1"/>
  <mergeCells count="2">
    <mergeCell ref="B2:C2"/>
    <mergeCell ref="B12:C12"/>
  </mergeCells>
  <phoneticPr fontId="25" type="noConversion"/>
  <hyperlinks>
    <hyperlink ref="E2" location="Instructions!B37" display="Back to Instructions tab" xr:uid="{9EF6ED20-95BE-4780-9ED4-669F877270E8}"/>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I38"/>
  <sheetViews>
    <sheetView showGridLines="0" zoomScale="80" zoomScaleNormal="80" workbookViewId="0">
      <selection activeCell="C13" sqref="C13"/>
    </sheetView>
  </sheetViews>
  <sheetFormatPr defaultColWidth="9.109375" defaultRowHeight="18" customHeight="1" x14ac:dyDescent="0.35"/>
  <cols>
    <col min="1" max="1" width="3.44140625" style="23" customWidth="1"/>
    <col min="2" max="2" width="46.109375" style="23" customWidth="1"/>
    <col min="3" max="3" width="43.88671875" style="23" customWidth="1"/>
    <col min="4" max="4" width="9.109375" style="23"/>
    <col min="5" max="5" width="47.21875" style="23" customWidth="1"/>
    <col min="6" max="6" width="30.88671875" style="23" customWidth="1"/>
    <col min="7" max="7" width="24.6640625" style="23" customWidth="1"/>
    <col min="8" max="8" width="5.44140625" style="23" customWidth="1"/>
    <col min="9" max="9" width="2.6640625" style="23" customWidth="1"/>
    <col min="10" max="16384" width="9.109375" style="23"/>
  </cols>
  <sheetData>
    <row r="1" spans="2:9" ht="18" customHeight="1" thickBot="1" x14ac:dyDescent="0.4">
      <c r="I1" s="24"/>
    </row>
    <row r="2" spans="2:9" ht="18" customHeight="1" thickBot="1" x14ac:dyDescent="0.4">
      <c r="B2" s="254" t="str">
        <f>'Version Control'!$B$2</f>
        <v>Title Block</v>
      </c>
      <c r="C2" s="255"/>
      <c r="E2" s="151" t="s">
        <v>51</v>
      </c>
      <c r="I2" s="24"/>
    </row>
    <row r="3" spans="2:9" ht="18" customHeight="1" x14ac:dyDescent="0.35">
      <c r="B3" s="25" t="str">
        <f>'Version Control'!$B$3</f>
        <v>Test Report Template Name:</v>
      </c>
      <c r="C3" s="26" t="str">
        <f>'Version Control'!$C$3</f>
        <v>Dedicated Purpose Pool Pumps</v>
      </c>
      <c r="I3" s="24"/>
    </row>
    <row r="4" spans="2:9" ht="18" customHeight="1" x14ac:dyDescent="0.35">
      <c r="B4" s="27" t="str">
        <f>'Version Control'!$B$4</f>
        <v>Version Number:</v>
      </c>
      <c r="C4" s="28" t="str">
        <f>'Version Control'!$C$4</f>
        <v>v1.5</v>
      </c>
      <c r="I4" s="24"/>
    </row>
    <row r="5" spans="2:9" ht="18" customHeight="1" x14ac:dyDescent="0.35">
      <c r="B5" s="27" t="str">
        <f>'Version Control'!$B$5</f>
        <v xml:space="preserve">Latest Template Revision: </v>
      </c>
      <c r="C5" s="29">
        <f>'Version Control'!$C$5</f>
        <v>45995</v>
      </c>
      <c r="I5" s="24"/>
    </row>
    <row r="6" spans="2:9" ht="18" customHeight="1" x14ac:dyDescent="0.35">
      <c r="B6" s="27" t="str">
        <f>'Version Control'!$B$6</f>
        <v>Tab Name:</v>
      </c>
      <c r="C6" s="30" t="str">
        <f ca="1">MID(CELL("filename",A1), FIND("]", CELL("filename", A1))+ 1, 255)</f>
        <v>General Info &amp; Test Results</v>
      </c>
      <c r="I6" s="24"/>
    </row>
    <row r="7" spans="2:9" ht="18" customHeight="1" x14ac:dyDescent="0.35">
      <c r="B7" s="20" t="str">
        <f>'Version Control'!$B$7</f>
        <v>File Name:</v>
      </c>
      <c r="C7" s="50" t="str">
        <f ca="1">'Version Control'!$C$7</f>
        <v>Dedicated-Purpose Pool Pumps - v1.5.xlsx</v>
      </c>
      <c r="I7" s="24"/>
    </row>
    <row r="8" spans="2:9" ht="18" customHeight="1" x14ac:dyDescent="0.35">
      <c r="B8" s="20" t="str">
        <f>'Version Control'!$B$8</f>
        <v>Date Test Started:</v>
      </c>
      <c r="C8" s="176" t="str">
        <f>'Version Control'!$C$8</f>
        <v>[MM/DD/YYYY]</v>
      </c>
      <c r="I8" s="24"/>
    </row>
    <row r="9" spans="2:9" ht="18" customHeight="1" thickBot="1" x14ac:dyDescent="0.4">
      <c r="B9" s="52" t="str">
        <f>'Version Control'!$B$9</f>
        <v>Date Test Finished:</v>
      </c>
      <c r="C9" s="53" t="str">
        <f>'Version Control'!$C$9</f>
        <v>[MM/DD/YYYY]</v>
      </c>
      <c r="I9" s="24"/>
    </row>
    <row r="10" spans="2:9" ht="18" customHeight="1" x14ac:dyDescent="0.35">
      <c r="B10" s="31"/>
      <c r="C10" s="32"/>
      <c r="E10" s="1"/>
      <c r="I10" s="24"/>
    </row>
    <row r="11" spans="2:9" ht="18" customHeight="1" thickBot="1" x14ac:dyDescent="0.4">
      <c r="B11" s="31"/>
      <c r="C11" s="32"/>
      <c r="E11" s="1"/>
      <c r="I11" s="24"/>
    </row>
    <row r="12" spans="2:9" ht="18" customHeight="1" thickBot="1" x14ac:dyDescent="0.4">
      <c r="B12" s="273" t="s">
        <v>52</v>
      </c>
      <c r="C12" s="274"/>
      <c r="E12" s="273" t="s">
        <v>178</v>
      </c>
      <c r="F12" s="275"/>
      <c r="G12" s="274"/>
      <c r="I12" s="24"/>
    </row>
    <row r="13" spans="2:9" ht="18" customHeight="1" x14ac:dyDescent="0.35">
      <c r="B13" s="33" t="s">
        <v>53</v>
      </c>
      <c r="C13" s="4"/>
      <c r="E13" s="202" t="s">
        <v>119</v>
      </c>
      <c r="F13" s="203" t="s">
        <v>177</v>
      </c>
      <c r="G13" s="181" t="s">
        <v>86</v>
      </c>
      <c r="I13" s="24"/>
    </row>
    <row r="14" spans="2:9" ht="18" customHeight="1" thickBot="1" x14ac:dyDescent="0.4">
      <c r="B14" s="34" t="s">
        <v>54</v>
      </c>
      <c r="C14" s="5"/>
      <c r="E14" s="168" t="s">
        <v>184</v>
      </c>
      <c r="F14" s="171" t="str">
        <f>IF('WEF Calculation'!D55="N/A","",ROUND('WEF Calculation'!D55,1))</f>
        <v/>
      </c>
      <c r="G14" s="169" t="s">
        <v>141</v>
      </c>
      <c r="I14" s="24"/>
    </row>
    <row r="15" spans="2:9" ht="18" customHeight="1" thickBot="1" x14ac:dyDescent="0.4">
      <c r="C15" s="15"/>
      <c r="E15" s="138" t="s">
        <v>215</v>
      </c>
      <c r="F15" s="140" t="str">
        <f>IF(AND('Self-Priming Test'!C35="N/A",'Self-Priming Test'!D35="N/A"), " ", IF(AND('Self-Priming Test'!C35="Yes",'Self-Priming Test'!D35="Yes"),"Yes","No"))</f>
        <v xml:space="preserve"> </v>
      </c>
      <c r="G15" s="139"/>
      <c r="I15" s="24"/>
    </row>
    <row r="16" spans="2:9" ht="18" customHeight="1" thickBot="1" x14ac:dyDescent="0.4">
      <c r="B16" s="254" t="s">
        <v>55</v>
      </c>
      <c r="C16" s="255"/>
      <c r="E16" s="141"/>
      <c r="F16" s="35"/>
      <c r="I16" s="24"/>
    </row>
    <row r="17" spans="2:9" ht="18" customHeight="1" thickBot="1" x14ac:dyDescent="0.4">
      <c r="B17" s="21" t="s">
        <v>56</v>
      </c>
      <c r="C17" s="6" t="s">
        <v>57</v>
      </c>
      <c r="E17" s="142" t="s">
        <v>179</v>
      </c>
      <c r="F17" s="35"/>
      <c r="G17" s="36"/>
      <c r="I17" s="24"/>
    </row>
    <row r="18" spans="2:9" ht="18" customHeight="1" thickBot="1" x14ac:dyDescent="0.4">
      <c r="B18" s="22" t="s">
        <v>58</v>
      </c>
      <c r="C18" s="7" t="s">
        <v>57</v>
      </c>
      <c r="E18" s="254" t="s">
        <v>60</v>
      </c>
      <c r="F18" s="276"/>
      <c r="G18" s="255"/>
      <c r="I18" s="24"/>
    </row>
    <row r="19" spans="2:9" ht="18" customHeight="1" thickBot="1" x14ac:dyDescent="0.4">
      <c r="E19" s="277" t="s">
        <v>62</v>
      </c>
      <c r="F19" s="278"/>
      <c r="G19" s="279"/>
      <c r="I19" s="24"/>
    </row>
    <row r="20" spans="2:9" ht="18" customHeight="1" thickBot="1" x14ac:dyDescent="0.4">
      <c r="B20" s="254" t="s">
        <v>59</v>
      </c>
      <c r="C20" s="255"/>
      <c r="E20" s="280"/>
      <c r="F20" s="281"/>
      <c r="G20" s="282"/>
      <c r="I20" s="24"/>
    </row>
    <row r="21" spans="2:9" ht="18" customHeight="1" x14ac:dyDescent="0.35">
      <c r="B21" s="37" t="s">
        <v>61</v>
      </c>
      <c r="C21" s="8"/>
      <c r="E21" s="283"/>
      <c r="F21" s="284"/>
      <c r="G21" s="285"/>
      <c r="I21" s="24"/>
    </row>
    <row r="22" spans="2:9" ht="18" customHeight="1" x14ac:dyDescent="0.35">
      <c r="B22" s="38" t="s">
        <v>63</v>
      </c>
      <c r="C22" s="8"/>
      <c r="D22" s="15"/>
      <c r="E22" s="196" t="s">
        <v>66</v>
      </c>
      <c r="F22" s="39" t="s">
        <v>67</v>
      </c>
      <c r="G22" s="40" t="s">
        <v>68</v>
      </c>
      <c r="I22" s="24"/>
    </row>
    <row r="23" spans="2:9" ht="18" customHeight="1" x14ac:dyDescent="0.35">
      <c r="B23" s="38" t="s">
        <v>64</v>
      </c>
      <c r="C23" s="8"/>
      <c r="D23" s="15"/>
      <c r="E23" s="198" t="s">
        <v>70</v>
      </c>
      <c r="F23" s="41" t="str">
        <f>'Report Sign-Off Block'!D16</f>
        <v>[MM/DD/YYYY]</v>
      </c>
      <c r="G23" s="42" t="str">
        <f>IF('Report Sign-Off Block'!E16&lt;&gt;0,'Report Sign-Off Block'!E16,"")</f>
        <v>[Test Lab Name]</v>
      </c>
      <c r="I23" s="24"/>
    </row>
    <row r="24" spans="2:9" ht="18" customHeight="1" x14ac:dyDescent="0.35">
      <c r="B24" s="38" t="s">
        <v>65</v>
      </c>
      <c r="C24" s="8"/>
      <c r="D24" s="15"/>
      <c r="E24" s="199" t="s">
        <v>72</v>
      </c>
      <c r="F24" s="43" t="str">
        <f>'Report Sign-Off Block'!D17</f>
        <v>[MM/DD/YYYY]</v>
      </c>
      <c r="G24" s="44" t="str">
        <f>IF('Report Sign-Off Block'!E17&lt;&gt;0,'Report Sign-Off Block'!E17,"")</f>
        <v>[Test Lab Name]</v>
      </c>
      <c r="I24" s="24"/>
    </row>
    <row r="25" spans="2:9" ht="18" customHeight="1" x14ac:dyDescent="0.35">
      <c r="B25" s="38" t="s">
        <v>69</v>
      </c>
      <c r="C25" s="10" t="s">
        <v>57</v>
      </c>
      <c r="E25" s="197" t="s">
        <v>74</v>
      </c>
      <c r="F25" s="143" t="str">
        <f>'Report Sign-Off Block'!D18</f>
        <v>[MM/DD/YYYY]</v>
      </c>
      <c r="G25" s="144" t="str">
        <f>'Report Sign-Off Block'!E18</f>
        <v>[Test Lab Name]</v>
      </c>
      <c r="I25" s="24"/>
    </row>
    <row r="26" spans="2:9" ht="18" customHeight="1" thickBot="1" x14ac:dyDescent="0.4">
      <c r="B26" s="38" t="s">
        <v>71</v>
      </c>
      <c r="C26" s="10" t="s">
        <v>57</v>
      </c>
      <c r="E26" s="200" t="s">
        <v>74</v>
      </c>
      <c r="F26" s="46" t="str">
        <f>'Report Sign-Off Block'!D19</f>
        <v>[MM/DD/YYYY]</v>
      </c>
      <c r="G26" s="47" t="str">
        <f>'Report Sign-Off Block'!E19</f>
        <v>[Test Lab Name]</v>
      </c>
      <c r="I26" s="24"/>
    </row>
    <row r="27" spans="2:9" ht="18" customHeight="1" thickBot="1" x14ac:dyDescent="0.4">
      <c r="B27" s="45" t="s">
        <v>73</v>
      </c>
      <c r="C27" s="5"/>
      <c r="I27" s="24"/>
    </row>
    <row r="28" spans="2:9" ht="18" customHeight="1" thickBot="1" x14ac:dyDescent="0.4">
      <c r="B28" s="48"/>
      <c r="I28" s="24"/>
    </row>
    <row r="29" spans="2:9" ht="18" customHeight="1" thickBot="1" x14ac:dyDescent="0.4">
      <c r="B29" s="108" t="s">
        <v>75</v>
      </c>
      <c r="C29" s="109"/>
      <c r="I29" s="24"/>
    </row>
    <row r="30" spans="2:9" ht="18" customHeight="1" x14ac:dyDescent="0.35">
      <c r="B30" s="146" t="s">
        <v>186</v>
      </c>
      <c r="C30" s="147"/>
      <c r="E30" s="272"/>
      <c r="F30" s="272"/>
      <c r="G30" s="16"/>
      <c r="I30" s="24"/>
    </row>
    <row r="31" spans="2:9" ht="18" customHeight="1" x14ac:dyDescent="0.35">
      <c r="B31" s="49" t="s">
        <v>227</v>
      </c>
      <c r="C31" s="251"/>
      <c r="E31" s="174"/>
      <c r="F31" s="174"/>
      <c r="G31" s="16"/>
      <c r="I31" s="24"/>
    </row>
    <row r="32" spans="2:9" ht="18" customHeight="1" x14ac:dyDescent="0.35">
      <c r="B32" s="49" t="s">
        <v>176</v>
      </c>
      <c r="C32" s="9"/>
      <c r="I32" s="24"/>
    </row>
    <row r="33" spans="1:9" ht="18" customHeight="1" x14ac:dyDescent="0.35">
      <c r="B33" s="145" t="s">
        <v>221</v>
      </c>
      <c r="C33" s="204"/>
      <c r="D33" s="160" t="s">
        <v>203</v>
      </c>
      <c r="I33" s="24"/>
    </row>
    <row r="34" spans="1:9" ht="18" customHeight="1" x14ac:dyDescent="0.35">
      <c r="B34" s="156" t="s">
        <v>222</v>
      </c>
      <c r="C34" s="204"/>
      <c r="I34" s="24"/>
    </row>
    <row r="35" spans="1:9" ht="18" customHeight="1" thickBot="1" x14ac:dyDescent="0.4">
      <c r="B35" s="148" t="s">
        <v>180</v>
      </c>
      <c r="C35" s="149"/>
      <c r="I35" s="24"/>
    </row>
    <row r="36" spans="1:9" ht="18" customHeight="1" x14ac:dyDescent="0.35">
      <c r="B36" s="201" t="s">
        <v>185</v>
      </c>
      <c r="C36" s="173"/>
      <c r="I36" s="24"/>
    </row>
    <row r="37" spans="1:9" ht="15.6" x14ac:dyDescent="0.35">
      <c r="I37" s="24"/>
    </row>
    <row r="38" spans="1:9" ht="18" customHeight="1" x14ac:dyDescent="0.35">
      <c r="A38" s="24"/>
      <c r="B38" s="24"/>
      <c r="C38" s="24"/>
      <c r="D38" s="24"/>
      <c r="E38" s="24"/>
      <c r="F38" s="24"/>
      <c r="G38" s="24"/>
      <c r="H38" s="24"/>
      <c r="I38" s="24"/>
    </row>
  </sheetData>
  <sheetProtection algorithmName="SHA-512" hashValue="N1iUf4908G/xfPqYy/rXQsqqiXJFvxkUouh/EO+lKXUKfRUi5ztH426NhCCQ7FpDc7m5JYATcAcHW5rtOYDmiw==" saltValue="K54RXp7tNHM3ddGBYKG/dg==" spinCount="100000" sheet="1" objects="1" scenarios="1" selectLockedCells="1"/>
  <mergeCells count="8">
    <mergeCell ref="B2:C2"/>
    <mergeCell ref="E30:F30"/>
    <mergeCell ref="B12:C12"/>
    <mergeCell ref="B20:C20"/>
    <mergeCell ref="B16:C16"/>
    <mergeCell ref="E12:G12"/>
    <mergeCell ref="E18:G18"/>
    <mergeCell ref="E19:G21"/>
  </mergeCells>
  <dataValidations count="4">
    <dataValidation type="list" allowBlank="1" showInputMessage="1" showErrorMessage="1" sqref="C32" xr:uid="{00000000-0002-0000-0100-000002000000}">
      <formula1>Pump_Speed</formula1>
    </dataValidation>
    <dataValidation type="list" allowBlank="1" showInputMessage="1" showErrorMessage="1" sqref="C35" xr:uid="{F79EB9EC-36AE-46AB-BBB0-7AD044464F0D}">
      <formula1>Motor_Phase</formula1>
    </dataValidation>
    <dataValidation type="list" allowBlank="1" showInputMessage="1" showErrorMessage="1" sqref="C30" xr:uid="{457CFB30-6CA0-46F5-9C51-2E8494432703}">
      <formula1>Pool_Pump_Variety</formula1>
    </dataValidation>
    <dataValidation type="list" allowBlank="1" showInputMessage="1" showErrorMessage="1" sqref="C31" xr:uid="{80D53D09-1F16-4D67-9ADF-32525C0563D3}">
      <formula1>Yes_No</formula1>
    </dataValidation>
  </dataValidations>
  <hyperlinks>
    <hyperlink ref="E2" location="Instructions!B37" display="Back to Instructions tab"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J34"/>
  <sheetViews>
    <sheetView showGridLines="0" zoomScale="80" zoomScaleNormal="80" workbookViewId="0">
      <selection activeCell="B14" sqref="B14"/>
    </sheetView>
  </sheetViews>
  <sheetFormatPr defaultColWidth="9.109375" defaultRowHeight="18" customHeight="1" x14ac:dyDescent="0.35"/>
  <cols>
    <col min="1" max="1" width="2.6640625" style="23" customWidth="1"/>
    <col min="2" max="2" width="55" style="23" customWidth="1"/>
    <col min="3" max="3" width="44.109375" style="23" customWidth="1"/>
    <col min="4" max="4" width="33.109375" style="23" customWidth="1"/>
    <col min="5" max="5" width="29.5546875" style="23" customWidth="1"/>
    <col min="6" max="6" width="24.6640625" style="23" customWidth="1"/>
    <col min="7" max="7" width="28.33203125" style="23" customWidth="1"/>
    <col min="8" max="8" width="29.6640625" style="23" bestFit="1" customWidth="1"/>
    <col min="9" max="9" width="5.44140625" style="23" customWidth="1"/>
    <col min="10" max="10" width="3.44140625" style="23" customWidth="1"/>
    <col min="11" max="16384" width="9.109375" style="23"/>
  </cols>
  <sheetData>
    <row r="1" spans="2:10" ht="18" customHeight="1" thickBot="1" x14ac:dyDescent="0.4">
      <c r="J1" s="24"/>
    </row>
    <row r="2" spans="2:10" ht="18" customHeight="1" thickBot="1" x14ac:dyDescent="0.4">
      <c r="B2" s="254" t="str">
        <f>'Version Control'!$B$2</f>
        <v>Title Block</v>
      </c>
      <c r="C2" s="255"/>
      <c r="E2" s="151" t="s">
        <v>51</v>
      </c>
      <c r="J2" s="24"/>
    </row>
    <row r="3" spans="2:10" ht="18" customHeight="1" x14ac:dyDescent="0.35">
      <c r="B3" s="25" t="str">
        <f>'Version Control'!$B$3</f>
        <v>Test Report Template Name:</v>
      </c>
      <c r="C3" s="26" t="str">
        <f>'Version Control'!$C$3</f>
        <v>Dedicated Purpose Pool Pumps</v>
      </c>
      <c r="J3" s="24"/>
    </row>
    <row r="4" spans="2:10" ht="18" customHeight="1" x14ac:dyDescent="0.35">
      <c r="B4" s="27" t="str">
        <f>'Version Control'!$B$4</f>
        <v>Version Number:</v>
      </c>
      <c r="C4" s="28" t="str">
        <f>'Version Control'!$C$4</f>
        <v>v1.5</v>
      </c>
      <c r="J4" s="24"/>
    </row>
    <row r="5" spans="2:10" ht="18" customHeight="1" x14ac:dyDescent="0.35">
      <c r="B5" s="27" t="str">
        <f>'Version Control'!$B$5</f>
        <v xml:space="preserve">Latest Template Revision: </v>
      </c>
      <c r="C5" s="29">
        <f>'Version Control'!$C$5</f>
        <v>45995</v>
      </c>
      <c r="J5" s="24"/>
    </row>
    <row r="6" spans="2:10" ht="18" customHeight="1" x14ac:dyDescent="0.35">
      <c r="B6" s="27" t="str">
        <f>'Version Control'!$B$6</f>
        <v>Tab Name:</v>
      </c>
      <c r="C6" s="30" t="str">
        <f ca="1">MID(CELL("filename",A1), FIND("]", CELL("filename", A1))+ 1, 255)</f>
        <v>Setup &amp; Instrumentation</v>
      </c>
      <c r="J6" s="24"/>
    </row>
    <row r="7" spans="2:10" ht="36" customHeight="1" x14ac:dyDescent="0.35">
      <c r="B7" s="20" t="str">
        <f>'Version Control'!$B$7</f>
        <v>File Name:</v>
      </c>
      <c r="C7" s="50" t="str">
        <f ca="1">'Version Control'!$C$7</f>
        <v>Dedicated-Purpose Pool Pumps - v1.5.xlsx</v>
      </c>
      <c r="J7" s="24"/>
    </row>
    <row r="8" spans="2:10" ht="15.6" x14ac:dyDescent="0.35">
      <c r="B8" s="20" t="str">
        <f>'Version Control'!$B$8</f>
        <v>Date Test Started:</v>
      </c>
      <c r="C8" s="176" t="str">
        <f>'Version Control'!$C$8</f>
        <v>[MM/DD/YYYY]</v>
      </c>
      <c r="J8" s="24"/>
    </row>
    <row r="9" spans="2:10" ht="18" customHeight="1" thickBot="1" x14ac:dyDescent="0.4">
      <c r="B9" s="52" t="str">
        <f>'Version Control'!$B$9</f>
        <v>Date Test Finished:</v>
      </c>
      <c r="C9" s="53" t="str">
        <f>'Version Control'!$C$9</f>
        <v>[MM/DD/YYYY]</v>
      </c>
      <c r="J9" s="24"/>
    </row>
    <row r="10" spans="2:10" ht="18" customHeight="1" x14ac:dyDescent="0.35">
      <c r="J10" s="24"/>
    </row>
    <row r="11" spans="2:10" ht="18" customHeight="1" thickBot="1" x14ac:dyDescent="0.4">
      <c r="J11" s="24"/>
    </row>
    <row r="12" spans="2:10" ht="16.2" thickBot="1" x14ac:dyDescent="0.4">
      <c r="B12" s="286" t="s">
        <v>219</v>
      </c>
      <c r="C12" s="276"/>
      <c r="D12" s="276"/>
      <c r="E12" s="276"/>
      <c r="F12" s="276"/>
      <c r="G12" s="276"/>
      <c r="H12" s="255"/>
      <c r="J12" s="24"/>
    </row>
    <row r="13" spans="2:10" ht="18" customHeight="1" x14ac:dyDescent="0.35">
      <c r="B13" s="54" t="s">
        <v>77</v>
      </c>
      <c r="C13" s="55" t="s">
        <v>78</v>
      </c>
      <c r="D13" s="55" t="s">
        <v>79</v>
      </c>
      <c r="E13" s="55" t="s">
        <v>80</v>
      </c>
      <c r="F13" s="55" t="s">
        <v>81</v>
      </c>
      <c r="G13" s="55" t="s">
        <v>82</v>
      </c>
      <c r="H13" s="56" t="s">
        <v>83</v>
      </c>
      <c r="J13" s="24"/>
    </row>
    <row r="14" spans="2:10" ht="18" customHeight="1" x14ac:dyDescent="0.35">
      <c r="B14" s="110"/>
      <c r="C14" s="111"/>
      <c r="D14" s="111"/>
      <c r="E14" s="111"/>
      <c r="F14" s="111"/>
      <c r="G14" s="18" t="s">
        <v>57</v>
      </c>
      <c r="H14" s="10" t="s">
        <v>57</v>
      </c>
      <c r="J14" s="24"/>
    </row>
    <row r="15" spans="2:10" ht="18" customHeight="1" x14ac:dyDescent="0.35">
      <c r="B15" s="110"/>
      <c r="C15" s="111"/>
      <c r="D15" s="111"/>
      <c r="E15" s="111"/>
      <c r="F15" s="111"/>
      <c r="G15" s="18" t="s">
        <v>57</v>
      </c>
      <c r="H15" s="205" t="s">
        <v>57</v>
      </c>
      <c r="J15" s="24"/>
    </row>
    <row r="16" spans="2:10" ht="18" customHeight="1" x14ac:dyDescent="0.35">
      <c r="B16" s="110"/>
      <c r="C16" s="111"/>
      <c r="D16" s="111"/>
      <c r="E16" s="111"/>
      <c r="F16" s="111"/>
      <c r="G16" s="18" t="s">
        <v>57</v>
      </c>
      <c r="H16" s="10" t="s">
        <v>57</v>
      </c>
      <c r="J16" s="24"/>
    </row>
    <row r="17" spans="2:10" ht="18" customHeight="1" x14ac:dyDescent="0.35">
      <c r="B17" s="110"/>
      <c r="C17" s="111"/>
      <c r="D17" s="111"/>
      <c r="E17" s="111"/>
      <c r="F17" s="111"/>
      <c r="G17" s="18" t="s">
        <v>57</v>
      </c>
      <c r="H17" s="10" t="s">
        <v>57</v>
      </c>
      <c r="J17" s="24"/>
    </row>
    <row r="18" spans="2:10" ht="18" customHeight="1" x14ac:dyDescent="0.35">
      <c r="B18" s="110"/>
      <c r="C18" s="111"/>
      <c r="D18" s="111"/>
      <c r="E18" s="111"/>
      <c r="F18" s="111"/>
      <c r="G18" s="18" t="s">
        <v>57</v>
      </c>
      <c r="H18" s="10" t="s">
        <v>57</v>
      </c>
      <c r="J18" s="24"/>
    </row>
    <row r="19" spans="2:10" ht="18" customHeight="1" x14ac:dyDescent="0.35">
      <c r="B19" s="110"/>
      <c r="C19" s="111"/>
      <c r="D19" s="111"/>
      <c r="E19" s="111"/>
      <c r="F19" s="111"/>
      <c r="G19" s="18" t="s">
        <v>57</v>
      </c>
      <c r="H19" s="10" t="s">
        <v>57</v>
      </c>
      <c r="J19" s="24"/>
    </row>
    <row r="20" spans="2:10" ht="18" customHeight="1" x14ac:dyDescent="0.35">
      <c r="B20" s="110"/>
      <c r="C20" s="111"/>
      <c r="D20" s="111"/>
      <c r="E20" s="111"/>
      <c r="F20" s="111"/>
      <c r="G20" s="18" t="s">
        <v>57</v>
      </c>
      <c r="H20" s="10" t="s">
        <v>57</v>
      </c>
      <c r="J20" s="24"/>
    </row>
    <row r="21" spans="2:10" ht="18" customHeight="1" x14ac:dyDescent="0.35">
      <c r="B21" s="110"/>
      <c r="C21" s="111"/>
      <c r="D21" s="111"/>
      <c r="E21" s="111"/>
      <c r="F21" s="111"/>
      <c r="G21" s="18" t="s">
        <v>57</v>
      </c>
      <c r="H21" s="10" t="s">
        <v>57</v>
      </c>
      <c r="J21" s="24"/>
    </row>
    <row r="22" spans="2:10" ht="18" customHeight="1" x14ac:dyDescent="0.35">
      <c r="B22" s="110"/>
      <c r="C22" s="111"/>
      <c r="D22" s="111"/>
      <c r="E22" s="111"/>
      <c r="F22" s="111"/>
      <c r="G22" s="18" t="s">
        <v>57</v>
      </c>
      <c r="H22" s="10" t="s">
        <v>57</v>
      </c>
      <c r="J22" s="24"/>
    </row>
    <row r="23" spans="2:10" ht="18" customHeight="1" x14ac:dyDescent="0.35">
      <c r="B23" s="110"/>
      <c r="C23" s="111"/>
      <c r="D23" s="111"/>
      <c r="E23" s="111"/>
      <c r="F23" s="111"/>
      <c r="G23" s="18" t="s">
        <v>57</v>
      </c>
      <c r="H23" s="10" t="s">
        <v>57</v>
      </c>
      <c r="J23" s="24"/>
    </row>
    <row r="24" spans="2:10" ht="18" customHeight="1" x14ac:dyDescent="0.35">
      <c r="B24" s="110"/>
      <c r="C24" s="111"/>
      <c r="D24" s="111"/>
      <c r="E24" s="111"/>
      <c r="F24" s="111"/>
      <c r="G24" s="18" t="s">
        <v>57</v>
      </c>
      <c r="H24" s="10" t="s">
        <v>57</v>
      </c>
      <c r="J24" s="24"/>
    </row>
    <row r="25" spans="2:10" ht="18" customHeight="1" x14ac:dyDescent="0.35">
      <c r="B25" s="110"/>
      <c r="C25" s="111"/>
      <c r="D25" s="111"/>
      <c r="E25" s="111"/>
      <c r="F25" s="111"/>
      <c r="G25" s="18" t="s">
        <v>57</v>
      </c>
      <c r="H25" s="10" t="s">
        <v>57</v>
      </c>
      <c r="J25" s="24"/>
    </row>
    <row r="26" spans="2:10" ht="18" customHeight="1" x14ac:dyDescent="0.35">
      <c r="B26" s="110"/>
      <c r="C26" s="111"/>
      <c r="D26" s="111"/>
      <c r="E26" s="111"/>
      <c r="F26" s="111"/>
      <c r="G26" s="18" t="s">
        <v>57</v>
      </c>
      <c r="H26" s="10" t="s">
        <v>57</v>
      </c>
      <c r="J26" s="24"/>
    </row>
    <row r="27" spans="2:10" ht="18" customHeight="1" x14ac:dyDescent="0.35">
      <c r="B27" s="110"/>
      <c r="C27" s="111"/>
      <c r="D27" s="111"/>
      <c r="E27" s="111"/>
      <c r="F27" s="111"/>
      <c r="G27" s="18" t="s">
        <v>57</v>
      </c>
      <c r="H27" s="10" t="s">
        <v>57</v>
      </c>
      <c r="J27" s="24"/>
    </row>
    <row r="28" spans="2:10" ht="18" customHeight="1" x14ac:dyDescent="0.35">
      <c r="B28" s="110"/>
      <c r="C28" s="111"/>
      <c r="D28" s="111"/>
      <c r="E28" s="111"/>
      <c r="F28" s="111"/>
      <c r="G28" s="18" t="s">
        <v>57</v>
      </c>
      <c r="H28" s="10" t="s">
        <v>57</v>
      </c>
      <c r="J28" s="24"/>
    </row>
    <row r="29" spans="2:10" ht="18" customHeight="1" x14ac:dyDescent="0.35">
      <c r="B29" s="110"/>
      <c r="C29" s="111"/>
      <c r="D29" s="111"/>
      <c r="E29" s="111"/>
      <c r="F29" s="111"/>
      <c r="G29" s="18" t="s">
        <v>57</v>
      </c>
      <c r="H29" s="10" t="s">
        <v>57</v>
      </c>
      <c r="J29" s="24"/>
    </row>
    <row r="30" spans="2:10" ht="18" customHeight="1" x14ac:dyDescent="0.35">
      <c r="B30" s="110"/>
      <c r="C30" s="111"/>
      <c r="D30" s="111"/>
      <c r="E30" s="111"/>
      <c r="F30" s="111"/>
      <c r="G30" s="18" t="s">
        <v>57</v>
      </c>
      <c r="H30" s="10" t="s">
        <v>57</v>
      </c>
      <c r="J30" s="24"/>
    </row>
    <row r="31" spans="2:10" ht="18" customHeight="1" x14ac:dyDescent="0.35">
      <c r="B31" s="110"/>
      <c r="C31" s="111"/>
      <c r="D31" s="111"/>
      <c r="E31" s="111"/>
      <c r="F31" s="111"/>
      <c r="G31" s="18" t="s">
        <v>57</v>
      </c>
      <c r="H31" s="10" t="s">
        <v>57</v>
      </c>
      <c r="J31" s="24"/>
    </row>
    <row r="32" spans="2:10" ht="18" customHeight="1" thickBot="1" x14ac:dyDescent="0.4">
      <c r="B32" s="112"/>
      <c r="C32" s="113"/>
      <c r="D32" s="113"/>
      <c r="E32" s="113"/>
      <c r="F32" s="113"/>
      <c r="G32" s="19" t="s">
        <v>57</v>
      </c>
      <c r="H32" s="5" t="s">
        <v>57</v>
      </c>
      <c r="J32" s="24"/>
    </row>
    <row r="33" spans="1:10" ht="18" customHeight="1" x14ac:dyDescent="0.35">
      <c r="J33" s="24"/>
    </row>
    <row r="34" spans="1:10" ht="18" customHeight="1" x14ac:dyDescent="0.35">
      <c r="A34" s="24"/>
      <c r="B34" s="24"/>
      <c r="C34" s="24"/>
      <c r="D34" s="24"/>
      <c r="E34" s="24"/>
      <c r="F34" s="24"/>
      <c r="G34" s="24"/>
      <c r="H34" s="24"/>
      <c r="I34" s="24"/>
      <c r="J34" s="24"/>
    </row>
  </sheetData>
  <sheetProtection algorithmName="SHA-512" hashValue="30h1OZC/Jjh/GtB1qF92gyt2m77xR4qaNXn9ZcamQkEH7IRz6Lhzi0QEXWvO2Lg1HFw09ZRRNSZXbW/1QNNuJg==" saltValue="Syz9wUzg7qa1UUVtWHFTSA==" spinCount="100000" sheet="1" objects="1" scenarios="1" selectLockedCells="1"/>
  <protectedRanges>
    <protectedRange sqref="B14:H32" name="Range1_1"/>
  </protectedRanges>
  <mergeCells count="2">
    <mergeCell ref="B2:C2"/>
    <mergeCell ref="B12:H12"/>
  </mergeCells>
  <hyperlinks>
    <hyperlink ref="E2" location="Instructions!B37" display="Back to Instructions tab" xr:uid="{00000000-0004-0000-0200-000000000000}"/>
  </hyperlink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sheetPr>
  <dimension ref="A1:I31"/>
  <sheetViews>
    <sheetView showGridLines="0" zoomScale="80" zoomScaleNormal="80" workbookViewId="0">
      <selection activeCell="C14" sqref="C14"/>
    </sheetView>
  </sheetViews>
  <sheetFormatPr defaultColWidth="9.109375" defaultRowHeight="18" customHeight="1" x14ac:dyDescent="0.35"/>
  <cols>
    <col min="1" max="1" width="3.88671875" style="23" customWidth="1"/>
    <col min="2" max="2" width="58.6640625" style="23" customWidth="1"/>
    <col min="3" max="3" width="57.6640625" style="23" bestFit="1" customWidth="1"/>
    <col min="4" max="4" width="38.109375" style="23" customWidth="1"/>
    <col min="5" max="5" width="25.109375" style="23" bestFit="1" customWidth="1"/>
    <col min="6" max="7" width="18.5546875" style="23" bestFit="1" customWidth="1"/>
    <col min="8" max="8" width="5.6640625" style="23" customWidth="1"/>
    <col min="9" max="9" width="4.109375" style="23" customWidth="1"/>
    <col min="10" max="18" width="9.109375" style="23"/>
    <col min="19" max="19" width="2.6640625" style="23" customWidth="1"/>
    <col min="20" max="16384" width="9.109375" style="23"/>
  </cols>
  <sheetData>
    <row r="1" spans="2:9" ht="18" customHeight="1" thickBot="1" x14ac:dyDescent="0.4">
      <c r="I1" s="24"/>
    </row>
    <row r="2" spans="2:9" ht="18" customHeight="1" thickBot="1" x14ac:dyDescent="0.4">
      <c r="B2" s="254" t="str">
        <f>'Version Control'!$B$2</f>
        <v>Title Block</v>
      </c>
      <c r="C2" s="255"/>
      <c r="E2" s="151" t="s">
        <v>51</v>
      </c>
      <c r="I2" s="24"/>
    </row>
    <row r="3" spans="2:9" ht="18" customHeight="1" x14ac:dyDescent="0.35">
      <c r="B3" s="25" t="str">
        <f>'Version Control'!$B$3</f>
        <v>Test Report Template Name:</v>
      </c>
      <c r="C3" s="26" t="str">
        <f>'Version Control'!$C$3</f>
        <v>Dedicated Purpose Pool Pumps</v>
      </c>
      <c r="I3" s="24"/>
    </row>
    <row r="4" spans="2:9" ht="18" customHeight="1" x14ac:dyDescent="0.35">
      <c r="B4" s="27" t="str">
        <f>'Version Control'!$B$4</f>
        <v>Version Number:</v>
      </c>
      <c r="C4" s="28" t="str">
        <f>'Version Control'!$C$4</f>
        <v>v1.5</v>
      </c>
      <c r="I4" s="24"/>
    </row>
    <row r="5" spans="2:9" ht="18" customHeight="1" x14ac:dyDescent="0.35">
      <c r="B5" s="27" t="str">
        <f>'Version Control'!$B$5</f>
        <v xml:space="preserve">Latest Template Revision: </v>
      </c>
      <c r="C5" s="29">
        <f>'Version Control'!$C$5</f>
        <v>45995</v>
      </c>
      <c r="I5" s="24"/>
    </row>
    <row r="6" spans="2:9" ht="18" customHeight="1" x14ac:dyDescent="0.35">
      <c r="B6" s="27" t="str">
        <f>'Version Control'!$B$6</f>
        <v>Tab Name:</v>
      </c>
      <c r="C6" s="30" t="str">
        <f ca="1">MID(CELL("filename",A1), FIND("]", CELL("filename", A1))+ 1, 255)</f>
        <v>Test Conditions</v>
      </c>
      <c r="I6" s="24"/>
    </row>
    <row r="7" spans="2:9" ht="36" customHeight="1" x14ac:dyDescent="0.35">
      <c r="B7" s="20" t="str">
        <f>'Version Control'!$B$7</f>
        <v>File Name:</v>
      </c>
      <c r="C7" s="50" t="str">
        <f ca="1">'Version Control'!$C$7</f>
        <v>Dedicated-Purpose Pool Pumps - v1.5.xlsx</v>
      </c>
      <c r="I7" s="24"/>
    </row>
    <row r="8" spans="2:9" ht="15.6" x14ac:dyDescent="0.35">
      <c r="B8" s="20" t="str">
        <f>'Version Control'!$B$8</f>
        <v>Date Test Started:</v>
      </c>
      <c r="C8" s="176" t="str">
        <f>'Version Control'!$C$8</f>
        <v>[MM/DD/YYYY]</v>
      </c>
      <c r="I8" s="24"/>
    </row>
    <row r="9" spans="2:9" ht="18" customHeight="1" thickBot="1" x14ac:dyDescent="0.4">
      <c r="B9" s="52" t="str">
        <f>'Version Control'!$B$9</f>
        <v>Date Test Finished:</v>
      </c>
      <c r="C9" s="53" t="str">
        <f>'Version Control'!$C$9</f>
        <v>[MM/DD/YYYY]</v>
      </c>
      <c r="I9" s="24"/>
    </row>
    <row r="10" spans="2:9" ht="18" customHeight="1" x14ac:dyDescent="0.35">
      <c r="I10" s="24"/>
    </row>
    <row r="11" spans="2:9" customFormat="1" ht="18" customHeight="1" thickBot="1" x14ac:dyDescent="0.35">
      <c r="I11" s="58"/>
    </row>
    <row r="12" spans="2:9" customFormat="1" ht="18" customHeight="1" thickBot="1" x14ac:dyDescent="0.4">
      <c r="B12" s="287" t="s">
        <v>38</v>
      </c>
      <c r="C12" s="288"/>
      <c r="D12" s="288"/>
      <c r="E12" s="288"/>
      <c r="F12" s="288"/>
      <c r="G12" s="289"/>
      <c r="I12" s="58"/>
    </row>
    <row r="13" spans="2:9" customFormat="1" ht="18" customHeight="1" x14ac:dyDescent="0.3">
      <c r="B13" s="114" t="s">
        <v>84</v>
      </c>
      <c r="C13" s="115" t="s">
        <v>85</v>
      </c>
      <c r="D13" s="115" t="s">
        <v>86</v>
      </c>
      <c r="E13" s="115" t="s">
        <v>87</v>
      </c>
      <c r="F13" s="116" t="s">
        <v>86</v>
      </c>
      <c r="G13" s="117" t="s">
        <v>88</v>
      </c>
      <c r="I13" s="58"/>
    </row>
    <row r="14" spans="2:9" customFormat="1" ht="18" customHeight="1" x14ac:dyDescent="0.35">
      <c r="B14" s="206" t="s">
        <v>89</v>
      </c>
      <c r="C14" s="215"/>
      <c r="D14" s="209" t="s">
        <v>90</v>
      </c>
      <c r="E14" s="217">
        <f>C14</f>
        <v>0</v>
      </c>
      <c r="F14" s="212" t="s">
        <v>91</v>
      </c>
      <c r="G14" s="227" t="s">
        <v>92</v>
      </c>
      <c r="I14" s="58"/>
    </row>
    <row r="15" spans="2:9" customFormat="1" ht="18" customHeight="1" x14ac:dyDescent="0.35">
      <c r="B15" s="207" t="s">
        <v>93</v>
      </c>
      <c r="C15" s="215"/>
      <c r="D15" s="210" t="s">
        <v>94</v>
      </c>
      <c r="E15" s="217">
        <f t="shared" ref="E15" si="0">C15</f>
        <v>0</v>
      </c>
      <c r="F15" s="213" t="s">
        <v>94</v>
      </c>
      <c r="G15" s="228" t="s">
        <v>95</v>
      </c>
      <c r="I15" s="58"/>
    </row>
    <row r="16" spans="2:9" customFormat="1" ht="18" customHeight="1" x14ac:dyDescent="0.35">
      <c r="B16" s="207" t="s">
        <v>96</v>
      </c>
      <c r="C16" s="215"/>
      <c r="D16" s="210" t="s">
        <v>97</v>
      </c>
      <c r="E16" s="218">
        <f t="shared" ref="E16:E21" si="1">C16/12</f>
        <v>0</v>
      </c>
      <c r="F16" s="213" t="s">
        <v>98</v>
      </c>
      <c r="G16" s="228" t="s">
        <v>147</v>
      </c>
      <c r="I16" s="58"/>
    </row>
    <row r="17" spans="1:9" customFormat="1" ht="18" customHeight="1" x14ac:dyDescent="0.35">
      <c r="B17" s="207" t="s">
        <v>99</v>
      </c>
      <c r="C17" s="215"/>
      <c r="D17" s="210" t="s">
        <v>97</v>
      </c>
      <c r="E17" s="218">
        <f t="shared" si="1"/>
        <v>0</v>
      </c>
      <c r="F17" s="213" t="s">
        <v>98</v>
      </c>
      <c r="G17" s="228" t="s">
        <v>147</v>
      </c>
      <c r="I17" s="58"/>
    </row>
    <row r="18" spans="1:9" customFormat="1" ht="18" customHeight="1" x14ac:dyDescent="0.35">
      <c r="A18" s="23"/>
      <c r="B18" s="207" t="s">
        <v>100</v>
      </c>
      <c r="C18" s="215"/>
      <c r="D18" s="210" t="s">
        <v>97</v>
      </c>
      <c r="E18" s="218">
        <f t="shared" si="1"/>
        <v>0</v>
      </c>
      <c r="F18" s="213" t="s">
        <v>98</v>
      </c>
      <c r="G18" s="228" t="s">
        <v>147</v>
      </c>
      <c r="H18" s="23"/>
      <c r="I18" s="58"/>
    </row>
    <row r="19" spans="1:9" ht="18.899999999999999" customHeight="1" x14ac:dyDescent="0.35">
      <c r="B19" s="207" t="s">
        <v>101</v>
      </c>
      <c r="C19" s="215"/>
      <c r="D19" s="210" t="s">
        <v>97</v>
      </c>
      <c r="E19" s="217">
        <f t="shared" si="1"/>
        <v>0</v>
      </c>
      <c r="F19" s="213" t="s">
        <v>98</v>
      </c>
      <c r="G19" s="228" t="s">
        <v>147</v>
      </c>
      <c r="I19" s="24"/>
    </row>
    <row r="20" spans="1:9" ht="18" customHeight="1" x14ac:dyDescent="0.35">
      <c r="B20" s="207" t="s">
        <v>102</v>
      </c>
      <c r="C20" s="215"/>
      <c r="D20" s="210" t="s">
        <v>97</v>
      </c>
      <c r="E20" s="218">
        <f t="shared" si="1"/>
        <v>0</v>
      </c>
      <c r="F20" s="213" t="s">
        <v>98</v>
      </c>
      <c r="G20" s="228" t="s">
        <v>147</v>
      </c>
      <c r="I20" s="24"/>
    </row>
    <row r="21" spans="1:9" ht="18" customHeight="1" thickBot="1" x14ac:dyDescent="0.4">
      <c r="B21" s="208" t="s">
        <v>103</v>
      </c>
      <c r="C21" s="216"/>
      <c r="D21" s="211" t="s">
        <v>97</v>
      </c>
      <c r="E21" s="140">
        <f t="shared" si="1"/>
        <v>0</v>
      </c>
      <c r="F21" s="214" t="s">
        <v>98</v>
      </c>
      <c r="G21" s="229" t="s">
        <v>147</v>
      </c>
      <c r="I21" s="24"/>
    </row>
    <row r="22" spans="1:9" ht="18" customHeight="1" x14ac:dyDescent="0.35">
      <c r="B22"/>
      <c r="I22" s="24"/>
    </row>
    <row r="23" spans="1:9" ht="18" customHeight="1" x14ac:dyDescent="0.35">
      <c r="A23" s="24"/>
      <c r="B23" s="24"/>
      <c r="C23" s="24"/>
      <c r="D23" s="24"/>
      <c r="E23" s="24"/>
      <c r="F23" s="24"/>
      <c r="G23" s="24"/>
      <c r="H23" s="24"/>
      <c r="I23" s="24"/>
    </row>
    <row r="31" spans="1:9" ht="54" customHeight="1" x14ac:dyDescent="0.35"/>
  </sheetData>
  <sheetProtection algorithmName="SHA-512" hashValue="3yWhewZjLYBv/jtA6PQbtl/2ubVoEZHaS77XMsJyS21MvmHXM3L9BEpDL5t7HrKKq7BGdTZnwg5V3R4LJzKhSQ==" saltValue="tAnJopoxdcgqzUUsr5xfew==" spinCount="100000" sheet="1" objects="1" scenarios="1" selectLockedCells="1"/>
  <mergeCells count="2">
    <mergeCell ref="B12:G12"/>
    <mergeCell ref="B2:C2"/>
  </mergeCells>
  <hyperlinks>
    <hyperlink ref="E2" location="Instructions!B37" display="Back to Instructions tab" xr:uid="{00000000-0004-0000-0300-000000000000}"/>
  </hyperlinks>
  <pageMargins left="0.7" right="0.7" top="0.75" bottom="0.75" header="0.3" footer="0.3"/>
  <pageSetup orientation="portrait" horizontalDpi="4294967293"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10263-F79A-4D29-AD8C-816BB165B6F5}">
  <sheetPr codeName="Sheet5">
    <tabColor rgb="FF0070C0"/>
  </sheetPr>
  <dimension ref="A1:J37"/>
  <sheetViews>
    <sheetView showGridLines="0" zoomScale="80" zoomScaleNormal="80" workbookViewId="0">
      <selection activeCell="C15" sqref="C15"/>
    </sheetView>
  </sheetViews>
  <sheetFormatPr defaultColWidth="9.109375" defaultRowHeight="18" customHeight="1" x14ac:dyDescent="0.35"/>
  <cols>
    <col min="1" max="1" width="3.44140625" style="23" customWidth="1"/>
    <col min="2" max="2" width="50.6640625" style="23" customWidth="1"/>
    <col min="3" max="4" width="44.33203125" style="23" customWidth="1"/>
    <col min="5" max="5" width="31.44140625" style="23" customWidth="1"/>
    <col min="6" max="6" width="26.33203125" style="23" customWidth="1"/>
    <col min="7" max="7" width="23.6640625" customWidth="1"/>
    <col min="8" max="8" width="22.5546875" style="23" customWidth="1"/>
    <col min="9" max="9" width="4.5546875" style="23" customWidth="1"/>
    <col min="10" max="10" width="3.5546875" style="23" customWidth="1"/>
    <col min="11" max="13" width="9.109375" style="23"/>
    <col min="14" max="14" width="41.5546875" style="23" customWidth="1"/>
    <col min="15" max="16384" width="9.109375" style="23"/>
  </cols>
  <sheetData>
    <row r="1" spans="2:10" ht="18" customHeight="1" thickBot="1" x14ac:dyDescent="0.4">
      <c r="J1" s="24"/>
    </row>
    <row r="2" spans="2:10" ht="18" customHeight="1" thickBot="1" x14ac:dyDescent="0.4">
      <c r="B2" s="254" t="str">
        <f>'Version Control'!$B$2</f>
        <v>Title Block</v>
      </c>
      <c r="C2" s="255"/>
      <c r="D2" s="159"/>
      <c r="E2" s="62"/>
      <c r="F2" s="151" t="s">
        <v>51</v>
      </c>
      <c r="J2" s="24"/>
    </row>
    <row r="3" spans="2:10" ht="18" customHeight="1" x14ac:dyDescent="0.35">
      <c r="B3" s="25" t="str">
        <f>'Version Control'!$B$3</f>
        <v>Test Report Template Name:</v>
      </c>
      <c r="C3" s="26" t="str">
        <f>'Version Control'!$C$3</f>
        <v>Dedicated Purpose Pool Pumps</v>
      </c>
      <c r="D3" s="67"/>
      <c r="E3" s="67"/>
      <c r="J3" s="24"/>
    </row>
    <row r="4" spans="2:10" ht="18" customHeight="1" x14ac:dyDescent="0.35">
      <c r="B4" s="27" t="str">
        <f>'Version Control'!$B$4</f>
        <v>Version Number:</v>
      </c>
      <c r="C4" s="28" t="str">
        <f>'Version Control'!$C$4</f>
        <v>v1.5</v>
      </c>
      <c r="D4" s="67"/>
      <c r="E4" s="67"/>
      <c r="J4" s="24"/>
    </row>
    <row r="5" spans="2:10" ht="18" customHeight="1" x14ac:dyDescent="0.35">
      <c r="B5" s="27" t="str">
        <f>'Version Control'!$B$5</f>
        <v xml:space="preserve">Latest Template Revision: </v>
      </c>
      <c r="C5" s="29">
        <f>'Version Control'!$C$5</f>
        <v>45995</v>
      </c>
      <c r="D5" s="32"/>
      <c r="E5" s="32"/>
      <c r="J5" s="24"/>
    </row>
    <row r="6" spans="2:10" ht="18" customHeight="1" x14ac:dyDescent="0.35">
      <c r="B6" s="27" t="str">
        <f>'Version Control'!$B$6</f>
        <v>Tab Name:</v>
      </c>
      <c r="C6" s="30" t="str">
        <f ca="1">MID(CELL("filename",A1), FIND("]", CELL("filename", A1))+ 1, 255)</f>
        <v>Self-Priming Test</v>
      </c>
      <c r="D6" s="68"/>
      <c r="E6" s="68"/>
      <c r="J6" s="24"/>
    </row>
    <row r="7" spans="2:10" ht="36" customHeight="1" x14ac:dyDescent="0.35">
      <c r="B7" s="20" t="str">
        <f>'Version Control'!$B$7</f>
        <v>File Name:</v>
      </c>
      <c r="C7" s="50" t="str">
        <f ca="1">'Version Control'!$C$7</f>
        <v>Dedicated-Purpose Pool Pumps - v1.5.xlsx</v>
      </c>
      <c r="D7" s="69"/>
      <c r="E7" s="69"/>
      <c r="J7" s="24"/>
    </row>
    <row r="8" spans="2:10" ht="15.6" x14ac:dyDescent="0.35">
      <c r="B8" s="20" t="str">
        <f>'Version Control'!$B$8</f>
        <v>Date Test Started:</v>
      </c>
      <c r="C8" s="176" t="str">
        <f>'Version Control'!$C$8</f>
        <v>[MM/DD/YYYY]</v>
      </c>
      <c r="D8" s="158"/>
      <c r="E8" s="69"/>
      <c r="J8" s="24"/>
    </row>
    <row r="9" spans="2:10" ht="18" customHeight="1" thickBot="1" x14ac:dyDescent="0.4">
      <c r="B9" s="52" t="str">
        <f>'Version Control'!$B$9</f>
        <v>Date Test Finished:</v>
      </c>
      <c r="C9" s="53" t="str">
        <f>'Version Control'!$C$9</f>
        <v>[MM/DD/YYYY]</v>
      </c>
      <c r="D9" s="32"/>
      <c r="E9" s="32"/>
      <c r="J9" s="24"/>
    </row>
    <row r="10" spans="2:10" ht="18" customHeight="1" x14ac:dyDescent="0.35">
      <c r="C10" s="31"/>
      <c r="D10" s="31"/>
      <c r="E10" s="32"/>
      <c r="F10" s="32"/>
      <c r="J10" s="24"/>
    </row>
    <row r="11" spans="2:10" ht="18" customHeight="1" thickBot="1" x14ac:dyDescent="0.4">
      <c r="C11" s="31"/>
      <c r="D11" s="31"/>
      <c r="E11" s="32"/>
      <c r="F11" s="32"/>
      <c r="J11" s="24"/>
    </row>
    <row r="12" spans="2:10" ht="18" customHeight="1" thickBot="1" x14ac:dyDescent="0.4">
      <c r="B12" s="287" t="s">
        <v>104</v>
      </c>
      <c r="C12" s="288"/>
      <c r="D12" s="288"/>
      <c r="E12" s="288"/>
      <c r="F12" s="288"/>
      <c r="G12" s="288"/>
      <c r="H12" s="289"/>
      <c r="J12" s="24"/>
    </row>
    <row r="13" spans="2:10" ht="121.8" customHeight="1" thickBot="1" x14ac:dyDescent="0.4">
      <c r="B13" s="290" t="s">
        <v>213</v>
      </c>
      <c r="C13" s="291"/>
      <c r="D13" s="291"/>
      <c r="E13" s="291"/>
      <c r="F13" s="291"/>
      <c r="G13" s="291"/>
      <c r="H13" s="292"/>
      <c r="J13" s="24"/>
    </row>
    <row r="14" spans="2:10" ht="18" customHeight="1" thickBot="1" x14ac:dyDescent="0.4">
      <c r="B14" s="90"/>
      <c r="J14" s="24"/>
    </row>
    <row r="15" spans="2:10" ht="22.8" customHeight="1" x14ac:dyDescent="0.35">
      <c r="B15" s="162" t="s">
        <v>212</v>
      </c>
      <c r="C15" s="166"/>
      <c r="D15" s="293" t="s">
        <v>228</v>
      </c>
      <c r="E15" s="294"/>
      <c r="F15" s="294"/>
      <c r="G15" s="294"/>
      <c r="H15" s="294"/>
      <c r="I15" s="164"/>
      <c r="J15" s="24"/>
    </row>
    <row r="16" spans="2:10" ht="22.8" customHeight="1" x14ac:dyDescent="0.35">
      <c r="B16" s="163" t="str">
        <f>IF(C15="no", "Not Applicable, Leave Row Blank", "DPPP Variety Detailed in Certification")</f>
        <v>DPPP Variety Detailed in Certification</v>
      </c>
      <c r="C16" s="167"/>
      <c r="D16" s="293"/>
      <c r="E16" s="294"/>
      <c r="F16" s="294"/>
      <c r="G16" s="294"/>
      <c r="H16" s="294"/>
      <c r="I16" s="164"/>
      <c r="J16" s="24"/>
    </row>
    <row r="17" spans="2:10" ht="22.8" customHeight="1" thickBot="1" x14ac:dyDescent="0.4">
      <c r="B17" s="161" t="s">
        <v>190</v>
      </c>
      <c r="C17" s="165" t="str">
        <f>IF(OR('General Info &amp; Test Results'!C30=0, C15=0,AND(C15="Yes",C16=0))," ", IF(AND(OR('General Info &amp; Test Results'!C30="Non-Self Priming",'General Info &amp; Test Results'!C30="Self-Priming"),C15="No"),"Yes",IF(AND('General Info &amp; Test Results'!C30="Non-Self Priming",C16="Self-Priming"),"No, this is a self-priming pump per the CFR",IF('General Info &amp; Test Results'!C30="Non-Self Priming","Yes",IF(AND('General Info &amp; Test Results'!C30="Self-Priming",C16&lt;&gt;'General Info &amp; Test Results'!C30),"Yes, certification is not consistent with manufacturer listing","No")))))</f>
        <v xml:space="preserve"> </v>
      </c>
      <c r="D17" s="293"/>
      <c r="E17" s="294"/>
      <c r="F17" s="294"/>
      <c r="G17" s="294"/>
      <c r="H17" s="294"/>
      <c r="J17" s="24"/>
    </row>
    <row r="18" spans="2:10" ht="18" customHeight="1" thickBot="1" x14ac:dyDescent="0.4">
      <c r="B18" s="90"/>
      <c r="J18" s="24"/>
    </row>
    <row r="19" spans="2:10" ht="18" customHeight="1" thickBot="1" x14ac:dyDescent="0.4">
      <c r="B19" s="177" t="s">
        <v>38</v>
      </c>
      <c r="C19" s="178"/>
      <c r="D19" s="178"/>
      <c r="E19" s="178"/>
      <c r="F19" s="179"/>
      <c r="J19" s="24"/>
    </row>
    <row r="20" spans="2:10" ht="18" customHeight="1" x14ac:dyDescent="0.35">
      <c r="B20" s="155" t="s">
        <v>84</v>
      </c>
      <c r="C20" s="154" t="s">
        <v>199</v>
      </c>
      <c r="D20" s="154" t="s">
        <v>200</v>
      </c>
      <c r="E20" s="245" t="s">
        <v>86</v>
      </c>
      <c r="F20" s="250" t="s">
        <v>88</v>
      </c>
      <c r="J20" s="24"/>
    </row>
    <row r="21" spans="2:10" ht="33.9" customHeight="1" x14ac:dyDescent="0.35">
      <c r="B21" s="219" t="s">
        <v>229</v>
      </c>
      <c r="C21" s="231"/>
      <c r="D21" s="231"/>
      <c r="E21" s="246" t="s">
        <v>106</v>
      </c>
      <c r="F21" s="223"/>
      <c r="J21" s="24"/>
    </row>
    <row r="22" spans="2:10" ht="15.6" x14ac:dyDescent="0.35">
      <c r="B22" s="220" t="s">
        <v>107</v>
      </c>
      <c r="C22" s="231"/>
      <c r="D22" s="231"/>
      <c r="E22" s="247" t="s">
        <v>108</v>
      </c>
      <c r="F22" s="224" t="str">
        <f>IF('General Info &amp; Test Results'!C31="Yes", "75 ± 10 °F (24 ± 6 °C)", "102 ± 5 °F (39 ± 3 °C)")</f>
        <v>102 ± 5 °F (39 ± 3 °C)</v>
      </c>
      <c r="J22" s="24"/>
    </row>
    <row r="23" spans="2:10" ht="15.6" x14ac:dyDescent="0.35">
      <c r="B23" s="221" t="s">
        <v>109</v>
      </c>
      <c r="C23" s="231"/>
      <c r="D23" s="231"/>
      <c r="E23" s="248" t="s">
        <v>110</v>
      </c>
      <c r="F23" s="225"/>
      <c r="J23" s="24"/>
    </row>
    <row r="24" spans="2:10" ht="15.6" x14ac:dyDescent="0.35">
      <c r="B24" s="221" t="s">
        <v>191</v>
      </c>
      <c r="C24" s="231"/>
      <c r="D24" s="231"/>
      <c r="E24" s="248" t="s">
        <v>91</v>
      </c>
      <c r="F24" s="225" t="s">
        <v>226</v>
      </c>
      <c r="J24" s="24"/>
    </row>
    <row r="25" spans="2:10" ht="18" customHeight="1" thickBot="1" x14ac:dyDescent="0.4">
      <c r="B25" s="222" t="s">
        <v>197</v>
      </c>
      <c r="C25" s="232" t="str">
        <f>IFERROR((5*(62.4/C23)*(C21/14.7)), "N/A")</f>
        <v>N/A</v>
      </c>
      <c r="D25" s="232" t="str">
        <f>IFERROR((5*(62.4/D23)*(D21/14.7)), "N/A")</f>
        <v>N/A</v>
      </c>
      <c r="E25" s="249" t="s">
        <v>111</v>
      </c>
      <c r="F25" s="226"/>
      <c r="J25" s="24"/>
    </row>
    <row r="26" spans="2:10" ht="18" customHeight="1" thickBot="1" x14ac:dyDescent="0.4">
      <c r="J26" s="24"/>
    </row>
    <row r="27" spans="2:10" ht="18" customHeight="1" thickBot="1" x14ac:dyDescent="0.4">
      <c r="B27" s="182" t="s">
        <v>196</v>
      </c>
      <c r="C27" s="178"/>
      <c r="D27" s="178"/>
      <c r="E27" s="179"/>
      <c r="J27" s="24"/>
    </row>
    <row r="28" spans="2:10" ht="18" customHeight="1" x14ac:dyDescent="0.35">
      <c r="B28" s="180" t="s">
        <v>84</v>
      </c>
      <c r="C28" s="233" t="s">
        <v>199</v>
      </c>
      <c r="D28" s="233" t="s">
        <v>200</v>
      </c>
      <c r="E28" s="181" t="s">
        <v>86</v>
      </c>
      <c r="J28" s="24"/>
    </row>
    <row r="29" spans="2:10" ht="18" customHeight="1" x14ac:dyDescent="0.35">
      <c r="B29" s="230" t="s">
        <v>192</v>
      </c>
      <c r="C29" s="234"/>
      <c r="D29" s="234"/>
      <c r="E29" s="227" t="s">
        <v>194</v>
      </c>
      <c r="J29" s="24"/>
    </row>
    <row r="30" spans="2:10" ht="18" customHeight="1" x14ac:dyDescent="0.35">
      <c r="B30" s="221" t="s">
        <v>216</v>
      </c>
      <c r="C30" s="234"/>
      <c r="D30" s="234"/>
      <c r="E30" s="228" t="s">
        <v>122</v>
      </c>
      <c r="J30" s="24"/>
    </row>
    <row r="31" spans="2:10" ht="18" customHeight="1" x14ac:dyDescent="0.35">
      <c r="B31" s="221" t="s">
        <v>195</v>
      </c>
      <c r="C31" s="235" t="str">
        <f>IFERROR(((C29*144)/(C23*32.17))+C25,"N/A")</f>
        <v>N/A</v>
      </c>
      <c r="D31" s="235" t="str">
        <f>IFERROR(((D29*144)/(D23*32.17))+D25,"N/A")</f>
        <v>N/A</v>
      </c>
      <c r="E31" s="228" t="s">
        <v>111</v>
      </c>
      <c r="J31" s="24"/>
    </row>
    <row r="32" spans="2:10" ht="18" customHeight="1" thickBot="1" x14ac:dyDescent="0.4">
      <c r="B32" s="222" t="s">
        <v>193</v>
      </c>
      <c r="C32" s="236"/>
      <c r="D32" s="236"/>
      <c r="E32" s="229" t="s">
        <v>105</v>
      </c>
      <c r="J32" s="24"/>
    </row>
    <row r="33" spans="1:10" ht="16.2" thickBot="1" x14ac:dyDescent="0.4">
      <c r="J33" s="24"/>
    </row>
    <row r="34" spans="1:10" ht="16.2" thickBot="1" x14ac:dyDescent="0.4">
      <c r="C34" s="237" t="s">
        <v>201</v>
      </c>
      <c r="D34" s="238" t="s">
        <v>202</v>
      </c>
      <c r="J34" s="24"/>
    </row>
    <row r="35" spans="1:10" ht="18" customHeight="1" thickBot="1" x14ac:dyDescent="0.4">
      <c r="B35" s="170" t="s">
        <v>112</v>
      </c>
      <c r="C35" s="388" t="str">
        <f>IF(OR($C$17="No, this is a self-priming pump per the CFR", AND($C$15="Yes",$C$16="Self-Priming")), "Yes", IF($C$17="No", "No", IF(OR($C$17=" ",C31="N/A",C32=0), "N/A", IF(C32&lt;=10.1,"Yes","No"))))</f>
        <v>N/A</v>
      </c>
      <c r="D35" s="389" t="str">
        <f>IF(OR($C$17="No, this is a self-priming pump per the CFR", AND($C$15="Yes",$C$16="Self-Priming")), "Yes", IF($C$17="No", "No", IF(OR($C$17=" ",D31="N/A",D32=0), "N/A", IF(D32&lt;=10.1,"Yes","No"))))</f>
        <v>N/A</v>
      </c>
      <c r="E35" s="152"/>
      <c r="F35" s="153"/>
      <c r="G35" s="23"/>
      <c r="J35" s="24"/>
    </row>
    <row r="36" spans="1:10" ht="18" customHeight="1" x14ac:dyDescent="0.35">
      <c r="G36" s="23"/>
      <c r="J36" s="24"/>
    </row>
    <row r="37" spans="1:10" ht="18" customHeight="1" x14ac:dyDescent="0.35">
      <c r="A37" s="24"/>
      <c r="B37" s="24"/>
      <c r="C37" s="24"/>
      <c r="D37" s="24"/>
      <c r="E37" s="24"/>
      <c r="F37" s="24"/>
      <c r="G37" s="58"/>
      <c r="H37" s="24"/>
      <c r="I37" s="24"/>
      <c r="J37" s="24"/>
    </row>
  </sheetData>
  <sheetProtection algorithmName="SHA-512" hashValue="pFIMBbmtClv8chfSJci/toekNPAEc3Jnz5BS0SbscWElz3C7CIfmCPX+hGGBmmjnj4npfUtHIZopH8/I2g2J/w==" saltValue="wfKveN/4r8c7kK9lOEhgpg==" spinCount="100000" sheet="1" objects="1" scenarios="1" selectLockedCells="1"/>
  <mergeCells count="4">
    <mergeCell ref="B2:C2"/>
    <mergeCell ref="B12:H12"/>
    <mergeCell ref="B13:H13"/>
    <mergeCell ref="D15:H17"/>
  </mergeCells>
  <conditionalFormatting sqref="C16">
    <cfRule type="expression" dxfId="7" priority="3">
      <formula>$C$15="No"</formula>
    </cfRule>
  </conditionalFormatting>
  <conditionalFormatting sqref="D15:H17">
    <cfRule type="expression" dxfId="6" priority="1">
      <formula>C15="Yes"</formula>
    </cfRule>
  </conditionalFormatting>
  <dataValidations count="2">
    <dataValidation type="list" allowBlank="1" showInputMessage="1" showErrorMessage="1" sqref="C15" xr:uid="{5B12DBB2-B1AC-4909-8C34-458344CE3F95}">
      <formula1>Yes_No</formula1>
    </dataValidation>
    <dataValidation type="list" allowBlank="1" showInputMessage="1" showErrorMessage="1" sqref="C16" xr:uid="{E1AE4E7B-C52B-4C81-BD86-C029F2873DF1}">
      <formula1>Pool_Pump_Variety</formula1>
    </dataValidation>
  </dataValidations>
  <hyperlinks>
    <hyperlink ref="F2" location="Instructions!B37" display="Back to Instructions tab" xr:uid="{D78F4433-5EF0-4445-85DC-69393B187D6D}"/>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C886F-8B5F-4ACB-8DCF-158497B33149}">
  <sheetPr codeName="Sheet6">
    <tabColor rgb="FF0070C0"/>
  </sheetPr>
  <dimension ref="A1:J63"/>
  <sheetViews>
    <sheetView showGridLines="0" zoomScale="80" zoomScaleNormal="80" workbookViewId="0">
      <selection activeCell="D22" sqref="D22"/>
    </sheetView>
  </sheetViews>
  <sheetFormatPr defaultColWidth="9.109375" defaultRowHeight="18" customHeight="1" x14ac:dyDescent="0.35"/>
  <cols>
    <col min="1" max="1" width="3.44140625" style="23" customWidth="1"/>
    <col min="2" max="2" width="48" style="23" customWidth="1"/>
    <col min="3" max="3" width="16" style="23" customWidth="1"/>
    <col min="4" max="4" width="37" style="23" customWidth="1"/>
    <col min="5" max="5" width="29.5546875" style="23" customWidth="1"/>
    <col min="6" max="6" width="28.44140625" customWidth="1"/>
    <col min="7" max="7" width="22.44140625" style="23" bestFit="1" customWidth="1"/>
    <col min="8" max="8" width="22.5546875" style="23" customWidth="1"/>
    <col min="9" max="9" width="3.77734375" style="23" customWidth="1"/>
    <col min="10" max="10" width="3.6640625" style="23" customWidth="1"/>
    <col min="11" max="13" width="9.109375" style="23"/>
    <col min="14" max="14" width="41.5546875" style="23" customWidth="1"/>
    <col min="15" max="16384" width="9.109375" style="23"/>
  </cols>
  <sheetData>
    <row r="1" spans="2:10" ht="18" customHeight="1" thickBot="1" x14ac:dyDescent="0.4">
      <c r="J1" s="24"/>
    </row>
    <row r="2" spans="2:10" ht="18" customHeight="1" thickBot="1" x14ac:dyDescent="0.4">
      <c r="B2" s="254" t="str">
        <f>'Version Control'!$B$2</f>
        <v>Title Block</v>
      </c>
      <c r="C2" s="276"/>
      <c r="D2" s="255"/>
      <c r="F2" s="151" t="s">
        <v>51</v>
      </c>
      <c r="J2" s="24"/>
    </row>
    <row r="3" spans="2:10" ht="18" customHeight="1" x14ac:dyDescent="0.35">
      <c r="B3" s="25" t="str">
        <f>'Version Control'!$B$3</f>
        <v>Test Report Template Name:</v>
      </c>
      <c r="C3" s="327" t="str">
        <f>'Version Control'!$C$3</f>
        <v>Dedicated Purpose Pool Pumps</v>
      </c>
      <c r="D3" s="328"/>
      <c r="J3" s="24"/>
    </row>
    <row r="4" spans="2:10" ht="18" customHeight="1" x14ac:dyDescent="0.35">
      <c r="B4" s="27" t="str">
        <f>'Version Control'!$B$4</f>
        <v>Version Number:</v>
      </c>
      <c r="C4" s="329" t="str">
        <f>'Version Control'!$C$4</f>
        <v>v1.5</v>
      </c>
      <c r="D4" s="330"/>
      <c r="J4" s="24"/>
    </row>
    <row r="5" spans="2:10" ht="18" customHeight="1" x14ac:dyDescent="0.35">
      <c r="B5" s="27" t="str">
        <f>'Version Control'!$B$5</f>
        <v xml:space="preserve">Latest Template Revision: </v>
      </c>
      <c r="C5" s="331">
        <f>'Version Control'!$C$5</f>
        <v>45995</v>
      </c>
      <c r="D5" s="332"/>
      <c r="J5" s="24"/>
    </row>
    <row r="6" spans="2:10" ht="18" customHeight="1" x14ac:dyDescent="0.35">
      <c r="B6" s="27" t="str">
        <f>'Version Control'!$B$6</f>
        <v>Tab Name:</v>
      </c>
      <c r="C6" s="329" t="str">
        <f ca="1">MID(CELL("filename",A1), FIND("]", CELL("filename", A1))+ 1, 255)</f>
        <v>WEF Calculation</v>
      </c>
      <c r="D6" s="330"/>
      <c r="J6" s="24"/>
    </row>
    <row r="7" spans="2:10" ht="36" customHeight="1" x14ac:dyDescent="0.35">
      <c r="B7" s="20" t="str">
        <f>'Version Control'!$B$7</f>
        <v>File Name:</v>
      </c>
      <c r="C7" s="329" t="str">
        <f ca="1">'Version Control'!$C$7</f>
        <v>Dedicated-Purpose Pool Pumps - v1.5.xlsx</v>
      </c>
      <c r="D7" s="330"/>
      <c r="J7" s="24"/>
    </row>
    <row r="8" spans="2:10" ht="15.6" x14ac:dyDescent="0.35">
      <c r="B8" s="20" t="str">
        <f>'Version Control'!$B$8</f>
        <v>Date Test Started:</v>
      </c>
      <c r="C8" s="329" t="str">
        <f>'Version Control'!$C$8</f>
        <v>[MM/DD/YYYY]</v>
      </c>
      <c r="D8" s="330"/>
      <c r="J8" s="24"/>
    </row>
    <row r="9" spans="2:10" ht="18" customHeight="1" thickBot="1" x14ac:dyDescent="0.4">
      <c r="B9" s="52" t="str">
        <f>'Version Control'!$B$9</f>
        <v>Date Test Finished:</v>
      </c>
      <c r="C9" s="333" t="str">
        <f>'Version Control'!$C$9</f>
        <v>[MM/DD/YYYY]</v>
      </c>
      <c r="D9" s="334"/>
      <c r="J9" s="24"/>
    </row>
    <row r="10" spans="2:10" ht="18" customHeight="1" x14ac:dyDescent="0.35">
      <c r="C10" s="31"/>
      <c r="D10" s="32"/>
      <c r="E10" s="32"/>
      <c r="J10" s="24"/>
    </row>
    <row r="11" spans="2:10" ht="18" customHeight="1" thickBot="1" x14ac:dyDescent="0.4">
      <c r="C11" s="31"/>
      <c r="D11" s="32"/>
      <c r="E11" s="32"/>
      <c r="J11" s="24"/>
    </row>
    <row r="12" spans="2:10" ht="18" customHeight="1" thickBot="1" x14ac:dyDescent="0.4">
      <c r="B12" s="287" t="s">
        <v>104</v>
      </c>
      <c r="C12" s="288"/>
      <c r="D12" s="288"/>
      <c r="E12" s="288"/>
      <c r="F12" s="288"/>
      <c r="G12" s="288"/>
      <c r="H12" s="289"/>
      <c r="J12" s="24"/>
    </row>
    <row r="13" spans="2:10" ht="117.9" customHeight="1" x14ac:dyDescent="0.35">
      <c r="B13" s="295" t="s">
        <v>113</v>
      </c>
      <c r="C13" s="296"/>
      <c r="D13" s="296"/>
      <c r="E13" s="296"/>
      <c r="F13" s="296"/>
      <c r="G13" s="296"/>
      <c r="H13" s="297"/>
      <c r="J13" s="24"/>
    </row>
    <row r="14" spans="2:10" ht="169.5" customHeight="1" x14ac:dyDescent="0.35">
      <c r="B14" s="298" t="s">
        <v>114</v>
      </c>
      <c r="C14" s="299"/>
      <c r="D14" s="299"/>
      <c r="E14" s="299"/>
      <c r="F14" s="299"/>
      <c r="G14" s="299"/>
      <c r="H14" s="300"/>
      <c r="J14" s="24"/>
    </row>
    <row r="15" spans="2:10" ht="169.5" customHeight="1" x14ac:dyDescent="0.35">
      <c r="B15" s="298" t="s">
        <v>115</v>
      </c>
      <c r="C15" s="299"/>
      <c r="D15" s="299"/>
      <c r="E15" s="299"/>
      <c r="F15" s="299"/>
      <c r="G15" s="299"/>
      <c r="H15" s="300"/>
      <c r="J15" s="24"/>
    </row>
    <row r="16" spans="2:10" ht="125.1" customHeight="1" x14ac:dyDescent="0.35">
      <c r="B16" s="301" t="s">
        <v>116</v>
      </c>
      <c r="C16" s="302"/>
      <c r="D16" s="302"/>
      <c r="E16" s="302"/>
      <c r="F16" s="302"/>
      <c r="G16" s="302"/>
      <c r="H16" s="303"/>
      <c r="J16" s="24"/>
    </row>
    <row r="17" spans="1:10" ht="76.2" customHeight="1" thickBot="1" x14ac:dyDescent="0.4">
      <c r="B17" s="308" t="s">
        <v>223</v>
      </c>
      <c r="C17" s="309"/>
      <c r="D17" s="309"/>
      <c r="E17" s="309"/>
      <c r="F17" s="309"/>
      <c r="G17" s="309"/>
      <c r="H17" s="310"/>
      <c r="J17" s="24"/>
    </row>
    <row r="18" spans="1:10" ht="18" customHeight="1" thickBot="1" x14ac:dyDescent="0.4">
      <c r="B18" s="90"/>
      <c r="J18" s="24"/>
    </row>
    <row r="19" spans="1:10" ht="18" customHeight="1" thickBot="1" x14ac:dyDescent="0.4">
      <c r="B19" s="313" t="s">
        <v>204</v>
      </c>
      <c r="C19" s="314"/>
      <c r="D19" s="314"/>
      <c r="E19" s="314"/>
      <c r="F19" s="314"/>
      <c r="G19" s="314"/>
      <c r="H19" s="315"/>
      <c r="J19" s="24"/>
    </row>
    <row r="20" spans="1:10" ht="35.25" customHeight="1" x14ac:dyDescent="0.35">
      <c r="B20" s="316" t="s">
        <v>76</v>
      </c>
      <c r="C20" s="317"/>
      <c r="D20" s="239">
        <f>'General Info &amp; Test Results'!C32</f>
        <v>0</v>
      </c>
      <c r="E20" s="157"/>
      <c r="F20" s="23"/>
      <c r="H20" s="60"/>
      <c r="J20" s="24"/>
    </row>
    <row r="21" spans="1:10" ht="35.25" customHeight="1" x14ac:dyDescent="0.35">
      <c r="B21" s="311" t="s">
        <v>117</v>
      </c>
      <c r="C21" s="312"/>
      <c r="D21" s="240">
        <f>'General Info &amp; Test Results'!C30</f>
        <v>0</v>
      </c>
      <c r="H21" s="60"/>
      <c r="J21" s="24"/>
    </row>
    <row r="22" spans="1:10" ht="35.25" customHeight="1" x14ac:dyDescent="0.35">
      <c r="B22" s="311" t="s">
        <v>224</v>
      </c>
      <c r="C22" s="312"/>
      <c r="D22" s="244"/>
      <c r="E22" s="306" t="s">
        <v>205</v>
      </c>
      <c r="F22" s="306"/>
      <c r="G22" s="306"/>
      <c r="H22" s="307"/>
      <c r="J22" s="24"/>
    </row>
    <row r="23" spans="1:10" ht="48.6" customHeight="1" x14ac:dyDescent="0.35">
      <c r="B23" s="320" t="s">
        <v>225</v>
      </c>
      <c r="C23" s="321"/>
      <c r="D23" s="185"/>
      <c r="E23" s="306" t="s">
        <v>206</v>
      </c>
      <c r="F23" s="306"/>
      <c r="G23" s="306"/>
      <c r="H23" s="307"/>
      <c r="J23" s="24"/>
    </row>
    <row r="24" spans="1:10" ht="35.25" customHeight="1" thickBot="1" x14ac:dyDescent="0.4">
      <c r="B24" s="318" t="s">
        <v>198</v>
      </c>
      <c r="C24" s="319"/>
      <c r="D24" s="241"/>
      <c r="E24" s="106"/>
      <c r="F24" s="107"/>
      <c r="G24" s="106"/>
      <c r="H24" s="61"/>
      <c r="J24" s="24"/>
    </row>
    <row r="25" spans="1:10" ht="18" customHeight="1" thickBot="1" x14ac:dyDescent="0.4">
      <c r="A25" s="91"/>
      <c r="B25" s="184"/>
      <c r="G25"/>
      <c r="H25"/>
      <c r="J25" s="24"/>
    </row>
    <row r="26" spans="1:10" ht="18" customHeight="1" x14ac:dyDescent="0.35">
      <c r="B26" s="92" t="s">
        <v>118</v>
      </c>
      <c r="C26" s="93"/>
      <c r="D26" s="93"/>
      <c r="E26" s="94"/>
      <c r="G26"/>
      <c r="H26"/>
      <c r="J26" s="24"/>
    </row>
    <row r="27" spans="1:10" ht="30.9" customHeight="1" x14ac:dyDescent="0.35">
      <c r="B27" s="95" t="s">
        <v>84</v>
      </c>
      <c r="C27" s="96" t="s">
        <v>119</v>
      </c>
      <c r="D27" s="97" t="s">
        <v>85</v>
      </c>
      <c r="E27" s="186" t="s">
        <v>86</v>
      </c>
      <c r="G27"/>
      <c r="H27"/>
      <c r="J27" s="24"/>
    </row>
    <row r="28" spans="1:10" ht="18" customHeight="1" x14ac:dyDescent="0.35">
      <c r="B28" s="98" t="s">
        <v>120</v>
      </c>
      <c r="C28" s="99" t="s">
        <v>121</v>
      </c>
      <c r="D28" s="231"/>
      <c r="E28" s="187" t="s">
        <v>122</v>
      </c>
      <c r="G28"/>
      <c r="H28"/>
      <c r="J28" s="24"/>
    </row>
    <row r="29" spans="1:10" ht="18" customHeight="1" x14ac:dyDescent="0.35">
      <c r="B29" s="98" t="s">
        <v>123</v>
      </c>
      <c r="C29" s="99" t="s">
        <v>124</v>
      </c>
      <c r="D29" s="231"/>
      <c r="E29" s="187" t="s">
        <v>111</v>
      </c>
      <c r="G29"/>
      <c r="H29"/>
      <c r="J29" s="24"/>
    </row>
    <row r="30" spans="1:10" ht="18" customHeight="1" x14ac:dyDescent="0.35">
      <c r="B30" s="98" t="s">
        <v>125</v>
      </c>
      <c r="C30" s="99" t="s">
        <v>126</v>
      </c>
      <c r="D30" s="231"/>
      <c r="E30" s="187" t="s">
        <v>127</v>
      </c>
      <c r="G30"/>
      <c r="H30"/>
      <c r="J30" s="24"/>
    </row>
    <row r="31" spans="1:10" ht="18" customHeight="1" x14ac:dyDescent="0.35">
      <c r="B31" s="98" t="s">
        <v>128</v>
      </c>
      <c r="C31" s="99" t="s">
        <v>129</v>
      </c>
      <c r="D31" s="231"/>
      <c r="E31" s="187" t="s">
        <v>130</v>
      </c>
      <c r="G31"/>
      <c r="H31"/>
      <c r="J31" s="24"/>
    </row>
    <row r="32" spans="1:10" ht="18" customHeight="1" x14ac:dyDescent="0.35">
      <c r="B32" s="98" t="s">
        <v>131</v>
      </c>
      <c r="C32" s="99" t="s">
        <v>132</v>
      </c>
      <c r="D32" s="231"/>
      <c r="E32" s="187" t="s">
        <v>133</v>
      </c>
      <c r="G32"/>
      <c r="H32"/>
      <c r="J32" s="24"/>
    </row>
    <row r="33" spans="2:10" ht="18" customHeight="1" x14ac:dyDescent="0.35">
      <c r="B33" s="98" t="s">
        <v>134</v>
      </c>
      <c r="C33" s="99" t="s">
        <v>135</v>
      </c>
      <c r="D33" s="231"/>
      <c r="E33" s="187" t="s">
        <v>136</v>
      </c>
      <c r="G33"/>
      <c r="H33"/>
      <c r="J33" s="24"/>
    </row>
    <row r="34" spans="2:10" ht="18" customHeight="1" x14ac:dyDescent="0.35">
      <c r="B34" s="100"/>
      <c r="C34" s="188"/>
      <c r="D34" s="189"/>
      <c r="E34" s="190"/>
      <c r="G34"/>
      <c r="H34"/>
      <c r="J34" s="24"/>
    </row>
    <row r="35" spans="2:10" s="101" customFormat="1" ht="18" customHeight="1" x14ac:dyDescent="0.35">
      <c r="B35" s="335" t="s">
        <v>137</v>
      </c>
      <c r="C35" s="336"/>
      <c r="D35" s="336"/>
      <c r="E35" s="337"/>
      <c r="F35"/>
      <c r="G35"/>
      <c r="H35"/>
      <c r="J35" s="102"/>
    </row>
    <row r="36" spans="2:10" s="101" customFormat="1" ht="36" customHeight="1" x14ac:dyDescent="0.35">
      <c r="B36" s="103" t="s">
        <v>84</v>
      </c>
      <c r="C36" s="59" t="s">
        <v>119</v>
      </c>
      <c r="D36" s="191" t="s">
        <v>85</v>
      </c>
      <c r="E36" s="192" t="s">
        <v>86</v>
      </c>
      <c r="F36"/>
      <c r="G36"/>
      <c r="H36"/>
      <c r="J36" s="102"/>
    </row>
    <row r="37" spans="2:10" ht="18" customHeight="1" x14ac:dyDescent="0.35">
      <c r="B37" s="104" t="s">
        <v>120</v>
      </c>
      <c r="C37" s="99" t="s">
        <v>121</v>
      </c>
      <c r="D37" s="215"/>
      <c r="E37" s="187" t="s">
        <v>122</v>
      </c>
      <c r="G37"/>
      <c r="H37"/>
      <c r="J37" s="24"/>
    </row>
    <row r="38" spans="2:10" ht="18" customHeight="1" x14ac:dyDescent="0.35">
      <c r="B38" s="98" t="s">
        <v>123</v>
      </c>
      <c r="C38" s="99" t="s">
        <v>124</v>
      </c>
      <c r="D38" s="215"/>
      <c r="E38" s="187" t="s">
        <v>111</v>
      </c>
      <c r="G38"/>
      <c r="H38"/>
      <c r="J38" s="24"/>
    </row>
    <row r="39" spans="2:10" ht="18" customHeight="1" x14ac:dyDescent="0.35">
      <c r="B39" s="104" t="s">
        <v>125</v>
      </c>
      <c r="C39" s="99" t="s">
        <v>126</v>
      </c>
      <c r="D39" s="215"/>
      <c r="E39" s="187" t="s">
        <v>127</v>
      </c>
      <c r="G39"/>
      <c r="H39"/>
      <c r="J39" s="24"/>
    </row>
    <row r="40" spans="2:10" ht="18" customHeight="1" x14ac:dyDescent="0.35">
      <c r="B40" s="104" t="s">
        <v>128</v>
      </c>
      <c r="C40" s="99" t="s">
        <v>129</v>
      </c>
      <c r="D40" s="215"/>
      <c r="E40" s="187" t="s">
        <v>130</v>
      </c>
      <c r="G40"/>
      <c r="H40"/>
      <c r="J40" s="24"/>
    </row>
    <row r="41" spans="2:10" ht="18" customHeight="1" x14ac:dyDescent="0.35">
      <c r="B41" s="98" t="s">
        <v>131</v>
      </c>
      <c r="C41" s="99" t="s">
        <v>132</v>
      </c>
      <c r="D41" s="231"/>
      <c r="E41" s="187" t="s">
        <v>133</v>
      </c>
      <c r="G41"/>
      <c r="H41"/>
      <c r="J41" s="24"/>
    </row>
    <row r="42" spans="2:10" ht="18" customHeight="1" x14ac:dyDescent="0.35">
      <c r="B42" s="98" t="s">
        <v>134</v>
      </c>
      <c r="C42" s="99" t="s">
        <v>135</v>
      </c>
      <c r="D42" s="231"/>
      <c r="E42" s="187" t="s">
        <v>136</v>
      </c>
      <c r="G42"/>
      <c r="H42"/>
      <c r="J42" s="24"/>
    </row>
    <row r="43" spans="2:10" ht="18" customHeight="1" x14ac:dyDescent="0.35">
      <c r="B43" s="91"/>
      <c r="E43" s="60"/>
      <c r="G43"/>
      <c r="H43"/>
      <c r="J43" s="24"/>
    </row>
    <row r="44" spans="2:10" ht="18" customHeight="1" x14ac:dyDescent="0.35">
      <c r="B44" s="335" t="s">
        <v>138</v>
      </c>
      <c r="C44" s="336"/>
      <c r="D44" s="336"/>
      <c r="E44" s="337"/>
      <c r="G44"/>
      <c r="H44"/>
      <c r="J44" s="24"/>
    </row>
    <row r="45" spans="2:10" ht="33.6" customHeight="1" x14ac:dyDescent="0.35">
      <c r="B45" s="103" t="s">
        <v>84</v>
      </c>
      <c r="C45" s="59" t="s">
        <v>119</v>
      </c>
      <c r="D45" s="191" t="s">
        <v>85</v>
      </c>
      <c r="E45" s="192" t="s">
        <v>86</v>
      </c>
      <c r="G45"/>
      <c r="H45"/>
      <c r="J45" s="24"/>
    </row>
    <row r="46" spans="2:10" ht="18" customHeight="1" x14ac:dyDescent="0.35">
      <c r="B46" s="104" t="s">
        <v>120</v>
      </c>
      <c r="C46" s="99" t="s">
        <v>121</v>
      </c>
      <c r="D46" s="215"/>
      <c r="E46" s="187" t="s">
        <v>122</v>
      </c>
      <c r="G46"/>
      <c r="H46"/>
      <c r="J46" s="24"/>
    </row>
    <row r="47" spans="2:10" ht="18" customHeight="1" x14ac:dyDescent="0.35">
      <c r="B47" s="98" t="s">
        <v>123</v>
      </c>
      <c r="C47" s="99" t="s">
        <v>124</v>
      </c>
      <c r="D47" s="231"/>
      <c r="E47" s="187" t="s">
        <v>111</v>
      </c>
      <c r="G47"/>
      <c r="H47"/>
      <c r="J47" s="24"/>
    </row>
    <row r="48" spans="2:10" ht="18" customHeight="1" x14ac:dyDescent="0.35">
      <c r="B48" s="104" t="s">
        <v>125</v>
      </c>
      <c r="C48" s="99" t="s">
        <v>126</v>
      </c>
      <c r="D48" s="215"/>
      <c r="E48" s="187" t="s">
        <v>127</v>
      </c>
      <c r="G48"/>
      <c r="H48"/>
      <c r="J48" s="24"/>
    </row>
    <row r="49" spans="1:10" ht="18" customHeight="1" x14ac:dyDescent="0.35">
      <c r="B49" s="104" t="s">
        <v>128</v>
      </c>
      <c r="C49" s="99" t="s">
        <v>129</v>
      </c>
      <c r="D49" s="215"/>
      <c r="E49" s="187" t="s">
        <v>130</v>
      </c>
      <c r="G49"/>
      <c r="H49"/>
      <c r="J49" s="24"/>
    </row>
    <row r="50" spans="1:10" ht="18" customHeight="1" x14ac:dyDescent="0.35">
      <c r="B50" s="98" t="s">
        <v>131</v>
      </c>
      <c r="C50" s="99" t="s">
        <v>132</v>
      </c>
      <c r="D50" s="231"/>
      <c r="E50" s="187" t="s">
        <v>133</v>
      </c>
      <c r="G50"/>
      <c r="H50"/>
      <c r="J50" s="24"/>
    </row>
    <row r="51" spans="1:10" ht="18" customHeight="1" x14ac:dyDescent="0.35">
      <c r="B51" s="98" t="s">
        <v>134</v>
      </c>
      <c r="C51" s="99" t="s">
        <v>135</v>
      </c>
      <c r="D51" s="231"/>
      <c r="E51" s="187" t="s">
        <v>136</v>
      </c>
      <c r="G51"/>
      <c r="H51"/>
      <c r="J51" s="24"/>
    </row>
    <row r="52" spans="1:10" ht="18" customHeight="1" x14ac:dyDescent="0.35">
      <c r="B52" s="91"/>
      <c r="E52" s="60"/>
      <c r="G52"/>
      <c r="H52"/>
      <c r="J52" s="24"/>
    </row>
    <row r="53" spans="1:10" ht="18" customHeight="1" x14ac:dyDescent="0.35">
      <c r="B53" s="322" t="s">
        <v>139</v>
      </c>
      <c r="C53" s="323"/>
      <c r="D53" s="323"/>
      <c r="E53" s="324"/>
      <c r="G53"/>
      <c r="H53"/>
      <c r="J53" s="24"/>
    </row>
    <row r="54" spans="1:10" ht="18" customHeight="1" x14ac:dyDescent="0.35">
      <c r="B54" s="338" t="s">
        <v>84</v>
      </c>
      <c r="C54" s="339"/>
      <c r="D54" s="105" t="s">
        <v>85</v>
      </c>
      <c r="E54" s="194" t="s">
        <v>86</v>
      </c>
      <c r="G54"/>
      <c r="H54"/>
      <c r="J54" s="24"/>
    </row>
    <row r="55" spans="1:10" ht="18" customHeight="1" x14ac:dyDescent="0.35">
      <c r="B55" s="304" t="s">
        <v>140</v>
      </c>
      <c r="C55" s="305"/>
      <c r="D55" s="193" t="str">
        <f>IFERROR(IF(OR(D20="Single-speed",D21="Pressure Cleaner Booster Pump"),((D46/1000)*60)/(D48/1000),IF(OR(D20="Dual-speed",D20="Multi/variable-speed"),(((0.8*(D28/1000)*60)+(0.2*(D37/1000)*60))/((0.8*(D30/1000))+(0.2*(D39/1000)))),"N/A")),"N/A")</f>
        <v>N/A</v>
      </c>
      <c r="E55" s="187" t="s">
        <v>141</v>
      </c>
      <c r="G55"/>
      <c r="H55"/>
      <c r="J55" s="24"/>
    </row>
    <row r="56" spans="1:10" ht="18" customHeight="1" x14ac:dyDescent="0.35">
      <c r="B56" s="304" t="s">
        <v>142</v>
      </c>
      <c r="C56" s="305"/>
      <c r="D56" s="242">
        <f>(D46*D47)/3960</f>
        <v>0</v>
      </c>
      <c r="E56" s="187" t="s">
        <v>143</v>
      </c>
      <c r="G56"/>
      <c r="H56"/>
      <c r="J56" s="24"/>
    </row>
    <row r="57" spans="1:10" ht="18" customHeight="1" x14ac:dyDescent="0.35">
      <c r="B57" s="304" t="s">
        <v>144</v>
      </c>
      <c r="C57" s="305"/>
      <c r="D57" s="242">
        <f>(D28*D29)/3960</f>
        <v>0</v>
      </c>
      <c r="E57" s="187" t="s">
        <v>143</v>
      </c>
      <c r="G57"/>
      <c r="H57"/>
      <c r="J57" s="24"/>
    </row>
    <row r="58" spans="1:10" ht="18" customHeight="1" x14ac:dyDescent="0.35">
      <c r="B58" s="304" t="s">
        <v>145</v>
      </c>
      <c r="C58" s="305"/>
      <c r="D58" s="242">
        <f>(D37*D38)/3960</f>
        <v>0</v>
      </c>
      <c r="E58" s="187" t="s">
        <v>143</v>
      </c>
      <c r="G58"/>
      <c r="H58"/>
      <c r="J58" s="24"/>
    </row>
    <row r="59" spans="1:10" ht="18" customHeight="1" x14ac:dyDescent="0.35">
      <c r="B59" s="304" t="s">
        <v>146</v>
      </c>
      <c r="C59" s="305"/>
      <c r="D59" s="242" t="str">
        <f>IFERROR((D48/(D50*D51)),"N/A")</f>
        <v>N/A</v>
      </c>
      <c r="E59" s="187" t="s">
        <v>147</v>
      </c>
      <c r="G59"/>
      <c r="H59"/>
      <c r="J59" s="24"/>
    </row>
    <row r="60" spans="1:10" ht="18" customHeight="1" x14ac:dyDescent="0.35">
      <c r="B60" s="304" t="s">
        <v>148</v>
      </c>
      <c r="C60" s="305"/>
      <c r="D60" s="242" t="str">
        <f>IFERROR((D30/(D32*D33)),"N/A")</f>
        <v>N/A</v>
      </c>
      <c r="E60" s="187" t="s">
        <v>147</v>
      </c>
      <c r="G60"/>
      <c r="H60"/>
      <c r="J60" s="24"/>
    </row>
    <row r="61" spans="1:10" ht="18" customHeight="1" thickBot="1" x14ac:dyDescent="0.4">
      <c r="B61" s="325" t="s">
        <v>149</v>
      </c>
      <c r="C61" s="326"/>
      <c r="D61" s="243" t="str">
        <f>IFERROR((D39/(D41*D42)),"N/A")</f>
        <v>N/A</v>
      </c>
      <c r="E61" s="195" t="s">
        <v>147</v>
      </c>
      <c r="G61"/>
      <c r="H61"/>
      <c r="J61" s="24"/>
    </row>
    <row r="62" spans="1:10" ht="18" customHeight="1" x14ac:dyDescent="0.35">
      <c r="B62" s="90"/>
      <c r="J62" s="24"/>
    </row>
    <row r="63" spans="1:10" ht="18" customHeight="1" x14ac:dyDescent="0.35">
      <c r="A63" s="24"/>
      <c r="B63" s="24"/>
      <c r="C63" s="24"/>
      <c r="D63" s="24"/>
      <c r="E63" s="24"/>
      <c r="F63" s="58"/>
      <c r="G63" s="24"/>
      <c r="H63" s="24"/>
      <c r="I63" s="24"/>
      <c r="J63" s="24"/>
    </row>
  </sheetData>
  <sheetProtection algorithmName="SHA-512" hashValue="jMMwl8CCklzw1K/pD8jg+D3FpE3+Fa3EMOO2lh9Cl1xnDPnpDdrsmaXdo+whLpn6a9745WsEjYwUBSS3L0mmMQ==" saltValue="BPfiFIfwBFWUN2qPB6ACpg==" spinCount="100000" sheet="1" objects="1" scenarios="1" selectLockedCells="1"/>
  <mergeCells count="33">
    <mergeCell ref="B59:C59"/>
    <mergeCell ref="B60:C60"/>
    <mergeCell ref="B61:C61"/>
    <mergeCell ref="B2:D2"/>
    <mergeCell ref="C3:D3"/>
    <mergeCell ref="C4:D4"/>
    <mergeCell ref="C5:D5"/>
    <mergeCell ref="C6:D6"/>
    <mergeCell ref="C7:D7"/>
    <mergeCell ref="C8:D8"/>
    <mergeCell ref="C9:D9"/>
    <mergeCell ref="B44:E44"/>
    <mergeCell ref="B35:E35"/>
    <mergeCell ref="B54:C54"/>
    <mergeCell ref="B55:C55"/>
    <mergeCell ref="B56:C56"/>
    <mergeCell ref="B57:C57"/>
    <mergeCell ref="B58:C58"/>
    <mergeCell ref="E22:H22"/>
    <mergeCell ref="E23:H23"/>
    <mergeCell ref="B17:H17"/>
    <mergeCell ref="B22:C22"/>
    <mergeCell ref="B19:H19"/>
    <mergeCell ref="B20:C20"/>
    <mergeCell ref="B21:C21"/>
    <mergeCell ref="B24:C24"/>
    <mergeCell ref="B23:C23"/>
    <mergeCell ref="B53:E53"/>
    <mergeCell ref="B13:H13"/>
    <mergeCell ref="B14:H14"/>
    <mergeCell ref="B15:H15"/>
    <mergeCell ref="B16:H16"/>
    <mergeCell ref="B12:H12"/>
  </mergeCells>
  <phoneticPr fontId="25" type="noConversion"/>
  <conditionalFormatting sqref="B35">
    <cfRule type="expression" dxfId="5" priority="1">
      <formula>$D$20="Dual-speed"</formula>
    </cfRule>
    <cfRule type="expression" dxfId="4" priority="2">
      <formula>$D$20="Multi/variable-speed"</formula>
    </cfRule>
  </conditionalFormatting>
  <conditionalFormatting sqref="B44 B45:E51 D56:E56 D59:E59">
    <cfRule type="expression" dxfId="3" priority="3">
      <formula>$D$20="Dual-speed"</formula>
    </cfRule>
    <cfRule type="expression" dxfId="2" priority="7">
      <formula>$D$20="Multi/variable-speed"</formula>
    </cfRule>
  </conditionalFormatting>
  <conditionalFormatting sqref="B26:E34 B36:E42 D57:E58 D60:E61">
    <cfRule type="expression" dxfId="1" priority="4">
      <formula>$D$21="Pressure Cleaner Booster Pump"</formula>
    </cfRule>
    <cfRule type="expression" dxfId="0" priority="9">
      <formula>$D$20="Single-speed"</formula>
    </cfRule>
  </conditionalFormatting>
  <dataValidations count="1">
    <dataValidation type="list" allowBlank="1" showInputMessage="1" showErrorMessage="1" sqref="D24" xr:uid="{F141FDEB-8916-469A-A7F2-03424FD7E71C}">
      <formula1>Yes_No</formula1>
    </dataValidation>
  </dataValidations>
  <hyperlinks>
    <hyperlink ref="F2" location="Instructions!B37" display="Back to Instructions tab" xr:uid="{26AFAD3D-E9F2-4441-A877-78DF036DB272}"/>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62FC1-B406-485C-A1CA-ABFBA8FF35D2}">
  <sheetPr codeName="Sheet7">
    <tabColor rgb="FF0070C0"/>
  </sheetPr>
  <dimension ref="A1:I81"/>
  <sheetViews>
    <sheetView showGridLines="0" zoomScale="80" zoomScaleNormal="80" workbookViewId="0">
      <selection activeCell="B16" sqref="B16:G35"/>
    </sheetView>
  </sheetViews>
  <sheetFormatPr defaultColWidth="9.109375" defaultRowHeight="18" customHeight="1" x14ac:dyDescent="0.35"/>
  <cols>
    <col min="1" max="1" width="4.88671875" style="23" customWidth="1"/>
    <col min="2" max="2" width="30.6640625" style="23" bestFit="1" customWidth="1"/>
    <col min="3" max="3" width="57.6640625" style="23" bestFit="1" customWidth="1"/>
    <col min="4" max="4" width="9.109375" style="23"/>
    <col min="5" max="5" width="25.109375" style="23" bestFit="1" customWidth="1"/>
    <col min="6" max="6" width="47.44140625" style="23" customWidth="1"/>
    <col min="7" max="7" width="9.109375" style="23"/>
    <col min="8" max="8" width="6.33203125" style="23" customWidth="1"/>
    <col min="9" max="9" width="3.77734375" style="23" customWidth="1"/>
    <col min="10" max="16384" width="9.109375" style="23"/>
  </cols>
  <sheetData>
    <row r="1" spans="2:9" ht="18" customHeight="1" thickBot="1" x14ac:dyDescent="0.4">
      <c r="I1" s="24"/>
    </row>
    <row r="2" spans="2:9" ht="18" customHeight="1" thickBot="1" x14ac:dyDescent="0.4">
      <c r="B2" s="254" t="str">
        <f>'Version Control'!$B$2</f>
        <v>Title Block</v>
      </c>
      <c r="C2" s="255"/>
      <c r="E2" s="151" t="s">
        <v>51</v>
      </c>
      <c r="I2" s="24"/>
    </row>
    <row r="3" spans="2:9" ht="18" customHeight="1" x14ac:dyDescent="0.35">
      <c r="B3" s="25" t="str">
        <f>'Version Control'!$B$3</f>
        <v>Test Report Template Name:</v>
      </c>
      <c r="C3" s="26" t="str">
        <f>'Version Control'!$C$3</f>
        <v>Dedicated Purpose Pool Pumps</v>
      </c>
      <c r="I3" s="24"/>
    </row>
    <row r="4" spans="2:9" ht="18" customHeight="1" x14ac:dyDescent="0.35">
      <c r="B4" s="27" t="str">
        <f>'Version Control'!$B$4</f>
        <v>Version Number:</v>
      </c>
      <c r="C4" s="28" t="str">
        <f>'Version Control'!$C$4</f>
        <v>v1.5</v>
      </c>
      <c r="I4" s="24"/>
    </row>
    <row r="5" spans="2:9" ht="18" customHeight="1" x14ac:dyDescent="0.35">
      <c r="B5" s="27" t="str">
        <f>'Version Control'!$B$5</f>
        <v xml:space="preserve">Latest Template Revision: </v>
      </c>
      <c r="C5" s="29">
        <f>'Version Control'!$C$5</f>
        <v>45995</v>
      </c>
      <c r="I5" s="24"/>
    </row>
    <row r="6" spans="2:9" ht="18" customHeight="1" x14ac:dyDescent="0.35">
      <c r="B6" s="27" t="str">
        <f>'Version Control'!$B$6</f>
        <v>Tab Name:</v>
      </c>
      <c r="C6" s="30" t="str">
        <f ca="1">MID(CELL("filename",A1), FIND("]", CELL("filename", A1))+ 1, 255)</f>
        <v>(Optional) Performance Curves</v>
      </c>
      <c r="I6" s="24"/>
    </row>
    <row r="7" spans="2:9" ht="36" customHeight="1" x14ac:dyDescent="0.35">
      <c r="B7" s="20" t="str">
        <f>'Version Control'!$B$7</f>
        <v>File Name:</v>
      </c>
      <c r="C7" s="50" t="str">
        <f ca="1">'Version Control'!$C$7</f>
        <v>Dedicated-Purpose Pool Pumps - v1.5.xlsx</v>
      </c>
      <c r="I7" s="24"/>
    </row>
    <row r="8" spans="2:9" ht="15.6" x14ac:dyDescent="0.35">
      <c r="B8" s="20" t="str">
        <f>'Version Control'!$B$8</f>
        <v>Date Test Started:</v>
      </c>
      <c r="C8" s="176" t="str">
        <f>'Version Control'!$C$8</f>
        <v>[MM/DD/YYYY]</v>
      </c>
      <c r="I8" s="24"/>
    </row>
    <row r="9" spans="2:9" ht="18" customHeight="1" thickBot="1" x14ac:dyDescent="0.4">
      <c r="B9" s="52" t="str">
        <f>'Version Control'!$B$9</f>
        <v>Date Test Finished:</v>
      </c>
      <c r="C9" s="53" t="str">
        <f>'Version Control'!$C$9</f>
        <v>[MM/DD/YYYY]</v>
      </c>
      <c r="I9" s="24"/>
    </row>
    <row r="10" spans="2:9" ht="18" customHeight="1" x14ac:dyDescent="0.35">
      <c r="B10" s="31"/>
      <c r="C10" s="32"/>
      <c r="I10" s="24"/>
    </row>
    <row r="11" spans="2:9" ht="18" customHeight="1" thickBot="1" x14ac:dyDescent="0.4">
      <c r="B11" s="31"/>
      <c r="C11" s="32"/>
      <c r="I11" s="24"/>
    </row>
    <row r="12" spans="2:9" ht="18" customHeight="1" thickBot="1" x14ac:dyDescent="0.4">
      <c r="B12" s="313" t="s">
        <v>150</v>
      </c>
      <c r="C12" s="314"/>
      <c r="D12" s="314"/>
      <c r="E12" s="314"/>
      <c r="F12" s="352"/>
      <c r="I12" s="24"/>
    </row>
    <row r="13" spans="2:9" ht="38.4" customHeight="1" thickBot="1" x14ac:dyDescent="0.4">
      <c r="B13" s="353" t="s">
        <v>151</v>
      </c>
      <c r="C13" s="354"/>
      <c r="D13" s="354"/>
      <c r="E13" s="354"/>
      <c r="F13" s="355"/>
      <c r="I13" s="24"/>
    </row>
    <row r="14" spans="2:9" ht="18" customHeight="1" thickBot="1" x14ac:dyDescent="0.4">
      <c r="B14" s="31"/>
      <c r="C14" s="32"/>
      <c r="I14" s="24"/>
    </row>
    <row r="15" spans="2:9" ht="18" customHeight="1" thickBot="1" x14ac:dyDescent="0.4">
      <c r="B15" s="349" t="s">
        <v>152</v>
      </c>
      <c r="C15" s="350"/>
      <c r="D15" s="350"/>
      <c r="E15" s="350"/>
      <c r="F15" s="350"/>
      <c r="G15" s="351"/>
      <c r="I15" s="24"/>
    </row>
    <row r="16" spans="2:9" ht="18" customHeight="1" x14ac:dyDescent="0.35">
      <c r="B16" s="340"/>
      <c r="C16" s="341"/>
      <c r="D16" s="341"/>
      <c r="E16" s="341"/>
      <c r="F16" s="341"/>
      <c r="G16" s="342"/>
      <c r="I16" s="24"/>
    </row>
    <row r="17" spans="2:9" ht="18" customHeight="1" x14ac:dyDescent="0.35">
      <c r="B17" s="343"/>
      <c r="C17" s="344"/>
      <c r="D17" s="344"/>
      <c r="E17" s="344"/>
      <c r="F17" s="344"/>
      <c r="G17" s="345"/>
      <c r="I17" s="24"/>
    </row>
    <row r="18" spans="2:9" ht="18" customHeight="1" x14ac:dyDescent="0.35">
      <c r="B18" s="343"/>
      <c r="C18" s="344"/>
      <c r="D18" s="344"/>
      <c r="E18" s="344"/>
      <c r="F18" s="344"/>
      <c r="G18" s="345"/>
      <c r="I18" s="24"/>
    </row>
    <row r="19" spans="2:9" ht="18" customHeight="1" x14ac:dyDescent="0.35">
      <c r="B19" s="343"/>
      <c r="C19" s="344"/>
      <c r="D19" s="344"/>
      <c r="E19" s="344"/>
      <c r="F19" s="344"/>
      <c r="G19" s="345"/>
      <c r="I19" s="24"/>
    </row>
    <row r="20" spans="2:9" ht="18" customHeight="1" x14ac:dyDescent="0.35">
      <c r="B20" s="343"/>
      <c r="C20" s="344"/>
      <c r="D20" s="344"/>
      <c r="E20" s="344"/>
      <c r="F20" s="344"/>
      <c r="G20" s="345"/>
      <c r="I20" s="24"/>
    </row>
    <row r="21" spans="2:9" ht="18" customHeight="1" x14ac:dyDescent="0.35">
      <c r="B21" s="343"/>
      <c r="C21" s="344"/>
      <c r="D21" s="344"/>
      <c r="E21" s="344"/>
      <c r="F21" s="344"/>
      <c r="G21" s="345"/>
      <c r="I21" s="24"/>
    </row>
    <row r="22" spans="2:9" ht="18" customHeight="1" x14ac:dyDescent="0.35">
      <c r="B22" s="343"/>
      <c r="C22" s="344"/>
      <c r="D22" s="344"/>
      <c r="E22" s="344"/>
      <c r="F22" s="344"/>
      <c r="G22" s="345"/>
      <c r="I22" s="24"/>
    </row>
    <row r="23" spans="2:9" ht="18" customHeight="1" x14ac:dyDescent="0.35">
      <c r="B23" s="343"/>
      <c r="C23" s="344"/>
      <c r="D23" s="344"/>
      <c r="E23" s="344"/>
      <c r="F23" s="344"/>
      <c r="G23" s="345"/>
      <c r="I23" s="24"/>
    </row>
    <row r="24" spans="2:9" ht="18" customHeight="1" x14ac:dyDescent="0.35">
      <c r="B24" s="343"/>
      <c r="C24" s="344"/>
      <c r="D24" s="344"/>
      <c r="E24" s="344"/>
      <c r="F24" s="344"/>
      <c r="G24" s="345"/>
      <c r="I24" s="24"/>
    </row>
    <row r="25" spans="2:9" ht="18" customHeight="1" x14ac:dyDescent="0.35">
      <c r="B25" s="343"/>
      <c r="C25" s="344"/>
      <c r="D25" s="344"/>
      <c r="E25" s="344"/>
      <c r="F25" s="344"/>
      <c r="G25" s="345"/>
      <c r="I25" s="24"/>
    </row>
    <row r="26" spans="2:9" ht="18" customHeight="1" x14ac:dyDescent="0.35">
      <c r="B26" s="343"/>
      <c r="C26" s="344"/>
      <c r="D26" s="344"/>
      <c r="E26" s="344"/>
      <c r="F26" s="344"/>
      <c r="G26" s="345"/>
      <c r="I26" s="24"/>
    </row>
    <row r="27" spans="2:9" ht="18" customHeight="1" x14ac:dyDescent="0.35">
      <c r="B27" s="343"/>
      <c r="C27" s="344"/>
      <c r="D27" s="344"/>
      <c r="E27" s="344"/>
      <c r="F27" s="344"/>
      <c r="G27" s="345"/>
      <c r="I27" s="24"/>
    </row>
    <row r="28" spans="2:9" ht="18" customHeight="1" x14ac:dyDescent="0.35">
      <c r="B28" s="343"/>
      <c r="C28" s="344"/>
      <c r="D28" s="344"/>
      <c r="E28" s="344"/>
      <c r="F28" s="344"/>
      <c r="G28" s="345"/>
      <c r="I28" s="24"/>
    </row>
    <row r="29" spans="2:9" ht="18" customHeight="1" x14ac:dyDescent="0.35">
      <c r="B29" s="343"/>
      <c r="C29" s="344"/>
      <c r="D29" s="344"/>
      <c r="E29" s="344"/>
      <c r="F29" s="344"/>
      <c r="G29" s="345"/>
      <c r="I29" s="24"/>
    </row>
    <row r="30" spans="2:9" ht="18" customHeight="1" x14ac:dyDescent="0.35">
      <c r="B30" s="343"/>
      <c r="C30" s="344"/>
      <c r="D30" s="344"/>
      <c r="E30" s="344"/>
      <c r="F30" s="344"/>
      <c r="G30" s="345"/>
      <c r="I30" s="24"/>
    </row>
    <row r="31" spans="2:9" ht="18" customHeight="1" x14ac:dyDescent="0.35">
      <c r="B31" s="343"/>
      <c r="C31" s="344"/>
      <c r="D31" s="344"/>
      <c r="E31" s="344"/>
      <c r="F31" s="344"/>
      <c r="G31" s="345"/>
      <c r="I31" s="24"/>
    </row>
    <row r="32" spans="2:9" ht="18" customHeight="1" x14ac:dyDescent="0.35">
      <c r="B32" s="343"/>
      <c r="C32" s="344"/>
      <c r="D32" s="344"/>
      <c r="E32" s="344"/>
      <c r="F32" s="344"/>
      <c r="G32" s="345"/>
      <c r="I32" s="24"/>
    </row>
    <row r="33" spans="2:9" ht="18" customHeight="1" x14ac:dyDescent="0.35">
      <c r="B33" s="343"/>
      <c r="C33" s="344"/>
      <c r="D33" s="344"/>
      <c r="E33" s="344"/>
      <c r="F33" s="344"/>
      <c r="G33" s="345"/>
      <c r="I33" s="24"/>
    </row>
    <row r="34" spans="2:9" ht="18" customHeight="1" x14ac:dyDescent="0.35">
      <c r="B34" s="343"/>
      <c r="C34" s="344"/>
      <c r="D34" s="344"/>
      <c r="E34" s="344"/>
      <c r="F34" s="344"/>
      <c r="G34" s="345"/>
      <c r="I34" s="24"/>
    </row>
    <row r="35" spans="2:9" ht="18" customHeight="1" thickBot="1" x14ac:dyDescent="0.4">
      <c r="B35" s="346"/>
      <c r="C35" s="347"/>
      <c r="D35" s="347"/>
      <c r="E35" s="347"/>
      <c r="F35" s="347"/>
      <c r="G35" s="348"/>
      <c r="I35" s="24"/>
    </row>
    <row r="36" spans="2:9" ht="18" customHeight="1" thickBot="1" x14ac:dyDescent="0.4">
      <c r="B36" s="150"/>
      <c r="C36" s="150"/>
      <c r="D36" s="150"/>
      <c r="E36" s="150"/>
      <c r="F36" s="150"/>
      <c r="G36" s="150"/>
      <c r="I36" s="24"/>
    </row>
    <row r="37" spans="2:9" ht="18" customHeight="1" thickBot="1" x14ac:dyDescent="0.4">
      <c r="B37" s="349" t="s">
        <v>153</v>
      </c>
      <c r="C37" s="350"/>
      <c r="D37" s="350"/>
      <c r="E37" s="350"/>
      <c r="F37" s="350"/>
      <c r="G37" s="351"/>
      <c r="I37" s="24"/>
    </row>
    <row r="38" spans="2:9" ht="18" customHeight="1" x14ac:dyDescent="0.35">
      <c r="B38" s="340"/>
      <c r="C38" s="341"/>
      <c r="D38" s="341"/>
      <c r="E38" s="341"/>
      <c r="F38" s="341"/>
      <c r="G38" s="342"/>
      <c r="I38" s="24"/>
    </row>
    <row r="39" spans="2:9" ht="18" customHeight="1" x14ac:dyDescent="0.35">
      <c r="B39" s="343"/>
      <c r="C39" s="344"/>
      <c r="D39" s="344"/>
      <c r="E39" s="344"/>
      <c r="F39" s="344"/>
      <c r="G39" s="345"/>
      <c r="I39" s="24"/>
    </row>
    <row r="40" spans="2:9" ht="18" customHeight="1" x14ac:dyDescent="0.35">
      <c r="B40" s="343"/>
      <c r="C40" s="344"/>
      <c r="D40" s="344"/>
      <c r="E40" s="344"/>
      <c r="F40" s="344"/>
      <c r="G40" s="345"/>
      <c r="I40" s="24"/>
    </row>
    <row r="41" spans="2:9" ht="18" customHeight="1" x14ac:dyDescent="0.35">
      <c r="B41" s="343"/>
      <c r="C41" s="344"/>
      <c r="D41" s="344"/>
      <c r="E41" s="344"/>
      <c r="F41" s="344"/>
      <c r="G41" s="345"/>
      <c r="I41" s="24"/>
    </row>
    <row r="42" spans="2:9" ht="18" customHeight="1" x14ac:dyDescent="0.35">
      <c r="B42" s="343"/>
      <c r="C42" s="344"/>
      <c r="D42" s="344"/>
      <c r="E42" s="344"/>
      <c r="F42" s="344"/>
      <c r="G42" s="345"/>
      <c r="I42" s="24"/>
    </row>
    <row r="43" spans="2:9" ht="18" customHeight="1" x14ac:dyDescent="0.35">
      <c r="B43" s="343"/>
      <c r="C43" s="344"/>
      <c r="D43" s="344"/>
      <c r="E43" s="344"/>
      <c r="F43" s="344"/>
      <c r="G43" s="345"/>
      <c r="I43" s="24"/>
    </row>
    <row r="44" spans="2:9" ht="18" customHeight="1" x14ac:dyDescent="0.35">
      <c r="B44" s="343"/>
      <c r="C44" s="344"/>
      <c r="D44" s="344"/>
      <c r="E44" s="344"/>
      <c r="F44" s="344"/>
      <c r="G44" s="345"/>
      <c r="I44" s="24"/>
    </row>
    <row r="45" spans="2:9" ht="18" customHeight="1" x14ac:dyDescent="0.35">
      <c r="B45" s="343"/>
      <c r="C45" s="344"/>
      <c r="D45" s="344"/>
      <c r="E45" s="344"/>
      <c r="F45" s="344"/>
      <c r="G45" s="345"/>
      <c r="I45" s="24"/>
    </row>
    <row r="46" spans="2:9" ht="18" customHeight="1" x14ac:dyDescent="0.35">
      <c r="B46" s="343"/>
      <c r="C46" s="344"/>
      <c r="D46" s="344"/>
      <c r="E46" s="344"/>
      <c r="F46" s="344"/>
      <c r="G46" s="345"/>
      <c r="I46" s="24"/>
    </row>
    <row r="47" spans="2:9" ht="18" customHeight="1" x14ac:dyDescent="0.35">
      <c r="B47" s="343"/>
      <c r="C47" s="344"/>
      <c r="D47" s="344"/>
      <c r="E47" s="344"/>
      <c r="F47" s="344"/>
      <c r="G47" s="345"/>
      <c r="I47" s="24"/>
    </row>
    <row r="48" spans="2:9" ht="18" customHeight="1" x14ac:dyDescent="0.35">
      <c r="B48" s="343"/>
      <c r="C48" s="344"/>
      <c r="D48" s="344"/>
      <c r="E48" s="344"/>
      <c r="F48" s="344"/>
      <c r="G48" s="345"/>
      <c r="I48" s="24"/>
    </row>
    <row r="49" spans="2:9" ht="18" customHeight="1" x14ac:dyDescent="0.35">
      <c r="B49" s="343"/>
      <c r="C49" s="344"/>
      <c r="D49" s="344"/>
      <c r="E49" s="344"/>
      <c r="F49" s="344"/>
      <c r="G49" s="345"/>
      <c r="I49" s="24"/>
    </row>
    <row r="50" spans="2:9" ht="18" customHeight="1" x14ac:dyDescent="0.35">
      <c r="B50" s="343"/>
      <c r="C50" s="344"/>
      <c r="D50" s="344"/>
      <c r="E50" s="344"/>
      <c r="F50" s="344"/>
      <c r="G50" s="345"/>
      <c r="I50" s="24"/>
    </row>
    <row r="51" spans="2:9" ht="18" customHeight="1" x14ac:dyDescent="0.35">
      <c r="B51" s="343"/>
      <c r="C51" s="344"/>
      <c r="D51" s="344"/>
      <c r="E51" s="344"/>
      <c r="F51" s="344"/>
      <c r="G51" s="345"/>
      <c r="I51" s="24"/>
    </row>
    <row r="52" spans="2:9" ht="18" customHeight="1" x14ac:dyDescent="0.35">
      <c r="B52" s="343"/>
      <c r="C52" s="344"/>
      <c r="D52" s="344"/>
      <c r="E52" s="344"/>
      <c r="F52" s="344"/>
      <c r="G52" s="345"/>
      <c r="I52" s="24"/>
    </row>
    <row r="53" spans="2:9" ht="18" customHeight="1" x14ac:dyDescent="0.35">
      <c r="B53" s="343"/>
      <c r="C53" s="344"/>
      <c r="D53" s="344"/>
      <c r="E53" s="344"/>
      <c r="F53" s="344"/>
      <c r="G53" s="345"/>
      <c r="I53" s="24"/>
    </row>
    <row r="54" spans="2:9" ht="18" customHeight="1" x14ac:dyDescent="0.35">
      <c r="B54" s="343"/>
      <c r="C54" s="344"/>
      <c r="D54" s="344"/>
      <c r="E54" s="344"/>
      <c r="F54" s="344"/>
      <c r="G54" s="345"/>
      <c r="I54" s="24"/>
    </row>
    <row r="55" spans="2:9" ht="18" customHeight="1" x14ac:dyDescent="0.35">
      <c r="B55" s="343"/>
      <c r="C55" s="344"/>
      <c r="D55" s="344"/>
      <c r="E55" s="344"/>
      <c r="F55" s="344"/>
      <c r="G55" s="345"/>
      <c r="I55" s="24"/>
    </row>
    <row r="56" spans="2:9" ht="18" customHeight="1" x14ac:dyDescent="0.35">
      <c r="B56" s="343"/>
      <c r="C56" s="344"/>
      <c r="D56" s="344"/>
      <c r="E56" s="344"/>
      <c r="F56" s="344"/>
      <c r="G56" s="345"/>
      <c r="I56" s="24"/>
    </row>
    <row r="57" spans="2:9" ht="18" customHeight="1" thickBot="1" x14ac:dyDescent="0.4">
      <c r="B57" s="346"/>
      <c r="C57" s="347"/>
      <c r="D57" s="347"/>
      <c r="E57" s="347"/>
      <c r="F57" s="347"/>
      <c r="G57" s="348"/>
      <c r="I57" s="24"/>
    </row>
    <row r="58" spans="2:9" ht="18" customHeight="1" thickBot="1" x14ac:dyDescent="0.4">
      <c r="B58" s="150"/>
      <c r="C58" s="150"/>
      <c r="D58" s="150"/>
      <c r="E58" s="150"/>
      <c r="F58" s="150"/>
      <c r="G58" s="150"/>
      <c r="I58" s="24"/>
    </row>
    <row r="59" spans="2:9" ht="18" customHeight="1" thickBot="1" x14ac:dyDescent="0.4">
      <c r="B59" s="349" t="s">
        <v>154</v>
      </c>
      <c r="C59" s="350"/>
      <c r="D59" s="350"/>
      <c r="E59" s="350"/>
      <c r="F59" s="350"/>
      <c r="G59" s="351"/>
      <c r="I59" s="24"/>
    </row>
    <row r="60" spans="2:9" ht="18" customHeight="1" x14ac:dyDescent="0.35">
      <c r="B60" s="340"/>
      <c r="C60" s="341"/>
      <c r="D60" s="341"/>
      <c r="E60" s="341"/>
      <c r="F60" s="341"/>
      <c r="G60" s="342"/>
      <c r="I60" s="24"/>
    </row>
    <row r="61" spans="2:9" ht="18" customHeight="1" x14ac:dyDescent="0.35">
      <c r="B61" s="343"/>
      <c r="C61" s="344"/>
      <c r="D61" s="344"/>
      <c r="E61" s="344"/>
      <c r="F61" s="344"/>
      <c r="G61" s="345"/>
      <c r="I61" s="24"/>
    </row>
    <row r="62" spans="2:9" ht="18" customHeight="1" x14ac:dyDescent="0.35">
      <c r="B62" s="343"/>
      <c r="C62" s="344"/>
      <c r="D62" s="344"/>
      <c r="E62" s="344"/>
      <c r="F62" s="344"/>
      <c r="G62" s="345"/>
      <c r="I62" s="24"/>
    </row>
    <row r="63" spans="2:9" ht="18" customHeight="1" x14ac:dyDescent="0.35">
      <c r="B63" s="343"/>
      <c r="C63" s="344"/>
      <c r="D63" s="344"/>
      <c r="E63" s="344"/>
      <c r="F63" s="344"/>
      <c r="G63" s="345"/>
      <c r="I63" s="24"/>
    </row>
    <row r="64" spans="2:9" ht="18" customHeight="1" x14ac:dyDescent="0.35">
      <c r="B64" s="343"/>
      <c r="C64" s="344"/>
      <c r="D64" s="344"/>
      <c r="E64" s="344"/>
      <c r="F64" s="344"/>
      <c r="G64" s="345"/>
      <c r="I64" s="24"/>
    </row>
    <row r="65" spans="2:9" ht="18" customHeight="1" x14ac:dyDescent="0.35">
      <c r="B65" s="343"/>
      <c r="C65" s="344"/>
      <c r="D65" s="344"/>
      <c r="E65" s="344"/>
      <c r="F65" s="344"/>
      <c r="G65" s="345"/>
      <c r="I65" s="24"/>
    </row>
    <row r="66" spans="2:9" ht="18" customHeight="1" x14ac:dyDescent="0.35">
      <c r="B66" s="343"/>
      <c r="C66" s="344"/>
      <c r="D66" s="344"/>
      <c r="E66" s="344"/>
      <c r="F66" s="344"/>
      <c r="G66" s="345"/>
      <c r="I66" s="24"/>
    </row>
    <row r="67" spans="2:9" ht="18" customHeight="1" x14ac:dyDescent="0.35">
      <c r="B67" s="343"/>
      <c r="C67" s="344"/>
      <c r="D67" s="344"/>
      <c r="E67" s="344"/>
      <c r="F67" s="344"/>
      <c r="G67" s="345"/>
      <c r="I67" s="24"/>
    </row>
    <row r="68" spans="2:9" ht="18" customHeight="1" x14ac:dyDescent="0.35">
      <c r="B68" s="343"/>
      <c r="C68" s="344"/>
      <c r="D68" s="344"/>
      <c r="E68" s="344"/>
      <c r="F68" s="344"/>
      <c r="G68" s="345"/>
      <c r="I68" s="24"/>
    </row>
    <row r="69" spans="2:9" ht="18" customHeight="1" x14ac:dyDescent="0.35">
      <c r="B69" s="343"/>
      <c r="C69" s="344"/>
      <c r="D69" s="344"/>
      <c r="E69" s="344"/>
      <c r="F69" s="344"/>
      <c r="G69" s="345"/>
      <c r="I69" s="24"/>
    </row>
    <row r="70" spans="2:9" ht="18" customHeight="1" x14ac:dyDescent="0.35">
      <c r="B70" s="343"/>
      <c r="C70" s="344"/>
      <c r="D70" s="344"/>
      <c r="E70" s="344"/>
      <c r="F70" s="344"/>
      <c r="G70" s="345"/>
      <c r="I70" s="24"/>
    </row>
    <row r="71" spans="2:9" ht="18" customHeight="1" x14ac:dyDescent="0.35">
      <c r="B71" s="343"/>
      <c r="C71" s="344"/>
      <c r="D71" s="344"/>
      <c r="E71" s="344"/>
      <c r="F71" s="344"/>
      <c r="G71" s="345"/>
      <c r="I71" s="24"/>
    </row>
    <row r="72" spans="2:9" ht="18" customHeight="1" x14ac:dyDescent="0.35">
      <c r="B72" s="343"/>
      <c r="C72" s="344"/>
      <c r="D72" s="344"/>
      <c r="E72" s="344"/>
      <c r="F72" s="344"/>
      <c r="G72" s="345"/>
      <c r="I72" s="24"/>
    </row>
    <row r="73" spans="2:9" ht="18" customHeight="1" x14ac:dyDescent="0.35">
      <c r="B73" s="343"/>
      <c r="C73" s="344"/>
      <c r="D73" s="344"/>
      <c r="E73" s="344"/>
      <c r="F73" s="344"/>
      <c r="G73" s="345"/>
      <c r="I73" s="24"/>
    </row>
    <row r="74" spans="2:9" ht="18" customHeight="1" x14ac:dyDescent="0.35">
      <c r="B74" s="343"/>
      <c r="C74" s="344"/>
      <c r="D74" s="344"/>
      <c r="E74" s="344"/>
      <c r="F74" s="344"/>
      <c r="G74" s="345"/>
      <c r="I74" s="24"/>
    </row>
    <row r="75" spans="2:9" ht="18" customHeight="1" x14ac:dyDescent="0.35">
      <c r="B75" s="343"/>
      <c r="C75" s="344"/>
      <c r="D75" s="344"/>
      <c r="E75" s="344"/>
      <c r="F75" s="344"/>
      <c r="G75" s="345"/>
      <c r="I75" s="24"/>
    </row>
    <row r="76" spans="2:9" ht="18" customHeight="1" x14ac:dyDescent="0.35">
      <c r="B76" s="343"/>
      <c r="C76" s="344"/>
      <c r="D76" s="344"/>
      <c r="E76" s="344"/>
      <c r="F76" s="344"/>
      <c r="G76" s="345"/>
      <c r="I76" s="24"/>
    </row>
    <row r="77" spans="2:9" ht="18" customHeight="1" x14ac:dyDescent="0.35">
      <c r="B77" s="343"/>
      <c r="C77" s="344"/>
      <c r="D77" s="344"/>
      <c r="E77" s="344"/>
      <c r="F77" s="344"/>
      <c r="G77" s="345"/>
      <c r="I77" s="24"/>
    </row>
    <row r="78" spans="2:9" ht="18" customHeight="1" x14ac:dyDescent="0.35">
      <c r="B78" s="343"/>
      <c r="C78" s="344"/>
      <c r="D78" s="344"/>
      <c r="E78" s="344"/>
      <c r="F78" s="344"/>
      <c r="G78" s="345"/>
      <c r="I78" s="24"/>
    </row>
    <row r="79" spans="2:9" ht="18" customHeight="1" thickBot="1" x14ac:dyDescent="0.4">
      <c r="B79" s="346"/>
      <c r="C79" s="347"/>
      <c r="D79" s="347"/>
      <c r="E79" s="347"/>
      <c r="F79" s="347"/>
      <c r="G79" s="348"/>
      <c r="I79" s="24"/>
    </row>
    <row r="80" spans="2:9" ht="18" customHeight="1" x14ac:dyDescent="0.35">
      <c r="I80" s="24"/>
    </row>
    <row r="81" spans="1:9" ht="18" customHeight="1" x14ac:dyDescent="0.35">
      <c r="A81" s="24"/>
      <c r="B81" s="24"/>
      <c r="C81" s="24"/>
      <c r="D81" s="24"/>
      <c r="E81" s="24"/>
      <c r="F81" s="24"/>
      <c r="G81" s="24"/>
      <c r="H81" s="24"/>
      <c r="I81" s="24"/>
    </row>
  </sheetData>
  <sheetProtection algorithmName="SHA-512" hashValue="gm8Cf9B2DbcsHnu0glMzqo6NG4MZOEqjpHXQkrRsMcECUAZu6nK/SImtMAyEpmqSIYxsWPCNt5J1Iy/US21abg==" saltValue="QaUvbSTe6eufLdGPapbysA==" spinCount="100000" sheet="1" scenarios="1" selectLockedCells="1"/>
  <mergeCells count="9">
    <mergeCell ref="B60:G79"/>
    <mergeCell ref="B2:C2"/>
    <mergeCell ref="B15:G15"/>
    <mergeCell ref="B16:G35"/>
    <mergeCell ref="B37:G37"/>
    <mergeCell ref="B38:G57"/>
    <mergeCell ref="B59:G59"/>
    <mergeCell ref="B12:F12"/>
    <mergeCell ref="B13:F13"/>
  </mergeCells>
  <hyperlinks>
    <hyperlink ref="E2" location="Instructions!B37" display="Back to Instructions tab" xr:uid="{7C66DE78-38DC-4938-8DBA-5B2078E9BFCD}"/>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70C0"/>
  </sheetPr>
  <dimension ref="A1:I144"/>
  <sheetViews>
    <sheetView showGridLines="0" zoomScale="80" zoomScaleNormal="80" workbookViewId="0">
      <selection activeCell="B13" sqref="B13:G32"/>
    </sheetView>
  </sheetViews>
  <sheetFormatPr defaultColWidth="9.109375" defaultRowHeight="18" customHeight="1" x14ac:dyDescent="0.35"/>
  <cols>
    <col min="1" max="1" width="5.6640625" style="23" customWidth="1"/>
    <col min="2" max="2" width="30.6640625" style="23" bestFit="1" customWidth="1"/>
    <col min="3" max="3" width="57.6640625" style="23" bestFit="1" customWidth="1"/>
    <col min="4" max="4" width="9.109375" style="23"/>
    <col min="5" max="5" width="25.109375" style="23" bestFit="1" customWidth="1"/>
    <col min="6" max="6" width="47.44140625" style="23" customWidth="1"/>
    <col min="7" max="7" width="9.109375" style="23"/>
    <col min="8" max="8" width="5.33203125" style="23" customWidth="1"/>
    <col min="9" max="9" width="4.21875" style="23" customWidth="1"/>
    <col min="10" max="16384" width="9.109375" style="23"/>
  </cols>
  <sheetData>
    <row r="1" spans="2:9" ht="18" customHeight="1" thickBot="1" x14ac:dyDescent="0.4">
      <c r="I1" s="24"/>
    </row>
    <row r="2" spans="2:9" ht="18" customHeight="1" thickBot="1" x14ac:dyDescent="0.4">
      <c r="B2" s="254" t="str">
        <f>'Version Control'!$B$2</f>
        <v>Title Block</v>
      </c>
      <c r="C2" s="255"/>
      <c r="E2" s="151" t="s">
        <v>51</v>
      </c>
      <c r="I2" s="24"/>
    </row>
    <row r="3" spans="2:9" ht="18" customHeight="1" x14ac:dyDescent="0.35">
      <c r="B3" s="25" t="str">
        <f>'Version Control'!$B$3</f>
        <v>Test Report Template Name:</v>
      </c>
      <c r="C3" s="26" t="str">
        <f>'Version Control'!$C$3</f>
        <v>Dedicated Purpose Pool Pumps</v>
      </c>
      <c r="I3" s="24"/>
    </row>
    <row r="4" spans="2:9" ht="18" customHeight="1" x14ac:dyDescent="0.35">
      <c r="B4" s="27" t="str">
        <f>'Version Control'!$B$4</f>
        <v>Version Number:</v>
      </c>
      <c r="C4" s="28" t="str">
        <f>'Version Control'!$C$4</f>
        <v>v1.5</v>
      </c>
      <c r="I4" s="24"/>
    </row>
    <row r="5" spans="2:9" ht="18" customHeight="1" x14ac:dyDescent="0.35">
      <c r="B5" s="27" t="str">
        <f>'Version Control'!$B$5</f>
        <v xml:space="preserve">Latest Template Revision: </v>
      </c>
      <c r="C5" s="29">
        <f>'Version Control'!$C$5</f>
        <v>45995</v>
      </c>
      <c r="I5" s="24"/>
    </row>
    <row r="6" spans="2:9" ht="18" customHeight="1" x14ac:dyDescent="0.35">
      <c r="B6" s="27" t="str">
        <f>'Version Control'!$B$6</f>
        <v>Tab Name:</v>
      </c>
      <c r="C6" s="30" t="str">
        <f ca="1">MID(CELL("filename",A1), FIND("]", CELL("filename", A1))+ 1, 255)</f>
        <v>Photos</v>
      </c>
      <c r="I6" s="24"/>
    </row>
    <row r="7" spans="2:9" ht="36" customHeight="1" x14ac:dyDescent="0.35">
      <c r="B7" s="20" t="str">
        <f>'Version Control'!$B$7</f>
        <v>File Name:</v>
      </c>
      <c r="C7" s="50" t="str">
        <f ca="1">'Version Control'!$C$7</f>
        <v>Dedicated-Purpose Pool Pumps - v1.5.xlsx</v>
      </c>
      <c r="I7" s="24"/>
    </row>
    <row r="8" spans="2:9" ht="15.6" x14ac:dyDescent="0.35">
      <c r="B8" s="20" t="str">
        <f>'Version Control'!$B$8</f>
        <v>Date Test Started:</v>
      </c>
      <c r="C8" s="176" t="str">
        <f>'Version Control'!$C$8</f>
        <v>[MM/DD/YYYY]</v>
      </c>
      <c r="I8" s="24"/>
    </row>
    <row r="9" spans="2:9" ht="18" customHeight="1" thickBot="1" x14ac:dyDescent="0.4">
      <c r="B9" s="52" t="str">
        <f>'Version Control'!$B$9</f>
        <v>Date Test Finished:</v>
      </c>
      <c r="C9" s="53" t="str">
        <f>'Version Control'!$C$9</f>
        <v>[MM/DD/YYYY]</v>
      </c>
      <c r="I9" s="24"/>
    </row>
    <row r="10" spans="2:9" ht="18" customHeight="1" x14ac:dyDescent="0.35">
      <c r="B10" s="31"/>
      <c r="C10" s="32"/>
      <c r="I10" s="24"/>
    </row>
    <row r="11" spans="2:9" ht="18" customHeight="1" thickBot="1" x14ac:dyDescent="0.4">
      <c r="B11" s="31"/>
      <c r="C11" s="32"/>
      <c r="I11" s="24"/>
    </row>
    <row r="12" spans="2:9" ht="18" customHeight="1" thickBot="1" x14ac:dyDescent="0.4">
      <c r="B12" s="349" t="s">
        <v>155</v>
      </c>
      <c r="C12" s="350"/>
      <c r="D12" s="350"/>
      <c r="E12" s="350"/>
      <c r="F12" s="350"/>
      <c r="G12" s="351"/>
      <c r="I12" s="24"/>
    </row>
    <row r="13" spans="2:9" ht="18" customHeight="1" x14ac:dyDescent="0.35">
      <c r="B13" s="340"/>
      <c r="C13" s="341"/>
      <c r="D13" s="341"/>
      <c r="E13" s="341"/>
      <c r="F13" s="341"/>
      <c r="G13" s="342"/>
      <c r="I13" s="24"/>
    </row>
    <row r="14" spans="2:9" ht="18" customHeight="1" x14ac:dyDescent="0.35">
      <c r="B14" s="343"/>
      <c r="C14" s="344"/>
      <c r="D14" s="344"/>
      <c r="E14" s="344"/>
      <c r="F14" s="344"/>
      <c r="G14" s="345"/>
      <c r="I14" s="24"/>
    </row>
    <row r="15" spans="2:9" ht="18" customHeight="1" x14ac:dyDescent="0.35">
      <c r="B15" s="343"/>
      <c r="C15" s="344"/>
      <c r="D15" s="344"/>
      <c r="E15" s="344"/>
      <c r="F15" s="344"/>
      <c r="G15" s="345"/>
      <c r="I15" s="24"/>
    </row>
    <row r="16" spans="2:9" ht="18" customHeight="1" x14ac:dyDescent="0.35">
      <c r="B16" s="343"/>
      <c r="C16" s="344"/>
      <c r="D16" s="344"/>
      <c r="E16" s="344"/>
      <c r="F16" s="344"/>
      <c r="G16" s="345"/>
      <c r="I16" s="24"/>
    </row>
    <row r="17" spans="2:9" ht="18" customHeight="1" x14ac:dyDescent="0.35">
      <c r="B17" s="343"/>
      <c r="C17" s="344"/>
      <c r="D17" s="344"/>
      <c r="E17" s="344"/>
      <c r="F17" s="344"/>
      <c r="G17" s="345"/>
      <c r="I17" s="24"/>
    </row>
    <row r="18" spans="2:9" ht="18" customHeight="1" x14ac:dyDescent="0.35">
      <c r="B18" s="343"/>
      <c r="C18" s="344"/>
      <c r="D18" s="344"/>
      <c r="E18" s="344"/>
      <c r="F18" s="344"/>
      <c r="G18" s="345"/>
      <c r="I18" s="24"/>
    </row>
    <row r="19" spans="2:9" ht="18" customHeight="1" x14ac:dyDescent="0.35">
      <c r="B19" s="343"/>
      <c r="C19" s="344"/>
      <c r="D19" s="344"/>
      <c r="E19" s="344"/>
      <c r="F19" s="344"/>
      <c r="G19" s="345"/>
      <c r="I19" s="24"/>
    </row>
    <row r="20" spans="2:9" ht="18" customHeight="1" x14ac:dyDescent="0.35">
      <c r="B20" s="343"/>
      <c r="C20" s="344"/>
      <c r="D20" s="344"/>
      <c r="E20" s="344"/>
      <c r="F20" s="344"/>
      <c r="G20" s="345"/>
      <c r="I20" s="24"/>
    </row>
    <row r="21" spans="2:9" ht="18" customHeight="1" x14ac:dyDescent="0.35">
      <c r="B21" s="343"/>
      <c r="C21" s="344"/>
      <c r="D21" s="344"/>
      <c r="E21" s="344"/>
      <c r="F21" s="344"/>
      <c r="G21" s="345"/>
      <c r="I21" s="24"/>
    </row>
    <row r="22" spans="2:9" ht="18" customHeight="1" x14ac:dyDescent="0.35">
      <c r="B22" s="343"/>
      <c r="C22" s="344"/>
      <c r="D22" s="344"/>
      <c r="E22" s="344"/>
      <c r="F22" s="344"/>
      <c r="G22" s="345"/>
      <c r="I22" s="24"/>
    </row>
    <row r="23" spans="2:9" ht="18" customHeight="1" x14ac:dyDescent="0.35">
      <c r="B23" s="343"/>
      <c r="C23" s="344"/>
      <c r="D23" s="344"/>
      <c r="E23" s="344"/>
      <c r="F23" s="344"/>
      <c r="G23" s="345"/>
      <c r="I23" s="24"/>
    </row>
    <row r="24" spans="2:9" ht="18" customHeight="1" x14ac:dyDescent="0.35">
      <c r="B24" s="343"/>
      <c r="C24" s="344"/>
      <c r="D24" s="344"/>
      <c r="E24" s="344"/>
      <c r="F24" s="344"/>
      <c r="G24" s="345"/>
      <c r="I24" s="24"/>
    </row>
    <row r="25" spans="2:9" ht="18" customHeight="1" x14ac:dyDescent="0.35">
      <c r="B25" s="343"/>
      <c r="C25" s="344"/>
      <c r="D25" s="344"/>
      <c r="E25" s="344"/>
      <c r="F25" s="344"/>
      <c r="G25" s="345"/>
      <c r="I25" s="24"/>
    </row>
    <row r="26" spans="2:9" ht="18" customHeight="1" x14ac:dyDescent="0.35">
      <c r="B26" s="343"/>
      <c r="C26" s="344"/>
      <c r="D26" s="344"/>
      <c r="E26" s="344"/>
      <c r="F26" s="344"/>
      <c r="G26" s="345"/>
      <c r="I26" s="24"/>
    </row>
    <row r="27" spans="2:9" ht="18" customHeight="1" x14ac:dyDescent="0.35">
      <c r="B27" s="343"/>
      <c r="C27" s="344"/>
      <c r="D27" s="344"/>
      <c r="E27" s="344"/>
      <c r="F27" s="344"/>
      <c r="G27" s="345"/>
      <c r="I27" s="24"/>
    </row>
    <row r="28" spans="2:9" ht="18" customHeight="1" x14ac:dyDescent="0.35">
      <c r="B28" s="343"/>
      <c r="C28" s="344"/>
      <c r="D28" s="344"/>
      <c r="E28" s="344"/>
      <c r="F28" s="344"/>
      <c r="G28" s="345"/>
      <c r="I28" s="24"/>
    </row>
    <row r="29" spans="2:9" ht="18" customHeight="1" x14ac:dyDescent="0.35">
      <c r="B29" s="343"/>
      <c r="C29" s="344"/>
      <c r="D29" s="344"/>
      <c r="E29" s="344"/>
      <c r="F29" s="344"/>
      <c r="G29" s="345"/>
      <c r="I29" s="24"/>
    </row>
    <row r="30" spans="2:9" ht="18" customHeight="1" x14ac:dyDescent="0.35">
      <c r="B30" s="343"/>
      <c r="C30" s="344"/>
      <c r="D30" s="344"/>
      <c r="E30" s="344"/>
      <c r="F30" s="344"/>
      <c r="G30" s="345"/>
      <c r="I30" s="24"/>
    </row>
    <row r="31" spans="2:9" ht="18" customHeight="1" x14ac:dyDescent="0.35">
      <c r="B31" s="343"/>
      <c r="C31" s="344"/>
      <c r="D31" s="344"/>
      <c r="E31" s="344"/>
      <c r="F31" s="344"/>
      <c r="G31" s="345"/>
      <c r="I31" s="24"/>
    </row>
    <row r="32" spans="2:9" ht="18" customHeight="1" thickBot="1" x14ac:dyDescent="0.4">
      <c r="B32" s="346"/>
      <c r="C32" s="347"/>
      <c r="D32" s="347"/>
      <c r="E32" s="347"/>
      <c r="F32" s="347"/>
      <c r="G32" s="348"/>
      <c r="I32" s="24"/>
    </row>
    <row r="33" spans="2:9" ht="18" customHeight="1" thickBot="1" x14ac:dyDescent="0.4">
      <c r="B33" s="150"/>
      <c r="C33" s="150"/>
      <c r="D33" s="150"/>
      <c r="E33" s="150"/>
      <c r="F33" s="150"/>
      <c r="G33" s="150"/>
      <c r="I33" s="24"/>
    </row>
    <row r="34" spans="2:9" ht="18" customHeight="1" thickBot="1" x14ac:dyDescent="0.4">
      <c r="B34" s="349" t="s">
        <v>156</v>
      </c>
      <c r="C34" s="350"/>
      <c r="D34" s="350"/>
      <c r="E34" s="350"/>
      <c r="F34" s="350"/>
      <c r="G34" s="351"/>
      <c r="I34" s="24"/>
    </row>
    <row r="35" spans="2:9" ht="18" customHeight="1" x14ac:dyDescent="0.35">
      <c r="B35" s="340"/>
      <c r="C35" s="341"/>
      <c r="D35" s="341"/>
      <c r="E35" s="341"/>
      <c r="F35" s="341"/>
      <c r="G35" s="342"/>
      <c r="I35" s="24"/>
    </row>
    <row r="36" spans="2:9" ht="18" customHeight="1" x14ac:dyDescent="0.35">
      <c r="B36" s="343"/>
      <c r="C36" s="344"/>
      <c r="D36" s="344"/>
      <c r="E36" s="344"/>
      <c r="F36" s="344"/>
      <c r="G36" s="345"/>
      <c r="I36" s="24"/>
    </row>
    <row r="37" spans="2:9" ht="18" customHeight="1" x14ac:dyDescent="0.35">
      <c r="B37" s="343"/>
      <c r="C37" s="344"/>
      <c r="D37" s="344"/>
      <c r="E37" s="344"/>
      <c r="F37" s="344"/>
      <c r="G37" s="345"/>
      <c r="I37" s="24"/>
    </row>
    <row r="38" spans="2:9" ht="18" customHeight="1" x14ac:dyDescent="0.35">
      <c r="B38" s="343"/>
      <c r="C38" s="344"/>
      <c r="D38" s="344"/>
      <c r="E38" s="344"/>
      <c r="F38" s="344"/>
      <c r="G38" s="345"/>
      <c r="I38" s="24"/>
    </row>
    <row r="39" spans="2:9" ht="18" customHeight="1" x14ac:dyDescent="0.35">
      <c r="B39" s="343"/>
      <c r="C39" s="344"/>
      <c r="D39" s="344"/>
      <c r="E39" s="344"/>
      <c r="F39" s="344"/>
      <c r="G39" s="345"/>
      <c r="I39" s="24"/>
    </row>
    <row r="40" spans="2:9" ht="18" customHeight="1" x14ac:dyDescent="0.35">
      <c r="B40" s="343"/>
      <c r="C40" s="344"/>
      <c r="D40" s="344"/>
      <c r="E40" s="344"/>
      <c r="F40" s="344"/>
      <c r="G40" s="345"/>
      <c r="I40" s="24"/>
    </row>
    <row r="41" spans="2:9" ht="18" customHeight="1" x14ac:dyDescent="0.35">
      <c r="B41" s="343"/>
      <c r="C41" s="344"/>
      <c r="D41" s="344"/>
      <c r="E41" s="344"/>
      <c r="F41" s="344"/>
      <c r="G41" s="345"/>
      <c r="I41" s="24"/>
    </row>
    <row r="42" spans="2:9" ht="18" customHeight="1" x14ac:dyDescent="0.35">
      <c r="B42" s="343"/>
      <c r="C42" s="344"/>
      <c r="D42" s="344"/>
      <c r="E42" s="344"/>
      <c r="F42" s="344"/>
      <c r="G42" s="345"/>
      <c r="I42" s="24"/>
    </row>
    <row r="43" spans="2:9" ht="18" customHeight="1" x14ac:dyDescent="0.35">
      <c r="B43" s="343"/>
      <c r="C43" s="344"/>
      <c r="D43" s="344"/>
      <c r="E43" s="344"/>
      <c r="F43" s="344"/>
      <c r="G43" s="345"/>
      <c r="I43" s="24"/>
    </row>
    <row r="44" spans="2:9" ht="18" customHeight="1" x14ac:dyDescent="0.35">
      <c r="B44" s="343"/>
      <c r="C44" s="344"/>
      <c r="D44" s="344"/>
      <c r="E44" s="344"/>
      <c r="F44" s="344"/>
      <c r="G44" s="345"/>
      <c r="I44" s="24"/>
    </row>
    <row r="45" spans="2:9" ht="18" customHeight="1" x14ac:dyDescent="0.35">
      <c r="B45" s="343"/>
      <c r="C45" s="344"/>
      <c r="D45" s="344"/>
      <c r="E45" s="344"/>
      <c r="F45" s="344"/>
      <c r="G45" s="345"/>
      <c r="I45" s="24"/>
    </row>
    <row r="46" spans="2:9" ht="18" customHeight="1" x14ac:dyDescent="0.35">
      <c r="B46" s="343"/>
      <c r="C46" s="344"/>
      <c r="D46" s="344"/>
      <c r="E46" s="344"/>
      <c r="F46" s="344"/>
      <c r="G46" s="345"/>
      <c r="I46" s="24"/>
    </row>
    <row r="47" spans="2:9" ht="18" customHeight="1" x14ac:dyDescent="0.35">
      <c r="B47" s="343"/>
      <c r="C47" s="344"/>
      <c r="D47" s="344"/>
      <c r="E47" s="344"/>
      <c r="F47" s="344"/>
      <c r="G47" s="345"/>
      <c r="I47" s="24"/>
    </row>
    <row r="48" spans="2:9" ht="18" customHeight="1" x14ac:dyDescent="0.35">
      <c r="B48" s="343"/>
      <c r="C48" s="344"/>
      <c r="D48" s="344"/>
      <c r="E48" s="344"/>
      <c r="F48" s="344"/>
      <c r="G48" s="345"/>
      <c r="I48" s="24"/>
    </row>
    <row r="49" spans="2:9" ht="18" customHeight="1" x14ac:dyDescent="0.35">
      <c r="B49" s="343"/>
      <c r="C49" s="344"/>
      <c r="D49" s="344"/>
      <c r="E49" s="344"/>
      <c r="F49" s="344"/>
      <c r="G49" s="345"/>
      <c r="I49" s="24"/>
    </row>
    <row r="50" spans="2:9" ht="18" customHeight="1" x14ac:dyDescent="0.35">
      <c r="B50" s="343"/>
      <c r="C50" s="344"/>
      <c r="D50" s="344"/>
      <c r="E50" s="344"/>
      <c r="F50" s="344"/>
      <c r="G50" s="345"/>
      <c r="I50" s="24"/>
    </row>
    <row r="51" spans="2:9" ht="18" customHeight="1" x14ac:dyDescent="0.35">
      <c r="B51" s="343"/>
      <c r="C51" s="344"/>
      <c r="D51" s="344"/>
      <c r="E51" s="344"/>
      <c r="F51" s="344"/>
      <c r="G51" s="345"/>
      <c r="I51" s="24"/>
    </row>
    <row r="52" spans="2:9" ht="18" customHeight="1" x14ac:dyDescent="0.35">
      <c r="B52" s="343"/>
      <c r="C52" s="344"/>
      <c r="D52" s="344"/>
      <c r="E52" s="344"/>
      <c r="F52" s="344"/>
      <c r="G52" s="345"/>
      <c r="I52" s="24"/>
    </row>
    <row r="53" spans="2:9" ht="18" customHeight="1" x14ac:dyDescent="0.35">
      <c r="B53" s="343"/>
      <c r="C53" s="344"/>
      <c r="D53" s="344"/>
      <c r="E53" s="344"/>
      <c r="F53" s="344"/>
      <c r="G53" s="345"/>
      <c r="I53" s="24"/>
    </row>
    <row r="54" spans="2:9" ht="18" customHeight="1" thickBot="1" x14ac:dyDescent="0.4">
      <c r="B54" s="346"/>
      <c r="C54" s="347"/>
      <c r="D54" s="347"/>
      <c r="E54" s="347"/>
      <c r="F54" s="347"/>
      <c r="G54" s="348"/>
      <c r="I54" s="24"/>
    </row>
    <row r="55" spans="2:9" ht="18" customHeight="1" thickBot="1" x14ac:dyDescent="0.4">
      <c r="B55" s="150"/>
      <c r="C55" s="150"/>
      <c r="D55" s="150"/>
      <c r="E55" s="150"/>
      <c r="F55" s="150"/>
      <c r="G55" s="150"/>
      <c r="I55" s="24"/>
    </row>
    <row r="56" spans="2:9" ht="18" customHeight="1" thickBot="1" x14ac:dyDescent="0.4">
      <c r="B56" s="349" t="s">
        <v>207</v>
      </c>
      <c r="C56" s="350"/>
      <c r="D56" s="350"/>
      <c r="E56" s="350"/>
      <c r="F56" s="350"/>
      <c r="G56" s="351"/>
      <c r="I56" s="24"/>
    </row>
    <row r="57" spans="2:9" ht="18" customHeight="1" x14ac:dyDescent="0.35">
      <c r="B57" s="340"/>
      <c r="C57" s="341"/>
      <c r="D57" s="341"/>
      <c r="E57" s="341"/>
      <c r="F57" s="341"/>
      <c r="G57" s="342"/>
      <c r="I57" s="24"/>
    </row>
    <row r="58" spans="2:9" ht="18" customHeight="1" x14ac:dyDescent="0.35">
      <c r="B58" s="343"/>
      <c r="C58" s="344"/>
      <c r="D58" s="344"/>
      <c r="E58" s="344"/>
      <c r="F58" s="344"/>
      <c r="G58" s="345"/>
      <c r="I58" s="24"/>
    </row>
    <row r="59" spans="2:9" ht="18" customHeight="1" x14ac:dyDescent="0.35">
      <c r="B59" s="343"/>
      <c r="C59" s="344"/>
      <c r="D59" s="344"/>
      <c r="E59" s="344"/>
      <c r="F59" s="344"/>
      <c r="G59" s="345"/>
      <c r="I59" s="24"/>
    </row>
    <row r="60" spans="2:9" ht="18" customHeight="1" x14ac:dyDescent="0.35">
      <c r="B60" s="343"/>
      <c r="C60" s="344"/>
      <c r="D60" s="344"/>
      <c r="E60" s="344"/>
      <c r="F60" s="344"/>
      <c r="G60" s="345"/>
      <c r="I60" s="24"/>
    </row>
    <row r="61" spans="2:9" ht="18" customHeight="1" x14ac:dyDescent="0.35">
      <c r="B61" s="343"/>
      <c r="C61" s="344"/>
      <c r="D61" s="344"/>
      <c r="E61" s="344"/>
      <c r="F61" s="344"/>
      <c r="G61" s="345"/>
      <c r="I61" s="24"/>
    </row>
    <row r="62" spans="2:9" ht="18" customHeight="1" x14ac:dyDescent="0.35">
      <c r="B62" s="343"/>
      <c r="C62" s="344"/>
      <c r="D62" s="344"/>
      <c r="E62" s="344"/>
      <c r="F62" s="344"/>
      <c r="G62" s="345"/>
      <c r="I62" s="24"/>
    </row>
    <row r="63" spans="2:9" ht="18" customHeight="1" x14ac:dyDescent="0.35">
      <c r="B63" s="343"/>
      <c r="C63" s="344"/>
      <c r="D63" s="344"/>
      <c r="E63" s="344"/>
      <c r="F63" s="344"/>
      <c r="G63" s="345"/>
      <c r="I63" s="24"/>
    </row>
    <row r="64" spans="2:9" ht="18" customHeight="1" x14ac:dyDescent="0.35">
      <c r="B64" s="343"/>
      <c r="C64" s="344"/>
      <c r="D64" s="344"/>
      <c r="E64" s="344"/>
      <c r="F64" s="344"/>
      <c r="G64" s="345"/>
      <c r="I64" s="24"/>
    </row>
    <row r="65" spans="2:9" ht="18" customHeight="1" x14ac:dyDescent="0.35">
      <c r="B65" s="343"/>
      <c r="C65" s="344"/>
      <c r="D65" s="344"/>
      <c r="E65" s="344"/>
      <c r="F65" s="344"/>
      <c r="G65" s="345"/>
      <c r="I65" s="24"/>
    </row>
    <row r="66" spans="2:9" ht="18" customHeight="1" x14ac:dyDescent="0.35">
      <c r="B66" s="343"/>
      <c r="C66" s="344"/>
      <c r="D66" s="344"/>
      <c r="E66" s="344"/>
      <c r="F66" s="344"/>
      <c r="G66" s="345"/>
      <c r="I66" s="24"/>
    </row>
    <row r="67" spans="2:9" ht="18" customHeight="1" x14ac:dyDescent="0.35">
      <c r="B67" s="343"/>
      <c r="C67" s="344"/>
      <c r="D67" s="344"/>
      <c r="E67" s="344"/>
      <c r="F67" s="344"/>
      <c r="G67" s="345"/>
      <c r="I67" s="24"/>
    </row>
    <row r="68" spans="2:9" ht="18" customHeight="1" x14ac:dyDescent="0.35">
      <c r="B68" s="343"/>
      <c r="C68" s="344"/>
      <c r="D68" s="344"/>
      <c r="E68" s="344"/>
      <c r="F68" s="344"/>
      <c r="G68" s="345"/>
      <c r="I68" s="24"/>
    </row>
    <row r="69" spans="2:9" ht="18" customHeight="1" x14ac:dyDescent="0.35">
      <c r="B69" s="343"/>
      <c r="C69" s="344"/>
      <c r="D69" s="344"/>
      <c r="E69" s="344"/>
      <c r="F69" s="344"/>
      <c r="G69" s="345"/>
      <c r="I69" s="24"/>
    </row>
    <row r="70" spans="2:9" ht="18" customHeight="1" x14ac:dyDescent="0.35">
      <c r="B70" s="343"/>
      <c r="C70" s="344"/>
      <c r="D70" s="344"/>
      <c r="E70" s="344"/>
      <c r="F70" s="344"/>
      <c r="G70" s="345"/>
      <c r="I70" s="24"/>
    </row>
    <row r="71" spans="2:9" ht="18" customHeight="1" x14ac:dyDescent="0.35">
      <c r="B71" s="343"/>
      <c r="C71" s="344"/>
      <c r="D71" s="344"/>
      <c r="E71" s="344"/>
      <c r="F71" s="344"/>
      <c r="G71" s="345"/>
      <c r="I71" s="24"/>
    </row>
    <row r="72" spans="2:9" ht="18" customHeight="1" x14ac:dyDescent="0.35">
      <c r="B72" s="343"/>
      <c r="C72" s="344"/>
      <c r="D72" s="344"/>
      <c r="E72" s="344"/>
      <c r="F72" s="344"/>
      <c r="G72" s="345"/>
      <c r="I72" s="24"/>
    </row>
    <row r="73" spans="2:9" ht="18" customHeight="1" x14ac:dyDescent="0.35">
      <c r="B73" s="343"/>
      <c r="C73" s="344"/>
      <c r="D73" s="344"/>
      <c r="E73" s="344"/>
      <c r="F73" s="344"/>
      <c r="G73" s="345"/>
      <c r="I73" s="24"/>
    </row>
    <row r="74" spans="2:9" ht="18" customHeight="1" x14ac:dyDescent="0.35">
      <c r="B74" s="343"/>
      <c r="C74" s="344"/>
      <c r="D74" s="344"/>
      <c r="E74" s="344"/>
      <c r="F74" s="344"/>
      <c r="G74" s="345"/>
      <c r="I74" s="24"/>
    </row>
    <row r="75" spans="2:9" ht="18" customHeight="1" x14ac:dyDescent="0.35">
      <c r="B75" s="343"/>
      <c r="C75" s="344"/>
      <c r="D75" s="344"/>
      <c r="E75" s="344"/>
      <c r="F75" s="344"/>
      <c r="G75" s="345"/>
      <c r="I75" s="24"/>
    </row>
    <row r="76" spans="2:9" ht="18" customHeight="1" thickBot="1" x14ac:dyDescent="0.4">
      <c r="B76" s="346"/>
      <c r="C76" s="347"/>
      <c r="D76" s="347"/>
      <c r="E76" s="347"/>
      <c r="F76" s="347"/>
      <c r="G76" s="348"/>
      <c r="I76" s="24"/>
    </row>
    <row r="77" spans="2:9" ht="18" customHeight="1" thickBot="1" x14ac:dyDescent="0.4">
      <c r="B77" s="150"/>
      <c r="C77" s="150"/>
      <c r="D77" s="150"/>
      <c r="E77" s="150"/>
      <c r="F77" s="150"/>
      <c r="G77" s="150"/>
      <c r="I77" s="24"/>
    </row>
    <row r="78" spans="2:9" ht="18" customHeight="1" thickBot="1" x14ac:dyDescent="0.4">
      <c r="B78" s="349" t="s">
        <v>208</v>
      </c>
      <c r="C78" s="350"/>
      <c r="D78" s="350"/>
      <c r="E78" s="350"/>
      <c r="F78" s="350"/>
      <c r="G78" s="351"/>
      <c r="I78" s="24"/>
    </row>
    <row r="79" spans="2:9" ht="18" customHeight="1" x14ac:dyDescent="0.35">
      <c r="B79" s="340"/>
      <c r="C79" s="341"/>
      <c r="D79" s="341"/>
      <c r="E79" s="341"/>
      <c r="F79" s="341"/>
      <c r="G79" s="342"/>
      <c r="I79" s="24"/>
    </row>
    <row r="80" spans="2:9" ht="18" customHeight="1" x14ac:dyDescent="0.35">
      <c r="B80" s="343"/>
      <c r="C80" s="344"/>
      <c r="D80" s="344"/>
      <c r="E80" s="344"/>
      <c r="F80" s="344"/>
      <c r="G80" s="345"/>
      <c r="I80" s="24"/>
    </row>
    <row r="81" spans="2:9" ht="18" customHeight="1" x14ac:dyDescent="0.35">
      <c r="B81" s="343"/>
      <c r="C81" s="344"/>
      <c r="D81" s="344"/>
      <c r="E81" s="344"/>
      <c r="F81" s="344"/>
      <c r="G81" s="345"/>
      <c r="I81" s="24"/>
    </row>
    <row r="82" spans="2:9" ht="18" customHeight="1" x14ac:dyDescent="0.35">
      <c r="B82" s="343"/>
      <c r="C82" s="344"/>
      <c r="D82" s="344"/>
      <c r="E82" s="344"/>
      <c r="F82" s="344"/>
      <c r="G82" s="345"/>
      <c r="I82" s="24"/>
    </row>
    <row r="83" spans="2:9" ht="18" customHeight="1" x14ac:dyDescent="0.35">
      <c r="B83" s="343"/>
      <c r="C83" s="344"/>
      <c r="D83" s="344"/>
      <c r="E83" s="344"/>
      <c r="F83" s="344"/>
      <c r="G83" s="345"/>
      <c r="I83" s="24"/>
    </row>
    <row r="84" spans="2:9" ht="18" customHeight="1" x14ac:dyDescent="0.35">
      <c r="B84" s="343"/>
      <c r="C84" s="344"/>
      <c r="D84" s="344"/>
      <c r="E84" s="344"/>
      <c r="F84" s="344"/>
      <c r="G84" s="345"/>
      <c r="I84" s="24"/>
    </row>
    <row r="85" spans="2:9" ht="18" customHeight="1" x14ac:dyDescent="0.35">
      <c r="B85" s="343"/>
      <c r="C85" s="344"/>
      <c r="D85" s="344"/>
      <c r="E85" s="344"/>
      <c r="F85" s="344"/>
      <c r="G85" s="345"/>
      <c r="I85" s="24"/>
    </row>
    <row r="86" spans="2:9" ht="18" customHeight="1" x14ac:dyDescent="0.35">
      <c r="B86" s="343"/>
      <c r="C86" s="344"/>
      <c r="D86" s="344"/>
      <c r="E86" s="344"/>
      <c r="F86" s="344"/>
      <c r="G86" s="345"/>
      <c r="I86" s="24"/>
    </row>
    <row r="87" spans="2:9" ht="18" customHeight="1" x14ac:dyDescent="0.35">
      <c r="B87" s="343"/>
      <c r="C87" s="344"/>
      <c r="D87" s="344"/>
      <c r="E87" s="344"/>
      <c r="F87" s="344"/>
      <c r="G87" s="345"/>
      <c r="I87" s="24"/>
    </row>
    <row r="88" spans="2:9" ht="18" customHeight="1" x14ac:dyDescent="0.35">
      <c r="B88" s="343"/>
      <c r="C88" s="344"/>
      <c r="D88" s="344"/>
      <c r="E88" s="344"/>
      <c r="F88" s="344"/>
      <c r="G88" s="345"/>
      <c r="I88" s="24"/>
    </row>
    <row r="89" spans="2:9" ht="18" customHeight="1" x14ac:dyDescent="0.35">
      <c r="B89" s="343"/>
      <c r="C89" s="344"/>
      <c r="D89" s="344"/>
      <c r="E89" s="344"/>
      <c r="F89" s="344"/>
      <c r="G89" s="345"/>
      <c r="I89" s="24"/>
    </row>
    <row r="90" spans="2:9" ht="18" customHeight="1" x14ac:dyDescent="0.35">
      <c r="B90" s="343"/>
      <c r="C90" s="344"/>
      <c r="D90" s="344"/>
      <c r="E90" s="344"/>
      <c r="F90" s="344"/>
      <c r="G90" s="345"/>
      <c r="I90" s="24"/>
    </row>
    <row r="91" spans="2:9" ht="18" customHeight="1" x14ac:dyDescent="0.35">
      <c r="B91" s="343"/>
      <c r="C91" s="344"/>
      <c r="D91" s="344"/>
      <c r="E91" s="344"/>
      <c r="F91" s="344"/>
      <c r="G91" s="345"/>
      <c r="I91" s="24"/>
    </row>
    <row r="92" spans="2:9" ht="18" customHeight="1" x14ac:dyDescent="0.35">
      <c r="B92" s="343"/>
      <c r="C92" s="344"/>
      <c r="D92" s="344"/>
      <c r="E92" s="344"/>
      <c r="F92" s="344"/>
      <c r="G92" s="345"/>
      <c r="I92" s="24"/>
    </row>
    <row r="93" spans="2:9" ht="18" customHeight="1" x14ac:dyDescent="0.35">
      <c r="B93" s="343"/>
      <c r="C93" s="344"/>
      <c r="D93" s="344"/>
      <c r="E93" s="344"/>
      <c r="F93" s="344"/>
      <c r="G93" s="345"/>
      <c r="I93" s="24"/>
    </row>
    <row r="94" spans="2:9" ht="18" customHeight="1" x14ac:dyDescent="0.35">
      <c r="B94" s="343"/>
      <c r="C94" s="344"/>
      <c r="D94" s="344"/>
      <c r="E94" s="344"/>
      <c r="F94" s="344"/>
      <c r="G94" s="345"/>
      <c r="I94" s="24"/>
    </row>
    <row r="95" spans="2:9" ht="18" customHeight="1" x14ac:dyDescent="0.35">
      <c r="B95" s="343"/>
      <c r="C95" s="344"/>
      <c r="D95" s="344"/>
      <c r="E95" s="344"/>
      <c r="F95" s="344"/>
      <c r="G95" s="345"/>
      <c r="I95" s="24"/>
    </row>
    <row r="96" spans="2:9" ht="18" customHeight="1" x14ac:dyDescent="0.35">
      <c r="B96" s="343"/>
      <c r="C96" s="344"/>
      <c r="D96" s="344"/>
      <c r="E96" s="344"/>
      <c r="F96" s="344"/>
      <c r="G96" s="345"/>
      <c r="I96" s="24"/>
    </row>
    <row r="97" spans="2:9" ht="18" customHeight="1" x14ac:dyDescent="0.35">
      <c r="B97" s="343"/>
      <c r="C97" s="344"/>
      <c r="D97" s="344"/>
      <c r="E97" s="344"/>
      <c r="F97" s="344"/>
      <c r="G97" s="345"/>
      <c r="I97" s="24"/>
    </row>
    <row r="98" spans="2:9" ht="18" customHeight="1" thickBot="1" x14ac:dyDescent="0.4">
      <c r="B98" s="346"/>
      <c r="C98" s="347"/>
      <c r="D98" s="347"/>
      <c r="E98" s="347"/>
      <c r="F98" s="347"/>
      <c r="G98" s="348"/>
      <c r="I98" s="24"/>
    </row>
    <row r="99" spans="2:9" ht="18" customHeight="1" thickBot="1" x14ac:dyDescent="0.4">
      <c r="B99" s="62"/>
      <c r="C99" s="62"/>
      <c r="D99" s="62"/>
      <c r="E99" s="62"/>
      <c r="F99" s="62"/>
      <c r="G99" s="62"/>
      <c r="I99" s="24"/>
    </row>
    <row r="100" spans="2:9" ht="18" customHeight="1" thickBot="1" x14ac:dyDescent="0.4">
      <c r="B100" s="349" t="s">
        <v>209</v>
      </c>
      <c r="C100" s="350"/>
      <c r="D100" s="350"/>
      <c r="E100" s="350"/>
      <c r="F100" s="350"/>
      <c r="G100" s="351"/>
      <c r="I100" s="24"/>
    </row>
    <row r="101" spans="2:9" ht="18" customHeight="1" x14ac:dyDescent="0.35">
      <c r="B101" s="340"/>
      <c r="C101" s="341"/>
      <c r="D101" s="341"/>
      <c r="E101" s="341"/>
      <c r="F101" s="341"/>
      <c r="G101" s="342"/>
      <c r="I101" s="24"/>
    </row>
    <row r="102" spans="2:9" ht="18" customHeight="1" x14ac:dyDescent="0.35">
      <c r="B102" s="343"/>
      <c r="C102" s="344"/>
      <c r="D102" s="344"/>
      <c r="E102" s="344"/>
      <c r="F102" s="344"/>
      <c r="G102" s="345"/>
      <c r="I102" s="24"/>
    </row>
    <row r="103" spans="2:9" ht="18" customHeight="1" x14ac:dyDescent="0.35">
      <c r="B103" s="343"/>
      <c r="C103" s="344"/>
      <c r="D103" s="344"/>
      <c r="E103" s="344"/>
      <c r="F103" s="344"/>
      <c r="G103" s="345"/>
      <c r="I103" s="24"/>
    </row>
    <row r="104" spans="2:9" ht="18" customHeight="1" x14ac:dyDescent="0.35">
      <c r="B104" s="343"/>
      <c r="C104" s="344"/>
      <c r="D104" s="344"/>
      <c r="E104" s="344"/>
      <c r="F104" s="344"/>
      <c r="G104" s="345"/>
      <c r="I104" s="24"/>
    </row>
    <row r="105" spans="2:9" ht="18" customHeight="1" x14ac:dyDescent="0.35">
      <c r="B105" s="343"/>
      <c r="C105" s="344"/>
      <c r="D105" s="344"/>
      <c r="E105" s="344"/>
      <c r="F105" s="344"/>
      <c r="G105" s="345"/>
      <c r="I105" s="24"/>
    </row>
    <row r="106" spans="2:9" ht="18" customHeight="1" x14ac:dyDescent="0.35">
      <c r="B106" s="343"/>
      <c r="C106" s="344"/>
      <c r="D106" s="344"/>
      <c r="E106" s="344"/>
      <c r="F106" s="344"/>
      <c r="G106" s="345"/>
      <c r="I106" s="24"/>
    </row>
    <row r="107" spans="2:9" ht="18" customHeight="1" x14ac:dyDescent="0.35">
      <c r="B107" s="343"/>
      <c r="C107" s="344"/>
      <c r="D107" s="344"/>
      <c r="E107" s="344"/>
      <c r="F107" s="344"/>
      <c r="G107" s="345"/>
      <c r="I107" s="24"/>
    </row>
    <row r="108" spans="2:9" ht="18" customHeight="1" x14ac:dyDescent="0.35">
      <c r="B108" s="343"/>
      <c r="C108" s="344"/>
      <c r="D108" s="344"/>
      <c r="E108" s="344"/>
      <c r="F108" s="344"/>
      <c r="G108" s="345"/>
      <c r="I108" s="24"/>
    </row>
    <row r="109" spans="2:9" ht="18" customHeight="1" x14ac:dyDescent="0.35">
      <c r="B109" s="343"/>
      <c r="C109" s="344"/>
      <c r="D109" s="344"/>
      <c r="E109" s="344"/>
      <c r="F109" s="344"/>
      <c r="G109" s="345"/>
      <c r="I109" s="24"/>
    </row>
    <row r="110" spans="2:9" ht="18" customHeight="1" x14ac:dyDescent="0.35">
      <c r="B110" s="343"/>
      <c r="C110" s="344"/>
      <c r="D110" s="344"/>
      <c r="E110" s="344"/>
      <c r="F110" s="344"/>
      <c r="G110" s="345"/>
      <c r="I110" s="24"/>
    </row>
    <row r="111" spans="2:9" ht="18" customHeight="1" x14ac:dyDescent="0.35">
      <c r="B111" s="343"/>
      <c r="C111" s="344"/>
      <c r="D111" s="344"/>
      <c r="E111" s="344"/>
      <c r="F111" s="344"/>
      <c r="G111" s="345"/>
      <c r="I111" s="24"/>
    </row>
    <row r="112" spans="2:9" ht="18" customHeight="1" x14ac:dyDescent="0.35">
      <c r="B112" s="343"/>
      <c r="C112" s="344"/>
      <c r="D112" s="344"/>
      <c r="E112" s="344"/>
      <c r="F112" s="344"/>
      <c r="G112" s="345"/>
      <c r="I112" s="24"/>
    </row>
    <row r="113" spans="2:9" ht="18" customHeight="1" x14ac:dyDescent="0.35">
      <c r="B113" s="343"/>
      <c r="C113" s="344"/>
      <c r="D113" s="344"/>
      <c r="E113" s="344"/>
      <c r="F113" s="344"/>
      <c r="G113" s="345"/>
      <c r="I113" s="24"/>
    </row>
    <row r="114" spans="2:9" ht="18" customHeight="1" x14ac:dyDescent="0.35">
      <c r="B114" s="343"/>
      <c r="C114" s="344"/>
      <c r="D114" s="344"/>
      <c r="E114" s="344"/>
      <c r="F114" s="344"/>
      <c r="G114" s="345"/>
      <c r="I114" s="24"/>
    </row>
    <row r="115" spans="2:9" ht="18" customHeight="1" x14ac:dyDescent="0.35">
      <c r="B115" s="343"/>
      <c r="C115" s="344"/>
      <c r="D115" s="344"/>
      <c r="E115" s="344"/>
      <c r="F115" s="344"/>
      <c r="G115" s="345"/>
      <c r="I115" s="24"/>
    </row>
    <row r="116" spans="2:9" ht="18" customHeight="1" x14ac:dyDescent="0.35">
      <c r="B116" s="343"/>
      <c r="C116" s="344"/>
      <c r="D116" s="344"/>
      <c r="E116" s="344"/>
      <c r="F116" s="344"/>
      <c r="G116" s="345"/>
      <c r="I116" s="24"/>
    </row>
    <row r="117" spans="2:9" ht="18" customHeight="1" x14ac:dyDescent="0.35">
      <c r="B117" s="343"/>
      <c r="C117" s="344"/>
      <c r="D117" s="344"/>
      <c r="E117" s="344"/>
      <c r="F117" s="344"/>
      <c r="G117" s="345"/>
      <c r="I117" s="24"/>
    </row>
    <row r="118" spans="2:9" ht="18" customHeight="1" x14ac:dyDescent="0.35">
      <c r="B118" s="343"/>
      <c r="C118" s="344"/>
      <c r="D118" s="344"/>
      <c r="E118" s="344"/>
      <c r="F118" s="344"/>
      <c r="G118" s="345"/>
      <c r="I118" s="24"/>
    </row>
    <row r="119" spans="2:9" ht="18" customHeight="1" x14ac:dyDescent="0.35">
      <c r="B119" s="343"/>
      <c r="C119" s="344"/>
      <c r="D119" s="344"/>
      <c r="E119" s="344"/>
      <c r="F119" s="344"/>
      <c r="G119" s="345"/>
      <c r="I119" s="24"/>
    </row>
    <row r="120" spans="2:9" ht="18" customHeight="1" thickBot="1" x14ac:dyDescent="0.4">
      <c r="B120" s="346"/>
      <c r="C120" s="347"/>
      <c r="D120" s="347"/>
      <c r="E120" s="347"/>
      <c r="F120" s="347"/>
      <c r="G120" s="348"/>
      <c r="I120" s="24"/>
    </row>
    <row r="121" spans="2:9" ht="18" customHeight="1" thickBot="1" x14ac:dyDescent="0.4">
      <c r="I121" s="24"/>
    </row>
    <row r="122" spans="2:9" ht="18" customHeight="1" thickBot="1" x14ac:dyDescent="0.4">
      <c r="B122" s="349" t="s">
        <v>210</v>
      </c>
      <c r="C122" s="350"/>
      <c r="D122" s="350"/>
      <c r="E122" s="350"/>
      <c r="F122" s="350"/>
      <c r="G122" s="351"/>
      <c r="I122" s="24"/>
    </row>
    <row r="123" spans="2:9" ht="18" customHeight="1" x14ac:dyDescent="0.35">
      <c r="B123" s="340"/>
      <c r="C123" s="341"/>
      <c r="D123" s="341"/>
      <c r="E123" s="341"/>
      <c r="F123" s="341"/>
      <c r="G123" s="342"/>
      <c r="I123" s="24"/>
    </row>
    <row r="124" spans="2:9" ht="18" customHeight="1" x14ac:dyDescent="0.35">
      <c r="B124" s="343"/>
      <c r="C124" s="344"/>
      <c r="D124" s="344"/>
      <c r="E124" s="344"/>
      <c r="F124" s="344"/>
      <c r="G124" s="345"/>
      <c r="I124" s="24"/>
    </row>
    <row r="125" spans="2:9" ht="18" customHeight="1" x14ac:dyDescent="0.35">
      <c r="B125" s="343"/>
      <c r="C125" s="344"/>
      <c r="D125" s="344"/>
      <c r="E125" s="344"/>
      <c r="F125" s="344"/>
      <c r="G125" s="345"/>
      <c r="I125" s="24"/>
    </row>
    <row r="126" spans="2:9" ht="18" customHeight="1" x14ac:dyDescent="0.35">
      <c r="B126" s="343"/>
      <c r="C126" s="344"/>
      <c r="D126" s="344"/>
      <c r="E126" s="344"/>
      <c r="F126" s="344"/>
      <c r="G126" s="345"/>
      <c r="I126" s="24"/>
    </row>
    <row r="127" spans="2:9" ht="18" customHeight="1" x14ac:dyDescent="0.35">
      <c r="B127" s="343"/>
      <c r="C127" s="344"/>
      <c r="D127" s="344"/>
      <c r="E127" s="344"/>
      <c r="F127" s="344"/>
      <c r="G127" s="345"/>
      <c r="I127" s="24"/>
    </row>
    <row r="128" spans="2:9" ht="18" customHeight="1" x14ac:dyDescent="0.35">
      <c r="B128" s="343"/>
      <c r="C128" s="344"/>
      <c r="D128" s="344"/>
      <c r="E128" s="344"/>
      <c r="F128" s="344"/>
      <c r="G128" s="345"/>
      <c r="I128" s="24"/>
    </row>
    <row r="129" spans="1:9" ht="18" customHeight="1" x14ac:dyDescent="0.35">
      <c r="B129" s="343"/>
      <c r="C129" s="344"/>
      <c r="D129" s="344"/>
      <c r="E129" s="344"/>
      <c r="F129" s="344"/>
      <c r="G129" s="345"/>
      <c r="I129" s="24"/>
    </row>
    <row r="130" spans="1:9" ht="18" customHeight="1" x14ac:dyDescent="0.35">
      <c r="B130" s="343"/>
      <c r="C130" s="344"/>
      <c r="D130" s="344"/>
      <c r="E130" s="344"/>
      <c r="F130" s="344"/>
      <c r="G130" s="345"/>
      <c r="I130" s="24"/>
    </row>
    <row r="131" spans="1:9" ht="18" customHeight="1" x14ac:dyDescent="0.35">
      <c r="B131" s="343"/>
      <c r="C131" s="344"/>
      <c r="D131" s="344"/>
      <c r="E131" s="344"/>
      <c r="F131" s="344"/>
      <c r="G131" s="345"/>
      <c r="I131" s="24"/>
    </row>
    <row r="132" spans="1:9" ht="18" customHeight="1" x14ac:dyDescent="0.35">
      <c r="B132" s="343"/>
      <c r="C132" s="344"/>
      <c r="D132" s="344"/>
      <c r="E132" s="344"/>
      <c r="F132" s="344"/>
      <c r="G132" s="345"/>
      <c r="I132" s="24"/>
    </row>
    <row r="133" spans="1:9" ht="18" customHeight="1" x14ac:dyDescent="0.35">
      <c r="B133" s="343"/>
      <c r="C133" s="344"/>
      <c r="D133" s="344"/>
      <c r="E133" s="344"/>
      <c r="F133" s="344"/>
      <c r="G133" s="345"/>
      <c r="I133" s="24"/>
    </row>
    <row r="134" spans="1:9" ht="18" customHeight="1" x14ac:dyDescent="0.35">
      <c r="B134" s="343"/>
      <c r="C134" s="344"/>
      <c r="D134" s="344"/>
      <c r="E134" s="344"/>
      <c r="F134" s="344"/>
      <c r="G134" s="345"/>
      <c r="I134" s="24"/>
    </row>
    <row r="135" spans="1:9" ht="18" customHeight="1" x14ac:dyDescent="0.35">
      <c r="B135" s="343"/>
      <c r="C135" s="344"/>
      <c r="D135" s="344"/>
      <c r="E135" s="344"/>
      <c r="F135" s="344"/>
      <c r="G135" s="345"/>
      <c r="I135" s="24"/>
    </row>
    <row r="136" spans="1:9" ht="18" customHeight="1" x14ac:dyDescent="0.35">
      <c r="B136" s="343"/>
      <c r="C136" s="344"/>
      <c r="D136" s="344"/>
      <c r="E136" s="344"/>
      <c r="F136" s="344"/>
      <c r="G136" s="345"/>
      <c r="I136" s="24"/>
    </row>
    <row r="137" spans="1:9" ht="18" customHeight="1" x14ac:dyDescent="0.35">
      <c r="B137" s="343"/>
      <c r="C137" s="344"/>
      <c r="D137" s="344"/>
      <c r="E137" s="344"/>
      <c r="F137" s="344"/>
      <c r="G137" s="345"/>
      <c r="I137" s="24"/>
    </row>
    <row r="138" spans="1:9" ht="18" customHeight="1" x14ac:dyDescent="0.35">
      <c r="B138" s="343"/>
      <c r="C138" s="344"/>
      <c r="D138" s="344"/>
      <c r="E138" s="344"/>
      <c r="F138" s="344"/>
      <c r="G138" s="345"/>
      <c r="I138" s="24"/>
    </row>
    <row r="139" spans="1:9" ht="18" customHeight="1" x14ac:dyDescent="0.35">
      <c r="B139" s="343"/>
      <c r="C139" s="344"/>
      <c r="D139" s="344"/>
      <c r="E139" s="344"/>
      <c r="F139" s="344"/>
      <c r="G139" s="345"/>
      <c r="I139" s="24"/>
    </row>
    <row r="140" spans="1:9" ht="18" customHeight="1" x14ac:dyDescent="0.35">
      <c r="B140" s="343"/>
      <c r="C140" s="344"/>
      <c r="D140" s="344"/>
      <c r="E140" s="344"/>
      <c r="F140" s="344"/>
      <c r="G140" s="345"/>
      <c r="I140" s="24"/>
    </row>
    <row r="141" spans="1:9" ht="18" customHeight="1" x14ac:dyDescent="0.35">
      <c r="B141" s="343"/>
      <c r="C141" s="344"/>
      <c r="D141" s="344"/>
      <c r="E141" s="344"/>
      <c r="F141" s="344"/>
      <c r="G141" s="345"/>
      <c r="I141" s="24"/>
    </row>
    <row r="142" spans="1:9" ht="18" customHeight="1" thickBot="1" x14ac:dyDescent="0.4">
      <c r="B142" s="346"/>
      <c r="C142" s="347"/>
      <c r="D142" s="347"/>
      <c r="E142" s="347"/>
      <c r="F142" s="347"/>
      <c r="G142" s="348"/>
      <c r="I142" s="24"/>
    </row>
    <row r="143" spans="1:9" ht="18" customHeight="1" x14ac:dyDescent="0.35">
      <c r="I143" s="24"/>
    </row>
    <row r="144" spans="1:9" ht="18" customHeight="1" x14ac:dyDescent="0.35">
      <c r="A144" s="24"/>
      <c r="B144" s="24"/>
      <c r="C144" s="24"/>
      <c r="D144" s="24"/>
      <c r="E144" s="24"/>
      <c r="F144" s="24"/>
      <c r="G144" s="24"/>
      <c r="H144" s="24"/>
      <c r="I144" s="24"/>
    </row>
  </sheetData>
  <sheetProtection algorithmName="SHA-512" hashValue="ZJxum2ImABjB0qwX86n5M0zxauyUu8IBlbrLx4K3TwE6Jc6z2UX8lhes9t2Rr2U4VF9aR7O1/pERa/bZ33C8vQ==" saltValue="4VL5oeP9hEQOD7IBoDEIOA==" spinCount="100000" sheet="1" scenarios="1" selectLockedCells="1"/>
  <mergeCells count="13">
    <mergeCell ref="B2:C2"/>
    <mergeCell ref="B123:G142"/>
    <mergeCell ref="B78:G78"/>
    <mergeCell ref="B79:G98"/>
    <mergeCell ref="B12:G12"/>
    <mergeCell ref="B13:G32"/>
    <mergeCell ref="B122:G122"/>
    <mergeCell ref="B34:G34"/>
    <mergeCell ref="B35:G54"/>
    <mergeCell ref="B100:G100"/>
    <mergeCell ref="B101:G120"/>
    <mergeCell ref="B56:G56"/>
    <mergeCell ref="B57:G76"/>
  </mergeCells>
  <hyperlinks>
    <hyperlink ref="E2" location="Instructions!B37" display="Back to Instructions tab" xr:uid="{00000000-0004-0000-0800-000000000000}"/>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70C0"/>
  </sheetPr>
  <dimension ref="A1:H63"/>
  <sheetViews>
    <sheetView showGridLines="0" topLeftCell="A2" zoomScale="80" zoomScaleNormal="80" workbookViewId="0">
      <selection activeCell="B13" sqref="B13:F16"/>
    </sheetView>
  </sheetViews>
  <sheetFormatPr defaultColWidth="9.109375" defaultRowHeight="18" customHeight="1" x14ac:dyDescent="0.35"/>
  <cols>
    <col min="1" max="1" width="6" style="23" customWidth="1"/>
    <col min="2" max="2" width="30.6640625" style="23" bestFit="1" customWidth="1"/>
    <col min="3" max="3" width="57.6640625" style="23" bestFit="1" customWidth="1"/>
    <col min="4" max="4" width="9.109375" style="23"/>
    <col min="5" max="5" width="25.109375" style="23" bestFit="1" customWidth="1"/>
    <col min="6" max="6" width="58.5546875" style="23" customWidth="1"/>
    <col min="7" max="7" width="5.21875" style="23" customWidth="1"/>
    <col min="8" max="8" width="3.6640625" style="23" customWidth="1"/>
    <col min="9" max="16384" width="9.109375" style="23"/>
  </cols>
  <sheetData>
    <row r="1" spans="2:8" ht="18" customHeight="1" thickBot="1" x14ac:dyDescent="0.4">
      <c r="H1" s="24"/>
    </row>
    <row r="2" spans="2:8" ht="18" customHeight="1" thickBot="1" x14ac:dyDescent="0.4">
      <c r="B2" s="254" t="str">
        <f>'Version Control'!$B$2</f>
        <v>Title Block</v>
      </c>
      <c r="C2" s="255"/>
      <c r="E2" s="151" t="s">
        <v>51</v>
      </c>
      <c r="H2" s="24"/>
    </row>
    <row r="3" spans="2:8" ht="18" customHeight="1" x14ac:dyDescent="0.35">
      <c r="B3" s="25" t="str">
        <f>'Version Control'!$B$3</f>
        <v>Test Report Template Name:</v>
      </c>
      <c r="C3" s="26" t="str">
        <f>'Version Control'!$C$3</f>
        <v>Dedicated Purpose Pool Pumps</v>
      </c>
      <c r="H3" s="24"/>
    </row>
    <row r="4" spans="2:8" ht="18" customHeight="1" x14ac:dyDescent="0.35">
      <c r="B4" s="27" t="str">
        <f>'Version Control'!$B$4</f>
        <v>Version Number:</v>
      </c>
      <c r="C4" s="28" t="str">
        <f>'Version Control'!$C$4</f>
        <v>v1.5</v>
      </c>
      <c r="E4" s="1"/>
      <c r="H4" s="24"/>
    </row>
    <row r="5" spans="2:8" ht="18" customHeight="1" x14ac:dyDescent="0.35">
      <c r="B5" s="27" t="str">
        <f>'Version Control'!$B$5</f>
        <v xml:space="preserve">Latest Template Revision: </v>
      </c>
      <c r="C5" s="29">
        <f>'Version Control'!$C$5</f>
        <v>45995</v>
      </c>
      <c r="H5" s="24"/>
    </row>
    <row r="6" spans="2:8" ht="18" customHeight="1" x14ac:dyDescent="0.35">
      <c r="B6" s="27" t="str">
        <f>'Version Control'!$B$6</f>
        <v>Tab Name:</v>
      </c>
      <c r="C6" s="30" t="str">
        <f ca="1">MID(CELL("filename",A1), FIND("]", CELL("filename", A1))+ 1, 255)</f>
        <v>Comments</v>
      </c>
      <c r="H6" s="24"/>
    </row>
    <row r="7" spans="2:8" ht="36" customHeight="1" x14ac:dyDescent="0.35">
      <c r="B7" s="20" t="str">
        <f>'Version Control'!$B$7</f>
        <v>File Name:</v>
      </c>
      <c r="C7" s="50" t="str">
        <f ca="1">'Version Control'!$C$7</f>
        <v>Dedicated-Purpose Pool Pumps - v1.5.xlsx</v>
      </c>
      <c r="H7" s="24"/>
    </row>
    <row r="8" spans="2:8" ht="15.6" x14ac:dyDescent="0.35">
      <c r="B8" s="20" t="str">
        <f>'Version Control'!$B$8</f>
        <v>Date Test Started:</v>
      </c>
      <c r="C8" s="176" t="str">
        <f>'Version Control'!$C$8</f>
        <v>[MM/DD/YYYY]</v>
      </c>
      <c r="H8" s="24"/>
    </row>
    <row r="9" spans="2:8" ht="18" customHeight="1" thickBot="1" x14ac:dyDescent="0.4">
      <c r="B9" s="52" t="str">
        <f>'Version Control'!$B$9</f>
        <v>Date Test Finished:</v>
      </c>
      <c r="C9" s="53" t="str">
        <f>'Version Control'!$C$9</f>
        <v>[MM/DD/YYYY]</v>
      </c>
      <c r="H9" s="24"/>
    </row>
    <row r="10" spans="2:8" ht="18" customHeight="1" x14ac:dyDescent="0.35">
      <c r="B10" s="31"/>
      <c r="C10" s="32"/>
      <c r="H10" s="24"/>
    </row>
    <row r="11" spans="2:8" ht="18" customHeight="1" thickBot="1" x14ac:dyDescent="0.4">
      <c r="B11" s="31"/>
      <c r="C11" s="32"/>
      <c r="H11" s="24"/>
    </row>
    <row r="12" spans="2:8" ht="18" customHeight="1" thickBot="1" x14ac:dyDescent="0.4">
      <c r="B12" s="349" t="s">
        <v>48</v>
      </c>
      <c r="C12" s="350"/>
      <c r="D12" s="350"/>
      <c r="E12" s="350"/>
      <c r="F12" s="351"/>
      <c r="H12" s="24"/>
    </row>
    <row r="13" spans="2:8" ht="18" customHeight="1" x14ac:dyDescent="0.35">
      <c r="B13" s="371"/>
      <c r="C13" s="372"/>
      <c r="D13" s="372"/>
      <c r="E13" s="372"/>
      <c r="F13" s="373"/>
      <c r="H13" s="24"/>
    </row>
    <row r="14" spans="2:8" ht="18" customHeight="1" x14ac:dyDescent="0.35">
      <c r="B14" s="362"/>
      <c r="C14" s="363"/>
      <c r="D14" s="363"/>
      <c r="E14" s="363"/>
      <c r="F14" s="364"/>
      <c r="H14" s="24"/>
    </row>
    <row r="15" spans="2:8" ht="18" customHeight="1" x14ac:dyDescent="0.35">
      <c r="B15" s="362"/>
      <c r="C15" s="363"/>
      <c r="D15" s="363"/>
      <c r="E15" s="363"/>
      <c r="F15" s="364"/>
      <c r="H15" s="24"/>
    </row>
    <row r="16" spans="2:8" ht="18" customHeight="1" x14ac:dyDescent="0.35">
      <c r="B16" s="365"/>
      <c r="C16" s="366"/>
      <c r="D16" s="366"/>
      <c r="E16" s="366"/>
      <c r="F16" s="367"/>
      <c r="H16" s="24"/>
    </row>
    <row r="17" spans="2:8" ht="18" customHeight="1" x14ac:dyDescent="0.35">
      <c r="B17" s="356"/>
      <c r="C17" s="357"/>
      <c r="D17" s="357"/>
      <c r="E17" s="357"/>
      <c r="F17" s="358"/>
      <c r="H17" s="24"/>
    </row>
    <row r="18" spans="2:8" ht="18" customHeight="1" x14ac:dyDescent="0.35">
      <c r="B18" s="359"/>
      <c r="C18" s="360"/>
      <c r="D18" s="360"/>
      <c r="E18" s="360"/>
      <c r="F18" s="361"/>
      <c r="H18" s="24"/>
    </row>
    <row r="19" spans="2:8" ht="18" customHeight="1" x14ac:dyDescent="0.35">
      <c r="B19" s="362"/>
      <c r="C19" s="363"/>
      <c r="D19" s="363"/>
      <c r="E19" s="363"/>
      <c r="F19" s="364"/>
      <c r="H19" s="24"/>
    </row>
    <row r="20" spans="2:8" ht="18" customHeight="1" x14ac:dyDescent="0.35">
      <c r="B20" s="362"/>
      <c r="C20" s="363"/>
      <c r="D20" s="363"/>
      <c r="E20" s="363"/>
      <c r="F20" s="364"/>
      <c r="H20" s="24"/>
    </row>
    <row r="21" spans="2:8" ht="18" customHeight="1" x14ac:dyDescent="0.35">
      <c r="B21" s="365"/>
      <c r="C21" s="366"/>
      <c r="D21" s="366"/>
      <c r="E21" s="366"/>
      <c r="F21" s="367"/>
      <c r="H21" s="24"/>
    </row>
    <row r="22" spans="2:8" ht="18" customHeight="1" x14ac:dyDescent="0.35">
      <c r="B22" s="356"/>
      <c r="C22" s="357"/>
      <c r="D22" s="357"/>
      <c r="E22" s="357"/>
      <c r="F22" s="358"/>
      <c r="H22" s="24"/>
    </row>
    <row r="23" spans="2:8" ht="18" customHeight="1" x14ac:dyDescent="0.35">
      <c r="B23" s="359"/>
      <c r="C23" s="360"/>
      <c r="D23" s="360"/>
      <c r="E23" s="360"/>
      <c r="F23" s="361"/>
      <c r="H23" s="24"/>
    </row>
    <row r="24" spans="2:8" ht="18" customHeight="1" x14ac:dyDescent="0.35">
      <c r="B24" s="362"/>
      <c r="C24" s="363"/>
      <c r="D24" s="363"/>
      <c r="E24" s="363"/>
      <c r="F24" s="364"/>
      <c r="H24" s="24"/>
    </row>
    <row r="25" spans="2:8" ht="18" customHeight="1" x14ac:dyDescent="0.35">
      <c r="B25" s="362"/>
      <c r="C25" s="363"/>
      <c r="D25" s="363"/>
      <c r="E25" s="363"/>
      <c r="F25" s="364"/>
      <c r="H25" s="24"/>
    </row>
    <row r="26" spans="2:8" ht="18" customHeight="1" x14ac:dyDescent="0.35">
      <c r="B26" s="365"/>
      <c r="C26" s="366"/>
      <c r="D26" s="366"/>
      <c r="E26" s="366"/>
      <c r="F26" s="367"/>
      <c r="H26" s="24"/>
    </row>
    <row r="27" spans="2:8" ht="18" customHeight="1" x14ac:dyDescent="0.35">
      <c r="B27" s="356"/>
      <c r="C27" s="357"/>
      <c r="D27" s="357"/>
      <c r="E27" s="357"/>
      <c r="F27" s="358"/>
      <c r="H27" s="24"/>
    </row>
    <row r="28" spans="2:8" ht="18" customHeight="1" x14ac:dyDescent="0.35">
      <c r="B28" s="359"/>
      <c r="C28" s="360"/>
      <c r="D28" s="360"/>
      <c r="E28" s="360"/>
      <c r="F28" s="361"/>
      <c r="H28" s="24"/>
    </row>
    <row r="29" spans="2:8" ht="18" customHeight="1" x14ac:dyDescent="0.35">
      <c r="B29" s="362"/>
      <c r="C29" s="363"/>
      <c r="D29" s="363"/>
      <c r="E29" s="363"/>
      <c r="F29" s="364"/>
      <c r="H29" s="24"/>
    </row>
    <row r="30" spans="2:8" ht="18" customHeight="1" x14ac:dyDescent="0.35">
      <c r="B30" s="362"/>
      <c r="C30" s="363"/>
      <c r="D30" s="363"/>
      <c r="E30" s="363"/>
      <c r="F30" s="364"/>
      <c r="H30" s="24"/>
    </row>
    <row r="31" spans="2:8" ht="18" customHeight="1" x14ac:dyDescent="0.35">
      <c r="B31" s="365"/>
      <c r="C31" s="366"/>
      <c r="D31" s="366"/>
      <c r="E31" s="366"/>
      <c r="F31" s="367"/>
      <c r="H31" s="24"/>
    </row>
    <row r="32" spans="2:8" ht="18" customHeight="1" x14ac:dyDescent="0.35">
      <c r="B32" s="356"/>
      <c r="C32" s="357"/>
      <c r="D32" s="357"/>
      <c r="E32" s="357"/>
      <c r="F32" s="358"/>
      <c r="H32" s="24"/>
    </row>
    <row r="33" spans="2:8" ht="18" customHeight="1" x14ac:dyDescent="0.35">
      <c r="B33" s="359"/>
      <c r="C33" s="360"/>
      <c r="D33" s="360"/>
      <c r="E33" s="360"/>
      <c r="F33" s="361"/>
      <c r="H33" s="24"/>
    </row>
    <row r="34" spans="2:8" ht="18" customHeight="1" x14ac:dyDescent="0.35">
      <c r="B34" s="362"/>
      <c r="C34" s="363"/>
      <c r="D34" s="363"/>
      <c r="E34" s="363"/>
      <c r="F34" s="364"/>
      <c r="H34" s="24"/>
    </row>
    <row r="35" spans="2:8" ht="18" customHeight="1" x14ac:dyDescent="0.35">
      <c r="B35" s="362"/>
      <c r="C35" s="363"/>
      <c r="D35" s="363"/>
      <c r="E35" s="363"/>
      <c r="F35" s="364"/>
      <c r="H35" s="24"/>
    </row>
    <row r="36" spans="2:8" ht="18" customHeight="1" x14ac:dyDescent="0.35">
      <c r="B36" s="365"/>
      <c r="C36" s="366"/>
      <c r="D36" s="366"/>
      <c r="E36" s="366"/>
      <c r="F36" s="367"/>
      <c r="H36" s="24"/>
    </row>
    <row r="37" spans="2:8" ht="18" customHeight="1" x14ac:dyDescent="0.35">
      <c r="B37" s="356"/>
      <c r="C37" s="357"/>
      <c r="D37" s="357"/>
      <c r="E37" s="357"/>
      <c r="F37" s="358"/>
      <c r="H37" s="24"/>
    </row>
    <row r="38" spans="2:8" ht="18" customHeight="1" x14ac:dyDescent="0.35">
      <c r="B38" s="359"/>
      <c r="C38" s="360"/>
      <c r="D38" s="360"/>
      <c r="E38" s="360"/>
      <c r="F38" s="361"/>
      <c r="H38" s="24"/>
    </row>
    <row r="39" spans="2:8" ht="18" customHeight="1" x14ac:dyDescent="0.35">
      <c r="B39" s="362"/>
      <c r="C39" s="363"/>
      <c r="D39" s="363"/>
      <c r="E39" s="363"/>
      <c r="F39" s="364"/>
      <c r="H39" s="24"/>
    </row>
    <row r="40" spans="2:8" ht="18" customHeight="1" x14ac:dyDescent="0.35">
      <c r="B40" s="362"/>
      <c r="C40" s="363"/>
      <c r="D40" s="363"/>
      <c r="E40" s="363"/>
      <c r="F40" s="364"/>
      <c r="H40" s="24"/>
    </row>
    <row r="41" spans="2:8" ht="18" customHeight="1" x14ac:dyDescent="0.35">
      <c r="B41" s="365"/>
      <c r="C41" s="366"/>
      <c r="D41" s="366"/>
      <c r="E41" s="366"/>
      <c r="F41" s="367"/>
      <c r="H41" s="24"/>
    </row>
    <row r="42" spans="2:8" ht="18" customHeight="1" x14ac:dyDescent="0.35">
      <c r="B42" s="356"/>
      <c r="C42" s="357"/>
      <c r="D42" s="357"/>
      <c r="E42" s="357"/>
      <c r="F42" s="358"/>
      <c r="H42" s="24"/>
    </row>
    <row r="43" spans="2:8" ht="18" customHeight="1" x14ac:dyDescent="0.35">
      <c r="B43" s="359"/>
      <c r="C43" s="360"/>
      <c r="D43" s="360"/>
      <c r="E43" s="360"/>
      <c r="F43" s="361"/>
      <c r="H43" s="24"/>
    </row>
    <row r="44" spans="2:8" ht="18" customHeight="1" x14ac:dyDescent="0.35">
      <c r="B44" s="362"/>
      <c r="C44" s="363"/>
      <c r="D44" s="363"/>
      <c r="E44" s="363"/>
      <c r="F44" s="364"/>
      <c r="H44" s="24"/>
    </row>
    <row r="45" spans="2:8" ht="18" customHeight="1" x14ac:dyDescent="0.35">
      <c r="B45" s="362"/>
      <c r="C45" s="363"/>
      <c r="D45" s="363"/>
      <c r="E45" s="363"/>
      <c r="F45" s="364"/>
      <c r="H45" s="24"/>
    </row>
    <row r="46" spans="2:8" ht="18" customHeight="1" x14ac:dyDescent="0.35">
      <c r="B46" s="365"/>
      <c r="C46" s="366"/>
      <c r="D46" s="366"/>
      <c r="E46" s="366"/>
      <c r="F46" s="367"/>
      <c r="H46" s="24"/>
    </row>
    <row r="47" spans="2:8" ht="18" customHeight="1" x14ac:dyDescent="0.35">
      <c r="B47" s="63"/>
      <c r="C47" s="64"/>
      <c r="D47" s="64"/>
      <c r="E47" s="64"/>
      <c r="F47" s="65"/>
      <c r="H47" s="24"/>
    </row>
    <row r="48" spans="2:8" ht="18" customHeight="1" x14ac:dyDescent="0.35">
      <c r="B48" s="359"/>
      <c r="C48" s="360"/>
      <c r="D48" s="360"/>
      <c r="E48" s="360"/>
      <c r="F48" s="361"/>
      <c r="H48" s="24"/>
    </row>
    <row r="49" spans="1:8" ht="18" customHeight="1" x14ac:dyDescent="0.35">
      <c r="B49" s="362"/>
      <c r="C49" s="363"/>
      <c r="D49" s="363"/>
      <c r="E49" s="363"/>
      <c r="F49" s="364"/>
      <c r="H49" s="24"/>
    </row>
    <row r="50" spans="1:8" ht="18" customHeight="1" x14ac:dyDescent="0.35">
      <c r="B50" s="362"/>
      <c r="C50" s="363"/>
      <c r="D50" s="363"/>
      <c r="E50" s="363"/>
      <c r="F50" s="364"/>
      <c r="H50" s="24"/>
    </row>
    <row r="51" spans="1:8" ht="18" customHeight="1" x14ac:dyDescent="0.35">
      <c r="B51" s="365"/>
      <c r="C51" s="366"/>
      <c r="D51" s="366"/>
      <c r="E51" s="366"/>
      <c r="F51" s="367"/>
      <c r="H51" s="24"/>
    </row>
    <row r="52" spans="1:8" ht="18" customHeight="1" x14ac:dyDescent="0.35">
      <c r="B52" s="63"/>
      <c r="C52" s="64"/>
      <c r="D52" s="64"/>
      <c r="E52" s="64"/>
      <c r="F52" s="65"/>
      <c r="H52" s="24"/>
    </row>
    <row r="53" spans="1:8" ht="18" customHeight="1" x14ac:dyDescent="0.35">
      <c r="B53" s="359"/>
      <c r="C53" s="360"/>
      <c r="D53" s="360"/>
      <c r="E53" s="360"/>
      <c r="F53" s="361"/>
      <c r="H53" s="24"/>
    </row>
    <row r="54" spans="1:8" ht="18" customHeight="1" x14ac:dyDescent="0.35">
      <c r="B54" s="362"/>
      <c r="C54" s="363"/>
      <c r="D54" s="363"/>
      <c r="E54" s="363"/>
      <c r="F54" s="364"/>
      <c r="H54" s="24"/>
    </row>
    <row r="55" spans="1:8" ht="18" customHeight="1" x14ac:dyDescent="0.35">
      <c r="B55" s="362"/>
      <c r="C55" s="363"/>
      <c r="D55" s="363"/>
      <c r="E55" s="363"/>
      <c r="F55" s="364"/>
      <c r="H55" s="24"/>
    </row>
    <row r="56" spans="1:8" ht="18" customHeight="1" x14ac:dyDescent="0.35">
      <c r="B56" s="365"/>
      <c r="C56" s="366"/>
      <c r="D56" s="366"/>
      <c r="E56" s="366"/>
      <c r="F56" s="367"/>
      <c r="H56" s="24"/>
    </row>
    <row r="57" spans="1:8" ht="18" customHeight="1" x14ac:dyDescent="0.35">
      <c r="B57" s="63"/>
      <c r="C57" s="64"/>
      <c r="D57" s="64"/>
      <c r="E57" s="64"/>
      <c r="F57" s="65"/>
      <c r="H57" s="24"/>
    </row>
    <row r="58" spans="1:8" ht="18" customHeight="1" x14ac:dyDescent="0.35">
      <c r="B58" s="359"/>
      <c r="C58" s="360"/>
      <c r="D58" s="360"/>
      <c r="E58" s="360"/>
      <c r="F58" s="361"/>
      <c r="H58" s="24"/>
    </row>
    <row r="59" spans="1:8" ht="18" customHeight="1" x14ac:dyDescent="0.35">
      <c r="B59" s="362"/>
      <c r="C59" s="363"/>
      <c r="D59" s="363"/>
      <c r="E59" s="363"/>
      <c r="F59" s="364"/>
      <c r="H59" s="24"/>
    </row>
    <row r="60" spans="1:8" ht="18" customHeight="1" x14ac:dyDescent="0.35">
      <c r="B60" s="362"/>
      <c r="C60" s="363"/>
      <c r="D60" s="363"/>
      <c r="E60" s="363"/>
      <c r="F60" s="364"/>
      <c r="H60" s="24"/>
    </row>
    <row r="61" spans="1:8" ht="18" customHeight="1" thickBot="1" x14ac:dyDescent="0.4">
      <c r="B61" s="368"/>
      <c r="C61" s="369"/>
      <c r="D61" s="369"/>
      <c r="E61" s="369"/>
      <c r="F61" s="370"/>
      <c r="H61" s="24"/>
    </row>
    <row r="62" spans="1:8" ht="18" customHeight="1" x14ac:dyDescent="0.35">
      <c r="H62" s="24"/>
    </row>
    <row r="63" spans="1:8" ht="18" customHeight="1" x14ac:dyDescent="0.35">
      <c r="A63" s="24"/>
      <c r="B63" s="24"/>
      <c r="C63" s="24"/>
      <c r="D63" s="24"/>
      <c r="E63" s="24"/>
      <c r="F63" s="24"/>
      <c r="G63" s="24"/>
      <c r="H63" s="24"/>
    </row>
  </sheetData>
  <sheetProtection algorithmName="SHA-512" hashValue="29oHFzobOt1TFmg7qEkhLdA3HlFesCrVToQiCfjFdiBXNiInecX0BgT/fMhYbp2Chl6u+Cmb32xKrurSXq/cLQ==" saltValue="zntk/yo/Q7yIlP1wBIh3uA==" spinCount="100000" sheet="1" objects="1" scenarios="1" selectLockedCells="1"/>
  <mergeCells count="18">
    <mergeCell ref="B58:F61"/>
    <mergeCell ref="B12:F12"/>
    <mergeCell ref="B13:F16"/>
    <mergeCell ref="B18:F21"/>
    <mergeCell ref="B23:F26"/>
    <mergeCell ref="B17:F17"/>
    <mergeCell ref="B22:F22"/>
    <mergeCell ref="B27:F27"/>
    <mergeCell ref="B32:F32"/>
    <mergeCell ref="B33:F36"/>
    <mergeCell ref="B37:F37"/>
    <mergeCell ref="B38:F41"/>
    <mergeCell ref="B42:F42"/>
    <mergeCell ref="B43:F46"/>
    <mergeCell ref="B48:F51"/>
    <mergeCell ref="B53:F56"/>
    <mergeCell ref="B2:C2"/>
    <mergeCell ref="B28:F31"/>
  </mergeCells>
  <hyperlinks>
    <hyperlink ref="E2" location="Instructions!B37" display="Back to Instructions tab" xr:uid="{62978A1E-6019-4D7E-AD5C-BDCF6D92D67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6CE643514E784EA1875B445A94A696" ma:contentTypeVersion="8" ma:contentTypeDescription="Create a new document." ma:contentTypeScope="" ma:versionID="8fc1bb080eec85569ede8b0ee7f30560">
  <xsd:schema xmlns:xsd="http://www.w3.org/2001/XMLSchema" xmlns:xs="http://www.w3.org/2001/XMLSchema" xmlns:p="http://schemas.microsoft.com/office/2006/metadata/properties" xmlns:ns1="http://schemas.microsoft.com/sharepoint/v3" xmlns:ns2="072f374e-4ffb-4574-9695-ded4962ab3da" targetNamespace="http://schemas.microsoft.com/office/2006/metadata/properties" ma:root="true" ma:fieldsID="0ecacb8e67d4551e331f60190220e0f7" ns1:_="" ns2:_="">
    <xsd:import namespace="http://schemas.microsoft.com/sharepoint/v3"/>
    <xsd:import namespace="072f374e-4ffb-4574-9695-ded4962ab3d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2f374e-4ffb-4574-9695-ded4962ab3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9FF20AF-7BBD-4874-9AA2-8EB56A312A69}">
  <ds:schemaRefs>
    <ds:schemaRef ds:uri="http://schemas.microsoft.com/sharepoint/v3/contenttype/forms"/>
  </ds:schemaRefs>
</ds:datastoreItem>
</file>

<file path=customXml/itemProps2.xml><?xml version="1.0" encoding="utf-8"?>
<ds:datastoreItem xmlns:ds="http://schemas.openxmlformats.org/officeDocument/2006/customXml" ds:itemID="{460DB6BE-9788-4505-94A3-72729820FD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2f374e-4ffb-4574-9695-ded4962ab3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1B1672-8B9F-4B5C-BF09-F493BE5E2951}">
  <ds:schemaRefs>
    <ds:schemaRef ds:uri="http://schemas.microsoft.com/office/2006/metadata/properties"/>
    <ds:schemaRef ds:uri="http://purl.org/dc/elements/1.1/"/>
    <ds:schemaRef ds:uri="http://schemas.microsoft.com/sharepoint/v3"/>
    <ds:schemaRef ds:uri="072f374e-4ffb-4574-9695-ded4962ab3da"/>
    <ds:schemaRef ds:uri="http://schemas.microsoft.com/office/2006/documentManagement/types"/>
    <ds:schemaRef ds:uri="http://www.w3.org/XML/1998/namespace"/>
    <ds:schemaRef ds:uri="http://purl.org/dc/dcmitype/"/>
    <ds:schemaRef ds:uri="http://purl.org/dc/term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Instructions</vt:lpstr>
      <vt:lpstr>General Info &amp; Test Results</vt:lpstr>
      <vt:lpstr>Setup &amp; Instrumentation</vt:lpstr>
      <vt:lpstr>Test Conditions</vt:lpstr>
      <vt:lpstr>Self-Priming Test</vt:lpstr>
      <vt:lpstr>WEF Calculation</vt:lpstr>
      <vt:lpstr>(Optional) Performance Curves</vt:lpstr>
      <vt:lpstr>Photos</vt:lpstr>
      <vt:lpstr>Comments</vt:lpstr>
      <vt:lpstr>Report Sign-Off Block</vt:lpstr>
      <vt:lpstr>Drop-downs</vt:lpstr>
      <vt:lpstr>Version Control</vt:lpstr>
      <vt:lpstr>Motor_Phase</vt:lpstr>
      <vt:lpstr>Pool_Pump_Variety</vt:lpstr>
      <vt:lpstr>Pump_Speed</vt:lpstr>
      <vt:lpstr>Yes_No</vt:lpstr>
    </vt:vector>
  </TitlesOfParts>
  <Manager/>
  <Company>Navigant Consulting,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Navigant</dc:creator>
  <cp:keywords/>
  <dc:description/>
  <cp:lastModifiedBy>User375</cp:lastModifiedBy>
  <cp:revision/>
  <dcterms:created xsi:type="dcterms:W3CDTF">2014-09-05T19:18:19Z</dcterms:created>
  <dcterms:modified xsi:type="dcterms:W3CDTF">2025-12-04T19:05:01Z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0x0101003E6CE643514E784EA1875B445A94A696</vt:lpwstr>
  </property>
</Properties>
</file>