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19-20 FOTW - new order\excel\"/>
    </mc:Choice>
  </mc:AlternateContent>
  <xr:revisionPtr revIDLastSave="0" documentId="13_ncr:1_{98E2E26C-A188-47DD-9075-59BE92203AC4}" xr6:coauthVersionLast="45" xr6:coauthVersionMax="45" xr10:uidLastSave="{00000000-0000-0000-0000-000000000000}"/>
  <bookViews>
    <workbookView xWindow="1536" yWindow="1536" windowWidth="21444" windowHeight="8772" tabRatio="659" xr2:uid="{00000000-000D-0000-FFFF-FFFF00000000}"/>
  </bookViews>
  <sheets>
    <sheet name="FOTW #1163" sheetId="6" r:id="rId1"/>
    <sheet name="Condensed" sheetId="3" state="hidden" r:id="rId2"/>
    <sheet name="Electricity" sheetId="5" state="hidden" r:id="rId3"/>
    <sheet name="Conversion Factors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5" l="1"/>
  <c r="D4" i="5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1" i="5"/>
  <c r="C9" i="4" l="1"/>
  <c r="C8" i="4"/>
  <c r="C6" i="4"/>
  <c r="C5" i="4"/>
  <c r="C4" i="4"/>
</calcChain>
</file>

<file path=xl/sharedStrings.xml><?xml version="1.0" encoding="utf-8"?>
<sst xmlns="http://schemas.openxmlformats.org/spreadsheetml/2006/main" count="51" uniqueCount="41">
  <si>
    <t>Survey Start Date</t>
  </si>
  <si>
    <t>Gasoline</t>
  </si>
  <si>
    <t>E85</t>
  </si>
  <si>
    <t>CNG</t>
  </si>
  <si>
    <t>Diesel</t>
  </si>
  <si>
    <t>B20</t>
  </si>
  <si>
    <t>B2/B5</t>
  </si>
  <si>
    <t>B99/B100</t>
  </si>
  <si>
    <t>Notes:</t>
  </si>
  <si>
    <t xml:space="preserve">Propane </t>
  </si>
  <si>
    <t xml:space="preserve">Biodiesel (B20) </t>
  </si>
  <si>
    <t xml:space="preserve">Biodiesel (B2-5) </t>
  </si>
  <si>
    <t>Biodiesel (B100)</t>
  </si>
  <si>
    <t>Average U.S. Retail Fuel Prices per Gasoline Gallon Equivalent (GGE)</t>
  </si>
  <si>
    <t>Conversion factor from $/Gallon to $/GGE:</t>
  </si>
  <si>
    <t>-</t>
  </si>
  <si>
    <t>Beninning 9/1/05</t>
  </si>
  <si>
    <t xml:space="preserve"> Prior to 9/1/05</t>
  </si>
  <si>
    <t>Fuel type</t>
  </si>
  <si>
    <t>Prices were reported in gallons (except for CNG) and translated to GGEs with the above conversion factors.</t>
  </si>
  <si>
    <t>7/1//14</t>
  </si>
  <si>
    <t>LNG</t>
  </si>
  <si>
    <t>Electricity Prices</t>
  </si>
  <si>
    <t>Converted Price ($/GGE)</t>
  </si>
  <si>
    <t>EIA Residential Real Price (Cents/kWh)</t>
  </si>
  <si>
    <t>Electricity**</t>
  </si>
  <si>
    <t>Propane*</t>
  </si>
  <si>
    <t>Propane</t>
  </si>
  <si>
    <t>Average Vehicle Fuel Prices, 2019</t>
  </si>
  <si>
    <t>Dollars per Gallon</t>
  </si>
  <si>
    <t>Fuel Type</t>
  </si>
  <si>
    <t>U.S. Department of Energy, Vehicle Technologies Office</t>
  </si>
  <si>
    <r>
      <t>Note:</t>
    </r>
    <r>
      <rPr>
        <sz val="11"/>
        <rFont val="Arial"/>
        <family val="2"/>
      </rPr>
      <t xml:space="preserve"> Quarterly retail price data, including taxes, were averaged for 2019. A gasoline gallon equivalent (GGE) is a unit of fuel that has the same amount of energy as one gallon of gasoline.</t>
    </r>
  </si>
  <si>
    <t>B99/B100 = 99% to 100% biodiesel</t>
  </si>
  <si>
    <t>E85 = up to 85% ethanol and 15% gasoline</t>
  </si>
  <si>
    <t>B20 = 20% biodiesel and 80% diesel</t>
  </si>
  <si>
    <t>LNG = liquefied natural gas</t>
  </si>
  <si>
    <t>CNG = compressed natural gas</t>
  </si>
  <si>
    <r>
      <rPr>
        <b/>
        <sz val="11"/>
        <rFont val="Arial"/>
        <family val="2"/>
      </rPr>
      <t xml:space="preserve">Source: </t>
    </r>
    <r>
      <rPr>
        <sz val="11"/>
        <rFont val="Arial"/>
        <family val="2"/>
      </rPr>
      <t xml:space="preserve">U.S. Department of Energy, Clean Cities Alternative Fuel Price Reports. </t>
    </r>
  </si>
  <si>
    <t>https://afdc.energy.gov/fuels/prices.html</t>
  </si>
  <si>
    <t>Fact of the Week #1163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</si>
</sst>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  <numFmt numFmtId="166" formatCode="0.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9">
    <xf numFmtId="0" fontId="0" fillId="0" borderId="0"/>
    <xf numFmtId="0" fontId="4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0"/>
    <xf numFmtId="0" fontId="4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165" fontId="5" fillId="0" borderId="2" xfId="0" applyNumberFormat="1" applyFont="1" applyBorder="1"/>
    <xf numFmtId="0" fontId="0" fillId="0" borderId="0" xfId="0" applyAlignment="1">
      <alignment wrapText="1"/>
    </xf>
    <xf numFmtId="0" fontId="0" fillId="0" borderId="0" xfId="0" applyNumberFormat="1"/>
    <xf numFmtId="0" fontId="0" fillId="0" borderId="7" xfId="0" applyNumberFormat="1" applyBorder="1"/>
    <xf numFmtId="0" fontId="0" fillId="0" borderId="0" xfId="0" applyNumberFormat="1" applyBorder="1"/>
    <xf numFmtId="0" fontId="6" fillId="0" borderId="0" xfId="0" applyNumberFormat="1" applyFont="1" applyBorder="1"/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left"/>
    </xf>
    <xf numFmtId="0" fontId="0" fillId="0" borderId="0" xfId="0" applyNumberFormat="1" applyFont="1" applyFill="1" applyBorder="1"/>
    <xf numFmtId="14" fontId="0" fillId="0" borderId="0" xfId="0" applyNumberFormat="1" applyAlignment="1">
      <alignment horizontal="right"/>
    </xf>
    <xf numFmtId="165" fontId="0" fillId="0" borderId="2" xfId="0" applyNumberFormat="1" applyBorder="1"/>
    <xf numFmtId="165" fontId="13" fillId="0" borderId="6" xfId="29" applyNumberFormat="1" applyBorder="1"/>
    <xf numFmtId="165" fontId="0" fillId="0" borderId="2" xfId="0" applyNumberFormat="1" applyFill="1" applyBorder="1"/>
    <xf numFmtId="164" fontId="6" fillId="0" borderId="3" xfId="1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65" fontId="0" fillId="0" borderId="2" xfId="0" applyNumberFormat="1" applyFill="1" applyBorder="1" applyAlignment="1">
      <alignment horizontal="right"/>
    </xf>
    <xf numFmtId="165" fontId="0" fillId="0" borderId="2" xfId="0" applyNumberFormat="1" applyFont="1" applyFill="1" applyBorder="1" applyAlignment="1">
      <alignment horizontal="right"/>
    </xf>
    <xf numFmtId="165" fontId="9" fillId="0" borderId="2" xfId="0" applyNumberFormat="1" applyFont="1" applyBorder="1"/>
    <xf numFmtId="165" fontId="5" fillId="0" borderId="2" xfId="0" applyNumberFormat="1" applyFont="1" applyFill="1" applyBorder="1"/>
    <xf numFmtId="165" fontId="0" fillId="0" borderId="2" xfId="0" applyNumberFormat="1" applyFont="1" applyFill="1" applyBorder="1"/>
    <xf numFmtId="165" fontId="0" fillId="0" borderId="2" xfId="0" applyNumberFormat="1" applyFont="1" applyFill="1" applyBorder="1" applyAlignment="1">
      <alignment horizontal="left"/>
    </xf>
    <xf numFmtId="165" fontId="3" fillId="0" borderId="2" xfId="0" applyNumberFormat="1" applyFont="1" applyBorder="1"/>
    <xf numFmtId="165" fontId="0" fillId="0" borderId="6" xfId="0" applyNumberForma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166" fontId="0" fillId="0" borderId="2" xfId="0" applyNumberFormat="1" applyBorder="1"/>
    <xf numFmtId="0" fontId="6" fillId="0" borderId="3" xfId="0" applyFont="1" applyBorder="1"/>
    <xf numFmtId="0" fontId="6" fillId="0" borderId="6" xfId="0" applyFont="1" applyBorder="1" applyAlignment="1">
      <alignment horizontal="center" wrapText="1"/>
    </xf>
    <xf numFmtId="0" fontId="0" fillId="0" borderId="3" xfId="0" applyBorder="1"/>
    <xf numFmtId="2" fontId="0" fillId="0" borderId="6" xfId="0" applyNumberFormat="1" applyBorder="1"/>
    <xf numFmtId="2" fontId="10" fillId="0" borderId="6" xfId="0" applyNumberFormat="1" applyFont="1" applyBorder="1" applyAlignment="1">
      <alignment horizontal="center"/>
    </xf>
    <xf numFmtId="0" fontId="0" fillId="0" borderId="4" xfId="0" applyBorder="1"/>
    <xf numFmtId="166" fontId="0" fillId="0" borderId="5" xfId="0" applyNumberFormat="1" applyBorder="1"/>
    <xf numFmtId="2" fontId="0" fillId="0" borderId="14" xfId="0" applyNumberFormat="1" applyBorder="1"/>
    <xf numFmtId="165" fontId="3" fillId="0" borderId="2" xfId="0" applyNumberFormat="1" applyFont="1" applyFill="1" applyBorder="1"/>
    <xf numFmtId="0" fontId="3" fillId="0" borderId="8" xfId="0" applyFont="1" applyBorder="1"/>
    <xf numFmtId="0" fontId="5" fillId="0" borderId="9" xfId="0" applyFont="1" applyBorder="1"/>
    <xf numFmtId="0" fontId="3" fillId="0" borderId="13" xfId="0" applyFont="1" applyFill="1" applyBorder="1"/>
    <xf numFmtId="165" fontId="3" fillId="0" borderId="6" xfId="29" applyNumberFormat="1" applyFont="1" applyFill="1" applyBorder="1"/>
    <xf numFmtId="14" fontId="6" fillId="0" borderId="15" xfId="0" applyNumberFormat="1" applyFont="1" applyBorder="1" applyAlignment="1">
      <alignment horizontal="center"/>
    </xf>
    <xf numFmtId="165" fontId="3" fillId="0" borderId="16" xfId="0" applyNumberFormat="1" applyFont="1" applyFill="1" applyBorder="1"/>
    <xf numFmtId="165" fontId="3" fillId="0" borderId="16" xfId="0" applyNumberFormat="1" applyFont="1" applyBorder="1"/>
    <xf numFmtId="165" fontId="3" fillId="0" borderId="17" xfId="29" applyNumberFormat="1" applyFont="1" applyFill="1" applyBorder="1"/>
    <xf numFmtId="165" fontId="0" fillId="0" borderId="16" xfId="0" applyNumberForma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165" fontId="0" fillId="0" borderId="5" xfId="0" applyNumberFormat="1" applyFill="1" applyBorder="1" applyAlignment="1">
      <alignment horizontal="right"/>
    </xf>
    <xf numFmtId="165" fontId="0" fillId="0" borderId="5" xfId="0" applyNumberFormat="1" applyFont="1" applyFill="1" applyBorder="1" applyAlignment="1">
      <alignment horizontal="right"/>
    </xf>
    <xf numFmtId="14" fontId="6" fillId="0" borderId="3" xfId="0" applyNumberFormat="1" applyFont="1" applyFill="1" applyBorder="1" applyAlignment="1">
      <alignment horizontal="center"/>
    </xf>
    <xf numFmtId="14" fontId="6" fillId="0" borderId="15" xfId="0" applyNumberFormat="1" applyFont="1" applyFill="1" applyBorder="1" applyAlignment="1">
      <alignment horizontal="center"/>
    </xf>
    <xf numFmtId="165" fontId="0" fillId="0" borderId="17" xfId="0" applyNumberFormat="1" applyFill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0" fontId="3" fillId="0" borderId="9" xfId="0" applyFont="1" applyBorder="1"/>
    <xf numFmtId="0" fontId="0" fillId="0" borderId="0" xfId="0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15" fillId="0" borderId="0" xfId="0" applyFont="1" applyAlignment="1">
      <alignment horizontal="left" vertical="center" readingOrder="1"/>
    </xf>
    <xf numFmtId="0" fontId="16" fillId="0" borderId="0" xfId="0" applyFont="1"/>
    <xf numFmtId="0" fontId="16" fillId="0" borderId="0" xfId="0" applyFont="1" applyFill="1" applyBorder="1"/>
    <xf numFmtId="165" fontId="16" fillId="0" borderId="0" xfId="29" applyNumberFormat="1" applyFont="1" applyBorder="1"/>
    <xf numFmtId="165" fontId="16" fillId="0" borderId="0" xfId="0" applyNumberFormat="1" applyFont="1" applyBorder="1"/>
    <xf numFmtId="165" fontId="16" fillId="0" borderId="0" xfId="29" applyNumberFormat="1" applyFont="1" applyBorder="1" applyAlignment="1">
      <alignment horizontal="left"/>
    </xf>
    <xf numFmtId="165" fontId="16" fillId="0" borderId="0" xfId="29" applyNumberFormat="1" applyFont="1" applyFill="1" applyBorder="1" applyAlignment="1">
      <alignment horizontal="left"/>
    </xf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Border="1"/>
    <xf numFmtId="14" fontId="17" fillId="0" borderId="0" xfId="0" applyNumberFormat="1" applyFont="1" applyBorder="1"/>
    <xf numFmtId="8" fontId="16" fillId="0" borderId="0" xfId="0" applyNumberFormat="1" applyFont="1" applyFill="1" applyBorder="1"/>
    <xf numFmtId="3" fontId="16" fillId="0" borderId="0" xfId="0" applyNumberFormat="1" applyFont="1"/>
    <xf numFmtId="0" fontId="16" fillId="0" borderId="0" xfId="0" applyFont="1" applyFill="1" applyBorder="1" applyAlignment="1">
      <alignment horizontal="left"/>
    </xf>
    <xf numFmtId="0" fontId="18" fillId="0" borderId="0" xfId="0" applyFont="1" applyAlignment="1">
      <alignment horizontal="left" vertical="center" readingOrder="1"/>
    </xf>
    <xf numFmtId="0" fontId="24" fillId="0" borderId="0" xfId="87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80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7" fillId="0" borderId="11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5" fillId="0" borderId="0" xfId="80" applyFont="1" applyAlignment="1" applyProtection="1"/>
  </cellXfs>
  <cellStyles count="89">
    <cellStyle name="Comma 2" xfId="86" xr:uid="{C83BB3F3-45D5-427A-98AA-5F5E2BD910D3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eading 3" xfId="1" builtinId="18" customBuiltin="1"/>
    <cellStyle name="Heading 3 2" xfId="30" xr:uid="{00000000-0005-0000-0000-000026000000}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0" builtinId="8"/>
    <cellStyle name="Hyperlink 2" xfId="85" xr:uid="{1E4E8E2F-E646-4D1A-BCA4-BACD1AEF46A5}"/>
    <cellStyle name="Hyperlink 2 2" xfId="88" xr:uid="{D53B6A9D-967E-4450-B5ED-56863377298F}"/>
    <cellStyle name="Hyperlink 3" xfId="83" xr:uid="{F9027E12-C969-487A-858D-7B5970DF89A1}"/>
    <cellStyle name="Normal" xfId="0" builtinId="0"/>
    <cellStyle name="Normal 2" xfId="29" xr:uid="{00000000-0005-0000-0000-00004D000000}"/>
    <cellStyle name="Normal 2 2" xfId="84" xr:uid="{F0CD973F-225B-48E0-8DC3-2F3485AF2C95}"/>
    <cellStyle name="Normal 3" xfId="28" xr:uid="{00000000-0005-0000-0000-00004E000000}"/>
    <cellStyle name="Normal 3 2" xfId="81" xr:uid="{8EBEF84A-D051-4427-9DE0-2EFA0E0701D3}"/>
    <cellStyle name="Normal 4" xfId="79" xr:uid="{536B5D7F-8E23-40D8-879A-FDC3326F1752}"/>
    <cellStyle name="Normal 4 2" xfId="87" xr:uid="{DAA0408B-12F0-46EF-B310-4014B598AB14}"/>
    <cellStyle name="Percent 2" xfId="82" xr:uid="{EF0C0FE5-147A-49B3-8B85-73FD81ECB864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#,##0.00"/>
      <alignment horizontal="left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Vehicle</a:t>
            </a:r>
            <a:r>
              <a:rPr lang="en-US" baseline="0"/>
              <a:t> Fuel Prices,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#1163'!$B$5</c:f>
              <c:strCache>
                <c:ptCount val="1"/>
                <c:pt idx="0">
                  <c:v>Dollars per Gallon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1F-46B2-9426-A74B7EBC4E7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1F-46B2-9426-A74B7EBC4E7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#1163'!$A$6:$A$13</c:f>
              <c:strCache>
                <c:ptCount val="8"/>
                <c:pt idx="0">
                  <c:v>Propane</c:v>
                </c:pt>
                <c:pt idx="1">
                  <c:v>B99/B100</c:v>
                </c:pt>
                <c:pt idx="2">
                  <c:v>E85</c:v>
                </c:pt>
                <c:pt idx="3">
                  <c:v>Diesel</c:v>
                </c:pt>
                <c:pt idx="4">
                  <c:v>Gasoline</c:v>
                </c:pt>
                <c:pt idx="5">
                  <c:v>B20</c:v>
                </c:pt>
                <c:pt idx="6">
                  <c:v>LNG</c:v>
                </c:pt>
                <c:pt idx="7">
                  <c:v>CNG</c:v>
                </c:pt>
              </c:strCache>
            </c:strRef>
          </c:cat>
          <c:val>
            <c:numRef>
              <c:f>'FOTW #1163'!$B$6:$B$13</c:f>
              <c:numCache>
                <c:formatCode>"$"#,##0.00</c:formatCode>
                <c:ptCount val="8"/>
                <c:pt idx="0">
                  <c:v>3.9050000000000002</c:v>
                </c:pt>
                <c:pt idx="1">
                  <c:v>3.5349999999999997</c:v>
                </c:pt>
                <c:pt idx="2">
                  <c:v>2.9050000000000002</c:v>
                </c:pt>
                <c:pt idx="3">
                  <c:v>2.7124999999999999</c:v>
                </c:pt>
                <c:pt idx="4">
                  <c:v>2.6174999999999997</c:v>
                </c:pt>
                <c:pt idx="5">
                  <c:v>2.5674999999999999</c:v>
                </c:pt>
                <c:pt idx="6">
                  <c:v>2.4874999999999998</c:v>
                </c:pt>
                <c:pt idx="7">
                  <c:v>2.2050000000000001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F-46B2-9426-A74B7EBC4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2183704"/>
        <c:axId val="612182720"/>
      </c:barChart>
      <c:catAx>
        <c:axId val="612183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182720"/>
        <c:crosses val="autoZero"/>
        <c:auto val="1"/>
        <c:lblAlgn val="ctr"/>
        <c:lblOffset val="100"/>
        <c:noMultiLvlLbl val="0"/>
      </c:catAx>
      <c:valAx>
        <c:axId val="61218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Gasoline Gallon Equivalent</a:t>
                </a:r>
              </a:p>
            </c:rich>
          </c:tx>
          <c:layout>
            <c:manualLayout>
              <c:xMode val="edge"/>
              <c:yMode val="edge"/>
              <c:x val="0.34152299321959756"/>
              <c:y val="0.94258092738407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18370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149225</xdr:colOff>
      <xdr:row>4</xdr:row>
      <xdr:rowOff>3175</xdr:rowOff>
    </xdr:from>
    <xdr:to>
      <xdr:col>14</xdr:col>
      <xdr:colOff>225425</xdr:colOff>
      <xdr:row>34</xdr:row>
      <xdr:rowOff>123825</xdr:rowOff>
    </xdr:to>
    <xdr:graphicFrame macro="">
      <xdr:nvGraphicFramePr>
        <xdr:cNvPr id="4" name="Chart 3" descr="Average Vehicle Fuel Prices, 2019">
          <a:extLst>
            <a:ext uri="{FF2B5EF4-FFF2-40B4-BE49-F238E27FC236}">
              <a16:creationId xmlns:a16="http://schemas.microsoft.com/office/drawing/2014/main" id="{F315EC47-2FEB-41B4-BBEA-F4BB1340B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54A410-0C47-4D43-93CD-33A8C6A4C53F}" name="Table1" displayName="Table1" ref="A5:B13" totalsRowShown="0">
  <autoFilter ref="A5:B13" xr:uid="{34A2FC83-C2D9-40BA-9FB2-0431951DE17B}">
    <filterColumn colId="0" hiddenButton="1"/>
    <filterColumn colId="1" hiddenButton="1"/>
  </autoFilter>
  <tableColumns count="2">
    <tableColumn id="1" xr3:uid="{830EF109-7B68-4311-9457-F502A7D77496}" name="Fuel Type" dataDxfId="1" dataCellStyle="Normal 2"/>
    <tableColumn id="2" xr3:uid="{2B46821B-B7B3-4757-9155-4BE2CF28D960}" name="Dollars per Gallon" dataDxfId="0" dataCellStyle="Normal 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Vehicle Fuel Prices, 2019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fdc.energy.gov/fuels/prices.html" TargetMode="External"/><Relationship Id="rId1" Type="http://schemas.openxmlformats.org/officeDocument/2006/relationships/hyperlink" Target="https://www.energy.gov/eere/vehicles/articles/fotw-1163-december-7-2020-average-retail-vehicle-fuel-prices-2019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C6A5-BD87-4DDF-BB02-8DCB50AA783A}">
  <sheetPr>
    <pageSetUpPr fitToPage="1"/>
  </sheetPr>
  <dimension ref="A1:AJ34"/>
  <sheetViews>
    <sheetView tabSelected="1" zoomScaleNormal="100" workbookViewId="0">
      <selection activeCell="E3" sqref="E3"/>
    </sheetView>
  </sheetViews>
  <sheetFormatPr defaultColWidth="8.6640625" defaultRowHeight="13.8" x14ac:dyDescent="0.25"/>
  <cols>
    <col min="1" max="1" width="16.44140625" style="68" customWidth="1"/>
    <col min="2" max="2" width="18.33203125" style="68" customWidth="1"/>
    <col min="3" max="15" width="8.6640625" style="68"/>
    <col min="16" max="17" width="9.21875" style="68" bestFit="1" customWidth="1"/>
    <col min="18" max="18" width="10.21875" style="68" bestFit="1" customWidth="1"/>
    <col min="19" max="19" width="9.21875" style="68" bestFit="1" customWidth="1"/>
    <col min="20" max="21" width="8.6640625" style="68"/>
    <col min="22" max="22" width="10.21875" style="68" bestFit="1" customWidth="1"/>
    <col min="23" max="23" width="8.6640625" style="68"/>
    <col min="24" max="25" width="9.21875" style="68" bestFit="1" customWidth="1"/>
    <col min="26" max="26" width="10.33203125" style="68" customWidth="1"/>
    <col min="27" max="29" width="10.21875" style="68" bestFit="1" customWidth="1"/>
    <col min="30" max="30" width="10.44140625" style="68" customWidth="1"/>
    <col min="31" max="31" width="9.6640625" style="68" customWidth="1"/>
    <col min="32" max="32" width="9.21875" style="68" bestFit="1" customWidth="1"/>
    <col min="33" max="34" width="9.21875" style="68" customWidth="1"/>
    <col min="35" max="35" width="9.44140625" style="68" bestFit="1" customWidth="1"/>
    <col min="36" max="36" width="9.21875" style="68" bestFit="1" customWidth="1"/>
    <col min="37" max="16384" width="8.6640625" style="68"/>
  </cols>
  <sheetData>
    <row r="1" spans="1:36" ht="15" x14ac:dyDescent="0.25">
      <c r="A1" s="81" t="s">
        <v>31</v>
      </c>
    </row>
    <row r="2" spans="1:36" ht="15" x14ac:dyDescent="0.25">
      <c r="A2" s="97" t="s">
        <v>40</v>
      </c>
    </row>
    <row r="3" spans="1:36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1"/>
    </row>
    <row r="4" spans="1:36" x14ac:dyDescent="0.25">
      <c r="A4" s="67" t="s">
        <v>28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1"/>
    </row>
    <row r="5" spans="1:36" x14ac:dyDescent="0.25">
      <c r="A5" s="80" t="s">
        <v>30</v>
      </c>
      <c r="B5" s="70" t="s">
        <v>29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1"/>
    </row>
    <row r="6" spans="1:36" x14ac:dyDescent="0.25">
      <c r="A6" s="72" t="s">
        <v>27</v>
      </c>
      <c r="B6" s="70">
        <v>3.9050000000000002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1"/>
    </row>
    <row r="7" spans="1:36" x14ac:dyDescent="0.25">
      <c r="A7" s="72" t="s">
        <v>7</v>
      </c>
      <c r="B7" s="71">
        <v>3.5349999999999997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x14ac:dyDescent="0.25">
      <c r="A8" s="72" t="s">
        <v>2</v>
      </c>
      <c r="B8" s="70">
        <v>2.9050000000000002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1"/>
    </row>
    <row r="9" spans="1:36" x14ac:dyDescent="0.25">
      <c r="A9" s="73" t="s">
        <v>4</v>
      </c>
      <c r="B9" s="74">
        <v>2.7124999999999999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1"/>
    </row>
    <row r="10" spans="1:36" x14ac:dyDescent="0.25">
      <c r="A10" s="72" t="s">
        <v>1</v>
      </c>
      <c r="B10" s="70">
        <v>2.6174999999999997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1"/>
    </row>
    <row r="11" spans="1:36" x14ac:dyDescent="0.25">
      <c r="A11" s="72" t="s">
        <v>5</v>
      </c>
      <c r="B11" s="70">
        <v>2.5674999999999999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1"/>
    </row>
    <row r="12" spans="1:36" x14ac:dyDescent="0.25">
      <c r="A12" s="72" t="s">
        <v>21</v>
      </c>
      <c r="B12" s="70">
        <v>2.4874999999999998</v>
      </c>
    </row>
    <row r="13" spans="1:36" x14ac:dyDescent="0.25">
      <c r="A13" s="72" t="s">
        <v>3</v>
      </c>
      <c r="B13" s="70">
        <v>2.2050000000000001</v>
      </c>
    </row>
    <row r="15" spans="1:36" x14ac:dyDescent="0.25">
      <c r="A15" s="84" t="s">
        <v>32</v>
      </c>
      <c r="B15" s="84"/>
      <c r="W15" s="75"/>
    </row>
    <row r="16" spans="1:36" x14ac:dyDescent="0.25">
      <c r="A16" s="84"/>
      <c r="B16" s="84"/>
      <c r="W16" s="75"/>
    </row>
    <row r="17" spans="1:23" x14ac:dyDescent="0.25">
      <c r="A17" s="84"/>
      <c r="B17" s="84"/>
      <c r="W17" s="75"/>
    </row>
    <row r="18" spans="1:23" x14ac:dyDescent="0.25">
      <c r="A18" s="84"/>
      <c r="B18" s="84"/>
      <c r="W18" s="75"/>
    </row>
    <row r="19" spans="1:23" ht="15.75" customHeight="1" x14ac:dyDescent="0.25">
      <c r="A19" s="84"/>
      <c r="B19" s="84"/>
      <c r="W19" s="75"/>
    </row>
    <row r="20" spans="1:23" ht="13.05" customHeight="1" x14ac:dyDescent="0.25">
      <c r="A20" s="84"/>
      <c r="B20" s="84"/>
      <c r="W20" s="76"/>
    </row>
    <row r="21" spans="1:23" ht="12.75" customHeight="1" x14ac:dyDescent="0.25">
      <c r="A21" s="82" t="s">
        <v>33</v>
      </c>
      <c r="Q21" s="75"/>
      <c r="W21" s="77"/>
    </row>
    <row r="22" spans="1:23" ht="15" customHeight="1" x14ac:dyDescent="0.25">
      <c r="A22" s="82" t="s">
        <v>34</v>
      </c>
      <c r="Q22" s="75"/>
      <c r="W22" s="77"/>
    </row>
    <row r="23" spans="1:23" ht="15" customHeight="1" x14ac:dyDescent="0.25">
      <c r="A23" s="82" t="s">
        <v>35</v>
      </c>
      <c r="Q23" s="75"/>
      <c r="W23" s="77"/>
    </row>
    <row r="24" spans="1:23" ht="15.75" customHeight="1" x14ac:dyDescent="0.25">
      <c r="A24" s="82" t="s">
        <v>36</v>
      </c>
      <c r="Q24" s="76"/>
      <c r="W24" s="77"/>
    </row>
    <row r="25" spans="1:23" x14ac:dyDescent="0.25">
      <c r="A25" s="82" t="s">
        <v>37</v>
      </c>
      <c r="O25" s="78"/>
      <c r="Q25" s="76"/>
      <c r="W25" s="77"/>
    </row>
    <row r="26" spans="1:23" x14ac:dyDescent="0.25">
      <c r="A26" s="85" t="s">
        <v>38</v>
      </c>
      <c r="B26" s="85"/>
      <c r="O26" s="78"/>
      <c r="Q26" s="77"/>
      <c r="W26" s="77"/>
    </row>
    <row r="27" spans="1:23" x14ac:dyDescent="0.25">
      <c r="A27" s="85"/>
      <c r="B27" s="85"/>
      <c r="Q27" s="77"/>
      <c r="W27" s="77"/>
    </row>
    <row r="28" spans="1:23" x14ac:dyDescent="0.25">
      <c r="A28" s="85"/>
      <c r="B28" s="85"/>
      <c r="P28" s="77"/>
      <c r="V28" s="77"/>
    </row>
    <row r="29" spans="1:23" x14ac:dyDescent="0.25">
      <c r="A29" s="83" t="s">
        <v>39</v>
      </c>
      <c r="Q29" s="77"/>
      <c r="W29" s="77"/>
    </row>
    <row r="30" spans="1:23" x14ac:dyDescent="0.25">
      <c r="Q30" s="77"/>
      <c r="W30" s="79"/>
    </row>
    <row r="31" spans="1:23" x14ac:dyDescent="0.25">
      <c r="Q31" s="77"/>
      <c r="W31" s="77"/>
    </row>
    <row r="32" spans="1:23" x14ac:dyDescent="0.25">
      <c r="Q32" s="77"/>
      <c r="W32" s="75"/>
    </row>
    <row r="33" spans="17:23" x14ac:dyDescent="0.25">
      <c r="Q33" s="69"/>
      <c r="W33" s="75"/>
    </row>
    <row r="34" spans="17:23" x14ac:dyDescent="0.25">
      <c r="Q34" s="77"/>
      <c r="W34" s="75"/>
    </row>
  </sheetData>
  <sortState xmlns:xlrd2="http://schemas.microsoft.com/office/spreadsheetml/2017/richdata2" ref="A6:B13">
    <sortCondition descending="1" ref="B6:B13"/>
  </sortState>
  <mergeCells count="2">
    <mergeCell ref="A15:B20"/>
    <mergeCell ref="A26:B28"/>
  </mergeCells>
  <hyperlinks>
    <hyperlink ref="A2" r:id="rId1" xr:uid="{46649ECD-2477-4AA3-8C06-35144781D51C}"/>
    <hyperlink ref="A29" r:id="rId2" xr:uid="{80533C02-5E08-4582-BB31-98F5FD54604C}"/>
  </hyperlinks>
  <pageMargins left="0.75" right="0.75" top="1" bottom="1" header="0.5" footer="0.5"/>
  <pageSetup scale="86" fitToWidth="3" fitToHeight="2" orientation="landscape" r:id="rId3"/>
  <headerFooter alignWithMargins="0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74"/>
  <sheetViews>
    <sheetView topLeftCell="A26" zoomScaleNormal="100" workbookViewId="0">
      <selection activeCell="L74" sqref="L74"/>
    </sheetView>
  </sheetViews>
  <sheetFormatPr defaultColWidth="8.6640625" defaultRowHeight="13.2" x14ac:dyDescent="0.25"/>
  <cols>
    <col min="1" max="1" width="3.33203125" style="4" customWidth="1"/>
    <col min="2" max="2" width="21.21875" style="11" customWidth="1"/>
    <col min="3" max="3" width="9" style="4" bestFit="1" customWidth="1"/>
    <col min="4" max="4" width="10.21875" style="4" bestFit="1" customWidth="1"/>
    <col min="5" max="5" width="9.21875" style="4" bestFit="1" customWidth="1"/>
    <col min="6" max="6" width="9.21875" style="4" customWidth="1"/>
    <col min="7" max="8" width="9.21875" style="4" bestFit="1" customWidth="1"/>
    <col min="9" max="9" width="10.21875" style="4" bestFit="1" customWidth="1"/>
    <col min="10" max="11" width="9.21875" style="4" bestFit="1" customWidth="1"/>
    <col min="12" max="12" width="10.77734375" style="4" customWidth="1"/>
    <col min="13" max="13" width="9.21875" style="4" bestFit="1" customWidth="1"/>
    <col min="14" max="14" width="10.21875" style="4" bestFit="1" customWidth="1"/>
    <col min="15" max="15" width="9.21875" style="4" bestFit="1" customWidth="1"/>
    <col min="16" max="17" width="9" style="4" bestFit="1" customWidth="1"/>
    <col min="18" max="18" width="9.21875" style="4" bestFit="1" customWidth="1"/>
    <col min="19" max="19" width="9" style="4" bestFit="1" customWidth="1"/>
    <col min="20" max="20" width="9.21875" style="4" bestFit="1" customWidth="1"/>
    <col min="21" max="21" width="9" style="4" bestFit="1" customWidth="1"/>
    <col min="22" max="22" width="9.21875" style="4" bestFit="1" customWidth="1"/>
    <col min="23" max="25" width="9" style="4" bestFit="1" customWidth="1"/>
    <col min="26" max="29" width="9.21875" style="4" bestFit="1" customWidth="1"/>
    <col min="30" max="30" width="10.33203125" style="4" bestFit="1" customWidth="1"/>
    <col min="31" max="31" width="9.33203125" style="4" bestFit="1" customWidth="1"/>
    <col min="32" max="33" width="9.21875" style="4" bestFit="1" customWidth="1"/>
    <col min="34" max="34" width="10.33203125" style="4" bestFit="1" customWidth="1"/>
    <col min="35" max="35" width="9" style="4" bestFit="1" customWidth="1"/>
    <col min="36" max="37" width="9.21875" style="4" bestFit="1" customWidth="1"/>
    <col min="38" max="38" width="10.33203125" style="4" customWidth="1"/>
    <col min="39" max="39" width="10.33203125" style="4" bestFit="1" customWidth="1"/>
    <col min="40" max="41" width="10.21875" style="4" bestFit="1" customWidth="1"/>
    <col min="42" max="16384" width="8.6640625" style="4"/>
  </cols>
  <sheetData>
    <row r="1" spans="1:41" ht="15" customHeight="1" thickBot="1" x14ac:dyDescent="0.3">
      <c r="AK1" s="5"/>
      <c r="AL1" s="5"/>
      <c r="AM1" s="5"/>
      <c r="AN1" s="6"/>
      <c r="AO1" s="6"/>
    </row>
    <row r="2" spans="1:41" ht="16.2" thickBot="1" x14ac:dyDescent="0.35">
      <c r="A2" s="6"/>
      <c r="B2" s="86" t="s">
        <v>13</v>
      </c>
      <c r="C2" s="87"/>
      <c r="D2" s="87"/>
      <c r="E2" s="87"/>
      <c r="F2" s="87"/>
      <c r="G2" s="87"/>
      <c r="H2" s="87"/>
      <c r="I2" s="87"/>
      <c r="J2" s="87"/>
      <c r="K2" s="87"/>
      <c r="L2" s="88"/>
      <c r="AC2" s="6"/>
    </row>
    <row r="3" spans="1:41" x14ac:dyDescent="0.25">
      <c r="A3" s="6"/>
      <c r="B3" s="39" t="s">
        <v>0</v>
      </c>
      <c r="C3" s="40" t="s">
        <v>1</v>
      </c>
      <c r="D3" s="40" t="s">
        <v>2</v>
      </c>
      <c r="E3" s="40" t="s">
        <v>3</v>
      </c>
      <c r="F3" s="56" t="s">
        <v>21</v>
      </c>
      <c r="G3" s="56" t="s">
        <v>26</v>
      </c>
      <c r="H3" s="40" t="s">
        <v>4</v>
      </c>
      <c r="I3" s="40" t="s">
        <v>5</v>
      </c>
      <c r="J3" s="40" t="s">
        <v>6</v>
      </c>
      <c r="K3" s="40" t="s">
        <v>7</v>
      </c>
      <c r="L3" s="41" t="s">
        <v>25</v>
      </c>
      <c r="AI3" s="6"/>
    </row>
    <row r="4" spans="1:41" x14ac:dyDescent="0.25">
      <c r="A4" s="6"/>
      <c r="B4" s="16">
        <v>36626</v>
      </c>
      <c r="C4" s="2">
        <v>1.516</v>
      </c>
      <c r="D4" s="2">
        <v>1.8</v>
      </c>
      <c r="E4" s="2">
        <v>0.89</v>
      </c>
      <c r="F4" s="2"/>
      <c r="G4" s="2">
        <v>1.62</v>
      </c>
      <c r="H4" s="2">
        <v>1.2905918256130791</v>
      </c>
      <c r="I4" s="2"/>
      <c r="J4" s="2"/>
      <c r="K4" s="2"/>
      <c r="L4" s="13"/>
      <c r="AI4" s="7"/>
    </row>
    <row r="5" spans="1:41" x14ac:dyDescent="0.25">
      <c r="A5" s="6"/>
      <c r="B5" s="16">
        <v>36808</v>
      </c>
      <c r="C5" s="2">
        <v>1.5409999999999999</v>
      </c>
      <c r="D5" s="2">
        <v>1.9</v>
      </c>
      <c r="E5" s="2">
        <v>1.02</v>
      </c>
      <c r="F5" s="2"/>
      <c r="G5" s="2">
        <v>1.76</v>
      </c>
      <c r="H5" s="2">
        <v>1.4586941222265475</v>
      </c>
      <c r="I5" s="2"/>
      <c r="J5" s="2"/>
      <c r="K5" s="2"/>
      <c r="L5" s="13"/>
      <c r="AC5" s="6"/>
      <c r="AI5" s="8"/>
    </row>
    <row r="6" spans="1:41" x14ac:dyDescent="0.25">
      <c r="A6" s="6"/>
      <c r="B6" s="16">
        <v>37046</v>
      </c>
      <c r="C6" s="2">
        <v>1.679</v>
      </c>
      <c r="D6" s="2">
        <v>1.85</v>
      </c>
      <c r="E6" s="2">
        <v>1.3</v>
      </c>
      <c r="F6" s="2"/>
      <c r="G6" s="2">
        <v>1.72</v>
      </c>
      <c r="H6" s="2">
        <v>1.3683165434021021</v>
      </c>
      <c r="I6" s="2"/>
      <c r="J6" s="2"/>
      <c r="K6" s="2"/>
      <c r="L6" s="13"/>
      <c r="AC6" s="6"/>
      <c r="AI6" s="8"/>
    </row>
    <row r="7" spans="1:41" x14ac:dyDescent="0.25">
      <c r="A7" s="6"/>
      <c r="B7" s="16">
        <v>37186</v>
      </c>
      <c r="C7" s="2">
        <v>1.2649999999999999</v>
      </c>
      <c r="D7" s="2">
        <v>1.6</v>
      </c>
      <c r="E7" s="2">
        <v>1.19</v>
      </c>
      <c r="F7" s="2"/>
      <c r="G7" s="2">
        <v>1.62</v>
      </c>
      <c r="H7" s="2">
        <v>1.1911764889061893</v>
      </c>
      <c r="I7" s="2">
        <v>1.3472195468540302</v>
      </c>
      <c r="J7" s="2"/>
      <c r="K7" s="2"/>
      <c r="L7" s="13"/>
      <c r="AC7" s="7"/>
      <c r="AI7" s="8"/>
    </row>
    <row r="8" spans="1:41" x14ac:dyDescent="0.25">
      <c r="A8" s="6"/>
      <c r="B8" s="16">
        <v>37298</v>
      </c>
      <c r="C8" s="2">
        <v>1.107</v>
      </c>
      <c r="D8" s="2">
        <v>1.54</v>
      </c>
      <c r="E8" s="2">
        <v>1.0900000000000001</v>
      </c>
      <c r="F8" s="2"/>
      <c r="G8" s="2">
        <v>1.62</v>
      </c>
      <c r="H8" s="2">
        <v>1.0420534838458546</v>
      </c>
      <c r="I8" s="2">
        <v>1.1822538880555775</v>
      </c>
      <c r="J8" s="2"/>
      <c r="K8" s="2"/>
      <c r="L8" s="13"/>
      <c r="AC8" s="7"/>
      <c r="AI8" s="8"/>
    </row>
    <row r="9" spans="1:41" x14ac:dyDescent="0.25">
      <c r="A9" s="6"/>
      <c r="B9" s="16">
        <v>37361</v>
      </c>
      <c r="C9" s="2">
        <v>1.4039999999999999</v>
      </c>
      <c r="D9" s="2">
        <v>1.8</v>
      </c>
      <c r="E9" s="2">
        <v>1.07</v>
      </c>
      <c r="F9" s="2"/>
      <c r="G9" s="2">
        <v>1.95</v>
      </c>
      <c r="H9" s="2">
        <v>1.1929840404826781</v>
      </c>
      <c r="I9" s="2">
        <v>1.2830662350990762</v>
      </c>
      <c r="J9" s="2"/>
      <c r="K9" s="2"/>
      <c r="L9" s="13"/>
      <c r="AC9" s="7"/>
      <c r="AI9" s="8"/>
    </row>
    <row r="10" spans="1:41" x14ac:dyDescent="0.25">
      <c r="A10" s="6"/>
      <c r="B10" s="16">
        <v>37459</v>
      </c>
      <c r="C10" s="2">
        <v>1.41</v>
      </c>
      <c r="D10" s="2">
        <v>1.81</v>
      </c>
      <c r="E10" s="2">
        <v>1.2</v>
      </c>
      <c r="F10" s="2"/>
      <c r="G10" s="2">
        <v>1.55</v>
      </c>
      <c r="H10" s="2">
        <v>1.184850058388478</v>
      </c>
      <c r="I10" s="2">
        <v>1.3930433409647114</v>
      </c>
      <c r="J10" s="2"/>
      <c r="K10" s="2"/>
      <c r="L10" s="13"/>
      <c r="AC10" s="8"/>
      <c r="AI10" s="8"/>
    </row>
    <row r="11" spans="1:41" x14ac:dyDescent="0.25">
      <c r="A11" s="6"/>
      <c r="B11" s="16">
        <v>37557</v>
      </c>
      <c r="C11" s="2">
        <v>1.444</v>
      </c>
      <c r="D11" s="2">
        <v>1.71</v>
      </c>
      <c r="E11" s="2">
        <v>1.17</v>
      </c>
      <c r="F11" s="2"/>
      <c r="G11" s="2">
        <v>1.66</v>
      </c>
      <c r="H11" s="2">
        <v>1.3520485792137018</v>
      </c>
      <c r="I11" s="2">
        <v>1.4663614115418016</v>
      </c>
      <c r="J11" s="2"/>
      <c r="K11" s="2"/>
      <c r="L11" s="13"/>
      <c r="AC11" s="8"/>
      <c r="AI11" s="8"/>
    </row>
    <row r="12" spans="1:41" x14ac:dyDescent="0.25">
      <c r="A12" s="6"/>
      <c r="B12" s="16">
        <v>37655</v>
      </c>
      <c r="C12" s="2">
        <v>1.607</v>
      </c>
      <c r="D12" s="2">
        <v>1.86</v>
      </c>
      <c r="E12" s="2">
        <v>1.2</v>
      </c>
      <c r="F12" s="2"/>
      <c r="G12" s="2">
        <v>2.09</v>
      </c>
      <c r="H12" s="2">
        <v>1.5020753600622812</v>
      </c>
      <c r="I12" s="2">
        <v>1.5671737585853003</v>
      </c>
      <c r="J12" s="2"/>
      <c r="K12" s="2"/>
      <c r="L12" s="13"/>
      <c r="AB12" s="8"/>
      <c r="AH12" s="8"/>
    </row>
    <row r="13" spans="1:41" x14ac:dyDescent="0.25">
      <c r="A13" s="6"/>
      <c r="B13" s="16">
        <v>37956</v>
      </c>
      <c r="C13" s="2">
        <v>1.476</v>
      </c>
      <c r="D13" s="2">
        <v>1.7</v>
      </c>
      <c r="E13" s="2">
        <v>1.35</v>
      </c>
      <c r="F13" s="2"/>
      <c r="G13" s="2">
        <v>2.21</v>
      </c>
      <c r="H13" s="2">
        <v>1.3384919423900352</v>
      </c>
      <c r="I13" s="2">
        <v>1.6038327938738455</v>
      </c>
      <c r="J13" s="2"/>
      <c r="K13" s="2"/>
      <c r="L13" s="13"/>
      <c r="AC13" s="8"/>
      <c r="AI13" s="8"/>
    </row>
    <row r="14" spans="1:41" x14ac:dyDescent="0.25">
      <c r="A14" s="6"/>
      <c r="B14" s="16">
        <v>38049</v>
      </c>
      <c r="C14" s="2">
        <v>1.738</v>
      </c>
      <c r="D14" s="2">
        <v>1.84</v>
      </c>
      <c r="E14" s="2">
        <v>1.4</v>
      </c>
      <c r="F14" s="2"/>
      <c r="G14" s="2">
        <v>2.48</v>
      </c>
      <c r="H14" s="2">
        <v>1.4713469832619697</v>
      </c>
      <c r="I14" s="2">
        <v>1.6129975526959817</v>
      </c>
      <c r="J14" s="2"/>
      <c r="K14" s="2"/>
      <c r="L14" s="13"/>
      <c r="AC14" s="8"/>
      <c r="AI14" s="9"/>
    </row>
    <row r="15" spans="1:41" x14ac:dyDescent="0.25">
      <c r="A15" s="6"/>
      <c r="B15" s="16">
        <v>38152</v>
      </c>
      <c r="C15" s="2">
        <v>1.9850000000000001</v>
      </c>
      <c r="D15" s="2">
        <v>2.2799999999999998</v>
      </c>
      <c r="E15" s="2">
        <v>1.4</v>
      </c>
      <c r="F15" s="2"/>
      <c r="G15" s="2">
        <v>2.13</v>
      </c>
      <c r="H15" s="2">
        <v>1.5463603736862594</v>
      </c>
      <c r="I15" s="2">
        <v>1.8879403173600695</v>
      </c>
      <c r="J15" s="2"/>
      <c r="K15" s="2"/>
      <c r="L15" s="13"/>
      <c r="AC15" s="8"/>
      <c r="AI15" s="8"/>
    </row>
    <row r="16" spans="1:41" x14ac:dyDescent="0.25">
      <c r="A16" s="6"/>
      <c r="B16" s="16">
        <v>38306</v>
      </c>
      <c r="C16" s="2">
        <v>1.9690000000000001</v>
      </c>
      <c r="D16" s="2">
        <v>2.2999999999999998</v>
      </c>
      <c r="E16" s="2">
        <v>1.56</v>
      </c>
      <c r="F16" s="2"/>
      <c r="G16" s="2">
        <v>2.91</v>
      </c>
      <c r="H16" s="2">
        <v>1.9268499805371742</v>
      </c>
      <c r="I16" s="2">
        <v>2.0529059761585224</v>
      </c>
      <c r="J16" s="2"/>
      <c r="K16" s="2"/>
      <c r="L16" s="13"/>
      <c r="AC16" s="8"/>
      <c r="AI16" s="6"/>
    </row>
    <row r="17" spans="1:35" x14ac:dyDescent="0.25">
      <c r="A17" s="6"/>
      <c r="B17" s="17">
        <v>38432</v>
      </c>
      <c r="C17" s="2">
        <v>2.109</v>
      </c>
      <c r="D17" s="2">
        <v>2.29</v>
      </c>
      <c r="E17" s="2">
        <v>1.56</v>
      </c>
      <c r="F17" s="2"/>
      <c r="G17" s="2">
        <v>2.65</v>
      </c>
      <c r="H17" s="2">
        <v>2.0280728688205532</v>
      </c>
      <c r="I17" s="2">
        <v>2.1078945290913396</v>
      </c>
      <c r="J17" s="2"/>
      <c r="K17" s="2"/>
      <c r="L17" s="13"/>
      <c r="AC17" s="10"/>
      <c r="AI17" s="6"/>
    </row>
    <row r="18" spans="1:35" x14ac:dyDescent="0.25">
      <c r="A18" s="6"/>
      <c r="B18" s="15">
        <v>38596</v>
      </c>
      <c r="C18" s="2">
        <v>2.7689266602198281</v>
      </c>
      <c r="D18" s="2">
        <v>3.2105947398453307</v>
      </c>
      <c r="E18" s="2">
        <v>2.1238737214695322</v>
      </c>
      <c r="F18" s="2"/>
      <c r="G18" s="2">
        <v>3.4978659409179187</v>
      </c>
      <c r="H18" s="2">
        <v>2.5365746349543916</v>
      </c>
      <c r="I18" s="2">
        <v>2.6668073525455687</v>
      </c>
      <c r="J18" s="2">
        <v>2.5434432167406231</v>
      </c>
      <c r="K18" s="2">
        <v>3.2976289933184724</v>
      </c>
      <c r="L18" s="13"/>
      <c r="AC18" s="8"/>
      <c r="AI18" s="6"/>
    </row>
    <row r="19" spans="1:35" x14ac:dyDescent="0.25">
      <c r="A19" s="6"/>
      <c r="B19" s="15">
        <v>38718</v>
      </c>
      <c r="C19" s="2">
        <v>2.2260270917356895</v>
      </c>
      <c r="D19" s="2">
        <v>2.645566143056072</v>
      </c>
      <c r="E19" s="2">
        <v>1.9931037808364291</v>
      </c>
      <c r="F19" s="2"/>
      <c r="G19" s="2">
        <v>2.7119553048832405</v>
      </c>
      <c r="H19" s="2">
        <v>2.3155838001609435</v>
      </c>
      <c r="I19" s="2">
        <v>2.4206419187982924</v>
      </c>
      <c r="J19" s="2">
        <v>2.2283912013447837</v>
      </c>
      <c r="K19" s="2">
        <v>3.1353182154827741</v>
      </c>
      <c r="L19" s="13"/>
    </row>
    <row r="20" spans="1:35" x14ac:dyDescent="0.25">
      <c r="A20" s="6"/>
      <c r="B20" s="15">
        <v>38861</v>
      </c>
      <c r="C20" s="2">
        <v>2.8370477773926477</v>
      </c>
      <c r="D20" s="2">
        <v>3.2374457541634052</v>
      </c>
      <c r="E20" s="2">
        <v>1.9036849002315575</v>
      </c>
      <c r="F20" s="2"/>
      <c r="G20" s="2">
        <v>2.8467170359209391</v>
      </c>
      <c r="H20" s="2">
        <v>2.6903110710930154</v>
      </c>
      <c r="I20" s="2">
        <v>2.6751299077873631</v>
      </c>
      <c r="J20" s="2">
        <v>2.6882479364255913</v>
      </c>
      <c r="K20" s="2">
        <v>3.6498544818489029</v>
      </c>
      <c r="L20" s="13"/>
    </row>
    <row r="21" spans="1:35" x14ac:dyDescent="0.25">
      <c r="A21" s="6"/>
      <c r="B21" s="15">
        <v>38964</v>
      </c>
      <c r="C21" s="2">
        <v>2.2191508880356694</v>
      </c>
      <c r="D21" s="2">
        <v>2.806566651662191</v>
      </c>
      <c r="E21" s="2">
        <v>1.7677987086308466</v>
      </c>
      <c r="F21" s="2"/>
      <c r="G21" s="2">
        <v>3.1835922931781964</v>
      </c>
      <c r="H21" s="2">
        <v>2.3676237183873807</v>
      </c>
      <c r="I21" s="2">
        <v>2.4337496227328548</v>
      </c>
      <c r="J21" s="2">
        <v>2.4926936501632442</v>
      </c>
      <c r="K21" s="2">
        <v>3.2122602972112806</v>
      </c>
      <c r="L21" s="13"/>
    </row>
    <row r="22" spans="1:35" x14ac:dyDescent="0.25">
      <c r="A22" s="6"/>
      <c r="B22" s="15">
        <v>39134</v>
      </c>
      <c r="C22" s="2">
        <v>2.3029976124968825</v>
      </c>
      <c r="D22" s="2">
        <v>2.7946946934825565</v>
      </c>
      <c r="E22" s="2">
        <v>1.9415697877000018</v>
      </c>
      <c r="F22" s="2"/>
      <c r="G22" s="2">
        <v>3.5774777418213954</v>
      </c>
      <c r="H22" s="2">
        <v>2.3722072790927142</v>
      </c>
      <c r="I22" s="2">
        <v>2.3226631135326374</v>
      </c>
      <c r="J22" s="2">
        <v>2.3581825737823903</v>
      </c>
      <c r="K22" s="2">
        <v>3.2178785666104903</v>
      </c>
      <c r="L22" s="13"/>
    </row>
    <row r="23" spans="1:35" x14ac:dyDescent="0.25">
      <c r="A23" s="6"/>
      <c r="B23" s="15">
        <v>39266</v>
      </c>
      <c r="C23" s="2">
        <v>3.028862969080607</v>
      </c>
      <c r="D23" s="2">
        <v>3.5049265839706401</v>
      </c>
      <c r="E23" s="2">
        <v>2.0979837232297012</v>
      </c>
      <c r="F23" s="2"/>
      <c r="G23" s="2">
        <v>3.5265124306049089</v>
      </c>
      <c r="H23" s="2">
        <v>2.6736372747731174</v>
      </c>
      <c r="I23" s="2">
        <v>2.713783973576966</v>
      </c>
      <c r="J23" s="2">
        <v>2.5710877633805129</v>
      </c>
      <c r="K23" s="2">
        <v>3.170737846763799</v>
      </c>
      <c r="L23" s="13"/>
    </row>
    <row r="24" spans="1:35" x14ac:dyDescent="0.25">
      <c r="A24" s="6"/>
      <c r="B24" s="15">
        <v>39357</v>
      </c>
      <c r="C24" s="2">
        <v>2.7644555531607735</v>
      </c>
      <c r="D24" s="2">
        <v>3.2003521058660405</v>
      </c>
      <c r="E24" s="2">
        <v>1.774084671247051</v>
      </c>
      <c r="F24" s="2"/>
      <c r="G24" s="2">
        <v>3.7544388175435088</v>
      </c>
      <c r="H24" s="2">
        <v>2.807348515636177</v>
      </c>
      <c r="I24" s="2">
        <v>2.8246815403117811</v>
      </c>
      <c r="J24" s="2">
        <v>2.7069735762036382</v>
      </c>
      <c r="K24" s="2">
        <v>3.2825103110097431</v>
      </c>
      <c r="L24" s="13"/>
    </row>
    <row r="25" spans="1:35" x14ac:dyDescent="0.25">
      <c r="A25" s="6"/>
      <c r="B25" s="15">
        <v>39468</v>
      </c>
      <c r="C25" s="12">
        <v>2.99</v>
      </c>
      <c r="D25" s="12">
        <v>3.55</v>
      </c>
      <c r="E25" s="12">
        <v>1.93</v>
      </c>
      <c r="F25" s="12"/>
      <c r="G25" s="12">
        <v>4.3099999999999996</v>
      </c>
      <c r="H25" s="12">
        <v>3.05</v>
      </c>
      <c r="I25" s="12">
        <v>3.08</v>
      </c>
      <c r="J25" s="12">
        <v>2.98</v>
      </c>
      <c r="K25" s="12">
        <v>3.63</v>
      </c>
      <c r="L25" s="13"/>
    </row>
    <row r="26" spans="1:35" x14ac:dyDescent="0.25">
      <c r="A26" s="6"/>
      <c r="B26" s="15">
        <v>39539</v>
      </c>
      <c r="C26" s="12">
        <v>3.43</v>
      </c>
      <c r="D26" s="12">
        <v>4.0599999999999996</v>
      </c>
      <c r="E26" s="12">
        <v>2.04</v>
      </c>
      <c r="F26" s="12"/>
      <c r="G26" s="12">
        <v>4.3600000000000003</v>
      </c>
      <c r="H26" s="12">
        <v>3.71</v>
      </c>
      <c r="I26" s="12">
        <v>3.63</v>
      </c>
      <c r="J26" s="12">
        <v>3.59</v>
      </c>
      <c r="K26" s="12">
        <v>4.24</v>
      </c>
      <c r="L26" s="13"/>
    </row>
    <row r="27" spans="1:35" x14ac:dyDescent="0.25">
      <c r="A27" s="6"/>
      <c r="B27" s="15">
        <v>39650</v>
      </c>
      <c r="C27" s="12">
        <v>3.91</v>
      </c>
      <c r="D27" s="12">
        <v>4.62</v>
      </c>
      <c r="E27" s="12">
        <v>2.34</v>
      </c>
      <c r="F27" s="12"/>
      <c r="G27" s="12">
        <v>4.34</v>
      </c>
      <c r="H27" s="12">
        <v>4.22</v>
      </c>
      <c r="I27" s="12">
        <v>4.25</v>
      </c>
      <c r="J27" s="12">
        <v>4.21</v>
      </c>
      <c r="K27" s="12">
        <v>4.8099999999999996</v>
      </c>
      <c r="L27" s="13"/>
    </row>
    <row r="28" spans="1:35" x14ac:dyDescent="0.25">
      <c r="A28" s="6"/>
      <c r="B28" s="15">
        <v>39723</v>
      </c>
      <c r="C28" s="14">
        <v>3.04</v>
      </c>
      <c r="D28" s="14">
        <v>3.99</v>
      </c>
      <c r="E28" s="14">
        <v>2.0099999999999998</v>
      </c>
      <c r="F28" s="14"/>
      <c r="G28" s="14">
        <v>4.67</v>
      </c>
      <c r="H28" s="14">
        <v>3.27</v>
      </c>
      <c r="I28" s="14">
        <v>3.69</v>
      </c>
      <c r="J28" s="14">
        <v>3.45</v>
      </c>
      <c r="K28" s="14">
        <v>4.59</v>
      </c>
      <c r="L28" s="13"/>
    </row>
    <row r="29" spans="1:35" x14ac:dyDescent="0.25">
      <c r="A29" s="6"/>
      <c r="B29" s="15">
        <v>39825</v>
      </c>
      <c r="C29" s="14">
        <v>1.86</v>
      </c>
      <c r="D29" s="14">
        <v>2.56</v>
      </c>
      <c r="E29" s="14">
        <v>1.63</v>
      </c>
      <c r="F29" s="14"/>
      <c r="G29" s="14">
        <v>3.77</v>
      </c>
      <c r="H29" s="14">
        <v>2.19</v>
      </c>
      <c r="I29" s="14">
        <v>2.4300000000000002</v>
      </c>
      <c r="J29" s="14">
        <v>2.2000000000000002</v>
      </c>
      <c r="K29" s="14">
        <v>3.42</v>
      </c>
      <c r="L29" s="13"/>
    </row>
    <row r="30" spans="1:35" x14ac:dyDescent="0.25">
      <c r="A30" s="6"/>
      <c r="B30" s="18">
        <v>39904</v>
      </c>
      <c r="C30" s="14">
        <v>2.02</v>
      </c>
      <c r="D30" s="14">
        <v>2.66</v>
      </c>
      <c r="E30" s="14">
        <v>1.64</v>
      </c>
      <c r="F30" s="14"/>
      <c r="G30" s="14">
        <v>3.56</v>
      </c>
      <c r="H30" s="14">
        <v>2.04</v>
      </c>
      <c r="I30" s="14">
        <v>2.27</v>
      </c>
      <c r="J30" s="14">
        <v>2.0499999999999998</v>
      </c>
      <c r="K30" s="14">
        <v>3.22</v>
      </c>
      <c r="L30" s="13"/>
    </row>
    <row r="31" spans="1:35" x14ac:dyDescent="0.25">
      <c r="A31" s="6"/>
      <c r="B31" s="18">
        <v>40014</v>
      </c>
      <c r="C31" s="14">
        <v>2.44</v>
      </c>
      <c r="D31" s="14">
        <v>3.01</v>
      </c>
      <c r="E31" s="14">
        <v>1.73</v>
      </c>
      <c r="F31" s="14"/>
      <c r="G31" s="14">
        <v>3.43</v>
      </c>
      <c r="H31" s="14">
        <v>2.27</v>
      </c>
      <c r="I31" s="14">
        <v>2.4500000000000002</v>
      </c>
      <c r="J31" s="14">
        <v>2.29</v>
      </c>
      <c r="K31" s="14">
        <v>3.03</v>
      </c>
      <c r="L31" s="13"/>
    </row>
    <row r="32" spans="1:35" x14ac:dyDescent="0.25">
      <c r="A32" s="6"/>
      <c r="B32" s="18">
        <v>40102</v>
      </c>
      <c r="C32" s="14">
        <v>2.64</v>
      </c>
      <c r="D32" s="14">
        <v>3.21</v>
      </c>
      <c r="E32" s="14">
        <v>1.86</v>
      </c>
      <c r="F32" s="14"/>
      <c r="G32" s="14">
        <v>3.72</v>
      </c>
      <c r="H32" s="14">
        <v>2.5</v>
      </c>
      <c r="I32" s="14">
        <v>2.63</v>
      </c>
      <c r="J32" s="22"/>
      <c r="K32" s="14">
        <v>3.14</v>
      </c>
      <c r="L32" s="13"/>
    </row>
    <row r="33" spans="1:12" x14ac:dyDescent="0.25">
      <c r="A33" s="6"/>
      <c r="B33" s="18">
        <v>40197</v>
      </c>
      <c r="C33" s="12">
        <v>2.65</v>
      </c>
      <c r="D33" s="12">
        <v>3.36</v>
      </c>
      <c r="E33" s="12">
        <v>1.85</v>
      </c>
      <c r="F33" s="12"/>
      <c r="G33" s="12">
        <v>4.13</v>
      </c>
      <c r="H33" s="12">
        <v>2.57</v>
      </c>
      <c r="I33" s="12">
        <v>2.7</v>
      </c>
      <c r="J33" s="22"/>
      <c r="K33" s="12">
        <v>3.54</v>
      </c>
      <c r="L33" s="13"/>
    </row>
    <row r="34" spans="1:12" x14ac:dyDescent="0.25">
      <c r="A34" s="6"/>
      <c r="B34" s="18">
        <v>40270</v>
      </c>
      <c r="C34" s="14">
        <v>2.84</v>
      </c>
      <c r="D34" s="14">
        <v>3.42</v>
      </c>
      <c r="E34" s="14">
        <v>1.9</v>
      </c>
      <c r="F34" s="14"/>
      <c r="G34" s="14">
        <v>3.99</v>
      </c>
      <c r="H34" s="14">
        <v>2.71</v>
      </c>
      <c r="I34" s="14">
        <v>2.85</v>
      </c>
      <c r="J34" s="2"/>
      <c r="K34" s="14">
        <v>3.52</v>
      </c>
      <c r="L34" s="13"/>
    </row>
    <row r="35" spans="1:12" x14ac:dyDescent="0.25">
      <c r="A35" s="6"/>
      <c r="B35" s="18">
        <v>40371</v>
      </c>
      <c r="C35" s="12">
        <v>2.71</v>
      </c>
      <c r="D35" s="12">
        <v>3.25</v>
      </c>
      <c r="E35" s="12">
        <v>1.91</v>
      </c>
      <c r="F35" s="12"/>
      <c r="G35" s="12">
        <v>4.01</v>
      </c>
      <c r="H35" s="12">
        <v>2.65</v>
      </c>
      <c r="I35" s="12">
        <v>2.79</v>
      </c>
      <c r="J35" s="2"/>
      <c r="K35" s="12">
        <v>3.69</v>
      </c>
      <c r="L35" s="13"/>
    </row>
    <row r="36" spans="1:12" x14ac:dyDescent="0.25">
      <c r="A36" s="6"/>
      <c r="B36" s="18">
        <v>40455</v>
      </c>
      <c r="C36" s="14">
        <v>2.78</v>
      </c>
      <c r="D36" s="14">
        <v>3.45</v>
      </c>
      <c r="E36" s="14">
        <v>1.93</v>
      </c>
      <c r="F36" s="14"/>
      <c r="G36" s="14">
        <v>3.93</v>
      </c>
      <c r="H36" s="14">
        <v>2.75</v>
      </c>
      <c r="I36" s="14">
        <v>2.86</v>
      </c>
      <c r="J36" s="23"/>
      <c r="K36" s="14">
        <v>3.76</v>
      </c>
      <c r="L36" s="13"/>
    </row>
    <row r="37" spans="1:12" x14ac:dyDescent="0.25">
      <c r="A37" s="6"/>
      <c r="B37" s="18">
        <v>40567</v>
      </c>
      <c r="C37" s="14">
        <v>3.08</v>
      </c>
      <c r="D37" s="14">
        <v>3.89</v>
      </c>
      <c r="E37" s="14">
        <v>1.93</v>
      </c>
      <c r="F37" s="14"/>
      <c r="G37" s="14">
        <v>4.22</v>
      </c>
      <c r="H37" s="14">
        <v>3.09</v>
      </c>
      <c r="I37" s="14">
        <v>3.19</v>
      </c>
      <c r="J37" s="23"/>
      <c r="K37" s="14">
        <v>3.99</v>
      </c>
      <c r="L37" s="13">
        <v>1.19</v>
      </c>
    </row>
    <row r="38" spans="1:12" x14ac:dyDescent="0.25">
      <c r="A38" s="6"/>
      <c r="B38" s="18">
        <v>40634</v>
      </c>
      <c r="C38" s="12">
        <v>3.69</v>
      </c>
      <c r="D38" s="12">
        <v>4.5199999999999996</v>
      </c>
      <c r="E38" s="12">
        <v>2.06</v>
      </c>
      <c r="F38" s="12"/>
      <c r="G38" s="12">
        <v>4.41</v>
      </c>
      <c r="H38" s="12">
        <v>3.62</v>
      </c>
      <c r="I38" s="12">
        <v>3.69</v>
      </c>
      <c r="J38" s="2"/>
      <c r="K38" s="12">
        <v>4.26</v>
      </c>
      <c r="L38" s="13">
        <v>1.26</v>
      </c>
    </row>
    <row r="39" spans="1:12" x14ac:dyDescent="0.25">
      <c r="A39" s="6"/>
      <c r="B39" s="18">
        <v>40738</v>
      </c>
      <c r="C39" s="14">
        <v>3.68</v>
      </c>
      <c r="D39" s="14">
        <v>4.5999999999999996</v>
      </c>
      <c r="E39" s="14">
        <v>2.0699999999999998</v>
      </c>
      <c r="F39" s="14"/>
      <c r="G39" s="14">
        <v>4.26</v>
      </c>
      <c r="H39" s="14">
        <v>3.54</v>
      </c>
      <c r="I39" s="14">
        <v>3.67</v>
      </c>
      <c r="J39" s="24"/>
      <c r="K39" s="14">
        <v>4.13</v>
      </c>
      <c r="L39" s="13">
        <v>1.3</v>
      </c>
    </row>
    <row r="40" spans="1:12" x14ac:dyDescent="0.25">
      <c r="A40" s="6"/>
      <c r="B40" s="18">
        <v>40816</v>
      </c>
      <c r="C40" s="14">
        <v>3.46</v>
      </c>
      <c r="D40" s="14">
        <v>4.51</v>
      </c>
      <c r="E40" s="14">
        <v>2.09</v>
      </c>
      <c r="F40" s="14"/>
      <c r="G40" s="14">
        <v>4.2300000000000004</v>
      </c>
      <c r="H40" s="14">
        <v>3.42</v>
      </c>
      <c r="I40" s="14">
        <v>3.57</v>
      </c>
      <c r="J40" s="24"/>
      <c r="K40" s="14">
        <v>4.12</v>
      </c>
      <c r="L40" s="13">
        <v>1.3</v>
      </c>
    </row>
    <row r="41" spans="1:12" x14ac:dyDescent="0.25">
      <c r="A41" s="6"/>
      <c r="B41" s="18">
        <v>40921</v>
      </c>
      <c r="C41" s="14">
        <v>3.37</v>
      </c>
      <c r="D41" s="14">
        <v>4.4400000000000004</v>
      </c>
      <c r="E41" s="14">
        <v>2.13</v>
      </c>
      <c r="F41" s="14"/>
      <c r="G41" s="14">
        <v>4.26</v>
      </c>
      <c r="H41" s="14">
        <v>3.46</v>
      </c>
      <c r="I41" s="14">
        <v>3.61</v>
      </c>
      <c r="J41" s="24"/>
      <c r="K41" s="14">
        <v>4.1399999999999997</v>
      </c>
      <c r="L41" s="13">
        <v>1.21</v>
      </c>
    </row>
    <row r="42" spans="1:12" x14ac:dyDescent="0.25">
      <c r="A42" s="6"/>
      <c r="B42" s="18">
        <v>40998</v>
      </c>
      <c r="C42" s="14">
        <v>3.89</v>
      </c>
      <c r="D42" s="14">
        <v>4.9000000000000004</v>
      </c>
      <c r="E42" s="14">
        <v>2.08</v>
      </c>
      <c r="F42" s="14"/>
      <c r="G42" s="14">
        <v>4.0199999999999996</v>
      </c>
      <c r="H42" s="14">
        <v>3.69</v>
      </c>
      <c r="I42" s="14">
        <v>3.82</v>
      </c>
      <c r="J42" s="25"/>
      <c r="K42" s="14">
        <v>4.29</v>
      </c>
      <c r="L42" s="13">
        <v>1.24</v>
      </c>
    </row>
    <row r="43" spans="1:12" x14ac:dyDescent="0.25">
      <c r="B43" s="18">
        <v>41103</v>
      </c>
      <c r="C43" s="14">
        <v>3.52</v>
      </c>
      <c r="D43" s="14">
        <v>4.58</v>
      </c>
      <c r="E43" s="14">
        <v>2.0499999999999998</v>
      </c>
      <c r="F43" s="14"/>
      <c r="G43" s="14">
        <v>3.64</v>
      </c>
      <c r="H43" s="14">
        <v>3.36</v>
      </c>
      <c r="I43" s="14">
        <v>3.5</v>
      </c>
      <c r="J43" s="26"/>
      <c r="K43" s="14">
        <v>4.16</v>
      </c>
      <c r="L43" s="13">
        <v>1.27</v>
      </c>
    </row>
    <row r="44" spans="1:12" x14ac:dyDescent="0.25">
      <c r="B44" s="18">
        <v>41180</v>
      </c>
      <c r="C44" s="12">
        <v>3.82</v>
      </c>
      <c r="D44" s="12">
        <v>4.91</v>
      </c>
      <c r="E44" s="12">
        <v>2.12</v>
      </c>
      <c r="F44" s="12"/>
      <c r="G44" s="12">
        <v>3.54</v>
      </c>
      <c r="H44" s="12">
        <v>3.7</v>
      </c>
      <c r="I44" s="12">
        <v>3.82</v>
      </c>
      <c r="J44" s="26"/>
      <c r="K44" s="14">
        <v>4.32</v>
      </c>
      <c r="L44" s="13">
        <v>1.29</v>
      </c>
    </row>
    <row r="45" spans="1:12" x14ac:dyDescent="0.25">
      <c r="B45" s="18">
        <v>41284</v>
      </c>
      <c r="C45" s="12">
        <v>3.29</v>
      </c>
      <c r="D45" s="12">
        <v>4.4800000000000004</v>
      </c>
      <c r="E45" s="12">
        <v>2.1</v>
      </c>
      <c r="F45" s="12"/>
      <c r="G45" s="12">
        <v>3.7</v>
      </c>
      <c r="H45" s="12">
        <v>3.55</v>
      </c>
      <c r="I45" s="12">
        <v>3.7</v>
      </c>
      <c r="J45" s="26"/>
      <c r="K45" s="14">
        <v>4.37</v>
      </c>
      <c r="L45" s="13">
        <v>1.2</v>
      </c>
    </row>
    <row r="46" spans="1:12" x14ac:dyDescent="0.25">
      <c r="B46" s="18">
        <v>41362</v>
      </c>
      <c r="C46" s="12">
        <v>3.59</v>
      </c>
      <c r="D46" s="12">
        <v>4.66</v>
      </c>
      <c r="E46" s="12">
        <v>2.1</v>
      </c>
      <c r="F46" s="12"/>
      <c r="G46" s="12">
        <v>3.77</v>
      </c>
      <c r="H46" s="12">
        <v>3.58</v>
      </c>
      <c r="I46" s="12">
        <v>3.75</v>
      </c>
      <c r="J46" s="26"/>
      <c r="K46" s="14">
        <v>4.2300000000000004</v>
      </c>
      <c r="L46" s="13">
        <v>1.21</v>
      </c>
    </row>
    <row r="47" spans="1:12" x14ac:dyDescent="0.25">
      <c r="B47" s="18">
        <v>41467</v>
      </c>
      <c r="C47" s="12">
        <v>3.65</v>
      </c>
      <c r="D47" s="12">
        <v>4.57</v>
      </c>
      <c r="E47" s="12">
        <v>2.14</v>
      </c>
      <c r="F47" s="12"/>
      <c r="G47" s="12">
        <v>3.77</v>
      </c>
      <c r="H47" s="12">
        <v>3.5</v>
      </c>
      <c r="I47" s="12">
        <v>3.55</v>
      </c>
      <c r="J47" s="26"/>
      <c r="K47" s="14">
        <v>4.13</v>
      </c>
      <c r="L47" s="13">
        <v>1.32</v>
      </c>
    </row>
    <row r="48" spans="1:12" x14ac:dyDescent="0.25">
      <c r="B48" s="18">
        <v>41551</v>
      </c>
      <c r="C48" s="12">
        <v>3.45</v>
      </c>
      <c r="D48" s="12">
        <v>4.3</v>
      </c>
      <c r="E48" s="12">
        <v>2.09</v>
      </c>
      <c r="F48" s="12"/>
      <c r="G48" s="12">
        <v>4.09</v>
      </c>
      <c r="H48" s="12">
        <v>3.51</v>
      </c>
      <c r="I48" s="12">
        <v>3.67</v>
      </c>
      <c r="J48" s="26"/>
      <c r="K48" s="14">
        <v>4.12</v>
      </c>
      <c r="L48" s="13">
        <v>1.28</v>
      </c>
    </row>
    <row r="49" spans="2:12" x14ac:dyDescent="0.25">
      <c r="B49" s="18">
        <v>41640</v>
      </c>
      <c r="C49" s="12">
        <v>3.34</v>
      </c>
      <c r="D49" s="12">
        <v>4.29</v>
      </c>
      <c r="E49" s="12">
        <v>2.09</v>
      </c>
      <c r="F49" s="12"/>
      <c r="G49" s="12">
        <v>4.3099999999999996</v>
      </c>
      <c r="H49" s="12">
        <v>3.49</v>
      </c>
      <c r="I49" s="12">
        <v>3.62</v>
      </c>
      <c r="J49" s="26"/>
      <c r="K49" s="14">
        <v>4.22</v>
      </c>
      <c r="L49" s="13">
        <v>1.2</v>
      </c>
    </row>
    <row r="50" spans="2:12" x14ac:dyDescent="0.25">
      <c r="B50" s="18">
        <v>41730</v>
      </c>
      <c r="C50" s="38">
        <v>3.65</v>
      </c>
      <c r="D50" s="38">
        <v>4.82</v>
      </c>
      <c r="E50" s="38">
        <v>2.15</v>
      </c>
      <c r="F50" s="38"/>
      <c r="G50" s="38">
        <v>4.57</v>
      </c>
      <c r="H50" s="38">
        <v>3.56</v>
      </c>
      <c r="I50" s="38">
        <v>3.66</v>
      </c>
      <c r="J50" s="26"/>
      <c r="K50" s="38">
        <v>4.17</v>
      </c>
      <c r="L50" s="42">
        <v>1.26</v>
      </c>
    </row>
    <row r="51" spans="2:12" x14ac:dyDescent="0.25">
      <c r="B51" s="43">
        <v>41821</v>
      </c>
      <c r="C51" s="44">
        <v>3.7</v>
      </c>
      <c r="D51" s="44">
        <v>4.5599999999999996</v>
      </c>
      <c r="E51" s="44">
        <v>2.17</v>
      </c>
      <c r="F51" s="44"/>
      <c r="G51" s="44">
        <v>4.24</v>
      </c>
      <c r="H51" s="44">
        <v>3.51</v>
      </c>
      <c r="I51" s="44">
        <v>3.63</v>
      </c>
      <c r="J51" s="45"/>
      <c r="K51" s="44">
        <v>4.18</v>
      </c>
      <c r="L51" s="46">
        <v>1.34</v>
      </c>
    </row>
    <row r="52" spans="2:12" x14ac:dyDescent="0.25">
      <c r="B52" s="43">
        <v>41913</v>
      </c>
      <c r="C52" s="44">
        <v>3.34</v>
      </c>
      <c r="D52" s="44">
        <v>4.07</v>
      </c>
      <c r="E52" s="44">
        <v>2.16</v>
      </c>
      <c r="F52" s="44"/>
      <c r="G52" s="44">
        <v>4.25</v>
      </c>
      <c r="H52" s="44">
        <v>3.38</v>
      </c>
      <c r="I52" s="44">
        <v>3.48</v>
      </c>
      <c r="J52" s="45"/>
      <c r="K52" s="44">
        <v>4.1500000000000004</v>
      </c>
      <c r="L52" s="46">
        <v>1.29</v>
      </c>
    </row>
    <row r="53" spans="2:12" x14ac:dyDescent="0.25">
      <c r="B53" s="43">
        <v>42005</v>
      </c>
      <c r="C53" s="44">
        <v>2.2999999999999998</v>
      </c>
      <c r="D53" s="44">
        <v>3.12</v>
      </c>
      <c r="E53" s="44">
        <v>2.11</v>
      </c>
      <c r="F53" s="44"/>
      <c r="G53" s="44">
        <v>4.04</v>
      </c>
      <c r="H53" s="44">
        <v>2.75</v>
      </c>
      <c r="I53" s="44">
        <v>2.9</v>
      </c>
      <c r="J53" s="45"/>
      <c r="K53" s="44">
        <v>3.96</v>
      </c>
      <c r="L53" s="46">
        <v>1.25</v>
      </c>
    </row>
    <row r="54" spans="2:12" x14ac:dyDescent="0.25">
      <c r="B54" s="43">
        <v>42095</v>
      </c>
      <c r="C54" s="47">
        <v>2.42</v>
      </c>
      <c r="D54" s="47">
        <v>2.77</v>
      </c>
      <c r="E54" s="47">
        <v>2.09</v>
      </c>
      <c r="F54" s="47"/>
      <c r="G54" s="47">
        <v>4.01</v>
      </c>
      <c r="H54" s="47">
        <v>2.56</v>
      </c>
      <c r="I54" s="47">
        <v>2.62</v>
      </c>
      <c r="J54" s="48"/>
      <c r="K54" s="47">
        <v>3.69</v>
      </c>
      <c r="L54" s="54">
        <v>1.3</v>
      </c>
    </row>
    <row r="55" spans="2:12" x14ac:dyDescent="0.25">
      <c r="B55" s="43">
        <v>42186</v>
      </c>
      <c r="C55" s="47">
        <v>2.82</v>
      </c>
      <c r="D55" s="47">
        <v>3.07</v>
      </c>
      <c r="E55" s="47">
        <v>2.12</v>
      </c>
      <c r="F55" s="47"/>
      <c r="G55" s="47">
        <v>3.97</v>
      </c>
      <c r="H55" s="47">
        <v>2.61</v>
      </c>
      <c r="I55" s="47">
        <v>2.63</v>
      </c>
      <c r="J55" s="48"/>
      <c r="K55" s="47">
        <v>3.48</v>
      </c>
      <c r="L55" s="49">
        <v>1.32</v>
      </c>
    </row>
    <row r="56" spans="2:12" x14ac:dyDescent="0.25">
      <c r="B56" s="43">
        <v>42278</v>
      </c>
      <c r="C56" s="20">
        <v>2.35</v>
      </c>
      <c r="D56" s="20">
        <v>2.84</v>
      </c>
      <c r="E56" s="20">
        <v>2.09</v>
      </c>
      <c r="F56" s="20"/>
      <c r="G56" s="20">
        <v>3.97</v>
      </c>
      <c r="H56" s="20">
        <v>2.2999999999999998</v>
      </c>
      <c r="I56" s="20">
        <v>2.39</v>
      </c>
      <c r="J56" s="21"/>
      <c r="K56" s="20">
        <v>3.33</v>
      </c>
      <c r="L56" s="27">
        <v>1.3</v>
      </c>
    </row>
    <row r="57" spans="2:12" x14ac:dyDescent="0.25">
      <c r="B57" s="43">
        <v>42370</v>
      </c>
      <c r="C57" s="47">
        <v>1.98</v>
      </c>
      <c r="D57" s="47">
        <v>2.42</v>
      </c>
      <c r="E57" s="47">
        <v>2.09</v>
      </c>
      <c r="F57" s="47"/>
      <c r="G57" s="47">
        <v>3.91</v>
      </c>
      <c r="H57" s="47">
        <v>1.99</v>
      </c>
      <c r="I57" s="47">
        <v>2.17</v>
      </c>
      <c r="J57" s="48"/>
      <c r="K57" s="47">
        <v>3.15</v>
      </c>
      <c r="L57" s="49">
        <v>1.22</v>
      </c>
    </row>
    <row r="58" spans="2:12" x14ac:dyDescent="0.25">
      <c r="B58" s="43">
        <v>42461</v>
      </c>
      <c r="C58" s="47">
        <v>2.06</v>
      </c>
      <c r="D58" s="47">
        <v>2.2999999999999998</v>
      </c>
      <c r="E58" s="47">
        <v>2.02</v>
      </c>
      <c r="F58" s="47"/>
      <c r="G58" s="47">
        <v>3.79</v>
      </c>
      <c r="H58" s="47">
        <v>1.9</v>
      </c>
      <c r="I58" s="47">
        <v>2.0099999999999998</v>
      </c>
      <c r="J58" s="48"/>
      <c r="K58" s="47">
        <v>2.76</v>
      </c>
      <c r="L58" s="49">
        <v>1.26</v>
      </c>
    </row>
    <row r="59" spans="2:12" x14ac:dyDescent="0.25">
      <c r="B59" s="43">
        <v>42552</v>
      </c>
      <c r="C59" s="47">
        <v>2.2599999999999998</v>
      </c>
      <c r="D59" s="47">
        <v>2.59</v>
      </c>
      <c r="E59" s="47">
        <v>2.0499999999999998</v>
      </c>
      <c r="F59" s="47">
        <v>2.41</v>
      </c>
      <c r="G59" s="47">
        <v>3.79</v>
      </c>
      <c r="H59" s="47">
        <v>2.19</v>
      </c>
      <c r="I59" s="47">
        <v>2.2799999999999998</v>
      </c>
      <c r="J59" s="48"/>
      <c r="K59" s="47">
        <v>2.97</v>
      </c>
      <c r="L59" s="49">
        <v>1.28</v>
      </c>
    </row>
    <row r="60" spans="2:12" x14ac:dyDescent="0.25">
      <c r="B60" s="43">
        <v>42644</v>
      </c>
      <c r="C60" s="47">
        <v>2.2200000000000002</v>
      </c>
      <c r="D60" s="47">
        <v>2.5099999999999998</v>
      </c>
      <c r="E60" s="47">
        <v>2.06</v>
      </c>
      <c r="F60" s="47">
        <v>2.4300000000000002</v>
      </c>
      <c r="G60" s="47">
        <v>3.67</v>
      </c>
      <c r="H60" s="47">
        <v>2.21</v>
      </c>
      <c r="I60" s="47">
        <v>2.21</v>
      </c>
      <c r="J60" s="48"/>
      <c r="K60" s="47">
        <v>3.12</v>
      </c>
      <c r="L60" s="49">
        <v>1.25</v>
      </c>
    </row>
    <row r="61" spans="2:12" x14ac:dyDescent="0.25">
      <c r="B61" s="43">
        <v>42736</v>
      </c>
      <c r="C61" s="47">
        <v>2.3199999999999998</v>
      </c>
      <c r="D61" s="47">
        <v>2.65</v>
      </c>
      <c r="E61" s="47">
        <v>2.11</v>
      </c>
      <c r="F61" s="47">
        <v>2.5299999999999998</v>
      </c>
      <c r="G61" s="47">
        <v>3.84</v>
      </c>
      <c r="H61" s="47">
        <v>2.2999999999999998</v>
      </c>
      <c r="I61" s="47">
        <v>2.3199999999999998</v>
      </c>
      <c r="J61" s="48"/>
      <c r="K61" s="47">
        <v>2.99</v>
      </c>
      <c r="L61" s="49">
        <v>1.22</v>
      </c>
    </row>
    <row r="62" spans="2:12" x14ac:dyDescent="0.25">
      <c r="B62" s="43">
        <v>42826</v>
      </c>
      <c r="C62" s="47">
        <v>2.38</v>
      </c>
      <c r="D62" s="47">
        <v>2.74</v>
      </c>
      <c r="E62" s="47">
        <v>2.15</v>
      </c>
      <c r="F62" s="47">
        <v>2.52</v>
      </c>
      <c r="G62" s="47">
        <v>3.87</v>
      </c>
      <c r="H62" s="47">
        <v>2.27</v>
      </c>
      <c r="I62" s="47">
        <v>2.2400000000000002</v>
      </c>
      <c r="J62" s="48"/>
      <c r="K62" s="47">
        <v>3.03</v>
      </c>
      <c r="L62" s="49">
        <v>1.26</v>
      </c>
    </row>
    <row r="63" spans="2:12" x14ac:dyDescent="0.25">
      <c r="B63" s="43">
        <v>42917</v>
      </c>
      <c r="C63" s="47">
        <v>2.2599999999999998</v>
      </c>
      <c r="D63" s="47">
        <v>2.58</v>
      </c>
      <c r="E63" s="47">
        <v>2.15</v>
      </c>
      <c r="F63" s="47">
        <v>2.52</v>
      </c>
      <c r="G63" s="47">
        <v>3.89</v>
      </c>
      <c r="H63" s="47">
        <v>2.2000000000000002</v>
      </c>
      <c r="I63" s="47">
        <v>2.2400000000000002</v>
      </c>
      <c r="J63" s="48"/>
      <c r="K63" s="47">
        <v>3.15</v>
      </c>
      <c r="L63" s="49">
        <v>1.3</v>
      </c>
    </row>
    <row r="64" spans="2:12" x14ac:dyDescent="0.25">
      <c r="B64" s="43">
        <v>43009</v>
      </c>
      <c r="C64" s="47">
        <v>2.4900000000000002</v>
      </c>
      <c r="D64" s="47">
        <v>2.73</v>
      </c>
      <c r="E64" s="47">
        <v>2.17</v>
      </c>
      <c r="F64" s="47">
        <v>2.6</v>
      </c>
      <c r="G64" s="47">
        <v>3.82</v>
      </c>
      <c r="H64" s="47">
        <v>2.46</v>
      </c>
      <c r="I64" s="47">
        <v>2.41</v>
      </c>
      <c r="J64" s="48"/>
      <c r="K64" s="47">
        <v>3.31</v>
      </c>
      <c r="L64" s="49">
        <v>1.26</v>
      </c>
    </row>
    <row r="65" spans="2:12" x14ac:dyDescent="0.25">
      <c r="B65" s="43">
        <v>43101</v>
      </c>
      <c r="C65" s="47">
        <v>2.5</v>
      </c>
      <c r="D65" s="47">
        <v>2.68</v>
      </c>
      <c r="E65" s="47">
        <v>2.17</v>
      </c>
      <c r="F65" s="47">
        <v>2.66</v>
      </c>
      <c r="G65" s="47">
        <v>3.88</v>
      </c>
      <c r="H65" s="47">
        <v>2.63</v>
      </c>
      <c r="I65" s="47">
        <v>2.5499999999999998</v>
      </c>
      <c r="J65" s="48"/>
      <c r="K65" s="47">
        <v>3.41</v>
      </c>
      <c r="L65" s="49">
        <v>1.19</v>
      </c>
    </row>
    <row r="66" spans="2:12" x14ac:dyDescent="0.25">
      <c r="B66" s="43">
        <v>43191</v>
      </c>
      <c r="C66" s="47">
        <v>2.67</v>
      </c>
      <c r="D66" s="47">
        <v>2.87</v>
      </c>
      <c r="E66" s="47">
        <v>2.1800000000000002</v>
      </c>
      <c r="F66" s="47">
        <v>2.57</v>
      </c>
      <c r="G66" s="47">
        <v>3.87</v>
      </c>
      <c r="H66" s="47">
        <v>2.7</v>
      </c>
      <c r="I66" s="47">
        <v>2.59</v>
      </c>
      <c r="J66" s="48"/>
      <c r="K66" s="47">
        <v>3.39</v>
      </c>
      <c r="L66" s="49">
        <v>1.25</v>
      </c>
    </row>
    <row r="67" spans="2:12" x14ac:dyDescent="0.25">
      <c r="B67" s="43">
        <v>43282</v>
      </c>
      <c r="C67" s="47">
        <v>2.88</v>
      </c>
      <c r="D67" s="47">
        <v>3.05</v>
      </c>
      <c r="E67" s="47">
        <v>2.2200000000000002</v>
      </c>
      <c r="F67" s="47">
        <v>2.6</v>
      </c>
      <c r="G67" s="47">
        <v>3.85</v>
      </c>
      <c r="H67" s="47">
        <v>2.89</v>
      </c>
      <c r="I67" s="47">
        <v>2.75</v>
      </c>
      <c r="J67" s="48"/>
      <c r="K67" s="47">
        <v>3.48</v>
      </c>
      <c r="L67" s="49">
        <v>1.27</v>
      </c>
    </row>
    <row r="68" spans="2:12" x14ac:dyDescent="0.25">
      <c r="B68" s="43">
        <v>43374</v>
      </c>
      <c r="C68" s="47">
        <v>2.91</v>
      </c>
      <c r="D68" s="47">
        <v>3.1</v>
      </c>
      <c r="E68" s="47">
        <v>2.19</v>
      </c>
      <c r="F68" s="47">
        <v>2.64</v>
      </c>
      <c r="G68" s="47">
        <v>3.93</v>
      </c>
      <c r="H68" s="47">
        <v>2.99</v>
      </c>
      <c r="I68" s="47">
        <v>2.78</v>
      </c>
      <c r="J68" s="48"/>
      <c r="K68" s="47">
        <v>3.57</v>
      </c>
      <c r="L68" s="49">
        <v>1.23</v>
      </c>
    </row>
    <row r="69" spans="2:12" x14ac:dyDescent="0.25">
      <c r="B69" s="43">
        <v>43466</v>
      </c>
      <c r="C69" s="47">
        <v>2.27</v>
      </c>
      <c r="D69" s="47">
        <v>2.59</v>
      </c>
      <c r="E69" s="47">
        <v>2.19</v>
      </c>
      <c r="F69" s="47">
        <v>2.71</v>
      </c>
      <c r="G69" s="47">
        <v>3.99</v>
      </c>
      <c r="H69" s="47">
        <v>2.65</v>
      </c>
      <c r="I69" s="47">
        <v>2.52</v>
      </c>
      <c r="J69" s="48"/>
      <c r="K69" s="47">
        <v>3.5</v>
      </c>
      <c r="L69" s="49">
        <v>1.2</v>
      </c>
    </row>
    <row r="70" spans="2:12" x14ac:dyDescent="0.25">
      <c r="B70" s="43">
        <v>43556</v>
      </c>
      <c r="C70" s="47">
        <v>2.76</v>
      </c>
      <c r="D70" s="47">
        <v>3</v>
      </c>
      <c r="E70" s="47">
        <v>2.2200000000000002</v>
      </c>
      <c r="F70" s="47">
        <v>2.38</v>
      </c>
      <c r="G70" s="47">
        <v>3.97</v>
      </c>
      <c r="H70" s="47">
        <v>2.75</v>
      </c>
      <c r="I70" s="47">
        <v>2.59</v>
      </c>
      <c r="J70" s="48"/>
      <c r="K70" s="47">
        <v>3.44</v>
      </c>
      <c r="L70" s="49">
        <v>1.26</v>
      </c>
    </row>
    <row r="71" spans="2:12" x14ac:dyDescent="0.25">
      <c r="B71" s="43">
        <v>43647</v>
      </c>
      <c r="C71" s="47">
        <v>2.76</v>
      </c>
      <c r="D71" s="47">
        <v>3.06</v>
      </c>
      <c r="E71" s="47">
        <v>2.21</v>
      </c>
      <c r="F71" s="47">
        <v>2.46</v>
      </c>
      <c r="G71" s="47">
        <v>3.87</v>
      </c>
      <c r="H71" s="47">
        <v>2.71</v>
      </c>
      <c r="I71" s="47">
        <v>2.58</v>
      </c>
      <c r="J71" s="48"/>
      <c r="K71" s="47">
        <v>3.55</v>
      </c>
      <c r="L71" s="49">
        <v>1.26</v>
      </c>
    </row>
    <row r="72" spans="2:12" x14ac:dyDescent="0.25">
      <c r="B72" s="43">
        <v>43739</v>
      </c>
      <c r="C72" s="47">
        <v>2.68</v>
      </c>
      <c r="D72" s="47">
        <v>2.97</v>
      </c>
      <c r="E72" s="47">
        <v>2.2000000000000002</v>
      </c>
      <c r="F72" s="47">
        <v>2.4</v>
      </c>
      <c r="G72" s="47">
        <v>3.79</v>
      </c>
      <c r="H72" s="47">
        <v>2.74</v>
      </c>
      <c r="I72" s="47">
        <v>2.25</v>
      </c>
      <c r="J72" s="48"/>
      <c r="K72" s="47">
        <v>3.65</v>
      </c>
      <c r="L72" s="49">
        <v>1.21</v>
      </c>
    </row>
    <row r="73" spans="2:12" x14ac:dyDescent="0.25">
      <c r="B73" s="43">
        <v>43831</v>
      </c>
      <c r="C73" s="47">
        <v>2.59</v>
      </c>
      <c r="D73" s="47">
        <v>2.96</v>
      </c>
      <c r="E73" s="47">
        <v>2.1800000000000002</v>
      </c>
      <c r="F73" s="47">
        <v>2.4700000000000002</v>
      </c>
      <c r="G73" s="47">
        <v>3.82</v>
      </c>
      <c r="H73" s="47">
        <v>2.71</v>
      </c>
      <c r="I73" s="47">
        <v>2.6</v>
      </c>
      <c r="J73" s="48"/>
      <c r="K73" s="47">
        <v>3.65</v>
      </c>
      <c r="L73" s="49">
        <v>1.19</v>
      </c>
    </row>
    <row r="74" spans="2:12" ht="13.8" thickBot="1" x14ac:dyDescent="0.3">
      <c r="B74" s="19">
        <v>43922</v>
      </c>
      <c r="C74" s="50">
        <v>1.91</v>
      </c>
      <c r="D74" s="50">
        <v>2.2799999999999998</v>
      </c>
      <c r="E74" s="50">
        <v>2.19</v>
      </c>
      <c r="F74" s="50">
        <v>2.4300000000000002</v>
      </c>
      <c r="G74" s="50">
        <v>3.74</v>
      </c>
      <c r="H74" s="50">
        <v>2.33</v>
      </c>
      <c r="I74" s="50">
        <v>2.13</v>
      </c>
      <c r="J74" s="51"/>
      <c r="K74" s="50">
        <v>3.44</v>
      </c>
      <c r="L74" s="55">
        <v>1.24</v>
      </c>
    </row>
  </sheetData>
  <mergeCells count="1">
    <mergeCell ref="B2:L2"/>
  </mergeCells>
  <phoneticPr fontId="14" type="noConversion"/>
  <pageMargins left="0.75" right="0.75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C33B-B54F-874D-9831-C06FA991E784}">
  <dimension ref="B1:D41"/>
  <sheetViews>
    <sheetView zoomScaleNormal="100" workbookViewId="0">
      <selection activeCell="D41" sqref="D41"/>
    </sheetView>
  </sheetViews>
  <sheetFormatPr defaultColWidth="10.88671875" defaultRowHeight="13.2" x14ac:dyDescent="0.25"/>
  <cols>
    <col min="2" max="2" width="14.77734375" bestFit="1" customWidth="1"/>
    <col min="3" max="3" width="33.44140625" style="57" bestFit="1" customWidth="1"/>
    <col min="4" max="4" width="21.44140625" style="57" bestFit="1" customWidth="1"/>
  </cols>
  <sheetData>
    <row r="1" spans="2:4" ht="13.8" thickBot="1" x14ac:dyDescent="0.3"/>
    <row r="2" spans="2:4" ht="16.2" thickBot="1" x14ac:dyDescent="0.35">
      <c r="B2" s="89" t="s">
        <v>22</v>
      </c>
      <c r="C2" s="90"/>
      <c r="D2" s="91"/>
    </row>
    <row r="3" spans="2:4" x14ac:dyDescent="0.25">
      <c r="B3" s="62" t="s">
        <v>0</v>
      </c>
      <c r="C3" s="63" t="s">
        <v>24</v>
      </c>
      <c r="D3" s="64" t="s">
        <v>23</v>
      </c>
    </row>
    <row r="4" spans="2:4" x14ac:dyDescent="0.25">
      <c r="B4" s="18">
        <v>40567</v>
      </c>
      <c r="C4" s="58">
        <v>12.73</v>
      </c>
      <c r="D4" s="60">
        <f>ROUND(C4/100*33.7/3.6,2)</f>
        <v>1.19</v>
      </c>
    </row>
    <row r="5" spans="2:4" x14ac:dyDescent="0.25">
      <c r="B5" s="18">
        <v>40634</v>
      </c>
      <c r="C5" s="58">
        <v>13.49</v>
      </c>
      <c r="D5" s="60">
        <f t="shared" ref="D5:D35" si="0">ROUND(C5/100*33.7/3.6,2)</f>
        <v>1.26</v>
      </c>
    </row>
    <row r="6" spans="2:4" x14ac:dyDescent="0.25">
      <c r="B6" s="18">
        <v>40738</v>
      </c>
      <c r="C6" s="58">
        <v>13.89</v>
      </c>
      <c r="D6" s="60">
        <f t="shared" si="0"/>
        <v>1.3</v>
      </c>
    </row>
    <row r="7" spans="2:4" x14ac:dyDescent="0.25">
      <c r="B7" s="18">
        <v>40816</v>
      </c>
      <c r="C7" s="58">
        <v>13.91</v>
      </c>
      <c r="D7" s="60">
        <f t="shared" si="0"/>
        <v>1.3</v>
      </c>
    </row>
    <row r="8" spans="2:4" x14ac:dyDescent="0.25">
      <c r="B8" s="18">
        <v>40921</v>
      </c>
      <c r="C8" s="58">
        <v>12.97</v>
      </c>
      <c r="D8" s="60">
        <f t="shared" si="0"/>
        <v>1.21</v>
      </c>
    </row>
    <row r="9" spans="2:4" x14ac:dyDescent="0.25">
      <c r="B9" s="18">
        <v>40998</v>
      </c>
      <c r="C9" s="58">
        <v>13.24</v>
      </c>
      <c r="D9" s="60">
        <f t="shared" si="0"/>
        <v>1.24</v>
      </c>
    </row>
    <row r="10" spans="2:4" x14ac:dyDescent="0.25">
      <c r="B10" s="18">
        <v>41103</v>
      </c>
      <c r="C10" s="58">
        <v>13.6</v>
      </c>
      <c r="D10" s="60">
        <f t="shared" si="0"/>
        <v>1.27</v>
      </c>
    </row>
    <row r="11" spans="2:4" x14ac:dyDescent="0.25">
      <c r="B11" s="18">
        <v>41180</v>
      </c>
      <c r="C11" s="58">
        <v>13.79</v>
      </c>
      <c r="D11" s="60">
        <f t="shared" si="0"/>
        <v>1.29</v>
      </c>
    </row>
    <row r="12" spans="2:4" x14ac:dyDescent="0.25">
      <c r="B12" s="18">
        <v>41284</v>
      </c>
      <c r="C12" s="58">
        <v>12.81</v>
      </c>
      <c r="D12" s="60">
        <f t="shared" si="0"/>
        <v>1.2</v>
      </c>
    </row>
    <row r="13" spans="2:4" x14ac:dyDescent="0.25">
      <c r="B13" s="18">
        <v>41362</v>
      </c>
      <c r="C13" s="58">
        <v>12.95</v>
      </c>
      <c r="D13" s="60">
        <f t="shared" si="0"/>
        <v>1.21</v>
      </c>
    </row>
    <row r="14" spans="2:4" x14ac:dyDescent="0.25">
      <c r="B14" s="18">
        <v>41467</v>
      </c>
      <c r="C14" s="58">
        <v>14.07</v>
      </c>
      <c r="D14" s="60">
        <f t="shared" si="0"/>
        <v>1.32</v>
      </c>
    </row>
    <row r="15" spans="2:4" x14ac:dyDescent="0.25">
      <c r="B15" s="18">
        <v>41551</v>
      </c>
      <c r="C15" s="58">
        <v>13.7</v>
      </c>
      <c r="D15" s="60">
        <f t="shared" si="0"/>
        <v>1.28</v>
      </c>
    </row>
    <row r="16" spans="2:4" x14ac:dyDescent="0.25">
      <c r="B16" s="18">
        <v>41640</v>
      </c>
      <c r="C16" s="58">
        <v>12.82</v>
      </c>
      <c r="D16" s="60">
        <f t="shared" si="0"/>
        <v>1.2</v>
      </c>
    </row>
    <row r="17" spans="2:4" x14ac:dyDescent="0.25">
      <c r="B17" s="52">
        <v>41730</v>
      </c>
      <c r="C17" s="58">
        <v>13.48</v>
      </c>
      <c r="D17" s="60">
        <f t="shared" si="0"/>
        <v>1.26</v>
      </c>
    </row>
    <row r="18" spans="2:4" x14ac:dyDescent="0.25">
      <c r="B18" s="43" t="s">
        <v>20</v>
      </c>
      <c r="C18" s="58">
        <v>14.28</v>
      </c>
      <c r="D18" s="60">
        <f t="shared" si="0"/>
        <v>1.34</v>
      </c>
    </row>
    <row r="19" spans="2:4" x14ac:dyDescent="0.25">
      <c r="B19" s="43">
        <v>41913</v>
      </c>
      <c r="C19" s="58">
        <v>13.75</v>
      </c>
      <c r="D19" s="60">
        <f t="shared" si="0"/>
        <v>1.29</v>
      </c>
    </row>
    <row r="20" spans="2:4" x14ac:dyDescent="0.25">
      <c r="B20" s="43">
        <v>42005</v>
      </c>
      <c r="C20" s="58">
        <v>13.35</v>
      </c>
      <c r="D20" s="60">
        <f t="shared" si="0"/>
        <v>1.25</v>
      </c>
    </row>
    <row r="21" spans="2:4" x14ac:dyDescent="0.25">
      <c r="B21" s="53">
        <v>42095</v>
      </c>
      <c r="C21" s="58">
        <v>13.84</v>
      </c>
      <c r="D21" s="60">
        <f t="shared" si="0"/>
        <v>1.3</v>
      </c>
    </row>
    <row r="22" spans="2:4" x14ac:dyDescent="0.25">
      <c r="B22" s="43">
        <v>42186</v>
      </c>
      <c r="C22" s="58">
        <v>14.08</v>
      </c>
      <c r="D22" s="60">
        <f t="shared" si="0"/>
        <v>1.32</v>
      </c>
    </row>
    <row r="23" spans="2:4" x14ac:dyDescent="0.25">
      <c r="B23" s="18">
        <v>42278</v>
      </c>
      <c r="C23" s="58">
        <v>13.86</v>
      </c>
      <c r="D23" s="60">
        <f t="shared" si="0"/>
        <v>1.3</v>
      </c>
    </row>
    <row r="24" spans="2:4" x14ac:dyDescent="0.25">
      <c r="B24" s="18">
        <v>42370</v>
      </c>
      <c r="C24" s="58">
        <v>13.06</v>
      </c>
      <c r="D24" s="60">
        <f t="shared" si="0"/>
        <v>1.22</v>
      </c>
    </row>
    <row r="25" spans="2:4" x14ac:dyDescent="0.25">
      <c r="B25" s="43">
        <v>42461</v>
      </c>
      <c r="C25" s="58">
        <v>13.48</v>
      </c>
      <c r="D25" s="60">
        <f t="shared" si="0"/>
        <v>1.26</v>
      </c>
    </row>
    <row r="26" spans="2:4" x14ac:dyDescent="0.25">
      <c r="B26" s="43">
        <v>42552</v>
      </c>
      <c r="C26" s="58">
        <v>13.68</v>
      </c>
      <c r="D26" s="60">
        <f t="shared" si="0"/>
        <v>1.28</v>
      </c>
    </row>
    <row r="27" spans="2:4" x14ac:dyDescent="0.25">
      <c r="B27" s="43">
        <v>42644</v>
      </c>
      <c r="C27" s="58">
        <v>13.36</v>
      </c>
      <c r="D27" s="60">
        <f t="shared" si="0"/>
        <v>1.25</v>
      </c>
    </row>
    <row r="28" spans="2:4" x14ac:dyDescent="0.25">
      <c r="B28" s="43">
        <v>42736</v>
      </c>
      <c r="C28" s="58">
        <v>12.98</v>
      </c>
      <c r="D28" s="60">
        <f t="shared" si="0"/>
        <v>1.22</v>
      </c>
    </row>
    <row r="29" spans="2:4" x14ac:dyDescent="0.25">
      <c r="B29" s="43">
        <v>42826</v>
      </c>
      <c r="C29" s="58">
        <v>13.5</v>
      </c>
      <c r="D29" s="60">
        <f t="shared" si="0"/>
        <v>1.26</v>
      </c>
    </row>
    <row r="30" spans="2:4" x14ac:dyDescent="0.25">
      <c r="B30" s="43">
        <v>42917</v>
      </c>
      <c r="C30" s="58">
        <v>13.87</v>
      </c>
      <c r="D30" s="60">
        <f t="shared" si="0"/>
        <v>1.3</v>
      </c>
    </row>
    <row r="31" spans="2:4" x14ac:dyDescent="0.25">
      <c r="B31" s="43">
        <v>43009</v>
      </c>
      <c r="C31" s="58">
        <v>13.45</v>
      </c>
      <c r="D31" s="60">
        <f t="shared" si="0"/>
        <v>1.26</v>
      </c>
    </row>
    <row r="32" spans="2:4" x14ac:dyDescent="0.25">
      <c r="B32" s="43">
        <v>43101</v>
      </c>
      <c r="C32" s="58">
        <v>12.72</v>
      </c>
      <c r="D32" s="60">
        <f t="shared" si="0"/>
        <v>1.19</v>
      </c>
    </row>
    <row r="33" spans="2:4" x14ac:dyDescent="0.25">
      <c r="B33" s="43">
        <v>43191</v>
      </c>
      <c r="C33" s="58">
        <v>13.35</v>
      </c>
      <c r="D33" s="60">
        <f t="shared" si="0"/>
        <v>1.25</v>
      </c>
    </row>
    <row r="34" spans="2:4" x14ac:dyDescent="0.25">
      <c r="B34" s="43">
        <v>43282</v>
      </c>
      <c r="C34" s="58">
        <v>13.52</v>
      </c>
      <c r="D34" s="60">
        <f t="shared" si="0"/>
        <v>1.27</v>
      </c>
    </row>
    <row r="35" spans="2:4" x14ac:dyDescent="0.25">
      <c r="B35" s="43">
        <v>43374</v>
      </c>
      <c r="C35" s="58">
        <v>13.17</v>
      </c>
      <c r="D35" s="60">
        <f t="shared" si="0"/>
        <v>1.23</v>
      </c>
    </row>
    <row r="36" spans="2:4" x14ac:dyDescent="0.25">
      <c r="B36" s="43">
        <v>43466</v>
      </c>
      <c r="C36" s="58">
        <v>12.79</v>
      </c>
      <c r="D36" s="60">
        <f t="shared" ref="D36:D41" si="1">ROUND(C36/100*33.7/3.6,2)</f>
        <v>1.2</v>
      </c>
    </row>
    <row r="37" spans="2:4" x14ac:dyDescent="0.25">
      <c r="B37" s="43">
        <v>43556</v>
      </c>
      <c r="C37" s="58">
        <v>13.48</v>
      </c>
      <c r="D37" s="60">
        <f t="shared" si="1"/>
        <v>1.26</v>
      </c>
    </row>
    <row r="38" spans="2:4" x14ac:dyDescent="0.25">
      <c r="B38" s="43">
        <v>43647</v>
      </c>
      <c r="C38" s="58">
        <v>13.42</v>
      </c>
      <c r="D38" s="60">
        <f t="shared" si="1"/>
        <v>1.26</v>
      </c>
    </row>
    <row r="39" spans="2:4" x14ac:dyDescent="0.25">
      <c r="B39" s="43">
        <v>43739</v>
      </c>
      <c r="C39" s="58">
        <v>12.93</v>
      </c>
      <c r="D39" s="60">
        <f t="shared" si="1"/>
        <v>1.21</v>
      </c>
    </row>
    <row r="40" spans="2:4" x14ac:dyDescent="0.25">
      <c r="B40" s="43">
        <v>43831</v>
      </c>
      <c r="C40" s="65">
        <v>12.7</v>
      </c>
      <c r="D40" s="66">
        <f t="shared" si="1"/>
        <v>1.19</v>
      </c>
    </row>
    <row r="41" spans="2:4" ht="13.8" thickBot="1" x14ac:dyDescent="0.3">
      <c r="B41" s="19">
        <v>43922</v>
      </c>
      <c r="C41" s="59">
        <v>13.26</v>
      </c>
      <c r="D41" s="61">
        <f t="shared" si="1"/>
        <v>1.24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2"/>
  <sheetViews>
    <sheetView workbookViewId="0"/>
  </sheetViews>
  <sheetFormatPr defaultColWidth="8.77734375" defaultRowHeight="13.2" x14ac:dyDescent="0.25"/>
  <cols>
    <col min="1" max="1" width="5" customWidth="1"/>
    <col min="2" max="2" width="14.77734375" bestFit="1" customWidth="1"/>
    <col min="3" max="3" width="17.44140625" customWidth="1"/>
    <col min="4" max="4" width="17.77734375" customWidth="1"/>
  </cols>
  <sheetData>
    <row r="1" spans="2:10" ht="13.8" thickBot="1" x14ac:dyDescent="0.3"/>
    <row r="2" spans="2:10" ht="15.6" x14ac:dyDescent="0.3">
      <c r="B2" s="92" t="s">
        <v>14</v>
      </c>
      <c r="C2" s="93"/>
      <c r="D2" s="94"/>
    </row>
    <row r="3" spans="2:10" x14ac:dyDescent="0.25">
      <c r="B3" s="30" t="s">
        <v>18</v>
      </c>
      <c r="C3" s="28" t="s">
        <v>17</v>
      </c>
      <c r="D3" s="31" t="s">
        <v>16</v>
      </c>
    </row>
    <row r="4" spans="2:10" x14ac:dyDescent="0.25">
      <c r="B4" s="32" t="s">
        <v>2</v>
      </c>
      <c r="C4" s="29">
        <f>100/75</f>
        <v>1.3333333333333333</v>
      </c>
      <c r="D4" s="33">
        <v>1.411</v>
      </c>
    </row>
    <row r="5" spans="2:10" x14ac:dyDescent="0.25">
      <c r="B5" s="32" t="s">
        <v>9</v>
      </c>
      <c r="C5" s="29">
        <f>116090/84950</f>
        <v>1.3665685697469099</v>
      </c>
      <c r="D5" s="33">
        <v>1.383</v>
      </c>
    </row>
    <row r="6" spans="2:10" x14ac:dyDescent="0.25">
      <c r="B6" s="32" t="s">
        <v>4</v>
      </c>
      <c r="C6" s="29">
        <f>116090/128450</f>
        <v>0.90377578824445315</v>
      </c>
      <c r="D6" s="33">
        <v>0.89600000000000002</v>
      </c>
    </row>
    <row r="7" spans="2:10" x14ac:dyDescent="0.25">
      <c r="B7" s="32" t="s">
        <v>11</v>
      </c>
      <c r="C7" s="29">
        <v>0.90597283408187235</v>
      </c>
      <c r="D7" s="34" t="s">
        <v>15</v>
      </c>
    </row>
    <row r="8" spans="2:10" x14ac:dyDescent="0.25">
      <c r="B8" s="32" t="s">
        <v>10</v>
      </c>
      <c r="C8" s="29">
        <f>116090/((0.2*119550)+(0.8*128450))</f>
        <v>0.91647588221362597</v>
      </c>
      <c r="D8" s="33">
        <v>0.91400000000000003</v>
      </c>
    </row>
    <row r="9" spans="2:10" ht="13.8" thickBot="1" x14ac:dyDescent="0.3">
      <c r="B9" s="35" t="s">
        <v>12</v>
      </c>
      <c r="C9" s="36">
        <f>116090/119550</f>
        <v>0.97105813467168545</v>
      </c>
      <c r="D9" s="37">
        <v>0.98599999999999999</v>
      </c>
    </row>
    <row r="11" spans="2:10" x14ac:dyDescent="0.25">
      <c r="B11" s="1" t="s">
        <v>8</v>
      </c>
    </row>
    <row r="12" spans="2:10" ht="26.25" customHeight="1" x14ac:dyDescent="0.25">
      <c r="B12" s="95" t="s">
        <v>19</v>
      </c>
      <c r="C12" s="96"/>
      <c r="D12" s="96"/>
      <c r="E12" s="3"/>
      <c r="F12" s="3"/>
      <c r="G12" s="3"/>
      <c r="H12" s="3"/>
      <c r="I12" s="3"/>
      <c r="J12" s="3"/>
    </row>
  </sheetData>
  <mergeCells count="2">
    <mergeCell ref="B2:D2"/>
    <mergeCell ref="B12:D12"/>
  </mergeCells>
  <phoneticPr fontId="14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FOTW #1163</vt:lpstr>
      <vt:lpstr>Condensed</vt:lpstr>
      <vt:lpstr>Electricity</vt:lpstr>
      <vt:lpstr>Conversion Factors</vt:lpstr>
    </vt:vector>
  </TitlesOfParts>
  <Company>NREL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Vehicle Fuel Prices, 2019</dc:title>
  <dc:creator>Oak_Ridge_National_Laboratory</dc:creator>
  <cp:keywords>Average Vehicle Fuel Prices, 2019</cp:keywords>
  <dc:description>Trend of alternative and traditional motor fuel prices from 2000-2008
(E</dc:description>
  <cp:lastModifiedBy>Skonicki, Vicki L.</cp:lastModifiedBy>
  <cp:lastPrinted>2016-12-28T21:10:05Z</cp:lastPrinted>
  <dcterms:created xsi:type="dcterms:W3CDTF">2008-01-31T17:29:02Z</dcterms:created>
  <dcterms:modified xsi:type="dcterms:W3CDTF">2020-12-07T05:15:52Z</dcterms:modified>
</cp:coreProperties>
</file>